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charts/chart45.xml" ContentType="application/vnd.openxmlformats-officedocument.drawingml.chart+xml"/>
  <Override PartName="/xl/charts/style43.xml" ContentType="application/vnd.ms-office.chartstyle+xml"/>
  <Override PartName="/xl/charts/colors43.xml" ContentType="application/vnd.ms-office.chartcolorstyle+xml"/>
  <Override PartName="/xl/charts/chart46.xml" ContentType="application/vnd.openxmlformats-officedocument.drawingml.chart+xml"/>
  <Override PartName="/xl/charts/style44.xml" ContentType="application/vnd.ms-office.chartstyle+xml"/>
  <Override PartName="/xl/charts/colors44.xml" ContentType="application/vnd.ms-office.chartcolorstyle+xml"/>
  <Override PartName="/xl/charts/chart47.xml" ContentType="application/vnd.openxmlformats-officedocument.drawingml.chart+xml"/>
  <Override PartName="/xl/charts/style45.xml" ContentType="application/vnd.ms-office.chartstyle+xml"/>
  <Override PartName="/xl/charts/colors45.xml" ContentType="application/vnd.ms-office.chartcolorstyle+xml"/>
  <Override PartName="/xl/charts/chart48.xml" ContentType="application/vnd.openxmlformats-officedocument.drawingml.chart+xml"/>
  <Override PartName="/xl/charts/chart49.xml" ContentType="application/vnd.openxmlformats-officedocument.drawingml.chart+xml"/>
  <Override PartName="/xl/drawings/drawing8.xml" ContentType="application/vnd.openxmlformats-officedocument.drawing+xml"/>
  <Override PartName="/xl/charts/chart50.xml" ContentType="application/vnd.openxmlformats-officedocument.drawingml.chart+xml"/>
  <Override PartName="/xl/charts/style46.xml" ContentType="application/vnd.ms-office.chartstyle+xml"/>
  <Override PartName="/xl/charts/colors46.xml" ContentType="application/vnd.ms-office.chartcolorstyle+xml"/>
  <Override PartName="/xl/charts/chart51.xml" ContentType="application/vnd.openxmlformats-officedocument.drawingml.chart+xml"/>
  <Override PartName="/xl/charts/style47.xml" ContentType="application/vnd.ms-office.chartstyle+xml"/>
  <Override PartName="/xl/charts/colors47.xml" ContentType="application/vnd.ms-office.chartcolorstyle+xml"/>
  <Override PartName="/xl/charts/chart52.xml" ContentType="application/vnd.openxmlformats-officedocument.drawingml.chart+xml"/>
  <Override PartName="/xl/charts/style48.xml" ContentType="application/vnd.ms-office.chartstyle+xml"/>
  <Override PartName="/xl/charts/colors48.xml" ContentType="application/vnd.ms-office.chartcolorstyle+xml"/>
  <Override PartName="/xl/charts/chart53.xml" ContentType="application/vnd.openxmlformats-officedocument.drawingml.chart+xml"/>
  <Override PartName="/xl/charts/style49.xml" ContentType="application/vnd.ms-office.chartstyle+xml"/>
  <Override PartName="/xl/charts/colors49.xml" ContentType="application/vnd.ms-office.chartcolorstyle+xml"/>
  <Override PartName="/xl/charts/chart54.xml" ContentType="application/vnd.openxmlformats-officedocument.drawingml.chart+xml"/>
  <Override PartName="/xl/charts/style50.xml" ContentType="application/vnd.ms-office.chartstyle+xml"/>
  <Override PartName="/xl/charts/colors50.xml" ContentType="application/vnd.ms-office.chartcolorstyle+xml"/>
  <Override PartName="/xl/charts/chart55.xml" ContentType="application/vnd.openxmlformats-officedocument.drawingml.chart+xml"/>
  <Override PartName="/xl/charts/style51.xml" ContentType="application/vnd.ms-office.chartstyle+xml"/>
  <Override PartName="/xl/charts/colors51.xml" ContentType="application/vnd.ms-office.chartcolorstyle+xml"/>
  <Override PartName="/xl/charts/chart56.xml" ContentType="application/vnd.openxmlformats-officedocument.drawingml.chart+xml"/>
  <Override PartName="/xl/charts/style52.xml" ContentType="application/vnd.ms-office.chartstyle+xml"/>
  <Override PartName="/xl/charts/colors52.xml" ContentType="application/vnd.ms-office.chartcolorstyle+xml"/>
  <Override PartName="/xl/charts/chart57.xml" ContentType="application/vnd.openxmlformats-officedocument.drawingml.chart+xml"/>
  <Override PartName="/xl/charts/style53.xml" ContentType="application/vnd.ms-office.chartstyle+xml"/>
  <Override PartName="/xl/charts/colors53.xml" ContentType="application/vnd.ms-office.chartcolorstyle+xml"/>
  <Override PartName="/xl/charts/chart58.xml" ContentType="application/vnd.openxmlformats-officedocument.drawingml.chart+xml"/>
  <Override PartName="/xl/charts/style54.xml" ContentType="application/vnd.ms-office.chartstyle+xml"/>
  <Override PartName="/xl/charts/colors54.xml" ContentType="application/vnd.ms-office.chartcolorstyle+xml"/>
  <Override PartName="/xl/charts/chart59.xml" ContentType="application/vnd.openxmlformats-officedocument.drawingml.chart+xml"/>
  <Override PartName="/xl/charts/style55.xml" ContentType="application/vnd.ms-office.chartstyle+xml"/>
  <Override PartName="/xl/charts/colors55.xml" ContentType="application/vnd.ms-office.chartcolorstyle+xml"/>
  <Override PartName="/xl/charts/chart60.xml" ContentType="application/vnd.openxmlformats-officedocument.drawingml.chart+xml"/>
  <Override PartName="/xl/charts/style56.xml" ContentType="application/vnd.ms-office.chartstyle+xml"/>
  <Override PartName="/xl/charts/colors56.xml" ContentType="application/vnd.ms-office.chartcolorstyle+xml"/>
  <Override PartName="/xl/charts/chart61.xml" ContentType="application/vnd.openxmlformats-officedocument.drawingml.chart+xml"/>
  <Override PartName="/xl/charts/style57.xml" ContentType="application/vnd.ms-office.chartstyle+xml"/>
  <Override PartName="/xl/charts/colors57.xml" ContentType="application/vnd.ms-office.chartcolorstyle+xml"/>
  <Override PartName="/xl/charts/chart62.xml" ContentType="application/vnd.openxmlformats-officedocument.drawingml.chart+xml"/>
  <Override PartName="/xl/charts/style58.xml" ContentType="application/vnd.ms-office.chartstyle+xml"/>
  <Override PartName="/xl/charts/colors58.xml" ContentType="application/vnd.ms-office.chartcolorstyle+xml"/>
  <Override PartName="/xl/charts/chart63.xml" ContentType="application/vnd.openxmlformats-officedocument.drawingml.chart+xml"/>
  <Override PartName="/xl/charts/style59.xml" ContentType="application/vnd.ms-office.chartstyle+xml"/>
  <Override PartName="/xl/charts/colors59.xml" ContentType="application/vnd.ms-office.chartcolorstyle+xml"/>
  <Override PartName="/xl/charts/chart64.xml" ContentType="application/vnd.openxmlformats-officedocument.drawingml.chart+xml"/>
  <Override PartName="/xl/charts/style60.xml" ContentType="application/vnd.ms-office.chartstyle+xml"/>
  <Override PartName="/xl/charts/colors60.xml" ContentType="application/vnd.ms-office.chartcolorstyle+xml"/>
  <Override PartName="/xl/charts/chart65.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9.xml" ContentType="application/vnd.openxmlformats-officedocument.drawing+xml"/>
  <Override PartName="/xl/charts/chart66.xml" ContentType="application/vnd.openxmlformats-officedocument.drawingml.chart+xml"/>
  <Override PartName="/xl/charts/style62.xml" ContentType="application/vnd.ms-office.chartstyle+xml"/>
  <Override PartName="/xl/charts/colors62.xml" ContentType="application/vnd.ms-office.chartcolorstyle+xml"/>
  <Override PartName="/xl/charts/chart67.xml" ContentType="application/vnd.openxmlformats-officedocument.drawingml.chart+xml"/>
  <Override PartName="/xl/charts/style63.xml" ContentType="application/vnd.ms-office.chartstyle+xml"/>
  <Override PartName="/xl/charts/colors63.xml" ContentType="application/vnd.ms-office.chartcolorstyle+xml"/>
  <Override PartName="/xl/charts/chart68.xml" ContentType="application/vnd.openxmlformats-officedocument.drawingml.chart+xml"/>
  <Override PartName="/xl/charts/style64.xml" ContentType="application/vnd.ms-office.chartstyle+xml"/>
  <Override PartName="/xl/charts/colors64.xml" ContentType="application/vnd.ms-office.chartcolorstyle+xml"/>
  <Override PartName="/xl/charts/chart69.xml" ContentType="application/vnd.openxmlformats-officedocument.drawingml.chart+xml"/>
  <Override PartName="/xl/charts/style65.xml" ContentType="application/vnd.ms-office.chartstyle+xml"/>
  <Override PartName="/xl/charts/colors65.xml" ContentType="application/vnd.ms-office.chartcolorstyle+xml"/>
  <Override PartName="/xl/charts/chart70.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10.xml" ContentType="application/vnd.openxmlformats-officedocument.drawing+xml"/>
  <Override PartName="/xl/charts/chart71.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axime/Documents/SCIENCES/ELISE/Validation ELISE/Dossier GitHub/"/>
    </mc:Choice>
  </mc:AlternateContent>
  <xr:revisionPtr revIDLastSave="0" documentId="13_ncr:1_{6B932256-7BFF-664E-AFF5-1921DE5700E5}" xr6:coauthVersionLast="47" xr6:coauthVersionMax="47" xr10:uidLastSave="{00000000-0000-0000-0000-000000000000}"/>
  <bookViews>
    <workbookView xWindow="0" yWindow="740" windowWidth="30240" windowHeight="18900" xr2:uid="{A5FEE0F1-213D-9D4C-AADE-EC4163A4496F}"/>
  </bookViews>
  <sheets>
    <sheet name="Models biases" sheetId="17" r:id="rId1"/>
    <sheet name="Extraction" sheetId="10" r:id="rId2"/>
    <sheet name="C - Global vs human" sheetId="13" r:id="rId3"/>
    <sheet name="A - Global vs human" sheetId="12" r:id="rId4"/>
    <sheet name="C - Global" sheetId="15" r:id="rId5"/>
    <sheet name="A - Global" sheetId="14" r:id="rId6"/>
    <sheet name="Global" sheetId="16" r:id="rId7"/>
    <sheet name="SCORE" sheetId="19" r:id="rId8"/>
    <sheet name="SCORE-Variability" sheetId="20" r:id="rId9"/>
    <sheet name="Language change"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8" l="1"/>
  <c r="K29" i="8"/>
  <c r="E29" i="8"/>
  <c r="F38" i="20" l="1"/>
  <c r="B38" i="20"/>
  <c r="C38" i="20"/>
  <c r="D38" i="20"/>
  <c r="E38" i="20"/>
  <c r="G38" i="20"/>
  <c r="B54" i="20"/>
  <c r="C54" i="20"/>
  <c r="D54" i="20"/>
  <c r="E54" i="20"/>
  <c r="F54" i="20"/>
  <c r="B55" i="20"/>
  <c r="C55" i="20"/>
  <c r="D55" i="20"/>
  <c r="G55" i="20" s="1"/>
  <c r="E55" i="20"/>
  <c r="F55" i="20"/>
  <c r="B56" i="20"/>
  <c r="C56" i="20"/>
  <c r="D56" i="20"/>
  <c r="E56" i="20"/>
  <c r="F56" i="20"/>
  <c r="G56" i="20" s="1"/>
  <c r="B57" i="20"/>
  <c r="G57" i="20" s="1"/>
  <c r="C57" i="20"/>
  <c r="D57" i="20"/>
  <c r="E57" i="20"/>
  <c r="F57" i="20"/>
  <c r="B58" i="20"/>
  <c r="C58" i="20"/>
  <c r="D58" i="20"/>
  <c r="E58" i="20"/>
  <c r="F58" i="20"/>
  <c r="F53" i="20"/>
  <c r="E53" i="20"/>
  <c r="D53" i="20"/>
  <c r="C53" i="20"/>
  <c r="B53" i="20"/>
  <c r="B44" i="20"/>
  <c r="C44" i="20"/>
  <c r="D44" i="20"/>
  <c r="E44" i="20"/>
  <c r="F44" i="20"/>
  <c r="B45" i="20"/>
  <c r="C45" i="20"/>
  <c r="D45" i="20"/>
  <c r="E45" i="20"/>
  <c r="F45" i="20"/>
  <c r="B46" i="20"/>
  <c r="C46" i="20"/>
  <c r="D46" i="20"/>
  <c r="E46" i="20"/>
  <c r="F46" i="20"/>
  <c r="B47" i="20"/>
  <c r="C47" i="20"/>
  <c r="D47" i="20"/>
  <c r="E47" i="20"/>
  <c r="F47" i="20"/>
  <c r="B48" i="20"/>
  <c r="C48" i="20"/>
  <c r="D48" i="20"/>
  <c r="E48" i="20"/>
  <c r="F48" i="20"/>
  <c r="D43" i="20"/>
  <c r="F43" i="20"/>
  <c r="E43" i="20"/>
  <c r="C43" i="20"/>
  <c r="B43" i="20"/>
  <c r="B34" i="20"/>
  <c r="G34" i="20" s="1"/>
  <c r="C34" i="20"/>
  <c r="D34" i="20"/>
  <c r="E34" i="20"/>
  <c r="F34" i="20"/>
  <c r="B35" i="20"/>
  <c r="C35" i="20"/>
  <c r="D35" i="20"/>
  <c r="E35" i="20"/>
  <c r="F35" i="20"/>
  <c r="B36" i="20"/>
  <c r="C36" i="20"/>
  <c r="D36" i="20"/>
  <c r="E36" i="20"/>
  <c r="F36" i="20"/>
  <c r="B37" i="20"/>
  <c r="C37" i="20"/>
  <c r="D37" i="20"/>
  <c r="E37" i="20"/>
  <c r="F37" i="20"/>
  <c r="F33" i="20"/>
  <c r="E33" i="20"/>
  <c r="D33" i="20"/>
  <c r="C33" i="20"/>
  <c r="B3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F23" i="20"/>
  <c r="E23" i="20"/>
  <c r="D23" i="20"/>
  <c r="C23" i="20"/>
  <c r="B23" i="20"/>
  <c r="G54" i="20"/>
  <c r="C14" i="20"/>
  <c r="D14" i="20"/>
  <c r="E14" i="20"/>
  <c r="F14" i="20"/>
  <c r="C15" i="20"/>
  <c r="D15" i="20"/>
  <c r="E15" i="20"/>
  <c r="F15" i="20"/>
  <c r="C16" i="20"/>
  <c r="D16" i="20"/>
  <c r="E16" i="20"/>
  <c r="F16" i="20"/>
  <c r="C17" i="20"/>
  <c r="D17" i="20"/>
  <c r="E17" i="20"/>
  <c r="F17" i="20"/>
  <c r="C18" i="20"/>
  <c r="D18" i="20"/>
  <c r="E18" i="20"/>
  <c r="F18" i="20"/>
  <c r="F13" i="20"/>
  <c r="E13" i="20"/>
  <c r="D13" i="20"/>
  <c r="C13" i="20"/>
  <c r="B14" i="20"/>
  <c r="B15" i="20"/>
  <c r="B16" i="20"/>
  <c r="B17" i="20"/>
  <c r="B18" i="20"/>
  <c r="B13" i="20"/>
  <c r="G8" i="20"/>
  <c r="G7" i="20"/>
  <c r="G6" i="20"/>
  <c r="G5" i="20"/>
  <c r="G4" i="20"/>
  <c r="G3" i="20"/>
  <c r="G87" i="17"/>
  <c r="G107" i="17"/>
  <c r="G108" i="17"/>
  <c r="L3" i="19"/>
  <c r="M3" i="19"/>
  <c r="L4" i="19"/>
  <c r="L5" i="19"/>
  <c r="L6" i="19"/>
  <c r="L7" i="19"/>
  <c r="L8" i="19"/>
  <c r="C8" i="19"/>
  <c r="E8" i="19"/>
  <c r="G8" i="19"/>
  <c r="I8" i="19"/>
  <c r="K8" i="19"/>
  <c r="E4" i="19"/>
  <c r="E5" i="19"/>
  <c r="E6" i="19"/>
  <c r="E7" i="19"/>
  <c r="G4" i="19"/>
  <c r="G5" i="19"/>
  <c r="G6" i="19"/>
  <c r="G7" i="19"/>
  <c r="I4" i="19"/>
  <c r="I5" i="19"/>
  <c r="I6" i="19"/>
  <c r="I7" i="19"/>
  <c r="K4" i="19"/>
  <c r="K5" i="19"/>
  <c r="K6" i="19"/>
  <c r="K7" i="19"/>
  <c r="K3" i="19"/>
  <c r="I3" i="19"/>
  <c r="G3" i="19"/>
  <c r="E3" i="19"/>
  <c r="C4" i="19"/>
  <c r="C5" i="19"/>
  <c r="C6" i="19"/>
  <c r="C7" i="19"/>
  <c r="C3" i="19"/>
  <c r="AX60" i="12"/>
  <c r="FB28" i="10"/>
  <c r="AX47" i="13"/>
  <c r="AX65" i="13"/>
  <c r="N30" i="8"/>
  <c r="O30" i="8"/>
  <c r="P30" i="8"/>
  <c r="Q30" i="8"/>
  <c r="R30" i="8"/>
  <c r="R29" i="8"/>
  <c r="Q29" i="8"/>
  <c r="P29" i="8"/>
  <c r="O29" i="8"/>
  <c r="N29" i="8"/>
  <c r="I30" i="8"/>
  <c r="J30" i="8"/>
  <c r="K30" i="8"/>
  <c r="L30" i="8"/>
  <c r="M30" i="8"/>
  <c r="M29" i="8"/>
  <c r="L29" i="8"/>
  <c r="J29" i="8"/>
  <c r="I29" i="8"/>
  <c r="D30" i="8"/>
  <c r="E30" i="8"/>
  <c r="F30" i="8"/>
  <c r="G30" i="8"/>
  <c r="H30" i="8"/>
  <c r="F29" i="8"/>
  <c r="G29" i="8"/>
  <c r="H29" i="8"/>
  <c r="FB17" i="10"/>
  <c r="G58" i="20" l="1"/>
  <c r="G46" i="20"/>
  <c r="G47" i="20"/>
  <c r="G27" i="20"/>
  <c r="G37" i="20"/>
  <c r="G25" i="20"/>
  <c r="G35" i="20"/>
  <c r="G28" i="20"/>
  <c r="G36" i="20"/>
  <c r="G43" i="20"/>
  <c r="G45" i="20"/>
  <c r="G44" i="20"/>
  <c r="G53" i="20"/>
  <c r="G26" i="20"/>
  <c r="G33" i="20"/>
  <c r="G24" i="20"/>
  <c r="G48" i="20"/>
  <c r="G23" i="20"/>
  <c r="G17" i="20"/>
  <c r="G13" i="20"/>
  <c r="G18" i="20"/>
  <c r="G14" i="20"/>
  <c r="G16" i="20"/>
  <c r="G15" i="20"/>
  <c r="M4" i="19"/>
  <c r="M6" i="19"/>
  <c r="M8" i="19"/>
  <c r="M7" i="19"/>
  <c r="M5" i="19"/>
  <c r="BA106" i="13"/>
  <c r="AX58" i="12" l="1"/>
  <c r="AX51" i="12"/>
  <c r="AX59" i="12"/>
  <c r="CQ13" i="10"/>
  <c r="FC23" i="10"/>
  <c r="FC34" i="10"/>
  <c r="FD34" i="10"/>
  <c r="FE34" i="10"/>
  <c r="FF34" i="10"/>
  <c r="FB34" i="10"/>
  <c r="CD117" i="14"/>
  <c r="CD116" i="14"/>
  <c r="BZ117" i="14"/>
  <c r="BZ116" i="14"/>
  <c r="BV117" i="14"/>
  <c r="BV116" i="14"/>
  <c r="BR117" i="14"/>
  <c r="BR116" i="14"/>
  <c r="BN117" i="14"/>
  <c r="BN116" i="14"/>
  <c r="BJ117" i="14"/>
  <c r="BJ116" i="14"/>
  <c r="BU125" i="15"/>
  <c r="BU124" i="15"/>
  <c r="BQ125" i="15"/>
  <c r="BQ124" i="15"/>
  <c r="BM125" i="15"/>
  <c r="BM124" i="15"/>
  <c r="BI125" i="15"/>
  <c r="BI124" i="15"/>
  <c r="BE125" i="15"/>
  <c r="BE124" i="15"/>
  <c r="BA124" i="15"/>
  <c r="BA125" i="15"/>
  <c r="BQ121" i="12"/>
  <c r="BQ120" i="12"/>
  <c r="BM121" i="12"/>
  <c r="BM120" i="12"/>
  <c r="BI121" i="12"/>
  <c r="BI120" i="12"/>
  <c r="BE121" i="12"/>
  <c r="BE120" i="12"/>
  <c r="BA121" i="12"/>
  <c r="BA120" i="12"/>
  <c r="BQ126" i="13"/>
  <c r="BQ125" i="13"/>
  <c r="BM126" i="13"/>
  <c r="BM125" i="13"/>
  <c r="BI126" i="13"/>
  <c r="BI125" i="13"/>
  <c r="BE126" i="13"/>
  <c r="BE125" i="13"/>
  <c r="BA126" i="13"/>
  <c r="BA125" i="13"/>
  <c r="L10" i="16"/>
  <c r="P10" i="16"/>
  <c r="O10" i="16"/>
  <c r="N10" i="16"/>
  <c r="L11" i="16"/>
  <c r="P11" i="16"/>
  <c r="O11" i="16"/>
  <c r="N11" i="16"/>
  <c r="M10" i="16"/>
  <c r="M11" i="16"/>
  <c r="N6" i="16"/>
  <c r="O6" i="16"/>
  <c r="CD94" i="14"/>
  <c r="CD93" i="14"/>
  <c r="CC94" i="14"/>
  <c r="CC93" i="14"/>
  <c r="CB94" i="14"/>
  <c r="CB93" i="14"/>
  <c r="CA94" i="14"/>
  <c r="CA93" i="14"/>
  <c r="BZ94" i="14"/>
  <c r="BZ93" i="14"/>
  <c r="BY94" i="14"/>
  <c r="BY93" i="14"/>
  <c r="BX94" i="14"/>
  <c r="BX93" i="14"/>
  <c r="BW94" i="14"/>
  <c r="BW93" i="14"/>
  <c r="BV94" i="14"/>
  <c r="BV93" i="14"/>
  <c r="BU94" i="14"/>
  <c r="BU93" i="14"/>
  <c r="BT94" i="14"/>
  <c r="BT93" i="14"/>
  <c r="BS94" i="14"/>
  <c r="BS93" i="14"/>
  <c r="BR94" i="14"/>
  <c r="BR93" i="14"/>
  <c r="BQ94" i="14"/>
  <c r="BQ93" i="14"/>
  <c r="BP94" i="14"/>
  <c r="BP93" i="14"/>
  <c r="BO94" i="14"/>
  <c r="BO93" i="14"/>
  <c r="BN94" i="14"/>
  <c r="BN93" i="14"/>
  <c r="BM94" i="14"/>
  <c r="BM93" i="14"/>
  <c r="BL94" i="14"/>
  <c r="BL93" i="14"/>
  <c r="BK94" i="14"/>
  <c r="BK93" i="14"/>
  <c r="BJ93" i="14"/>
  <c r="BI93" i="14"/>
  <c r="BH93" i="14"/>
  <c r="BG93" i="14"/>
  <c r="BJ94" i="14"/>
  <c r="BI94" i="14"/>
  <c r="BH94" i="14"/>
  <c r="BG94" i="14"/>
  <c r="AX102" i="15"/>
  <c r="BL102" i="15"/>
  <c r="BH102" i="15"/>
  <c r="BC102" i="15"/>
  <c r="BF102" i="15"/>
  <c r="BB102" i="15"/>
  <c r="BP102" i="15"/>
  <c r="BO102" i="15"/>
  <c r="BN102" i="15"/>
  <c r="BT102" i="15"/>
  <c r="BS102" i="15"/>
  <c r="BR102" i="15"/>
  <c r="BK102" i="15"/>
  <c r="BJ102" i="15"/>
  <c r="BG102" i="15"/>
  <c r="BD102" i="15"/>
  <c r="AZ102" i="15"/>
  <c r="AY102" i="15"/>
  <c r="D63" i="13"/>
  <c r="D13" i="15"/>
  <c r="AX91" i="15" s="1"/>
  <c r="E13" i="15"/>
  <c r="BB91" i="15" s="1"/>
  <c r="F13" i="15"/>
  <c r="BF91" i="15" s="1"/>
  <c r="G13" i="15"/>
  <c r="BJ91" i="15" s="1"/>
  <c r="H13" i="15"/>
  <c r="BN91" i="15" s="1"/>
  <c r="I13" i="15"/>
  <c r="BR91" i="15" s="1"/>
  <c r="J13" i="15"/>
  <c r="AX92" i="15" s="1"/>
  <c r="K13" i="15"/>
  <c r="BB92" i="15" s="1"/>
  <c r="L13" i="15"/>
  <c r="BF92" i="15" s="1"/>
  <c r="M13" i="15"/>
  <c r="BJ92" i="15" s="1"/>
  <c r="N13" i="15"/>
  <c r="BN92" i="15" s="1"/>
  <c r="O13" i="15"/>
  <c r="BR92" i="15" s="1"/>
  <c r="P13" i="15"/>
  <c r="AX93" i="15" s="1"/>
  <c r="Q13" i="15"/>
  <c r="BB93" i="15" s="1"/>
  <c r="R13" i="15"/>
  <c r="BF93" i="15" s="1"/>
  <c r="S13" i="15"/>
  <c r="BJ93" i="15" s="1"/>
  <c r="T13" i="15"/>
  <c r="BN93" i="15" s="1"/>
  <c r="U13" i="15"/>
  <c r="BR93" i="15" s="1"/>
  <c r="V13" i="15"/>
  <c r="AX94" i="15" s="1"/>
  <c r="W13" i="15"/>
  <c r="BB94" i="15" s="1"/>
  <c r="X13" i="15"/>
  <c r="BF94" i="15" s="1"/>
  <c r="Y13" i="15"/>
  <c r="BJ94" i="15" s="1"/>
  <c r="Z13" i="15"/>
  <c r="AA13" i="15"/>
  <c r="BR94" i="15" s="1"/>
  <c r="AB13" i="15"/>
  <c r="AX95" i="15" s="1"/>
  <c r="AC13" i="15"/>
  <c r="BB95" i="15" s="1"/>
  <c r="AD13" i="15"/>
  <c r="BF95" i="15" s="1"/>
  <c r="AE13" i="15"/>
  <c r="BJ95" i="15" s="1"/>
  <c r="AF13" i="15"/>
  <c r="BN95" i="15" s="1"/>
  <c r="AG13" i="15"/>
  <c r="BR95" i="15" s="1"/>
  <c r="AH13" i="15"/>
  <c r="AX96" i="15" s="1"/>
  <c r="AI13" i="15"/>
  <c r="BB96" i="15" s="1"/>
  <c r="AJ13" i="15"/>
  <c r="BF96" i="15" s="1"/>
  <c r="AK13" i="15"/>
  <c r="BJ96" i="15" s="1"/>
  <c r="AL13" i="15"/>
  <c r="BN96" i="15" s="1"/>
  <c r="AM13" i="15"/>
  <c r="BR96" i="15" s="1"/>
  <c r="AN13" i="15"/>
  <c r="AX97" i="15" s="1"/>
  <c r="AO13" i="15"/>
  <c r="BB97" i="15" s="1"/>
  <c r="AP13" i="15"/>
  <c r="BF97" i="15" s="1"/>
  <c r="AQ13" i="15"/>
  <c r="BJ97" i="15" s="1"/>
  <c r="AR13" i="15"/>
  <c r="BN97" i="15" s="1"/>
  <c r="AS13" i="15"/>
  <c r="BR97" i="15" s="1"/>
  <c r="AT13" i="15"/>
  <c r="AX98" i="15" s="1"/>
  <c r="AU13" i="15"/>
  <c r="BB98" i="15" s="1"/>
  <c r="AV13" i="15"/>
  <c r="BF98" i="15" s="1"/>
  <c r="AW13" i="15"/>
  <c r="BJ98" i="15" s="1"/>
  <c r="AX13" i="15"/>
  <c r="BN98" i="15" s="1"/>
  <c r="AY13" i="15"/>
  <c r="BR98" i="15" s="1"/>
  <c r="AZ13" i="15"/>
  <c r="AX99" i="15" s="1"/>
  <c r="BA13" i="15"/>
  <c r="BB99" i="15" s="1"/>
  <c r="BB13" i="15"/>
  <c r="BF99" i="15" s="1"/>
  <c r="BC13" i="15"/>
  <c r="BJ99" i="15" s="1"/>
  <c r="BD13" i="15"/>
  <c r="BN99" i="15" s="1"/>
  <c r="BE13" i="15"/>
  <c r="BR99" i="15" s="1"/>
  <c r="D14" i="15"/>
  <c r="AX106" i="15" s="1"/>
  <c r="E14" i="15"/>
  <c r="BB106" i="15" s="1"/>
  <c r="F14" i="15"/>
  <c r="BF106" i="15" s="1"/>
  <c r="G14" i="15"/>
  <c r="BJ106" i="15" s="1"/>
  <c r="H14" i="15"/>
  <c r="BN106" i="15" s="1"/>
  <c r="I14" i="15"/>
  <c r="BR106" i="15" s="1"/>
  <c r="J14" i="15"/>
  <c r="AX107" i="15" s="1"/>
  <c r="K14" i="15"/>
  <c r="BB107" i="15" s="1"/>
  <c r="L14" i="15"/>
  <c r="BF107" i="15" s="1"/>
  <c r="M14" i="15"/>
  <c r="BJ107" i="15" s="1"/>
  <c r="N14" i="15"/>
  <c r="BN107" i="15" s="1"/>
  <c r="O14" i="15"/>
  <c r="BR107" i="15" s="1"/>
  <c r="P14" i="15"/>
  <c r="AX108" i="15" s="1"/>
  <c r="Q14" i="15"/>
  <c r="BB108" i="15" s="1"/>
  <c r="R14" i="15"/>
  <c r="BF108" i="15" s="1"/>
  <c r="S14" i="15"/>
  <c r="BJ108" i="15" s="1"/>
  <c r="T14" i="15"/>
  <c r="BN108" i="15" s="1"/>
  <c r="U14" i="15"/>
  <c r="BR108" i="15" s="1"/>
  <c r="V14" i="15"/>
  <c r="AX109" i="15" s="1"/>
  <c r="W14" i="15"/>
  <c r="BB109" i="15" s="1"/>
  <c r="X14" i="15"/>
  <c r="BF109" i="15" s="1"/>
  <c r="Y14" i="15"/>
  <c r="BJ109" i="15" s="1"/>
  <c r="Z14" i="15"/>
  <c r="BN109" i="15" s="1"/>
  <c r="AA14" i="15"/>
  <c r="BR109" i="15" s="1"/>
  <c r="AB14" i="15"/>
  <c r="AX110" i="15" s="1"/>
  <c r="AC14" i="15"/>
  <c r="BB110" i="15" s="1"/>
  <c r="AD14" i="15"/>
  <c r="BF110" i="15" s="1"/>
  <c r="AE14" i="15"/>
  <c r="BJ110" i="15" s="1"/>
  <c r="AF14" i="15"/>
  <c r="BN110" i="15" s="1"/>
  <c r="AG14" i="15"/>
  <c r="BR110" i="15" s="1"/>
  <c r="AH14" i="15"/>
  <c r="AX111" i="15" s="1"/>
  <c r="AI14" i="15"/>
  <c r="BB111" i="15" s="1"/>
  <c r="AJ14" i="15"/>
  <c r="BF111" i="15" s="1"/>
  <c r="AK14" i="15"/>
  <c r="BJ111" i="15" s="1"/>
  <c r="AL14" i="15"/>
  <c r="BN111" i="15" s="1"/>
  <c r="AM14" i="15"/>
  <c r="BR111" i="15" s="1"/>
  <c r="AN14" i="15"/>
  <c r="AX112" i="15" s="1"/>
  <c r="AO14" i="15"/>
  <c r="BB112" i="15" s="1"/>
  <c r="AP14" i="15"/>
  <c r="BF112" i="15" s="1"/>
  <c r="AQ14" i="15"/>
  <c r="BJ112" i="15" s="1"/>
  <c r="AR14" i="15"/>
  <c r="BN112" i="15" s="1"/>
  <c r="AS14" i="15"/>
  <c r="BR112" i="15" s="1"/>
  <c r="AT14" i="15"/>
  <c r="AX113" i="15" s="1"/>
  <c r="AU14" i="15"/>
  <c r="BB113" i="15" s="1"/>
  <c r="AV14" i="15"/>
  <c r="BF113" i="15" s="1"/>
  <c r="AW14" i="15"/>
  <c r="BJ113" i="15" s="1"/>
  <c r="AX14" i="15"/>
  <c r="BN113" i="15" s="1"/>
  <c r="AY14" i="15"/>
  <c r="BR113" i="15" s="1"/>
  <c r="AZ14" i="15"/>
  <c r="AX114" i="15" s="1"/>
  <c r="BA14" i="15"/>
  <c r="BB114" i="15" s="1"/>
  <c r="BB14" i="15"/>
  <c r="BF114" i="15" s="1"/>
  <c r="BC14" i="15"/>
  <c r="BJ114" i="15" s="1"/>
  <c r="BD14" i="15"/>
  <c r="BN114" i="15" s="1"/>
  <c r="BE14" i="15"/>
  <c r="BR114" i="15" s="1"/>
  <c r="AX97" i="12"/>
  <c r="BP97" i="12"/>
  <c r="BD97" i="12"/>
  <c r="BF97" i="12"/>
  <c r="BB97" i="12"/>
  <c r="AX43" i="12"/>
  <c r="AY97" i="12"/>
  <c r="AZ97" i="12"/>
  <c r="BC97" i="12"/>
  <c r="BG97" i="12"/>
  <c r="BH97" i="12"/>
  <c r="BJ97" i="12"/>
  <c r="BK97" i="12"/>
  <c r="BL97" i="12"/>
  <c r="BN97" i="12"/>
  <c r="BO97" i="12"/>
  <c r="BQ114" i="13"/>
  <c r="BQ113" i="13"/>
  <c r="BQ112" i="13"/>
  <c r="BQ111" i="13"/>
  <c r="BQ110" i="13"/>
  <c r="BQ109" i="13"/>
  <c r="BQ108" i="13"/>
  <c r="BQ107" i="13"/>
  <c r="BQ106" i="13"/>
  <c r="BM114" i="13"/>
  <c r="BM113" i="13"/>
  <c r="BM112" i="13"/>
  <c r="BM111" i="13"/>
  <c r="BM110" i="13"/>
  <c r="BM109" i="13"/>
  <c r="BM108" i="13"/>
  <c r="BM107" i="13"/>
  <c r="BM106" i="13"/>
  <c r="BI114" i="13"/>
  <c r="BI113" i="13"/>
  <c r="BI112" i="13"/>
  <c r="BI111" i="13"/>
  <c r="BI110" i="13"/>
  <c r="BI109" i="13"/>
  <c r="BI108" i="13"/>
  <c r="BI107" i="13"/>
  <c r="BI106" i="13"/>
  <c r="BE114" i="13"/>
  <c r="BE113" i="13"/>
  <c r="BE112" i="13"/>
  <c r="BE111" i="13"/>
  <c r="BE110" i="13"/>
  <c r="BE109" i="13"/>
  <c r="BE108" i="13"/>
  <c r="BE107" i="13"/>
  <c r="BE106" i="13"/>
  <c r="BQ102" i="13"/>
  <c r="BQ101" i="13"/>
  <c r="BQ99" i="13"/>
  <c r="BQ98" i="13"/>
  <c r="BQ97" i="13"/>
  <c r="BQ96" i="13"/>
  <c r="BQ95" i="13"/>
  <c r="BQ94" i="13"/>
  <c r="BQ93" i="13"/>
  <c r="BQ92" i="13"/>
  <c r="BQ91" i="13"/>
  <c r="BM101" i="13"/>
  <c r="BM99" i="13"/>
  <c r="BM98" i="13"/>
  <c r="BM97" i="13"/>
  <c r="BM96" i="13"/>
  <c r="BM95" i="13"/>
  <c r="BM94" i="13"/>
  <c r="BM93" i="13"/>
  <c r="BM92" i="13"/>
  <c r="BM91" i="13"/>
  <c r="BI101" i="13"/>
  <c r="BI99" i="13"/>
  <c r="BI98" i="13"/>
  <c r="BI97" i="13"/>
  <c r="BI96" i="13"/>
  <c r="BI95" i="13"/>
  <c r="BI94" i="13"/>
  <c r="BI93" i="13"/>
  <c r="BI92" i="13"/>
  <c r="BI91" i="13"/>
  <c r="BE102" i="13"/>
  <c r="BE101" i="13"/>
  <c r="BE99" i="13"/>
  <c r="BE98" i="13"/>
  <c r="BE97" i="13"/>
  <c r="BE96" i="13"/>
  <c r="BE95" i="13"/>
  <c r="BE94" i="13"/>
  <c r="BE93" i="13"/>
  <c r="BE92" i="13"/>
  <c r="BE91" i="13"/>
  <c r="BA114" i="13"/>
  <c r="BA113" i="13"/>
  <c r="BA112" i="13"/>
  <c r="BA111" i="13"/>
  <c r="BA110" i="13"/>
  <c r="BA109" i="13"/>
  <c r="BA108" i="13"/>
  <c r="BA107" i="13"/>
  <c r="BP102" i="13"/>
  <c r="BO102" i="13"/>
  <c r="BN102" i="13"/>
  <c r="BL102" i="13"/>
  <c r="BK102" i="13"/>
  <c r="BJ102" i="13"/>
  <c r="BM102" i="13" s="1"/>
  <c r="BH102" i="13"/>
  <c r="BG102" i="13"/>
  <c r="BF102" i="13"/>
  <c r="BI102" i="13" s="1"/>
  <c r="BD102" i="13"/>
  <c r="BC102" i="13"/>
  <c r="BB102" i="13"/>
  <c r="AZ102" i="13"/>
  <c r="AY102" i="13"/>
  <c r="AX102" i="13"/>
  <c r="AX15" i="13"/>
  <c r="Q100" i="17"/>
  <c r="P100" i="17"/>
  <c r="O100" i="17"/>
  <c r="N100" i="17"/>
  <c r="M100" i="17"/>
  <c r="K100" i="17"/>
  <c r="J100" i="17"/>
  <c r="I100" i="17"/>
  <c r="H100" i="17"/>
  <c r="G100" i="17"/>
  <c r="Q99" i="17"/>
  <c r="P99" i="17"/>
  <c r="O99" i="17"/>
  <c r="N99" i="17"/>
  <c r="M99" i="17"/>
  <c r="K99" i="17"/>
  <c r="J99" i="17"/>
  <c r="I99" i="17"/>
  <c r="H99" i="17"/>
  <c r="G99" i="17"/>
  <c r="Q98" i="17"/>
  <c r="P98" i="17"/>
  <c r="O98" i="17"/>
  <c r="N98" i="17"/>
  <c r="M98" i="17"/>
  <c r="K98" i="17"/>
  <c r="J98" i="17"/>
  <c r="I98" i="17"/>
  <c r="H98" i="17"/>
  <c r="G98" i="17"/>
  <c r="Q97" i="17"/>
  <c r="P97" i="17"/>
  <c r="O97" i="17"/>
  <c r="N97" i="17"/>
  <c r="M97" i="17"/>
  <c r="K97" i="17"/>
  <c r="J97" i="17"/>
  <c r="I97" i="17"/>
  <c r="H97" i="17"/>
  <c r="G97" i="17"/>
  <c r="Q96" i="17"/>
  <c r="Q105" i="17" s="1"/>
  <c r="P96" i="17"/>
  <c r="P105" i="17" s="1"/>
  <c r="O96" i="17"/>
  <c r="N96" i="17"/>
  <c r="M96" i="17"/>
  <c r="K96" i="17"/>
  <c r="J96" i="17"/>
  <c r="I96" i="17"/>
  <c r="H96" i="17"/>
  <c r="H105" i="17" s="1"/>
  <c r="G96" i="17"/>
  <c r="G105" i="17" s="1"/>
  <c r="Q95" i="17"/>
  <c r="P95" i="17"/>
  <c r="O95" i="17"/>
  <c r="N95" i="17"/>
  <c r="M95" i="17"/>
  <c r="K95" i="17"/>
  <c r="J95" i="17"/>
  <c r="J104" i="17" s="1"/>
  <c r="I95" i="17"/>
  <c r="I104" i="17" s="1"/>
  <c r="H95" i="17"/>
  <c r="G95" i="17"/>
  <c r="Q94" i="17"/>
  <c r="P94" i="17"/>
  <c r="O94" i="17"/>
  <c r="N94" i="17"/>
  <c r="M94" i="17"/>
  <c r="K94" i="17"/>
  <c r="J94" i="17"/>
  <c r="I94" i="17"/>
  <c r="H94" i="17"/>
  <c r="G94" i="17"/>
  <c r="Q93" i="17"/>
  <c r="P93" i="17"/>
  <c r="O93" i="17"/>
  <c r="N93" i="17"/>
  <c r="M93" i="17"/>
  <c r="K93" i="17"/>
  <c r="J93" i="17"/>
  <c r="I93" i="17"/>
  <c r="H93" i="17"/>
  <c r="G93" i="17"/>
  <c r="Q92" i="17"/>
  <c r="P92" i="17"/>
  <c r="O92" i="17"/>
  <c r="N92" i="17"/>
  <c r="M92" i="17"/>
  <c r="K92" i="17"/>
  <c r="J92" i="17"/>
  <c r="I92" i="17"/>
  <c r="H92" i="17"/>
  <c r="G92" i="17"/>
  <c r="Q91" i="17"/>
  <c r="P91" i="17"/>
  <c r="O91" i="17"/>
  <c r="N91" i="17"/>
  <c r="M91" i="17"/>
  <c r="K91" i="17"/>
  <c r="J91" i="17"/>
  <c r="I91" i="17"/>
  <c r="H91" i="17"/>
  <c r="G91" i="17"/>
  <c r="Q90" i="17"/>
  <c r="P90" i="17"/>
  <c r="O90" i="17"/>
  <c r="N90" i="17"/>
  <c r="M90" i="17"/>
  <c r="K90" i="17"/>
  <c r="J90" i="17"/>
  <c r="I90" i="17"/>
  <c r="H90" i="17"/>
  <c r="G90" i="17"/>
  <c r="Q89" i="17"/>
  <c r="P89" i="17"/>
  <c r="O89" i="17"/>
  <c r="N89" i="17"/>
  <c r="M89" i="17"/>
  <c r="K89" i="17"/>
  <c r="J89" i="17"/>
  <c r="I89" i="17"/>
  <c r="H89" i="17"/>
  <c r="G89" i="17"/>
  <c r="Q88" i="17"/>
  <c r="Q108" i="17" s="1"/>
  <c r="P88" i="17"/>
  <c r="P108" i="17" s="1"/>
  <c r="O88" i="17"/>
  <c r="N88" i="17"/>
  <c r="M88" i="17"/>
  <c r="K88" i="17"/>
  <c r="J88" i="17"/>
  <c r="I88" i="17"/>
  <c r="H88" i="17"/>
  <c r="H108" i="17" s="1"/>
  <c r="G88" i="17"/>
  <c r="Q87" i="17"/>
  <c r="P87" i="17"/>
  <c r="O87" i="17"/>
  <c r="N87" i="17"/>
  <c r="M87" i="17"/>
  <c r="K87" i="17"/>
  <c r="J87" i="17"/>
  <c r="J107" i="17" s="1"/>
  <c r="I87" i="17"/>
  <c r="I107" i="17" s="1"/>
  <c r="H87" i="17"/>
  <c r="Q79" i="17"/>
  <c r="P79" i="17"/>
  <c r="O79" i="17"/>
  <c r="N79" i="17"/>
  <c r="M79" i="17"/>
  <c r="K79" i="17"/>
  <c r="J79" i="17"/>
  <c r="I79" i="17"/>
  <c r="H79" i="17"/>
  <c r="G79" i="17"/>
  <c r="Q78" i="17"/>
  <c r="P78" i="17"/>
  <c r="O78" i="17"/>
  <c r="N78" i="17"/>
  <c r="M78" i="17"/>
  <c r="K78" i="17"/>
  <c r="J78" i="17"/>
  <c r="I78" i="17"/>
  <c r="H78" i="17"/>
  <c r="G78" i="17"/>
  <c r="Q76" i="17"/>
  <c r="P76" i="17"/>
  <c r="O76" i="17"/>
  <c r="N76" i="17"/>
  <c r="M76" i="17"/>
  <c r="K76" i="17"/>
  <c r="J76" i="17"/>
  <c r="I76" i="17"/>
  <c r="H76" i="17"/>
  <c r="G76" i="17"/>
  <c r="Q75" i="17"/>
  <c r="P75" i="17"/>
  <c r="O75" i="17"/>
  <c r="N75" i="17"/>
  <c r="M75" i="17"/>
  <c r="K75" i="17"/>
  <c r="J75" i="17"/>
  <c r="I75" i="17"/>
  <c r="H75" i="17"/>
  <c r="G75" i="17"/>
  <c r="Q74" i="17"/>
  <c r="P74" i="17"/>
  <c r="O74" i="17"/>
  <c r="N74" i="17"/>
  <c r="M74" i="17"/>
  <c r="K74" i="17"/>
  <c r="J74" i="17"/>
  <c r="I74" i="17"/>
  <c r="H74" i="17"/>
  <c r="G74" i="17"/>
  <c r="Q73" i="17"/>
  <c r="P73" i="17"/>
  <c r="O73" i="17"/>
  <c r="N73" i="17"/>
  <c r="M73" i="17"/>
  <c r="K73" i="17"/>
  <c r="J73" i="17"/>
  <c r="I73" i="17"/>
  <c r="H73" i="17"/>
  <c r="G73" i="17"/>
  <c r="Q52" i="17"/>
  <c r="P52" i="17"/>
  <c r="O52" i="17"/>
  <c r="N52" i="17"/>
  <c r="M52" i="17"/>
  <c r="K52" i="17"/>
  <c r="J52" i="17"/>
  <c r="I52" i="17"/>
  <c r="H52" i="17"/>
  <c r="G52" i="17"/>
  <c r="Q51" i="17"/>
  <c r="P51" i="17"/>
  <c r="O51" i="17"/>
  <c r="N51" i="17"/>
  <c r="M51" i="17"/>
  <c r="K51" i="17"/>
  <c r="J51" i="17"/>
  <c r="I51" i="17"/>
  <c r="H51" i="17"/>
  <c r="G51" i="17"/>
  <c r="Q49" i="17"/>
  <c r="P49" i="17"/>
  <c r="O49" i="17"/>
  <c r="N49" i="17"/>
  <c r="M49" i="17"/>
  <c r="K49" i="17"/>
  <c r="J49" i="17"/>
  <c r="I49" i="17"/>
  <c r="H49" i="17"/>
  <c r="G49" i="17"/>
  <c r="Q48" i="17"/>
  <c r="P48" i="17"/>
  <c r="O48" i="17"/>
  <c r="N48" i="17"/>
  <c r="M48" i="17"/>
  <c r="K48" i="17"/>
  <c r="J48" i="17"/>
  <c r="I48" i="17"/>
  <c r="H48" i="17"/>
  <c r="G48" i="17"/>
  <c r="Q47" i="17"/>
  <c r="P47" i="17"/>
  <c r="O47" i="17"/>
  <c r="N47" i="17"/>
  <c r="M47" i="17"/>
  <c r="K47" i="17"/>
  <c r="J47" i="17"/>
  <c r="I47" i="17"/>
  <c r="H47" i="17"/>
  <c r="G47" i="17"/>
  <c r="Q46" i="17"/>
  <c r="P46" i="17"/>
  <c r="O46" i="17"/>
  <c r="N46" i="17"/>
  <c r="M46" i="17"/>
  <c r="K46" i="17"/>
  <c r="J46" i="17"/>
  <c r="I46" i="17"/>
  <c r="H46" i="17"/>
  <c r="G46" i="17"/>
  <c r="Q25" i="17"/>
  <c r="P25" i="17"/>
  <c r="O25" i="17"/>
  <c r="N25" i="17"/>
  <c r="M25" i="17"/>
  <c r="K25" i="17"/>
  <c r="J25" i="17"/>
  <c r="I25" i="17"/>
  <c r="H25" i="17"/>
  <c r="G25" i="17"/>
  <c r="Q24" i="17"/>
  <c r="P24" i="17"/>
  <c r="O24" i="17"/>
  <c r="N24" i="17"/>
  <c r="M24" i="17"/>
  <c r="K24" i="17"/>
  <c r="J24" i="17"/>
  <c r="I24" i="17"/>
  <c r="H24" i="17"/>
  <c r="G24" i="17"/>
  <c r="Q22" i="17"/>
  <c r="P22" i="17"/>
  <c r="O22" i="17"/>
  <c r="N22" i="17"/>
  <c r="M22" i="17"/>
  <c r="K22" i="17"/>
  <c r="J22" i="17"/>
  <c r="I22" i="17"/>
  <c r="H22" i="17"/>
  <c r="G22" i="17"/>
  <c r="Q21" i="17"/>
  <c r="P21" i="17"/>
  <c r="O21" i="17"/>
  <c r="N21" i="17"/>
  <c r="M21" i="17"/>
  <c r="K21" i="17"/>
  <c r="J21" i="17"/>
  <c r="I21" i="17"/>
  <c r="H21" i="17"/>
  <c r="G21" i="17"/>
  <c r="Q20" i="17"/>
  <c r="P20" i="17"/>
  <c r="O20" i="17"/>
  <c r="N20" i="17"/>
  <c r="M20" i="17"/>
  <c r="K20" i="17"/>
  <c r="J20" i="17"/>
  <c r="I20" i="17"/>
  <c r="H20" i="17"/>
  <c r="G20" i="17"/>
  <c r="Q19" i="17"/>
  <c r="P19" i="17"/>
  <c r="O19" i="17"/>
  <c r="N19" i="17"/>
  <c r="M19" i="17"/>
  <c r="K19" i="17"/>
  <c r="J19" i="17"/>
  <c r="I19" i="17"/>
  <c r="H19" i="17"/>
  <c r="G19" i="17"/>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L61" i="15"/>
  <c r="K61" i="15"/>
  <c r="J61" i="15"/>
  <c r="I61" i="15"/>
  <c r="H61" i="15"/>
  <c r="G61" i="15"/>
  <c r="F61" i="15"/>
  <c r="E61" i="15"/>
  <c r="D61"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L60" i="15"/>
  <c r="K60" i="15"/>
  <c r="J60" i="15"/>
  <c r="I60" i="15"/>
  <c r="H60" i="15"/>
  <c r="G60" i="15"/>
  <c r="F60" i="15"/>
  <c r="E60" i="15"/>
  <c r="D60"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L59" i="15"/>
  <c r="K59" i="15"/>
  <c r="J59" i="15"/>
  <c r="I59" i="15"/>
  <c r="H59" i="15"/>
  <c r="G59" i="15"/>
  <c r="F59" i="15"/>
  <c r="E59" i="15"/>
  <c r="D59"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L58" i="15"/>
  <c r="K58" i="15"/>
  <c r="J58" i="15"/>
  <c r="I58" i="15"/>
  <c r="H58" i="15"/>
  <c r="G58" i="15"/>
  <c r="F58" i="15"/>
  <c r="E58" i="15"/>
  <c r="D58"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L57" i="15"/>
  <c r="K57" i="15"/>
  <c r="J57" i="15"/>
  <c r="I57" i="15"/>
  <c r="H57" i="15"/>
  <c r="G57" i="15"/>
  <c r="F57" i="15"/>
  <c r="E57" i="15"/>
  <c r="D57"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L56" i="15"/>
  <c r="K56" i="15"/>
  <c r="J56" i="15"/>
  <c r="I56" i="15"/>
  <c r="H56" i="15"/>
  <c r="G56" i="15"/>
  <c r="F56" i="15"/>
  <c r="E56" i="15"/>
  <c r="D56"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L55" i="15"/>
  <c r="K55" i="15"/>
  <c r="J55" i="15"/>
  <c r="I55" i="15"/>
  <c r="H55" i="15"/>
  <c r="G55" i="15"/>
  <c r="F55" i="15"/>
  <c r="E55" i="15"/>
  <c r="D55"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L54" i="15"/>
  <c r="K54" i="15"/>
  <c r="J54" i="15"/>
  <c r="I54" i="15"/>
  <c r="H54" i="15"/>
  <c r="G54" i="15"/>
  <c r="F54" i="15"/>
  <c r="E54" i="15"/>
  <c r="D54" i="15"/>
  <c r="BL47" i="15"/>
  <c r="BK47" i="15"/>
  <c r="BJ47" i="15"/>
  <c r="BI47" i="15"/>
  <c r="BH47" i="15"/>
  <c r="BG47" i="15"/>
  <c r="BE46" i="15"/>
  <c r="BT114" i="15" s="1"/>
  <c r="BD46" i="15"/>
  <c r="BP114" i="15" s="1"/>
  <c r="BC46" i="15"/>
  <c r="BL114" i="15" s="1"/>
  <c r="BB46" i="15"/>
  <c r="BH114" i="15" s="1"/>
  <c r="BA46" i="15"/>
  <c r="BD114" i="15" s="1"/>
  <c r="AZ46" i="15"/>
  <c r="AZ114" i="15" s="1"/>
  <c r="AY46" i="15"/>
  <c r="BT113" i="15" s="1"/>
  <c r="AX46" i="15"/>
  <c r="BP113" i="15" s="1"/>
  <c r="AW46" i="15"/>
  <c r="BL113" i="15" s="1"/>
  <c r="AV46" i="15"/>
  <c r="BH113" i="15" s="1"/>
  <c r="AU46" i="15"/>
  <c r="BD113" i="15" s="1"/>
  <c r="AT46" i="15"/>
  <c r="AZ113" i="15" s="1"/>
  <c r="AS46" i="15"/>
  <c r="BT112" i="15" s="1"/>
  <c r="AR46" i="15"/>
  <c r="BP112" i="15" s="1"/>
  <c r="AQ46" i="15"/>
  <c r="BL112" i="15" s="1"/>
  <c r="AP46" i="15"/>
  <c r="BH112" i="15" s="1"/>
  <c r="AO46" i="15"/>
  <c r="BD112" i="15" s="1"/>
  <c r="AN46" i="15"/>
  <c r="AZ112" i="15" s="1"/>
  <c r="AM46" i="15"/>
  <c r="BT111" i="15" s="1"/>
  <c r="AL46" i="15"/>
  <c r="BP111" i="15" s="1"/>
  <c r="AK46" i="15"/>
  <c r="BL111" i="15" s="1"/>
  <c r="AJ46" i="15"/>
  <c r="BH111" i="15" s="1"/>
  <c r="AI46" i="15"/>
  <c r="BD111" i="15" s="1"/>
  <c r="AH46" i="15"/>
  <c r="AZ111" i="15" s="1"/>
  <c r="AG46" i="15"/>
  <c r="BT110" i="15" s="1"/>
  <c r="AF46" i="15"/>
  <c r="BP110" i="15" s="1"/>
  <c r="AE46" i="15"/>
  <c r="BL110" i="15" s="1"/>
  <c r="AD46" i="15"/>
  <c r="BH110" i="15" s="1"/>
  <c r="AC46" i="15"/>
  <c r="BD110" i="15" s="1"/>
  <c r="AB46" i="15"/>
  <c r="AZ110" i="15" s="1"/>
  <c r="AA46" i="15"/>
  <c r="BT109" i="15" s="1"/>
  <c r="Z46" i="15"/>
  <c r="BP109" i="15" s="1"/>
  <c r="Y46" i="15"/>
  <c r="BL109" i="15" s="1"/>
  <c r="X46" i="15"/>
  <c r="BH109" i="15" s="1"/>
  <c r="W46" i="15"/>
  <c r="BD109" i="15" s="1"/>
  <c r="V46" i="15"/>
  <c r="AZ109" i="15" s="1"/>
  <c r="U46" i="15"/>
  <c r="BT108" i="15" s="1"/>
  <c r="T46" i="15"/>
  <c r="BP108" i="15" s="1"/>
  <c r="S46" i="15"/>
  <c r="BL108" i="15" s="1"/>
  <c r="R46" i="15"/>
  <c r="BH108" i="15" s="1"/>
  <c r="Q46" i="15"/>
  <c r="BD108" i="15" s="1"/>
  <c r="P46" i="15"/>
  <c r="AZ108" i="15" s="1"/>
  <c r="O46" i="15"/>
  <c r="BT107" i="15" s="1"/>
  <c r="N46" i="15"/>
  <c r="BP107" i="15" s="1"/>
  <c r="M46" i="15"/>
  <c r="BL107" i="15" s="1"/>
  <c r="L46" i="15"/>
  <c r="BH107" i="15" s="1"/>
  <c r="K46" i="15"/>
  <c r="BD107" i="15" s="1"/>
  <c r="J46" i="15"/>
  <c r="AZ107" i="15" s="1"/>
  <c r="I46" i="15"/>
  <c r="BT106" i="15" s="1"/>
  <c r="H46" i="15"/>
  <c r="BP106" i="15" s="1"/>
  <c r="G46" i="15"/>
  <c r="BL106" i="15" s="1"/>
  <c r="F46" i="15"/>
  <c r="BH106" i="15" s="1"/>
  <c r="E46" i="15"/>
  <c r="BD106" i="15" s="1"/>
  <c r="D46" i="15"/>
  <c r="AZ106" i="15" s="1"/>
  <c r="BE45" i="15"/>
  <c r="BT99" i="15" s="1"/>
  <c r="BD45" i="15"/>
  <c r="BP99" i="15" s="1"/>
  <c r="BC45" i="15"/>
  <c r="BL99" i="15" s="1"/>
  <c r="BB45" i="15"/>
  <c r="BH99" i="15" s="1"/>
  <c r="BA45" i="15"/>
  <c r="BD99" i="15" s="1"/>
  <c r="AZ45" i="15"/>
  <c r="AZ99" i="15" s="1"/>
  <c r="AY45" i="15"/>
  <c r="BT98" i="15" s="1"/>
  <c r="AX45" i="15"/>
  <c r="BP98" i="15" s="1"/>
  <c r="AW45" i="15"/>
  <c r="BL98" i="15" s="1"/>
  <c r="AV45" i="15"/>
  <c r="BH98" i="15" s="1"/>
  <c r="AU45" i="15"/>
  <c r="BD98" i="15" s="1"/>
  <c r="AT45" i="15"/>
  <c r="AZ98" i="15" s="1"/>
  <c r="AS45" i="15"/>
  <c r="BT97" i="15" s="1"/>
  <c r="AR45" i="15"/>
  <c r="BP97" i="15" s="1"/>
  <c r="AQ45" i="15"/>
  <c r="BL97" i="15" s="1"/>
  <c r="AP45" i="15"/>
  <c r="BH97" i="15" s="1"/>
  <c r="AO45" i="15"/>
  <c r="BD97" i="15" s="1"/>
  <c r="AN45" i="15"/>
  <c r="AZ97" i="15" s="1"/>
  <c r="AM45" i="15"/>
  <c r="BT96" i="15" s="1"/>
  <c r="AL45" i="15"/>
  <c r="BP96" i="15" s="1"/>
  <c r="AK45" i="15"/>
  <c r="BL96" i="15" s="1"/>
  <c r="AJ45" i="15"/>
  <c r="BH96" i="15" s="1"/>
  <c r="AI45" i="15"/>
  <c r="BD96" i="15" s="1"/>
  <c r="AH45" i="15"/>
  <c r="AZ96" i="15" s="1"/>
  <c r="AG45" i="15"/>
  <c r="BT95" i="15" s="1"/>
  <c r="AF45" i="15"/>
  <c r="BP95" i="15" s="1"/>
  <c r="AE45" i="15"/>
  <c r="BL95" i="15" s="1"/>
  <c r="AD45" i="15"/>
  <c r="BH95" i="15" s="1"/>
  <c r="AC45" i="15"/>
  <c r="BD95" i="15" s="1"/>
  <c r="AB45" i="15"/>
  <c r="AZ95" i="15" s="1"/>
  <c r="AA45" i="15"/>
  <c r="BT94" i="15" s="1"/>
  <c r="Z45" i="15"/>
  <c r="Y45" i="15"/>
  <c r="BL94" i="15" s="1"/>
  <c r="X45" i="15"/>
  <c r="BH94" i="15" s="1"/>
  <c r="W45" i="15"/>
  <c r="BD94" i="15" s="1"/>
  <c r="V45" i="15"/>
  <c r="AZ94" i="15" s="1"/>
  <c r="U45" i="15"/>
  <c r="BT93" i="15" s="1"/>
  <c r="T45" i="15"/>
  <c r="BP93" i="15" s="1"/>
  <c r="S45" i="15"/>
  <c r="BL93" i="15" s="1"/>
  <c r="R45" i="15"/>
  <c r="BH93" i="15" s="1"/>
  <c r="Q45" i="15"/>
  <c r="BD93" i="15" s="1"/>
  <c r="P45" i="15"/>
  <c r="AZ93" i="15" s="1"/>
  <c r="O45" i="15"/>
  <c r="BT92" i="15" s="1"/>
  <c r="N45" i="15"/>
  <c r="BP92" i="15" s="1"/>
  <c r="M45" i="15"/>
  <c r="BL92" i="15" s="1"/>
  <c r="L45" i="15"/>
  <c r="BH92" i="15" s="1"/>
  <c r="K45" i="15"/>
  <c r="BD92" i="15" s="1"/>
  <c r="J45" i="15"/>
  <c r="AZ92" i="15" s="1"/>
  <c r="I45" i="15"/>
  <c r="BT91" i="15" s="1"/>
  <c r="H45" i="15"/>
  <c r="BP91" i="15" s="1"/>
  <c r="G45" i="15"/>
  <c r="BL91" i="15" s="1"/>
  <c r="F45" i="15"/>
  <c r="BH91" i="15" s="1"/>
  <c r="E45" i="15"/>
  <c r="BD91" i="15" s="1"/>
  <c r="D45" i="15"/>
  <c r="AZ91" i="15" s="1"/>
  <c r="BL43" i="15"/>
  <c r="BK43" i="15"/>
  <c r="BJ43" i="15"/>
  <c r="BI43" i="15"/>
  <c r="BH43" i="15"/>
  <c r="BG43" i="15"/>
  <c r="BL42" i="15"/>
  <c r="BK42" i="15"/>
  <c r="BJ42" i="15"/>
  <c r="BI42" i="15"/>
  <c r="BH42" i="15"/>
  <c r="BG42" i="15"/>
  <c r="BL41" i="15"/>
  <c r="BK41" i="15"/>
  <c r="BJ41" i="15"/>
  <c r="BI41" i="15"/>
  <c r="BH41" i="15"/>
  <c r="BG41" i="15"/>
  <c r="BL40" i="15"/>
  <c r="BK40" i="15"/>
  <c r="BJ40" i="15"/>
  <c r="BI40" i="15"/>
  <c r="BH40" i="15"/>
  <c r="BG40" i="15"/>
  <c r="BL39" i="15"/>
  <c r="BK39" i="15"/>
  <c r="BJ39" i="15"/>
  <c r="BI39" i="15"/>
  <c r="BH39" i="15"/>
  <c r="BG39" i="15"/>
  <c r="BL38" i="15"/>
  <c r="BK38" i="15"/>
  <c r="BJ38" i="15"/>
  <c r="BI38" i="15"/>
  <c r="BH38" i="15"/>
  <c r="BG38" i="15"/>
  <c r="BL37" i="15"/>
  <c r="BK37" i="15"/>
  <c r="BJ37" i="15"/>
  <c r="BI37" i="15"/>
  <c r="BH37" i="15"/>
  <c r="BG37" i="15"/>
  <c r="BL36" i="15"/>
  <c r="BK36" i="15"/>
  <c r="BJ36" i="15"/>
  <c r="BI36" i="15"/>
  <c r="BH36" i="15"/>
  <c r="BG36" i="15"/>
  <c r="BL31" i="15"/>
  <c r="BK31" i="15"/>
  <c r="BJ31" i="15"/>
  <c r="BI31" i="15"/>
  <c r="BH31" i="15"/>
  <c r="BG31" i="15"/>
  <c r="BE30" i="15"/>
  <c r="BS114" i="15" s="1"/>
  <c r="BD30" i="15"/>
  <c r="BO114" i="15" s="1"/>
  <c r="BC30" i="15"/>
  <c r="BK114" i="15" s="1"/>
  <c r="BB30" i="15"/>
  <c r="BG114" i="15" s="1"/>
  <c r="BA30" i="15"/>
  <c r="BC114" i="15" s="1"/>
  <c r="AZ30" i="15"/>
  <c r="AY114" i="15" s="1"/>
  <c r="AY30" i="15"/>
  <c r="BS113" i="15" s="1"/>
  <c r="AX30" i="15"/>
  <c r="BO113" i="15" s="1"/>
  <c r="AW30" i="15"/>
  <c r="BK113" i="15" s="1"/>
  <c r="AV30" i="15"/>
  <c r="BG113" i="15" s="1"/>
  <c r="AU30" i="15"/>
  <c r="BC113" i="15" s="1"/>
  <c r="AT30" i="15"/>
  <c r="AY113" i="15" s="1"/>
  <c r="AS30" i="15"/>
  <c r="BS112" i="15" s="1"/>
  <c r="AR30" i="15"/>
  <c r="BO112" i="15" s="1"/>
  <c r="AQ30" i="15"/>
  <c r="BK112" i="15" s="1"/>
  <c r="AP30" i="15"/>
  <c r="BG112" i="15" s="1"/>
  <c r="AO30" i="15"/>
  <c r="BC112" i="15" s="1"/>
  <c r="AN30" i="15"/>
  <c r="AY112" i="15" s="1"/>
  <c r="AM30" i="15"/>
  <c r="BS111" i="15" s="1"/>
  <c r="AL30" i="15"/>
  <c r="BO111" i="15" s="1"/>
  <c r="AK30" i="15"/>
  <c r="BK111" i="15" s="1"/>
  <c r="AJ30" i="15"/>
  <c r="BG111" i="15" s="1"/>
  <c r="AI30" i="15"/>
  <c r="BC111" i="15" s="1"/>
  <c r="AH30" i="15"/>
  <c r="AY111" i="15" s="1"/>
  <c r="AG30" i="15"/>
  <c r="BS110" i="15" s="1"/>
  <c r="AF30" i="15"/>
  <c r="BO110" i="15" s="1"/>
  <c r="AE30" i="15"/>
  <c r="BK110" i="15" s="1"/>
  <c r="AD30" i="15"/>
  <c r="BG110" i="15" s="1"/>
  <c r="AC30" i="15"/>
  <c r="BC110" i="15" s="1"/>
  <c r="AB30" i="15"/>
  <c r="AY110" i="15" s="1"/>
  <c r="AA30" i="15"/>
  <c r="BS109" i="15" s="1"/>
  <c r="Z30" i="15"/>
  <c r="BO109" i="15" s="1"/>
  <c r="Y30" i="15"/>
  <c r="BK109" i="15" s="1"/>
  <c r="X30" i="15"/>
  <c r="BG109" i="15" s="1"/>
  <c r="W30" i="15"/>
  <c r="BC109" i="15" s="1"/>
  <c r="V30" i="15"/>
  <c r="AY109" i="15" s="1"/>
  <c r="U30" i="15"/>
  <c r="BS108" i="15" s="1"/>
  <c r="T30" i="15"/>
  <c r="BO108" i="15" s="1"/>
  <c r="S30" i="15"/>
  <c r="BK108" i="15" s="1"/>
  <c r="R30" i="15"/>
  <c r="BG108" i="15" s="1"/>
  <c r="Q30" i="15"/>
  <c r="BC108" i="15" s="1"/>
  <c r="P30" i="15"/>
  <c r="AY108" i="15" s="1"/>
  <c r="O30" i="15"/>
  <c r="BS107" i="15" s="1"/>
  <c r="N30" i="15"/>
  <c r="BO107" i="15" s="1"/>
  <c r="M30" i="15"/>
  <c r="BK107" i="15" s="1"/>
  <c r="L30" i="15"/>
  <c r="BG107" i="15" s="1"/>
  <c r="K30" i="15"/>
  <c r="BC107" i="15" s="1"/>
  <c r="J30" i="15"/>
  <c r="AY107" i="15" s="1"/>
  <c r="I30" i="15"/>
  <c r="BS106" i="15" s="1"/>
  <c r="H30" i="15"/>
  <c r="BO106" i="15" s="1"/>
  <c r="G30" i="15"/>
  <c r="BK106" i="15" s="1"/>
  <c r="F30" i="15"/>
  <c r="BG106" i="15" s="1"/>
  <c r="E30" i="15"/>
  <c r="BC106" i="15" s="1"/>
  <c r="D30" i="15"/>
  <c r="AY106" i="15" s="1"/>
  <c r="BE29" i="15"/>
  <c r="BS99" i="15" s="1"/>
  <c r="BD29" i="15"/>
  <c r="BO99" i="15" s="1"/>
  <c r="BC29" i="15"/>
  <c r="BK99" i="15" s="1"/>
  <c r="BB29" i="15"/>
  <c r="BG99" i="15" s="1"/>
  <c r="BA29" i="15"/>
  <c r="BC99" i="15" s="1"/>
  <c r="AZ29" i="15"/>
  <c r="AY99" i="15" s="1"/>
  <c r="AY29" i="15"/>
  <c r="BS98" i="15" s="1"/>
  <c r="AX29" i="15"/>
  <c r="BO98" i="15" s="1"/>
  <c r="AW29" i="15"/>
  <c r="BK98" i="15" s="1"/>
  <c r="AV29" i="15"/>
  <c r="BG98" i="15" s="1"/>
  <c r="AU29" i="15"/>
  <c r="BC98" i="15" s="1"/>
  <c r="AT29" i="15"/>
  <c r="AY98" i="15" s="1"/>
  <c r="AS29" i="15"/>
  <c r="BS97" i="15" s="1"/>
  <c r="AR29" i="15"/>
  <c r="BO97" i="15" s="1"/>
  <c r="AQ29" i="15"/>
  <c r="BK97" i="15" s="1"/>
  <c r="AP29" i="15"/>
  <c r="BG97" i="15" s="1"/>
  <c r="AO29" i="15"/>
  <c r="BC97" i="15" s="1"/>
  <c r="AN29" i="15"/>
  <c r="AY97" i="15" s="1"/>
  <c r="AM29" i="15"/>
  <c r="BS96" i="15" s="1"/>
  <c r="AL29" i="15"/>
  <c r="BO96" i="15" s="1"/>
  <c r="AK29" i="15"/>
  <c r="BK96" i="15" s="1"/>
  <c r="AJ29" i="15"/>
  <c r="BG96" i="15" s="1"/>
  <c r="AI29" i="15"/>
  <c r="BC96" i="15" s="1"/>
  <c r="AH29" i="15"/>
  <c r="AY96" i="15" s="1"/>
  <c r="AG29" i="15"/>
  <c r="BS95" i="15" s="1"/>
  <c r="AF29" i="15"/>
  <c r="BO95" i="15" s="1"/>
  <c r="AE29" i="15"/>
  <c r="BK95" i="15" s="1"/>
  <c r="AD29" i="15"/>
  <c r="BG95" i="15" s="1"/>
  <c r="AC29" i="15"/>
  <c r="BC95" i="15" s="1"/>
  <c r="AB29" i="15"/>
  <c r="AY95" i="15" s="1"/>
  <c r="AA29" i="15"/>
  <c r="BS94" i="15" s="1"/>
  <c r="Z29" i="15"/>
  <c r="Y29" i="15"/>
  <c r="BK94" i="15" s="1"/>
  <c r="X29" i="15"/>
  <c r="BG94" i="15" s="1"/>
  <c r="W29" i="15"/>
  <c r="BC94" i="15" s="1"/>
  <c r="V29" i="15"/>
  <c r="AY94" i="15" s="1"/>
  <c r="U29" i="15"/>
  <c r="BS93" i="15" s="1"/>
  <c r="T29" i="15"/>
  <c r="BO93" i="15" s="1"/>
  <c r="S29" i="15"/>
  <c r="BK93" i="15" s="1"/>
  <c r="R29" i="15"/>
  <c r="BG93" i="15" s="1"/>
  <c r="Q29" i="15"/>
  <c r="BC93" i="15" s="1"/>
  <c r="P29" i="15"/>
  <c r="AY93" i="15" s="1"/>
  <c r="O29" i="15"/>
  <c r="BS92" i="15" s="1"/>
  <c r="N29" i="15"/>
  <c r="BO92" i="15" s="1"/>
  <c r="M29" i="15"/>
  <c r="BK92" i="15" s="1"/>
  <c r="L29" i="15"/>
  <c r="BG92" i="15" s="1"/>
  <c r="K29" i="15"/>
  <c r="BC92" i="15" s="1"/>
  <c r="J29" i="15"/>
  <c r="AY92" i="15" s="1"/>
  <c r="I29" i="15"/>
  <c r="BS91" i="15" s="1"/>
  <c r="H29" i="15"/>
  <c r="BO91" i="15" s="1"/>
  <c r="G29" i="15"/>
  <c r="BK91" i="15" s="1"/>
  <c r="F29" i="15"/>
  <c r="BG91" i="15" s="1"/>
  <c r="E29" i="15"/>
  <c r="BC91" i="15" s="1"/>
  <c r="D29" i="15"/>
  <c r="AY91" i="15" s="1"/>
  <c r="BL27" i="15"/>
  <c r="BK27" i="15"/>
  <c r="BJ27" i="15"/>
  <c r="BI27" i="15"/>
  <c r="BH27" i="15"/>
  <c r="BG27" i="15"/>
  <c r="BL26" i="15"/>
  <c r="BK26" i="15"/>
  <c r="BJ26" i="15"/>
  <c r="BI26" i="15"/>
  <c r="BH26" i="15"/>
  <c r="BG26" i="15"/>
  <c r="BL25" i="15"/>
  <c r="BK25" i="15"/>
  <c r="BJ25" i="15"/>
  <c r="BI25" i="15"/>
  <c r="BH25" i="15"/>
  <c r="BG25" i="15"/>
  <c r="BL24" i="15"/>
  <c r="BK24" i="15"/>
  <c r="BJ24" i="15"/>
  <c r="BI24" i="15"/>
  <c r="BH24" i="15"/>
  <c r="BG24" i="15"/>
  <c r="BL23" i="15"/>
  <c r="BK23" i="15"/>
  <c r="BJ23" i="15"/>
  <c r="BI23" i="15"/>
  <c r="BH23" i="15"/>
  <c r="BG23" i="15"/>
  <c r="BL22" i="15"/>
  <c r="BK22" i="15"/>
  <c r="BJ22" i="15"/>
  <c r="BI22" i="15"/>
  <c r="BH22" i="15"/>
  <c r="BG22" i="15"/>
  <c r="BL21" i="15"/>
  <c r="BK21" i="15"/>
  <c r="BJ21" i="15"/>
  <c r="BI21" i="15"/>
  <c r="BH21" i="15"/>
  <c r="BG21" i="15"/>
  <c r="BL20" i="15"/>
  <c r="BK20" i="15"/>
  <c r="BJ20" i="15"/>
  <c r="BI20" i="15"/>
  <c r="BH20" i="15"/>
  <c r="BG20" i="15"/>
  <c r="BL15" i="15"/>
  <c r="BK15" i="15"/>
  <c r="BJ15" i="15"/>
  <c r="BI15" i="15"/>
  <c r="BH15" i="15"/>
  <c r="BG15" i="15"/>
  <c r="BL11" i="15"/>
  <c r="BK11" i="15"/>
  <c r="BJ11" i="15"/>
  <c r="BI11" i="15"/>
  <c r="BH11" i="15"/>
  <c r="BG11" i="15"/>
  <c r="BL10" i="15"/>
  <c r="BK10" i="15"/>
  <c r="BJ10" i="15"/>
  <c r="BI10" i="15"/>
  <c r="BH10" i="15"/>
  <c r="BG10" i="15"/>
  <c r="BL9" i="15"/>
  <c r="BK9" i="15"/>
  <c r="BJ9" i="15"/>
  <c r="BI9" i="15"/>
  <c r="BH9" i="15"/>
  <c r="BG9" i="15"/>
  <c r="BL8" i="15"/>
  <c r="BK8" i="15"/>
  <c r="BJ8" i="15"/>
  <c r="BI8" i="15"/>
  <c r="BH8" i="15"/>
  <c r="BG8" i="15"/>
  <c r="BL7" i="15"/>
  <c r="BK7" i="15"/>
  <c r="BJ7" i="15"/>
  <c r="BI7" i="15"/>
  <c r="BH7" i="15"/>
  <c r="BG7" i="15"/>
  <c r="BL6" i="15"/>
  <c r="BK6" i="15"/>
  <c r="BJ6" i="15"/>
  <c r="BI6" i="15"/>
  <c r="BH6" i="15"/>
  <c r="BG6" i="15"/>
  <c r="BL5" i="15"/>
  <c r="BK5" i="15"/>
  <c r="BJ5" i="15"/>
  <c r="BI5" i="15"/>
  <c r="BH5" i="15"/>
  <c r="BG5" i="15"/>
  <c r="BL4" i="15"/>
  <c r="BK4" i="15"/>
  <c r="BJ4" i="15"/>
  <c r="BI4" i="15"/>
  <c r="BH4" i="15"/>
  <c r="BG4" i="15"/>
  <c r="BE53" i="14"/>
  <c r="BD53" i="14"/>
  <c r="BC53" i="14"/>
  <c r="BB53" i="14"/>
  <c r="BA53" i="14"/>
  <c r="AZ53" i="14"/>
  <c r="AY53" i="14"/>
  <c r="AX53" i="14"/>
  <c r="AW53" i="14"/>
  <c r="AV53" i="14"/>
  <c r="AU53" i="14"/>
  <c r="AT53" i="14"/>
  <c r="AS53" i="14"/>
  <c r="AR53" i="14"/>
  <c r="AQ53" i="14"/>
  <c r="AP53" i="14"/>
  <c r="AO53" i="14"/>
  <c r="AN53" i="14"/>
  <c r="AM53" i="14"/>
  <c r="AL53" i="14"/>
  <c r="AK53"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D53" i="14"/>
  <c r="BE52" i="14"/>
  <c r="BD52" i="14"/>
  <c r="BC52" i="14"/>
  <c r="BB52" i="14"/>
  <c r="BA52" i="14"/>
  <c r="AZ52" i="14"/>
  <c r="AY52" i="14"/>
  <c r="AX52" i="14"/>
  <c r="AW52" i="14"/>
  <c r="AV52" i="14"/>
  <c r="AU52" i="14"/>
  <c r="AT52" i="14"/>
  <c r="AS52" i="14"/>
  <c r="AR52" i="14"/>
  <c r="AQ52" i="14"/>
  <c r="AP52" i="14"/>
  <c r="AO52" i="14"/>
  <c r="AN52" i="14"/>
  <c r="AM52" i="14"/>
  <c r="AL52" i="14"/>
  <c r="AK52"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BE51" i="14"/>
  <c r="BD51"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D50" i="14"/>
  <c r="BE49" i="14"/>
  <c r="BD49" i="14"/>
  <c r="BC49" i="14"/>
  <c r="BB49" i="14"/>
  <c r="BA49" i="14"/>
  <c r="AZ49" i="14"/>
  <c r="AY49" i="14"/>
  <c r="AX49" i="14"/>
  <c r="AW49" i="14"/>
  <c r="AV49" i="14"/>
  <c r="AU49" i="14"/>
  <c r="AT49" i="14"/>
  <c r="AS49" i="14"/>
  <c r="AR49" i="14"/>
  <c r="AQ49" i="14"/>
  <c r="AP49" i="14"/>
  <c r="AO49" i="14"/>
  <c r="AN49" i="14"/>
  <c r="AM49" i="14"/>
  <c r="AL49" i="14"/>
  <c r="AK49"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D49" i="14"/>
  <c r="BE48" i="14"/>
  <c r="BD48" i="14"/>
  <c r="BC48" i="14"/>
  <c r="BB48" i="14"/>
  <c r="BA48" i="14"/>
  <c r="AZ48" i="14"/>
  <c r="AY48" i="14"/>
  <c r="AX48" i="14"/>
  <c r="AW48" i="14"/>
  <c r="AV48" i="14"/>
  <c r="AU48" i="14"/>
  <c r="AT48" i="14"/>
  <c r="AS48" i="14"/>
  <c r="AR48" i="14"/>
  <c r="AQ48" i="14"/>
  <c r="AP48" i="14"/>
  <c r="AO48" i="14"/>
  <c r="AN48" i="14"/>
  <c r="AM48" i="14"/>
  <c r="AL48" i="14"/>
  <c r="AK48"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D48" i="14"/>
  <c r="BL40" i="14"/>
  <c r="BK40" i="14"/>
  <c r="BJ40" i="14"/>
  <c r="BI40" i="14"/>
  <c r="BH40" i="14"/>
  <c r="BG40" i="14"/>
  <c r="BE39" i="14"/>
  <c r="CC106" i="14" s="1"/>
  <c r="BD39" i="14"/>
  <c r="BY106" i="14" s="1"/>
  <c r="BC39" i="14"/>
  <c r="BU106" i="14" s="1"/>
  <c r="BB39" i="14"/>
  <c r="BQ106" i="14" s="1"/>
  <c r="BA39" i="14"/>
  <c r="BM106" i="14" s="1"/>
  <c r="AZ39" i="14"/>
  <c r="BI106" i="14" s="1"/>
  <c r="AY39" i="14"/>
  <c r="CC105" i="14" s="1"/>
  <c r="AX39" i="14"/>
  <c r="BY105" i="14" s="1"/>
  <c r="AW39" i="14"/>
  <c r="BU105" i="14" s="1"/>
  <c r="AV39" i="14"/>
  <c r="BQ105" i="14" s="1"/>
  <c r="AU39" i="14"/>
  <c r="BM105" i="14" s="1"/>
  <c r="AT39" i="14"/>
  <c r="BI105" i="14" s="1"/>
  <c r="AS39" i="14"/>
  <c r="CC104" i="14" s="1"/>
  <c r="AR39" i="14"/>
  <c r="BY104" i="14" s="1"/>
  <c r="AQ39" i="14"/>
  <c r="BU104" i="14" s="1"/>
  <c r="AP39" i="14"/>
  <c r="BQ104" i="14" s="1"/>
  <c r="AO39" i="14"/>
  <c r="BM104" i="14" s="1"/>
  <c r="AN39" i="14"/>
  <c r="BI104" i="14" s="1"/>
  <c r="AM39" i="14"/>
  <c r="CC103" i="14" s="1"/>
  <c r="AL39" i="14"/>
  <c r="BY103" i="14" s="1"/>
  <c r="AK39" i="14"/>
  <c r="BU103" i="14" s="1"/>
  <c r="AJ39" i="14"/>
  <c r="BQ103" i="14" s="1"/>
  <c r="AI39" i="14"/>
  <c r="BM103" i="14" s="1"/>
  <c r="AH39" i="14"/>
  <c r="BI103" i="14" s="1"/>
  <c r="AG39" i="14"/>
  <c r="CC102" i="14" s="1"/>
  <c r="AF39" i="14"/>
  <c r="BY102" i="14" s="1"/>
  <c r="AE39" i="14"/>
  <c r="BU102" i="14" s="1"/>
  <c r="AD39" i="14"/>
  <c r="BQ102" i="14" s="1"/>
  <c r="AC39" i="14"/>
  <c r="BM102" i="14" s="1"/>
  <c r="AB39" i="14"/>
  <c r="BI102" i="14" s="1"/>
  <c r="AA39" i="14"/>
  <c r="CC101" i="14" s="1"/>
  <c r="Z39" i="14"/>
  <c r="BY101" i="14" s="1"/>
  <c r="Y39" i="14"/>
  <c r="BU101" i="14" s="1"/>
  <c r="X39" i="14"/>
  <c r="BQ101" i="14" s="1"/>
  <c r="W39" i="14"/>
  <c r="BM101" i="14" s="1"/>
  <c r="V39" i="14"/>
  <c r="BI101" i="14" s="1"/>
  <c r="U39" i="14"/>
  <c r="CC100" i="14" s="1"/>
  <c r="T39" i="14"/>
  <c r="BY100" i="14" s="1"/>
  <c r="S39" i="14"/>
  <c r="BU100" i="14" s="1"/>
  <c r="R39" i="14"/>
  <c r="BQ100" i="14" s="1"/>
  <c r="Q39" i="14"/>
  <c r="BM100" i="14" s="1"/>
  <c r="P39" i="14"/>
  <c r="BI100" i="14" s="1"/>
  <c r="O39" i="14"/>
  <c r="CC99" i="14" s="1"/>
  <c r="N39" i="14"/>
  <c r="BY99" i="14" s="1"/>
  <c r="M39" i="14"/>
  <c r="BU99" i="14" s="1"/>
  <c r="L39" i="14"/>
  <c r="BQ99" i="14" s="1"/>
  <c r="K39" i="14"/>
  <c r="BM99" i="14" s="1"/>
  <c r="J39" i="14"/>
  <c r="BI99" i="14" s="1"/>
  <c r="I39" i="14"/>
  <c r="CC98" i="14" s="1"/>
  <c r="H39" i="14"/>
  <c r="BY98" i="14" s="1"/>
  <c r="G39" i="14"/>
  <c r="BU98" i="14" s="1"/>
  <c r="F39" i="14"/>
  <c r="BQ98" i="14" s="1"/>
  <c r="E39" i="14"/>
  <c r="BM98" i="14" s="1"/>
  <c r="D39" i="14"/>
  <c r="BI98" i="14" s="1"/>
  <c r="BE38" i="14"/>
  <c r="CC91" i="14" s="1"/>
  <c r="BD38" i="14"/>
  <c r="BY91" i="14" s="1"/>
  <c r="BC38" i="14"/>
  <c r="BU91" i="14" s="1"/>
  <c r="BB38" i="14"/>
  <c r="BQ91" i="14" s="1"/>
  <c r="BA38" i="14"/>
  <c r="BM91" i="14" s="1"/>
  <c r="AZ38" i="14"/>
  <c r="BI91" i="14" s="1"/>
  <c r="AY38" i="14"/>
  <c r="CC90" i="14" s="1"/>
  <c r="AX38" i="14"/>
  <c r="BY90" i="14" s="1"/>
  <c r="AW38" i="14"/>
  <c r="BU90" i="14" s="1"/>
  <c r="AV38" i="14"/>
  <c r="BQ90" i="14" s="1"/>
  <c r="AU38" i="14"/>
  <c r="BM90" i="14" s="1"/>
  <c r="AT38" i="14"/>
  <c r="BI90" i="14" s="1"/>
  <c r="AS38" i="14"/>
  <c r="CC89" i="14" s="1"/>
  <c r="AR38" i="14"/>
  <c r="BY89" i="14" s="1"/>
  <c r="AQ38" i="14"/>
  <c r="BU89" i="14" s="1"/>
  <c r="AP38" i="14"/>
  <c r="BQ89" i="14" s="1"/>
  <c r="AO38" i="14"/>
  <c r="BM89" i="14" s="1"/>
  <c r="AN38" i="14"/>
  <c r="BI89" i="14" s="1"/>
  <c r="AM38" i="14"/>
  <c r="CC88" i="14" s="1"/>
  <c r="AL38" i="14"/>
  <c r="BY88" i="14" s="1"/>
  <c r="AK38" i="14"/>
  <c r="BU88" i="14" s="1"/>
  <c r="AJ38" i="14"/>
  <c r="BQ88" i="14" s="1"/>
  <c r="AI38" i="14"/>
  <c r="BM88" i="14" s="1"/>
  <c r="AH38" i="14"/>
  <c r="BI88" i="14" s="1"/>
  <c r="AG38" i="14"/>
  <c r="CC87" i="14" s="1"/>
  <c r="AF38" i="14"/>
  <c r="BY87" i="14" s="1"/>
  <c r="AE38" i="14"/>
  <c r="BU87" i="14" s="1"/>
  <c r="AD38" i="14"/>
  <c r="BQ87" i="14" s="1"/>
  <c r="AC38" i="14"/>
  <c r="BM87" i="14" s="1"/>
  <c r="AB38" i="14"/>
  <c r="BI87" i="14" s="1"/>
  <c r="AA38" i="14"/>
  <c r="CC86" i="14" s="1"/>
  <c r="Z38" i="14"/>
  <c r="BY86" i="14" s="1"/>
  <c r="Y38" i="14"/>
  <c r="BU86" i="14" s="1"/>
  <c r="X38" i="14"/>
  <c r="BQ86" i="14" s="1"/>
  <c r="W38" i="14"/>
  <c r="BM86" i="14" s="1"/>
  <c r="V38" i="14"/>
  <c r="BI86" i="14" s="1"/>
  <c r="U38" i="14"/>
  <c r="CC85" i="14" s="1"/>
  <c r="T38" i="14"/>
  <c r="BY85" i="14" s="1"/>
  <c r="S38" i="14"/>
  <c r="BU85" i="14" s="1"/>
  <c r="R38" i="14"/>
  <c r="BQ85" i="14" s="1"/>
  <c r="Q38" i="14"/>
  <c r="BM85" i="14" s="1"/>
  <c r="P38" i="14"/>
  <c r="BI85" i="14" s="1"/>
  <c r="O38" i="14"/>
  <c r="CC84" i="14" s="1"/>
  <c r="N38" i="14"/>
  <c r="BY84" i="14" s="1"/>
  <c r="M38" i="14"/>
  <c r="BU84" i="14" s="1"/>
  <c r="L38" i="14"/>
  <c r="BQ84" i="14" s="1"/>
  <c r="K38" i="14"/>
  <c r="BM84" i="14" s="1"/>
  <c r="J38" i="14"/>
  <c r="BI84" i="14" s="1"/>
  <c r="I38" i="14"/>
  <c r="CC83" i="14" s="1"/>
  <c r="H38" i="14"/>
  <c r="BY83" i="14" s="1"/>
  <c r="G38" i="14"/>
  <c r="BU83" i="14" s="1"/>
  <c r="F38" i="14"/>
  <c r="BQ83" i="14" s="1"/>
  <c r="E38" i="14"/>
  <c r="BM83" i="14" s="1"/>
  <c r="D38" i="14"/>
  <c r="BI83" i="14" s="1"/>
  <c r="BL36" i="14"/>
  <c r="BK36" i="14"/>
  <c r="BJ36" i="14"/>
  <c r="BI36" i="14"/>
  <c r="BH36" i="14"/>
  <c r="BG36" i="14"/>
  <c r="BL35" i="14"/>
  <c r="BK35" i="14"/>
  <c r="BJ35" i="14"/>
  <c r="BI35" i="14"/>
  <c r="BH35" i="14"/>
  <c r="BG35" i="14"/>
  <c r="BL34" i="14"/>
  <c r="BK34" i="14"/>
  <c r="BJ34" i="14"/>
  <c r="BI34" i="14"/>
  <c r="BH34" i="14"/>
  <c r="BG34" i="14"/>
  <c r="BL33" i="14"/>
  <c r="BK33" i="14"/>
  <c r="BJ33" i="14"/>
  <c r="BI33" i="14"/>
  <c r="BH33" i="14"/>
  <c r="BG33" i="14"/>
  <c r="BL32" i="14"/>
  <c r="BK32" i="14"/>
  <c r="BJ32" i="14"/>
  <c r="BI32" i="14"/>
  <c r="BH32" i="14"/>
  <c r="BG32" i="14"/>
  <c r="BL31" i="14"/>
  <c r="BK31" i="14"/>
  <c r="BJ31" i="14"/>
  <c r="BI31" i="14"/>
  <c r="BH31" i="14"/>
  <c r="BG31" i="14"/>
  <c r="BL26" i="14"/>
  <c r="BK26" i="14"/>
  <c r="BJ26" i="14"/>
  <c r="BI26" i="14"/>
  <c r="BH26" i="14"/>
  <c r="BG26" i="14"/>
  <c r="BE25" i="14"/>
  <c r="CB106" i="14" s="1"/>
  <c r="BD25" i="14"/>
  <c r="BX106" i="14" s="1"/>
  <c r="BC25" i="14"/>
  <c r="BT106" i="14" s="1"/>
  <c r="BB25" i="14"/>
  <c r="BP106" i="14" s="1"/>
  <c r="BA25" i="14"/>
  <c r="BL106" i="14" s="1"/>
  <c r="AZ25" i="14"/>
  <c r="BH106" i="14" s="1"/>
  <c r="AY25" i="14"/>
  <c r="CB105" i="14" s="1"/>
  <c r="AX25" i="14"/>
  <c r="BX105" i="14" s="1"/>
  <c r="AW25" i="14"/>
  <c r="BT105" i="14" s="1"/>
  <c r="AV25" i="14"/>
  <c r="BP105" i="14" s="1"/>
  <c r="AU25" i="14"/>
  <c r="BL105" i="14" s="1"/>
  <c r="AT25" i="14"/>
  <c r="BH105" i="14" s="1"/>
  <c r="AS25" i="14"/>
  <c r="CB104" i="14" s="1"/>
  <c r="AR25" i="14"/>
  <c r="BX104" i="14" s="1"/>
  <c r="AQ25" i="14"/>
  <c r="BT104" i="14" s="1"/>
  <c r="AP25" i="14"/>
  <c r="BP104" i="14" s="1"/>
  <c r="AO25" i="14"/>
  <c r="BL104" i="14" s="1"/>
  <c r="AN25" i="14"/>
  <c r="BH104" i="14" s="1"/>
  <c r="AM25" i="14"/>
  <c r="CB103" i="14" s="1"/>
  <c r="AL25" i="14"/>
  <c r="BX103" i="14" s="1"/>
  <c r="AK25" i="14"/>
  <c r="BT103" i="14" s="1"/>
  <c r="AJ25" i="14"/>
  <c r="BP103" i="14" s="1"/>
  <c r="AI25" i="14"/>
  <c r="BL103" i="14" s="1"/>
  <c r="AH25" i="14"/>
  <c r="BH103" i="14" s="1"/>
  <c r="AG25" i="14"/>
  <c r="CB102" i="14" s="1"/>
  <c r="AF25" i="14"/>
  <c r="BX102" i="14" s="1"/>
  <c r="AE25" i="14"/>
  <c r="BT102" i="14" s="1"/>
  <c r="AD25" i="14"/>
  <c r="BP102" i="14" s="1"/>
  <c r="AC25" i="14"/>
  <c r="BL102" i="14" s="1"/>
  <c r="AB25" i="14"/>
  <c r="BH102" i="14" s="1"/>
  <c r="AA25" i="14"/>
  <c r="CB101" i="14" s="1"/>
  <c r="Z25" i="14"/>
  <c r="BX101" i="14" s="1"/>
  <c r="Y25" i="14"/>
  <c r="BT101" i="14" s="1"/>
  <c r="X25" i="14"/>
  <c r="BP101" i="14" s="1"/>
  <c r="W25" i="14"/>
  <c r="BL101" i="14" s="1"/>
  <c r="V25" i="14"/>
  <c r="BH101" i="14" s="1"/>
  <c r="U25" i="14"/>
  <c r="CB100" i="14" s="1"/>
  <c r="T25" i="14"/>
  <c r="BX100" i="14" s="1"/>
  <c r="S25" i="14"/>
  <c r="BT100" i="14" s="1"/>
  <c r="R25" i="14"/>
  <c r="BP100" i="14" s="1"/>
  <c r="Q25" i="14"/>
  <c r="BL100" i="14" s="1"/>
  <c r="P25" i="14"/>
  <c r="BH100" i="14" s="1"/>
  <c r="O25" i="14"/>
  <c r="CB99" i="14" s="1"/>
  <c r="N25" i="14"/>
  <c r="BX99" i="14" s="1"/>
  <c r="M25" i="14"/>
  <c r="BT99" i="14" s="1"/>
  <c r="L25" i="14"/>
  <c r="BP99" i="14" s="1"/>
  <c r="K25" i="14"/>
  <c r="BL99" i="14" s="1"/>
  <c r="J25" i="14"/>
  <c r="BH99" i="14" s="1"/>
  <c r="I25" i="14"/>
  <c r="CB98" i="14" s="1"/>
  <c r="H25" i="14"/>
  <c r="BX98" i="14" s="1"/>
  <c r="G25" i="14"/>
  <c r="BT98" i="14" s="1"/>
  <c r="F25" i="14"/>
  <c r="BP98" i="14" s="1"/>
  <c r="E25" i="14"/>
  <c r="BL98" i="14" s="1"/>
  <c r="D25" i="14"/>
  <c r="BH98" i="14" s="1"/>
  <c r="BE24" i="14"/>
  <c r="CB91" i="14" s="1"/>
  <c r="BD24" i="14"/>
  <c r="BX91" i="14" s="1"/>
  <c r="BC24" i="14"/>
  <c r="BT91" i="14" s="1"/>
  <c r="BB24" i="14"/>
  <c r="BP91" i="14" s="1"/>
  <c r="BA24" i="14"/>
  <c r="BL91" i="14" s="1"/>
  <c r="AZ24" i="14"/>
  <c r="BH91" i="14" s="1"/>
  <c r="AY24" i="14"/>
  <c r="CB90" i="14" s="1"/>
  <c r="AX24" i="14"/>
  <c r="BX90" i="14" s="1"/>
  <c r="AW24" i="14"/>
  <c r="BT90" i="14" s="1"/>
  <c r="AV24" i="14"/>
  <c r="BP90" i="14" s="1"/>
  <c r="AU24" i="14"/>
  <c r="BL90" i="14" s="1"/>
  <c r="AT24" i="14"/>
  <c r="BH90" i="14" s="1"/>
  <c r="AS24" i="14"/>
  <c r="CB89" i="14" s="1"/>
  <c r="AR24" i="14"/>
  <c r="BX89" i="14" s="1"/>
  <c r="AQ24" i="14"/>
  <c r="BT89" i="14" s="1"/>
  <c r="AP24" i="14"/>
  <c r="BP89" i="14" s="1"/>
  <c r="AO24" i="14"/>
  <c r="BL89" i="14" s="1"/>
  <c r="AN24" i="14"/>
  <c r="BH89" i="14" s="1"/>
  <c r="AM24" i="14"/>
  <c r="CB88" i="14" s="1"/>
  <c r="AL24" i="14"/>
  <c r="BX88" i="14" s="1"/>
  <c r="AK24" i="14"/>
  <c r="BT88" i="14" s="1"/>
  <c r="AJ24" i="14"/>
  <c r="BP88" i="14" s="1"/>
  <c r="AI24" i="14"/>
  <c r="BL88" i="14" s="1"/>
  <c r="AH24" i="14"/>
  <c r="BH88" i="14" s="1"/>
  <c r="AG24" i="14"/>
  <c r="CB87" i="14" s="1"/>
  <c r="AF24" i="14"/>
  <c r="BX87" i="14" s="1"/>
  <c r="AE24" i="14"/>
  <c r="BT87" i="14" s="1"/>
  <c r="AD24" i="14"/>
  <c r="BP87" i="14" s="1"/>
  <c r="AC24" i="14"/>
  <c r="BL87" i="14" s="1"/>
  <c r="AB24" i="14"/>
  <c r="BH87" i="14" s="1"/>
  <c r="AA24" i="14"/>
  <c r="CB86" i="14" s="1"/>
  <c r="Z24" i="14"/>
  <c r="BX86" i="14" s="1"/>
  <c r="Y24" i="14"/>
  <c r="BT86" i="14" s="1"/>
  <c r="X24" i="14"/>
  <c r="BP86" i="14" s="1"/>
  <c r="W24" i="14"/>
  <c r="BL86" i="14" s="1"/>
  <c r="V24" i="14"/>
  <c r="BH86" i="14" s="1"/>
  <c r="U24" i="14"/>
  <c r="CB85" i="14" s="1"/>
  <c r="T24" i="14"/>
  <c r="BX85" i="14" s="1"/>
  <c r="S24" i="14"/>
  <c r="BT85" i="14" s="1"/>
  <c r="R24" i="14"/>
  <c r="BP85" i="14" s="1"/>
  <c r="Q24" i="14"/>
  <c r="BL85" i="14" s="1"/>
  <c r="P24" i="14"/>
  <c r="BH85" i="14" s="1"/>
  <c r="O24" i="14"/>
  <c r="CB84" i="14" s="1"/>
  <c r="N24" i="14"/>
  <c r="BX84" i="14" s="1"/>
  <c r="M24" i="14"/>
  <c r="BT84" i="14" s="1"/>
  <c r="L24" i="14"/>
  <c r="BP84" i="14" s="1"/>
  <c r="K24" i="14"/>
  <c r="BL84" i="14" s="1"/>
  <c r="J24" i="14"/>
  <c r="BH84" i="14" s="1"/>
  <c r="I24" i="14"/>
  <c r="CB83" i="14" s="1"/>
  <c r="H24" i="14"/>
  <c r="BX83" i="14" s="1"/>
  <c r="G24" i="14"/>
  <c r="BT83" i="14" s="1"/>
  <c r="F24" i="14"/>
  <c r="BP83" i="14" s="1"/>
  <c r="E24" i="14"/>
  <c r="BL83" i="14" s="1"/>
  <c r="D24" i="14"/>
  <c r="BH83" i="14" s="1"/>
  <c r="BL22" i="14"/>
  <c r="BK22" i="14"/>
  <c r="BJ22" i="14"/>
  <c r="BI22" i="14"/>
  <c r="BH22" i="14"/>
  <c r="BG22" i="14"/>
  <c r="BL21" i="14"/>
  <c r="BK21" i="14"/>
  <c r="BJ21" i="14"/>
  <c r="BI21" i="14"/>
  <c r="BH21" i="14"/>
  <c r="BG21" i="14"/>
  <c r="BL20" i="14"/>
  <c r="BK20" i="14"/>
  <c r="BJ20" i="14"/>
  <c r="BI20" i="14"/>
  <c r="BH20" i="14"/>
  <c r="BG20" i="14"/>
  <c r="BL19" i="14"/>
  <c r="BK19" i="14"/>
  <c r="BJ19" i="14"/>
  <c r="BI19" i="14"/>
  <c r="BH19" i="14"/>
  <c r="BG19" i="14"/>
  <c r="BL18" i="14"/>
  <c r="BK18" i="14"/>
  <c r="BJ18" i="14"/>
  <c r="BI18" i="14"/>
  <c r="BH18" i="14"/>
  <c r="BG18" i="14"/>
  <c r="BL17" i="14"/>
  <c r="BK17" i="14"/>
  <c r="BJ17" i="14"/>
  <c r="BI17" i="14"/>
  <c r="BH17" i="14"/>
  <c r="BG17" i="14"/>
  <c r="BL12" i="14"/>
  <c r="BK12" i="14"/>
  <c r="BJ12" i="14"/>
  <c r="BI12" i="14"/>
  <c r="BH12" i="14"/>
  <c r="BG12" i="14"/>
  <c r="BE11" i="14"/>
  <c r="CA106" i="14" s="1"/>
  <c r="BD11" i="14"/>
  <c r="BW106" i="14" s="1"/>
  <c r="BC11" i="14"/>
  <c r="BS106" i="14" s="1"/>
  <c r="BB11" i="14"/>
  <c r="BO106" i="14" s="1"/>
  <c r="BA11" i="14"/>
  <c r="BK106" i="14" s="1"/>
  <c r="AZ11" i="14"/>
  <c r="BG106" i="14" s="1"/>
  <c r="AY11" i="14"/>
  <c r="CA105" i="14" s="1"/>
  <c r="AX11" i="14"/>
  <c r="BW105" i="14" s="1"/>
  <c r="AW11" i="14"/>
  <c r="BS105" i="14" s="1"/>
  <c r="AV11" i="14"/>
  <c r="BO105" i="14" s="1"/>
  <c r="AU11" i="14"/>
  <c r="BK105" i="14" s="1"/>
  <c r="AT11" i="14"/>
  <c r="BG105" i="14" s="1"/>
  <c r="AS11" i="14"/>
  <c r="CA104" i="14" s="1"/>
  <c r="AR11" i="14"/>
  <c r="BW104" i="14" s="1"/>
  <c r="AQ11" i="14"/>
  <c r="BS104" i="14" s="1"/>
  <c r="AP11" i="14"/>
  <c r="BO104" i="14" s="1"/>
  <c r="AO11" i="14"/>
  <c r="BK104" i="14" s="1"/>
  <c r="AN11" i="14"/>
  <c r="BG104" i="14" s="1"/>
  <c r="AM11" i="14"/>
  <c r="CA103" i="14" s="1"/>
  <c r="AL11" i="14"/>
  <c r="BW103" i="14" s="1"/>
  <c r="AK11" i="14"/>
  <c r="BS103" i="14" s="1"/>
  <c r="AJ11" i="14"/>
  <c r="BO103" i="14" s="1"/>
  <c r="AI11" i="14"/>
  <c r="BK103" i="14" s="1"/>
  <c r="AH11" i="14"/>
  <c r="BG103" i="14" s="1"/>
  <c r="AG11" i="14"/>
  <c r="CA102" i="14" s="1"/>
  <c r="AF11" i="14"/>
  <c r="BW102" i="14" s="1"/>
  <c r="AE11" i="14"/>
  <c r="BS102" i="14" s="1"/>
  <c r="AD11" i="14"/>
  <c r="BO102" i="14" s="1"/>
  <c r="AC11" i="14"/>
  <c r="BK102" i="14" s="1"/>
  <c r="AB11" i="14"/>
  <c r="BG102" i="14" s="1"/>
  <c r="AA11" i="14"/>
  <c r="CA101" i="14" s="1"/>
  <c r="Z11" i="14"/>
  <c r="BW101" i="14" s="1"/>
  <c r="Y11" i="14"/>
  <c r="BS101" i="14" s="1"/>
  <c r="X11" i="14"/>
  <c r="BO101" i="14" s="1"/>
  <c r="W11" i="14"/>
  <c r="BK101" i="14" s="1"/>
  <c r="V11" i="14"/>
  <c r="BG101" i="14" s="1"/>
  <c r="U11" i="14"/>
  <c r="CA100" i="14" s="1"/>
  <c r="T11" i="14"/>
  <c r="BW100" i="14" s="1"/>
  <c r="S11" i="14"/>
  <c r="BS100" i="14" s="1"/>
  <c r="R11" i="14"/>
  <c r="BO100" i="14" s="1"/>
  <c r="Q11" i="14"/>
  <c r="BK100" i="14" s="1"/>
  <c r="P11" i="14"/>
  <c r="BG100" i="14" s="1"/>
  <c r="O11" i="14"/>
  <c r="CA99" i="14" s="1"/>
  <c r="N11" i="14"/>
  <c r="BW99" i="14" s="1"/>
  <c r="M11" i="14"/>
  <c r="BS99" i="14" s="1"/>
  <c r="L11" i="14"/>
  <c r="BO99" i="14" s="1"/>
  <c r="K11" i="14"/>
  <c r="BK99" i="14" s="1"/>
  <c r="J11" i="14"/>
  <c r="BG99" i="14" s="1"/>
  <c r="I11" i="14"/>
  <c r="CA98" i="14" s="1"/>
  <c r="H11" i="14"/>
  <c r="BW98" i="14" s="1"/>
  <c r="G11" i="14"/>
  <c r="BS98" i="14" s="1"/>
  <c r="F11" i="14"/>
  <c r="BO98" i="14" s="1"/>
  <c r="E11" i="14"/>
  <c r="BK98" i="14" s="1"/>
  <c r="D11" i="14"/>
  <c r="BG98" i="14" s="1"/>
  <c r="BE10" i="14"/>
  <c r="CA91" i="14" s="1"/>
  <c r="BD10" i="14"/>
  <c r="BW91" i="14" s="1"/>
  <c r="BC10" i="14"/>
  <c r="BS91" i="14" s="1"/>
  <c r="BB10" i="14"/>
  <c r="BO91" i="14" s="1"/>
  <c r="BA10" i="14"/>
  <c r="BK91" i="14" s="1"/>
  <c r="AZ10" i="14"/>
  <c r="BG91" i="14" s="1"/>
  <c r="AY10" i="14"/>
  <c r="CA90" i="14" s="1"/>
  <c r="AX10" i="14"/>
  <c r="BW90" i="14" s="1"/>
  <c r="AW10" i="14"/>
  <c r="BS90" i="14" s="1"/>
  <c r="AV10" i="14"/>
  <c r="BO90" i="14" s="1"/>
  <c r="AU10" i="14"/>
  <c r="BK90" i="14" s="1"/>
  <c r="AT10" i="14"/>
  <c r="BG90" i="14" s="1"/>
  <c r="AS10" i="14"/>
  <c r="CA89" i="14" s="1"/>
  <c r="AR10" i="14"/>
  <c r="BW89" i="14" s="1"/>
  <c r="AQ10" i="14"/>
  <c r="BS89" i="14" s="1"/>
  <c r="AP10" i="14"/>
  <c r="BO89" i="14" s="1"/>
  <c r="AO10" i="14"/>
  <c r="BK89" i="14" s="1"/>
  <c r="AN10" i="14"/>
  <c r="BG89" i="14" s="1"/>
  <c r="AM10" i="14"/>
  <c r="CA88" i="14" s="1"/>
  <c r="AL10" i="14"/>
  <c r="BW88" i="14" s="1"/>
  <c r="AK10" i="14"/>
  <c r="BS88" i="14" s="1"/>
  <c r="AJ10" i="14"/>
  <c r="BO88" i="14" s="1"/>
  <c r="AI10" i="14"/>
  <c r="BK88" i="14" s="1"/>
  <c r="AH10" i="14"/>
  <c r="BG88" i="14" s="1"/>
  <c r="AG10" i="14"/>
  <c r="CA87" i="14" s="1"/>
  <c r="AF10" i="14"/>
  <c r="BW87" i="14" s="1"/>
  <c r="AE10" i="14"/>
  <c r="BS87" i="14" s="1"/>
  <c r="AD10" i="14"/>
  <c r="BO87" i="14" s="1"/>
  <c r="AC10" i="14"/>
  <c r="BK87" i="14" s="1"/>
  <c r="AB10" i="14"/>
  <c r="BG87" i="14" s="1"/>
  <c r="AA10" i="14"/>
  <c r="CA86" i="14" s="1"/>
  <c r="Z10" i="14"/>
  <c r="BW86" i="14" s="1"/>
  <c r="Y10" i="14"/>
  <c r="BS86" i="14" s="1"/>
  <c r="X10" i="14"/>
  <c r="BO86" i="14" s="1"/>
  <c r="W10" i="14"/>
  <c r="BK86" i="14" s="1"/>
  <c r="V10" i="14"/>
  <c r="BG86" i="14" s="1"/>
  <c r="U10" i="14"/>
  <c r="CA85" i="14" s="1"/>
  <c r="T10" i="14"/>
  <c r="BW85" i="14" s="1"/>
  <c r="S10" i="14"/>
  <c r="BS85" i="14" s="1"/>
  <c r="R10" i="14"/>
  <c r="BO85" i="14" s="1"/>
  <c r="Q10" i="14"/>
  <c r="BK85" i="14" s="1"/>
  <c r="P10" i="14"/>
  <c r="BG85" i="14" s="1"/>
  <c r="O10" i="14"/>
  <c r="CA84" i="14" s="1"/>
  <c r="N10" i="14"/>
  <c r="BW84" i="14" s="1"/>
  <c r="M10" i="14"/>
  <c r="BS84" i="14" s="1"/>
  <c r="L10" i="14"/>
  <c r="BO84" i="14" s="1"/>
  <c r="K10" i="14"/>
  <c r="BK84" i="14" s="1"/>
  <c r="J10" i="14"/>
  <c r="BG84" i="14" s="1"/>
  <c r="I10" i="14"/>
  <c r="CA83" i="14" s="1"/>
  <c r="H10" i="14"/>
  <c r="BW83" i="14" s="1"/>
  <c r="G10" i="14"/>
  <c r="BS83" i="14" s="1"/>
  <c r="F10" i="14"/>
  <c r="BO83" i="14" s="1"/>
  <c r="E10" i="14"/>
  <c r="BK83" i="14" s="1"/>
  <c r="D10" i="14"/>
  <c r="BG83" i="14" s="1"/>
  <c r="BL8" i="14"/>
  <c r="BK8" i="14"/>
  <c r="BJ8" i="14"/>
  <c r="BI8" i="14"/>
  <c r="BH8" i="14"/>
  <c r="BG8" i="14"/>
  <c r="BL7" i="14"/>
  <c r="BK7" i="14"/>
  <c r="BJ7" i="14"/>
  <c r="BI7" i="14"/>
  <c r="BH7" i="14"/>
  <c r="BG7" i="14"/>
  <c r="BL6" i="14"/>
  <c r="BK6" i="14"/>
  <c r="BJ6" i="14"/>
  <c r="BI6" i="14"/>
  <c r="BH6" i="14"/>
  <c r="BG6" i="14"/>
  <c r="BL5" i="14"/>
  <c r="BK5" i="14"/>
  <c r="BJ5" i="14"/>
  <c r="BI5" i="14"/>
  <c r="BH5" i="14"/>
  <c r="BG5" i="14"/>
  <c r="BL4" i="14"/>
  <c r="BK4" i="14"/>
  <c r="BJ4" i="14"/>
  <c r="BI4" i="14"/>
  <c r="BH4" i="14"/>
  <c r="BG4" i="14"/>
  <c r="BL3" i="14"/>
  <c r="BK3" i="14"/>
  <c r="BJ3" i="14"/>
  <c r="BI3" i="14"/>
  <c r="BH3" i="14"/>
  <c r="BG3" i="14"/>
  <c r="AV61" i="13"/>
  <c r="AU61" i="13"/>
  <c r="AT61" i="13"/>
  <c r="AS61" i="13"/>
  <c r="AR61" i="13"/>
  <c r="AQ61" i="13"/>
  <c r="AP61" i="13"/>
  <c r="AO61" i="13"/>
  <c r="AN61" i="13"/>
  <c r="AM61" i="13"/>
  <c r="AL61" i="13"/>
  <c r="AK61" i="13"/>
  <c r="AJ61" i="13"/>
  <c r="AI61" i="13"/>
  <c r="AH61" i="13"/>
  <c r="AG61" i="13"/>
  <c r="AF61" i="13"/>
  <c r="AE61" i="13"/>
  <c r="AD61" i="13"/>
  <c r="AC61" i="13"/>
  <c r="AB61" i="13"/>
  <c r="AA61" i="13"/>
  <c r="Z61" i="13"/>
  <c r="Y61" i="13"/>
  <c r="X61" i="13"/>
  <c r="W61" i="13"/>
  <c r="V61" i="13"/>
  <c r="U61" i="13"/>
  <c r="T61" i="13"/>
  <c r="S61" i="13"/>
  <c r="R61" i="13"/>
  <c r="Q61" i="13"/>
  <c r="P61" i="13"/>
  <c r="O61" i="13"/>
  <c r="N61" i="13"/>
  <c r="M61" i="13"/>
  <c r="L61" i="13"/>
  <c r="K61" i="13"/>
  <c r="J61" i="13"/>
  <c r="I61" i="13"/>
  <c r="H61" i="13"/>
  <c r="G61" i="13"/>
  <c r="F61" i="13"/>
  <c r="E61" i="13"/>
  <c r="D61" i="13"/>
  <c r="AV60" i="13"/>
  <c r="AU60" i="13"/>
  <c r="AT60" i="13"/>
  <c r="AS60" i="13"/>
  <c r="AR60" i="13"/>
  <c r="AQ60" i="13"/>
  <c r="AP60" i="13"/>
  <c r="AO60" i="13"/>
  <c r="AN60" i="13"/>
  <c r="AM60" i="13"/>
  <c r="AL60" i="13"/>
  <c r="AK60" i="13"/>
  <c r="AJ60" i="13"/>
  <c r="AI60" i="13"/>
  <c r="AH60" i="13"/>
  <c r="AG60" i="13"/>
  <c r="AF60" i="13"/>
  <c r="AE60" i="13"/>
  <c r="AD60" i="13"/>
  <c r="AC60" i="13"/>
  <c r="AB60" i="13"/>
  <c r="AA60" i="13"/>
  <c r="Z60" i="13"/>
  <c r="Y60" i="13"/>
  <c r="X60" i="13"/>
  <c r="W60" i="13"/>
  <c r="V60" i="13"/>
  <c r="U60" i="13"/>
  <c r="T60" i="13"/>
  <c r="S60" i="13"/>
  <c r="R60" i="13"/>
  <c r="Q60" i="13"/>
  <c r="P60" i="13"/>
  <c r="O60" i="13"/>
  <c r="N60" i="13"/>
  <c r="M60" i="13"/>
  <c r="L60" i="13"/>
  <c r="K60" i="13"/>
  <c r="J60" i="13"/>
  <c r="I60" i="13"/>
  <c r="H60" i="13"/>
  <c r="G60" i="13"/>
  <c r="F60" i="13"/>
  <c r="E60" i="13"/>
  <c r="D60" i="13"/>
  <c r="AV59" i="13"/>
  <c r="AU59" i="13"/>
  <c r="AT59" i="13"/>
  <c r="AS59" i="13"/>
  <c r="AR59" i="13"/>
  <c r="AQ59" i="13"/>
  <c r="AP59" i="13"/>
  <c r="AO59" i="13"/>
  <c r="AN59" i="13"/>
  <c r="AM59" i="13"/>
  <c r="AL59" i="13"/>
  <c r="AK59" i="13"/>
  <c r="AJ59" i="13"/>
  <c r="AI59" i="13"/>
  <c r="AH59" i="13"/>
  <c r="AG59" i="13"/>
  <c r="AF59" i="13"/>
  <c r="AE59" i="13"/>
  <c r="AD59" i="13"/>
  <c r="AC59" i="13"/>
  <c r="AB59" i="13"/>
  <c r="AA59" i="13"/>
  <c r="Z59" i="13"/>
  <c r="Y59" i="13"/>
  <c r="X59" i="13"/>
  <c r="W59" i="13"/>
  <c r="V59" i="13"/>
  <c r="U59" i="13"/>
  <c r="T59" i="13"/>
  <c r="S59" i="13"/>
  <c r="R59" i="13"/>
  <c r="Q59" i="13"/>
  <c r="P59" i="13"/>
  <c r="O59" i="13"/>
  <c r="N59" i="13"/>
  <c r="M59" i="13"/>
  <c r="L59" i="13"/>
  <c r="K59" i="13"/>
  <c r="J59" i="13"/>
  <c r="I59" i="13"/>
  <c r="H59" i="13"/>
  <c r="G59" i="13"/>
  <c r="F59" i="13"/>
  <c r="E59" i="13"/>
  <c r="D59" i="13"/>
  <c r="AV58" i="13"/>
  <c r="AU58" i="13"/>
  <c r="AT58" i="13"/>
  <c r="AS58" i="13"/>
  <c r="AR58" i="13"/>
  <c r="AQ58" i="13"/>
  <c r="AP58" i="13"/>
  <c r="AO58" i="13"/>
  <c r="AN58" i="13"/>
  <c r="AM58" i="13"/>
  <c r="AL58" i="13"/>
  <c r="AK58" i="13"/>
  <c r="AJ58" i="13"/>
  <c r="AI58" i="13"/>
  <c r="AH58" i="13"/>
  <c r="AG58" i="13"/>
  <c r="AF58" i="13"/>
  <c r="AE58" i="13"/>
  <c r="AD58" i="13"/>
  <c r="AC58" i="13"/>
  <c r="AB58" i="13"/>
  <c r="AA58" i="13"/>
  <c r="Z58" i="13"/>
  <c r="Y58" i="13"/>
  <c r="X58" i="13"/>
  <c r="W58" i="13"/>
  <c r="V58" i="13"/>
  <c r="U58" i="13"/>
  <c r="T58" i="13"/>
  <c r="S58" i="13"/>
  <c r="R58" i="13"/>
  <c r="Q58" i="13"/>
  <c r="P58" i="13"/>
  <c r="O58" i="13"/>
  <c r="N58" i="13"/>
  <c r="M58" i="13"/>
  <c r="L58" i="13"/>
  <c r="K58" i="13"/>
  <c r="J58" i="13"/>
  <c r="I58" i="13"/>
  <c r="H58" i="13"/>
  <c r="G58" i="13"/>
  <c r="F58" i="13"/>
  <c r="E58" i="13"/>
  <c r="D58" i="13"/>
  <c r="AV57" i="13"/>
  <c r="AU57" i="13"/>
  <c r="AT57" i="13"/>
  <c r="AS57" i="13"/>
  <c r="AR57" i="13"/>
  <c r="AQ57" i="13"/>
  <c r="AP57" i="13"/>
  <c r="AO57" i="13"/>
  <c r="AN57" i="13"/>
  <c r="AM57" i="13"/>
  <c r="AL57" i="13"/>
  <c r="AK57" i="13"/>
  <c r="AJ57" i="13"/>
  <c r="AI57" i="13"/>
  <c r="AH57" i="13"/>
  <c r="AG57" i="13"/>
  <c r="AF57" i="13"/>
  <c r="AE57" i="13"/>
  <c r="AD57" i="13"/>
  <c r="AC57" i="13"/>
  <c r="AB57" i="13"/>
  <c r="AA57" i="13"/>
  <c r="Z57" i="13"/>
  <c r="Y57" i="13"/>
  <c r="X57" i="13"/>
  <c r="W57" i="13"/>
  <c r="V57" i="13"/>
  <c r="U57" i="13"/>
  <c r="T57" i="13"/>
  <c r="S57" i="13"/>
  <c r="R57" i="13"/>
  <c r="Q57" i="13"/>
  <c r="P57" i="13"/>
  <c r="O57" i="13"/>
  <c r="N57" i="13"/>
  <c r="M57" i="13"/>
  <c r="L57" i="13"/>
  <c r="K57" i="13"/>
  <c r="J57" i="13"/>
  <c r="I57" i="13"/>
  <c r="H57" i="13"/>
  <c r="G57" i="13"/>
  <c r="F57" i="13"/>
  <c r="E57" i="13"/>
  <c r="D57" i="13"/>
  <c r="AV56" i="13"/>
  <c r="AU56" i="13"/>
  <c r="AT56" i="13"/>
  <c r="AS56" i="13"/>
  <c r="AR56" i="13"/>
  <c r="AQ56" i="13"/>
  <c r="AP56" i="13"/>
  <c r="AO56" i="13"/>
  <c r="AN56" i="13"/>
  <c r="AM56" i="13"/>
  <c r="AL56" i="13"/>
  <c r="AK56" i="13"/>
  <c r="AJ56" i="13"/>
  <c r="AI56" i="13"/>
  <c r="AH56" i="13"/>
  <c r="AG56" i="13"/>
  <c r="AF56" i="13"/>
  <c r="AE56" i="13"/>
  <c r="AD56" i="13"/>
  <c r="AC56" i="13"/>
  <c r="AB56" i="13"/>
  <c r="AA56" i="13"/>
  <c r="Z56" i="13"/>
  <c r="Y56" i="13"/>
  <c r="X56" i="13"/>
  <c r="W56" i="13"/>
  <c r="V56" i="13"/>
  <c r="U56" i="13"/>
  <c r="T56" i="13"/>
  <c r="S56" i="13"/>
  <c r="R56" i="13"/>
  <c r="Q56" i="13"/>
  <c r="P56" i="13"/>
  <c r="O56" i="13"/>
  <c r="N56" i="13"/>
  <c r="M56" i="13"/>
  <c r="L56" i="13"/>
  <c r="K56" i="13"/>
  <c r="J56" i="13"/>
  <c r="I56" i="13"/>
  <c r="H56" i="13"/>
  <c r="G56" i="13"/>
  <c r="F56" i="13"/>
  <c r="E56" i="13"/>
  <c r="D56" i="13"/>
  <c r="AV55" i="13"/>
  <c r="AU55" i="13"/>
  <c r="AT55" i="13"/>
  <c r="AS55" i="13"/>
  <c r="AR55" i="13"/>
  <c r="AQ55" i="13"/>
  <c r="AP55" i="13"/>
  <c r="AO55" i="13"/>
  <c r="AN55" i="13"/>
  <c r="AM55" i="13"/>
  <c r="AL55" i="13"/>
  <c r="AK55" i="13"/>
  <c r="AJ55" i="13"/>
  <c r="AI55" i="13"/>
  <c r="AH55" i="13"/>
  <c r="AG55" i="13"/>
  <c r="AF55" i="13"/>
  <c r="AE55" i="13"/>
  <c r="AD55" i="13"/>
  <c r="AC55" i="13"/>
  <c r="AB55" i="13"/>
  <c r="AA55" i="13"/>
  <c r="Z55" i="13"/>
  <c r="Y55" i="13"/>
  <c r="X55" i="13"/>
  <c r="W55" i="13"/>
  <c r="V55" i="13"/>
  <c r="U55" i="13"/>
  <c r="T55" i="13"/>
  <c r="S55" i="13"/>
  <c r="R55" i="13"/>
  <c r="Q55" i="13"/>
  <c r="P55" i="13"/>
  <c r="O55" i="13"/>
  <c r="N55" i="13"/>
  <c r="M55" i="13"/>
  <c r="L55" i="13"/>
  <c r="K55" i="13"/>
  <c r="J55" i="13"/>
  <c r="I55" i="13"/>
  <c r="H55" i="13"/>
  <c r="G55" i="13"/>
  <c r="F55" i="13"/>
  <c r="E55" i="13"/>
  <c r="D55" i="13"/>
  <c r="AV54" i="13"/>
  <c r="AU54" i="13"/>
  <c r="AT54" i="13"/>
  <c r="AS54" i="13"/>
  <c r="AR54" i="13"/>
  <c r="AQ54" i="13"/>
  <c r="AP54" i="13"/>
  <c r="AO54" i="13"/>
  <c r="AN54" i="13"/>
  <c r="AM54" i="13"/>
  <c r="AL54" i="13"/>
  <c r="AK54" i="13"/>
  <c r="AJ54" i="13"/>
  <c r="AI54" i="13"/>
  <c r="AH54" i="13"/>
  <c r="AG54" i="13"/>
  <c r="AF54" i="13"/>
  <c r="AE54" i="13"/>
  <c r="AD54" i="13"/>
  <c r="AC54" i="13"/>
  <c r="AB54" i="13"/>
  <c r="AA54" i="13"/>
  <c r="Z54" i="13"/>
  <c r="Y54" i="13"/>
  <c r="X54" i="13"/>
  <c r="W54" i="13"/>
  <c r="V54" i="13"/>
  <c r="U54" i="13"/>
  <c r="T54" i="13"/>
  <c r="S54" i="13"/>
  <c r="R54" i="13"/>
  <c r="Q54" i="13"/>
  <c r="P54" i="13"/>
  <c r="O54" i="13"/>
  <c r="N54" i="13"/>
  <c r="M54" i="13"/>
  <c r="L54" i="13"/>
  <c r="K54" i="13"/>
  <c r="J54" i="13"/>
  <c r="I54" i="13"/>
  <c r="H54" i="13"/>
  <c r="G54" i="13"/>
  <c r="F54" i="13"/>
  <c r="E54" i="13"/>
  <c r="D54" i="13"/>
  <c r="BB47" i="13"/>
  <c r="BA47" i="13"/>
  <c r="AZ47" i="13"/>
  <c r="AY47" i="13"/>
  <c r="AV46" i="13"/>
  <c r="AU46" i="13"/>
  <c r="AT46" i="13"/>
  <c r="AS46" i="13"/>
  <c r="AR46" i="13"/>
  <c r="AQ46" i="13"/>
  <c r="AP46" i="13"/>
  <c r="AO46" i="13"/>
  <c r="AN46" i="13"/>
  <c r="AM46" i="13"/>
  <c r="AL46" i="13"/>
  <c r="AK46" i="13"/>
  <c r="AJ46" i="13"/>
  <c r="AI46" i="13"/>
  <c r="AH46" i="13"/>
  <c r="AG46"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E46" i="13"/>
  <c r="D46" i="13"/>
  <c r="AV45" i="13"/>
  <c r="BP99" i="13" s="1"/>
  <c r="AU45" i="13"/>
  <c r="BL99" i="13" s="1"/>
  <c r="AT45" i="13"/>
  <c r="BH99" i="13" s="1"/>
  <c r="AS45" i="13"/>
  <c r="BD99" i="13" s="1"/>
  <c r="AR45" i="13"/>
  <c r="AZ99" i="13" s="1"/>
  <c r="AQ45" i="13"/>
  <c r="BP98" i="13" s="1"/>
  <c r="AP45" i="13"/>
  <c r="BL98" i="13" s="1"/>
  <c r="AO45" i="13"/>
  <c r="BH98" i="13" s="1"/>
  <c r="AN45" i="13"/>
  <c r="BD98" i="13" s="1"/>
  <c r="AM45" i="13"/>
  <c r="AZ98" i="13" s="1"/>
  <c r="AL45" i="13"/>
  <c r="BP97" i="13" s="1"/>
  <c r="AK45" i="13"/>
  <c r="BL97" i="13" s="1"/>
  <c r="AJ45" i="13"/>
  <c r="BH97" i="13" s="1"/>
  <c r="AI45" i="13"/>
  <c r="BD97" i="13" s="1"/>
  <c r="AH45" i="13"/>
  <c r="AZ97" i="13" s="1"/>
  <c r="AG45" i="13"/>
  <c r="BP96" i="13" s="1"/>
  <c r="AF45" i="13"/>
  <c r="BL96" i="13" s="1"/>
  <c r="AE45" i="13"/>
  <c r="BH96" i="13" s="1"/>
  <c r="AD45" i="13"/>
  <c r="BD96" i="13" s="1"/>
  <c r="AC45" i="13"/>
  <c r="AZ96" i="13" s="1"/>
  <c r="AB45" i="13"/>
  <c r="BP95" i="13" s="1"/>
  <c r="AA45" i="13"/>
  <c r="BL95" i="13" s="1"/>
  <c r="Z45" i="13"/>
  <c r="BH95" i="13" s="1"/>
  <c r="Y45" i="13"/>
  <c r="BD95" i="13" s="1"/>
  <c r="X45" i="13"/>
  <c r="AZ95" i="13" s="1"/>
  <c r="W45" i="13"/>
  <c r="BP94" i="13" s="1"/>
  <c r="V45" i="13"/>
  <c r="BL94" i="13" s="1"/>
  <c r="U45" i="13"/>
  <c r="BH94" i="13" s="1"/>
  <c r="T45" i="13"/>
  <c r="BD94" i="13" s="1"/>
  <c r="S45" i="13"/>
  <c r="AZ94" i="13" s="1"/>
  <c r="R45" i="13"/>
  <c r="BP93" i="13" s="1"/>
  <c r="Q45" i="13"/>
  <c r="BL93" i="13" s="1"/>
  <c r="P45" i="13"/>
  <c r="BH93" i="13" s="1"/>
  <c r="O45" i="13"/>
  <c r="BD93" i="13" s="1"/>
  <c r="N45" i="13"/>
  <c r="AZ93" i="13" s="1"/>
  <c r="M45" i="13"/>
  <c r="BP92" i="13" s="1"/>
  <c r="L45" i="13"/>
  <c r="BL92" i="13" s="1"/>
  <c r="K45" i="13"/>
  <c r="BH92" i="13" s="1"/>
  <c r="J45" i="13"/>
  <c r="BD92" i="13" s="1"/>
  <c r="I45" i="13"/>
  <c r="AZ92" i="13" s="1"/>
  <c r="H45" i="13"/>
  <c r="BP91" i="13" s="1"/>
  <c r="G45" i="13"/>
  <c r="BL91" i="13" s="1"/>
  <c r="F45" i="13"/>
  <c r="BH91" i="13" s="1"/>
  <c r="E45" i="13"/>
  <c r="BD91" i="13" s="1"/>
  <c r="D45" i="13"/>
  <c r="AZ91" i="13" s="1"/>
  <c r="BB43" i="13"/>
  <c r="BA43" i="13"/>
  <c r="AZ43" i="13"/>
  <c r="AY43" i="13"/>
  <c r="AX43" i="13"/>
  <c r="BB42" i="13"/>
  <c r="BA42" i="13"/>
  <c r="AZ42" i="13"/>
  <c r="AY42" i="13"/>
  <c r="AX42" i="13"/>
  <c r="BB41" i="13"/>
  <c r="BA41" i="13"/>
  <c r="AZ41" i="13"/>
  <c r="AY41" i="13"/>
  <c r="AX41" i="13"/>
  <c r="BB40" i="13"/>
  <c r="BA40" i="13"/>
  <c r="AZ40" i="13"/>
  <c r="AY40" i="13"/>
  <c r="AX40" i="13"/>
  <c r="BB39" i="13"/>
  <c r="BA39" i="13"/>
  <c r="AZ39" i="13"/>
  <c r="AY39" i="13"/>
  <c r="AX39" i="13"/>
  <c r="BB38" i="13"/>
  <c r="BA38" i="13"/>
  <c r="AZ38" i="13"/>
  <c r="AY38" i="13"/>
  <c r="AX38" i="13"/>
  <c r="BB37" i="13"/>
  <c r="BA37" i="13"/>
  <c r="AZ37" i="13"/>
  <c r="AY37" i="13"/>
  <c r="AX37" i="13"/>
  <c r="BB36" i="13"/>
  <c r="BA36" i="13"/>
  <c r="AZ36" i="13"/>
  <c r="AY36" i="13"/>
  <c r="AX36" i="13"/>
  <c r="BB31" i="13"/>
  <c r="BA31" i="13"/>
  <c r="AZ31" i="13"/>
  <c r="AY31" i="13"/>
  <c r="AX31" i="13"/>
  <c r="AV30" i="13"/>
  <c r="AU30" i="13"/>
  <c r="AT30" i="13"/>
  <c r="AS30" i="13"/>
  <c r="AR30" i="13"/>
  <c r="AQ30" i="13"/>
  <c r="AP30" i="13"/>
  <c r="AO30" i="13"/>
  <c r="AN30" i="13"/>
  <c r="AM30" i="13"/>
  <c r="AL30" i="13"/>
  <c r="AK30" i="13"/>
  <c r="AJ30" i="13"/>
  <c r="AI30" i="13"/>
  <c r="AH30" i="13"/>
  <c r="AG30" i="13"/>
  <c r="AF30" i="13"/>
  <c r="AE30" i="13"/>
  <c r="AD30" i="13"/>
  <c r="AC30" i="13"/>
  <c r="AB30" i="13"/>
  <c r="AA30" i="13"/>
  <c r="Z30" i="13"/>
  <c r="Y30" i="13"/>
  <c r="X30" i="13"/>
  <c r="W30" i="13"/>
  <c r="V30" i="13"/>
  <c r="U30" i="13"/>
  <c r="T30" i="13"/>
  <c r="S30" i="13"/>
  <c r="R30" i="13"/>
  <c r="Q30" i="13"/>
  <c r="P30" i="13"/>
  <c r="O30" i="13"/>
  <c r="N30" i="13"/>
  <c r="M30" i="13"/>
  <c r="L30" i="13"/>
  <c r="K30" i="13"/>
  <c r="J30" i="13"/>
  <c r="I30" i="13"/>
  <c r="H30" i="13"/>
  <c r="G30" i="13"/>
  <c r="F30" i="13"/>
  <c r="E30" i="13"/>
  <c r="D30" i="13"/>
  <c r="AV29" i="13"/>
  <c r="BO99" i="13" s="1"/>
  <c r="AU29" i="13"/>
  <c r="BK99" i="13" s="1"/>
  <c r="AT29" i="13"/>
  <c r="BG99" i="13" s="1"/>
  <c r="AS29" i="13"/>
  <c r="BC99" i="13" s="1"/>
  <c r="AR29" i="13"/>
  <c r="AY99" i="13" s="1"/>
  <c r="AQ29" i="13"/>
  <c r="BO98" i="13" s="1"/>
  <c r="AP29" i="13"/>
  <c r="BK98" i="13" s="1"/>
  <c r="AO29" i="13"/>
  <c r="BG98" i="13" s="1"/>
  <c r="AN29" i="13"/>
  <c r="BC98" i="13" s="1"/>
  <c r="AM29" i="13"/>
  <c r="AY98" i="13" s="1"/>
  <c r="AL29" i="13"/>
  <c r="BO97" i="13" s="1"/>
  <c r="AK29" i="13"/>
  <c r="BK97" i="13" s="1"/>
  <c r="AJ29" i="13"/>
  <c r="BG97" i="13" s="1"/>
  <c r="AI29" i="13"/>
  <c r="BC97" i="13" s="1"/>
  <c r="AH29" i="13"/>
  <c r="AY97" i="13" s="1"/>
  <c r="AG29" i="13"/>
  <c r="BO96" i="13" s="1"/>
  <c r="AF29" i="13"/>
  <c r="BK96" i="13" s="1"/>
  <c r="AE29" i="13"/>
  <c r="BG96" i="13" s="1"/>
  <c r="AD29" i="13"/>
  <c r="BC96" i="13" s="1"/>
  <c r="AC29" i="13"/>
  <c r="AY96" i="13" s="1"/>
  <c r="AB29" i="13"/>
  <c r="BO95" i="13" s="1"/>
  <c r="AA29" i="13"/>
  <c r="BK95" i="13" s="1"/>
  <c r="Z29" i="13"/>
  <c r="BG95" i="13" s="1"/>
  <c r="Y29" i="13"/>
  <c r="BC95" i="13" s="1"/>
  <c r="X29" i="13"/>
  <c r="AY95" i="13" s="1"/>
  <c r="W29" i="13"/>
  <c r="BO94" i="13" s="1"/>
  <c r="V29" i="13"/>
  <c r="BK94" i="13" s="1"/>
  <c r="U29" i="13"/>
  <c r="BG94" i="13" s="1"/>
  <c r="T29" i="13"/>
  <c r="BC94" i="13" s="1"/>
  <c r="S29" i="13"/>
  <c r="AY94" i="13" s="1"/>
  <c r="R29" i="13"/>
  <c r="BO93" i="13" s="1"/>
  <c r="Q29" i="13"/>
  <c r="BK93" i="13" s="1"/>
  <c r="P29" i="13"/>
  <c r="BG93" i="13" s="1"/>
  <c r="O29" i="13"/>
  <c r="BC93" i="13" s="1"/>
  <c r="N29" i="13"/>
  <c r="AY93" i="13" s="1"/>
  <c r="M29" i="13"/>
  <c r="BO92" i="13" s="1"/>
  <c r="L29" i="13"/>
  <c r="BK92" i="13" s="1"/>
  <c r="K29" i="13"/>
  <c r="BG92" i="13" s="1"/>
  <c r="J29" i="13"/>
  <c r="BC92" i="13" s="1"/>
  <c r="I29" i="13"/>
  <c r="AY92" i="13" s="1"/>
  <c r="H29" i="13"/>
  <c r="BO91" i="13" s="1"/>
  <c r="G29" i="13"/>
  <c r="BK91" i="13" s="1"/>
  <c r="F29" i="13"/>
  <c r="BG91" i="13" s="1"/>
  <c r="E29" i="13"/>
  <c r="BC91" i="13" s="1"/>
  <c r="D29" i="13"/>
  <c r="AY91" i="13" s="1"/>
  <c r="BB27" i="13"/>
  <c r="BA27" i="13"/>
  <c r="AZ27" i="13"/>
  <c r="AY27" i="13"/>
  <c r="AX27" i="13"/>
  <c r="BB26" i="13"/>
  <c r="BA26" i="13"/>
  <c r="AZ26" i="13"/>
  <c r="AY26" i="13"/>
  <c r="AX26" i="13"/>
  <c r="BB25" i="13"/>
  <c r="BA25" i="13"/>
  <c r="AZ25" i="13"/>
  <c r="AY25" i="13"/>
  <c r="AX25" i="13"/>
  <c r="BB24" i="13"/>
  <c r="BA24" i="13"/>
  <c r="AZ24" i="13"/>
  <c r="AY24" i="13"/>
  <c r="AX24" i="13"/>
  <c r="BB23" i="13"/>
  <c r="BA23" i="13"/>
  <c r="AZ23" i="13"/>
  <c r="AY23" i="13"/>
  <c r="AX23" i="13"/>
  <c r="BB22" i="13"/>
  <c r="BA22" i="13"/>
  <c r="AZ22" i="13"/>
  <c r="AY22" i="13"/>
  <c r="AX22" i="13"/>
  <c r="BB21" i="13"/>
  <c r="BA21" i="13"/>
  <c r="AZ21" i="13"/>
  <c r="AY21" i="13"/>
  <c r="AX21" i="13"/>
  <c r="BB20" i="13"/>
  <c r="BA20" i="13"/>
  <c r="AZ20" i="13"/>
  <c r="AY20" i="13"/>
  <c r="AX20" i="13"/>
  <c r="BB15" i="13"/>
  <c r="BA15" i="13"/>
  <c r="AZ15" i="13"/>
  <c r="AY15" i="13"/>
  <c r="AV14" i="13"/>
  <c r="AU14" i="13"/>
  <c r="AT14" i="13"/>
  <c r="AS14" i="13"/>
  <c r="AR14" i="13"/>
  <c r="AQ14"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E14" i="13"/>
  <c r="D14" i="13"/>
  <c r="AV13" i="13"/>
  <c r="BN99" i="13" s="1"/>
  <c r="AU13" i="13"/>
  <c r="BJ99" i="13" s="1"/>
  <c r="AT13" i="13"/>
  <c r="BF99" i="13" s="1"/>
  <c r="AS13" i="13"/>
  <c r="BB99" i="13" s="1"/>
  <c r="AR13" i="13"/>
  <c r="AX99" i="13" s="1"/>
  <c r="AQ13" i="13"/>
  <c r="BN98" i="13" s="1"/>
  <c r="AP13" i="13"/>
  <c r="BJ98" i="13" s="1"/>
  <c r="AO13" i="13"/>
  <c r="BF98" i="13" s="1"/>
  <c r="AN13" i="13"/>
  <c r="BB98" i="13" s="1"/>
  <c r="AM13" i="13"/>
  <c r="AX98" i="13" s="1"/>
  <c r="BA98" i="13" s="1"/>
  <c r="AL13" i="13"/>
  <c r="BN97" i="13" s="1"/>
  <c r="AK13" i="13"/>
  <c r="BJ97" i="13" s="1"/>
  <c r="AJ13" i="13"/>
  <c r="BF97" i="13" s="1"/>
  <c r="AI13" i="13"/>
  <c r="BB97" i="13" s="1"/>
  <c r="AH13" i="13"/>
  <c r="AX97" i="13" s="1"/>
  <c r="AG13" i="13"/>
  <c r="BN96" i="13" s="1"/>
  <c r="AF13" i="13"/>
  <c r="BJ96" i="13" s="1"/>
  <c r="AE13" i="13"/>
  <c r="BF96" i="13" s="1"/>
  <c r="AD13" i="13"/>
  <c r="BB96" i="13" s="1"/>
  <c r="AC13" i="13"/>
  <c r="AX96" i="13" s="1"/>
  <c r="AB13" i="13"/>
  <c r="BN95" i="13" s="1"/>
  <c r="AA13" i="13"/>
  <c r="BJ95" i="13" s="1"/>
  <c r="Z13" i="13"/>
  <c r="BF95" i="13" s="1"/>
  <c r="Y13" i="13"/>
  <c r="BB95" i="13" s="1"/>
  <c r="X13" i="13"/>
  <c r="AX95" i="13" s="1"/>
  <c r="BA95" i="13" s="1"/>
  <c r="W13" i="13"/>
  <c r="BN94" i="13" s="1"/>
  <c r="V13" i="13"/>
  <c r="BJ94" i="13" s="1"/>
  <c r="U13" i="13"/>
  <c r="BF94" i="13" s="1"/>
  <c r="T13" i="13"/>
  <c r="BB94" i="13" s="1"/>
  <c r="S13" i="13"/>
  <c r="AX94" i="13" s="1"/>
  <c r="R13" i="13"/>
  <c r="BN93" i="13" s="1"/>
  <c r="Q13" i="13"/>
  <c r="BJ93" i="13" s="1"/>
  <c r="P13" i="13"/>
  <c r="BF93" i="13" s="1"/>
  <c r="O13" i="13"/>
  <c r="BB93" i="13" s="1"/>
  <c r="N13" i="13"/>
  <c r="AX93" i="13" s="1"/>
  <c r="M13" i="13"/>
  <c r="BN92" i="13" s="1"/>
  <c r="L13" i="13"/>
  <c r="BJ92" i="13" s="1"/>
  <c r="K13" i="13"/>
  <c r="BF92" i="13" s="1"/>
  <c r="J13" i="13"/>
  <c r="BB92" i="13" s="1"/>
  <c r="I13" i="13"/>
  <c r="AX92" i="13" s="1"/>
  <c r="BA92" i="13" s="1"/>
  <c r="H13" i="13"/>
  <c r="BN91" i="13" s="1"/>
  <c r="G13" i="13"/>
  <c r="BJ91" i="13" s="1"/>
  <c r="F13" i="13"/>
  <c r="BF91" i="13" s="1"/>
  <c r="E13" i="13"/>
  <c r="BB91" i="13" s="1"/>
  <c r="D13" i="13"/>
  <c r="AX91" i="13" s="1"/>
  <c r="BB11" i="13"/>
  <c r="BA11" i="13"/>
  <c r="AZ11" i="13"/>
  <c r="AY11" i="13"/>
  <c r="AX11" i="13"/>
  <c r="BB10" i="13"/>
  <c r="BA10" i="13"/>
  <c r="AZ10" i="13"/>
  <c r="AY10" i="13"/>
  <c r="AX10" i="13"/>
  <c r="BB9" i="13"/>
  <c r="BA9" i="13"/>
  <c r="AZ9" i="13"/>
  <c r="AY9" i="13"/>
  <c r="AX9" i="13"/>
  <c r="BB8" i="13"/>
  <c r="BA8" i="13"/>
  <c r="AZ8" i="13"/>
  <c r="AY8" i="13"/>
  <c r="AX8" i="13"/>
  <c r="BB7" i="13"/>
  <c r="BA7" i="13"/>
  <c r="AZ7" i="13"/>
  <c r="AY7" i="13"/>
  <c r="AX7" i="13"/>
  <c r="BB6" i="13"/>
  <c r="BA6" i="13"/>
  <c r="AZ6" i="13"/>
  <c r="AY6" i="13"/>
  <c r="AX6" i="13"/>
  <c r="BB5" i="13"/>
  <c r="BA5" i="13"/>
  <c r="AZ5" i="13"/>
  <c r="AY5" i="13"/>
  <c r="AX5" i="13"/>
  <c r="BB4" i="13"/>
  <c r="BA4" i="13"/>
  <c r="AZ4" i="13"/>
  <c r="AY4" i="13"/>
  <c r="AX4" i="13"/>
  <c r="AV56" i="12"/>
  <c r="AU56" i="12"/>
  <c r="AT56" i="12"/>
  <c r="AS56" i="12"/>
  <c r="AR56" i="12"/>
  <c r="AQ56" i="12"/>
  <c r="AP56" i="12"/>
  <c r="AO56" i="12"/>
  <c r="AN56" i="12"/>
  <c r="AM56" i="12"/>
  <c r="AL56" i="12"/>
  <c r="AK56" i="12"/>
  <c r="AJ56" i="12"/>
  <c r="AI56" i="12"/>
  <c r="AH56" i="12"/>
  <c r="AG56" i="12"/>
  <c r="AF56" i="12"/>
  <c r="AE56" i="12"/>
  <c r="AD56" i="12"/>
  <c r="AC56" i="12"/>
  <c r="AB56" i="12"/>
  <c r="AA56" i="12"/>
  <c r="Z56" i="12"/>
  <c r="Y56" i="12"/>
  <c r="X56" i="12"/>
  <c r="W56" i="12"/>
  <c r="V56" i="12"/>
  <c r="U56" i="12"/>
  <c r="T56" i="12"/>
  <c r="S56" i="12"/>
  <c r="R56" i="12"/>
  <c r="Q56" i="12"/>
  <c r="P56" i="12"/>
  <c r="O56" i="12"/>
  <c r="N56" i="12"/>
  <c r="M56" i="12"/>
  <c r="L56" i="12"/>
  <c r="K56" i="12"/>
  <c r="J56" i="12"/>
  <c r="I56" i="12"/>
  <c r="H56" i="12"/>
  <c r="G56" i="12"/>
  <c r="F56" i="12"/>
  <c r="E56" i="12"/>
  <c r="D56" i="12"/>
  <c r="AV55" i="12"/>
  <c r="AU55" i="12"/>
  <c r="AT55" i="12"/>
  <c r="AS55" i="12"/>
  <c r="AR55" i="12"/>
  <c r="AQ55" i="12"/>
  <c r="AP55" i="12"/>
  <c r="AO55" i="12"/>
  <c r="AN55" i="12"/>
  <c r="AM55" i="12"/>
  <c r="AL55" i="12"/>
  <c r="AK55" i="12"/>
  <c r="AJ55" i="12"/>
  <c r="AI55" i="12"/>
  <c r="AH55" i="12"/>
  <c r="AG55" i="12"/>
  <c r="AF55" i="12"/>
  <c r="AE55" i="12"/>
  <c r="AD55" i="12"/>
  <c r="AC55" i="12"/>
  <c r="AB55" i="12"/>
  <c r="AA55" i="12"/>
  <c r="Z55" i="12"/>
  <c r="Y55" i="12"/>
  <c r="X55" i="12"/>
  <c r="W55" i="12"/>
  <c r="V55" i="12"/>
  <c r="U55" i="12"/>
  <c r="T55" i="12"/>
  <c r="S55" i="12"/>
  <c r="R55" i="12"/>
  <c r="Q55" i="12"/>
  <c r="P55" i="12"/>
  <c r="O55" i="12"/>
  <c r="N55" i="12"/>
  <c r="M55" i="12"/>
  <c r="L55" i="12"/>
  <c r="K55" i="12"/>
  <c r="J55" i="12"/>
  <c r="I55" i="12"/>
  <c r="H55" i="12"/>
  <c r="G55" i="12"/>
  <c r="F55" i="12"/>
  <c r="E55" i="12"/>
  <c r="D55" i="12"/>
  <c r="AV54" i="12"/>
  <c r="AU54" i="12"/>
  <c r="AT54" i="12"/>
  <c r="AS54" i="12"/>
  <c r="AR54" i="12"/>
  <c r="AQ54" i="12"/>
  <c r="AP54" i="12"/>
  <c r="AO54" i="12"/>
  <c r="AN54" i="12"/>
  <c r="AM54" i="12"/>
  <c r="AL54" i="12"/>
  <c r="AK54" i="12"/>
  <c r="AJ54" i="12"/>
  <c r="AI54" i="12"/>
  <c r="AH54" i="12"/>
  <c r="AG54" i="12"/>
  <c r="AF54" i="12"/>
  <c r="AE54" i="12"/>
  <c r="AD54" i="12"/>
  <c r="AC54" i="12"/>
  <c r="AB54" i="12"/>
  <c r="AA54" i="12"/>
  <c r="Z54" i="12"/>
  <c r="Y54" i="12"/>
  <c r="X54" i="12"/>
  <c r="W54" i="12"/>
  <c r="V54" i="12"/>
  <c r="U54" i="12"/>
  <c r="T54" i="12"/>
  <c r="S54" i="12"/>
  <c r="R54" i="12"/>
  <c r="Q54" i="12"/>
  <c r="P54" i="12"/>
  <c r="O54" i="12"/>
  <c r="N54" i="12"/>
  <c r="M54" i="12"/>
  <c r="L54" i="12"/>
  <c r="K54" i="12"/>
  <c r="J54" i="12"/>
  <c r="I54" i="12"/>
  <c r="H54" i="12"/>
  <c r="G54" i="12"/>
  <c r="F54" i="12"/>
  <c r="E54" i="12"/>
  <c r="D54" i="12"/>
  <c r="AV53" i="12"/>
  <c r="AU53" i="12"/>
  <c r="AT53" i="12"/>
  <c r="AS53" i="12"/>
  <c r="AR53" i="12"/>
  <c r="AQ53" i="12"/>
  <c r="AP53" i="12"/>
  <c r="AO53" i="12"/>
  <c r="AN53" i="12"/>
  <c r="AM53" i="12"/>
  <c r="AL53" i="12"/>
  <c r="AK53" i="12"/>
  <c r="AJ53" i="12"/>
  <c r="AI53" i="12"/>
  <c r="AH53" i="12"/>
  <c r="AG53" i="12"/>
  <c r="AF53" i="12"/>
  <c r="AE53" i="12"/>
  <c r="AD53" i="12"/>
  <c r="AC53" i="12"/>
  <c r="AB53" i="12"/>
  <c r="AA53" i="12"/>
  <c r="Z53" i="12"/>
  <c r="Y53" i="12"/>
  <c r="X53" i="12"/>
  <c r="W53" i="12"/>
  <c r="V53" i="12"/>
  <c r="U53" i="12"/>
  <c r="T53" i="12"/>
  <c r="S53" i="12"/>
  <c r="R53" i="12"/>
  <c r="Q53" i="12"/>
  <c r="P53" i="12"/>
  <c r="O53" i="12"/>
  <c r="N53" i="12"/>
  <c r="M53" i="12"/>
  <c r="L53" i="12"/>
  <c r="K53" i="12"/>
  <c r="J53" i="12"/>
  <c r="I53" i="12"/>
  <c r="H53" i="12"/>
  <c r="G53" i="12"/>
  <c r="F53" i="12"/>
  <c r="E53" i="12"/>
  <c r="D53" i="12"/>
  <c r="AV52" i="12"/>
  <c r="AU52" i="12"/>
  <c r="AT52" i="12"/>
  <c r="AS52" i="12"/>
  <c r="AR52" i="12"/>
  <c r="AQ52" i="12"/>
  <c r="AP52" i="12"/>
  <c r="AO52" i="12"/>
  <c r="AN52" i="12"/>
  <c r="AM52" i="12"/>
  <c r="AL52" i="12"/>
  <c r="AK52" i="12"/>
  <c r="AJ52" i="12"/>
  <c r="AI52" i="12"/>
  <c r="AH52" i="12"/>
  <c r="AG52" i="12"/>
  <c r="AF52" i="12"/>
  <c r="AE52" i="12"/>
  <c r="AD52" i="12"/>
  <c r="AC52" i="12"/>
  <c r="AB52" i="12"/>
  <c r="AA52" i="12"/>
  <c r="Z52" i="12"/>
  <c r="Y52" i="12"/>
  <c r="X52" i="12"/>
  <c r="W52" i="12"/>
  <c r="V52" i="12"/>
  <c r="U52" i="12"/>
  <c r="T52" i="12"/>
  <c r="S52" i="12"/>
  <c r="R52" i="12"/>
  <c r="Q52" i="12"/>
  <c r="P52" i="12"/>
  <c r="O52" i="12"/>
  <c r="N52" i="12"/>
  <c r="M52" i="12"/>
  <c r="L52" i="12"/>
  <c r="K52" i="12"/>
  <c r="J52" i="12"/>
  <c r="I52" i="12"/>
  <c r="H52" i="12"/>
  <c r="G52" i="12"/>
  <c r="F52" i="12"/>
  <c r="E52" i="12"/>
  <c r="D52" i="12"/>
  <c r="AV51" i="12"/>
  <c r="AU51" i="12"/>
  <c r="AT51" i="12"/>
  <c r="AS51" i="12"/>
  <c r="AR51" i="12"/>
  <c r="AQ51" i="12"/>
  <c r="AP51" i="12"/>
  <c r="AO51" i="12"/>
  <c r="AN51" i="12"/>
  <c r="AM51" i="12"/>
  <c r="AL51" i="12"/>
  <c r="AK51" i="12"/>
  <c r="AJ51" i="12"/>
  <c r="AI51" i="12"/>
  <c r="AH51" i="12"/>
  <c r="AG51" i="12"/>
  <c r="AF51" i="12"/>
  <c r="AE51" i="12"/>
  <c r="AD51" i="12"/>
  <c r="AC51" i="12"/>
  <c r="AB51" i="12"/>
  <c r="AA51" i="12"/>
  <c r="Z51" i="12"/>
  <c r="Y51" i="12"/>
  <c r="X51" i="12"/>
  <c r="W51" i="12"/>
  <c r="V51" i="12"/>
  <c r="U51" i="12"/>
  <c r="T51" i="12"/>
  <c r="S51" i="12"/>
  <c r="R51" i="12"/>
  <c r="Q51" i="12"/>
  <c r="P51" i="12"/>
  <c r="O51" i="12"/>
  <c r="N51" i="12"/>
  <c r="M51" i="12"/>
  <c r="L51" i="12"/>
  <c r="K51" i="12"/>
  <c r="J51" i="12"/>
  <c r="I51" i="12"/>
  <c r="H51" i="12"/>
  <c r="G51" i="12"/>
  <c r="F51" i="12"/>
  <c r="E51" i="12"/>
  <c r="D51" i="12"/>
  <c r="BB43" i="12"/>
  <c r="BA43" i="12"/>
  <c r="AZ43" i="12"/>
  <c r="AY43" i="12"/>
  <c r="AV42" i="12"/>
  <c r="BP109" i="12" s="1"/>
  <c r="AU42" i="12"/>
  <c r="BL109" i="12" s="1"/>
  <c r="AT42" i="12"/>
  <c r="BH109" i="12" s="1"/>
  <c r="AS42" i="12"/>
  <c r="BD109" i="12" s="1"/>
  <c r="AR42" i="12"/>
  <c r="AZ109" i="12" s="1"/>
  <c r="AQ42" i="12"/>
  <c r="BP108" i="12" s="1"/>
  <c r="AP42" i="12"/>
  <c r="BL108" i="12" s="1"/>
  <c r="AO42" i="12"/>
  <c r="BH108" i="12" s="1"/>
  <c r="AN42" i="12"/>
  <c r="BD108" i="12" s="1"/>
  <c r="AM42" i="12"/>
  <c r="AZ108" i="12" s="1"/>
  <c r="AL42" i="12"/>
  <c r="BP107" i="12" s="1"/>
  <c r="AK42" i="12"/>
  <c r="BL107" i="12" s="1"/>
  <c r="AJ42" i="12"/>
  <c r="BH107" i="12" s="1"/>
  <c r="AI42" i="12"/>
  <c r="BD107" i="12" s="1"/>
  <c r="AH42" i="12"/>
  <c r="AZ107" i="12" s="1"/>
  <c r="AG42" i="12"/>
  <c r="BP106" i="12" s="1"/>
  <c r="AF42" i="12"/>
  <c r="BL106" i="12" s="1"/>
  <c r="AE42" i="12"/>
  <c r="BH106" i="12" s="1"/>
  <c r="AD42" i="12"/>
  <c r="BD106" i="12" s="1"/>
  <c r="AC42" i="12"/>
  <c r="AZ106" i="12" s="1"/>
  <c r="AB42" i="12"/>
  <c r="BP105" i="12" s="1"/>
  <c r="AA42" i="12"/>
  <c r="BL105" i="12" s="1"/>
  <c r="Z42" i="12"/>
  <c r="BH105" i="12" s="1"/>
  <c r="Y42" i="12"/>
  <c r="BD105" i="12" s="1"/>
  <c r="X42" i="12"/>
  <c r="AZ105" i="12" s="1"/>
  <c r="W42" i="12"/>
  <c r="BP104" i="12" s="1"/>
  <c r="V42" i="12"/>
  <c r="BL104" i="12" s="1"/>
  <c r="U42" i="12"/>
  <c r="BH104" i="12" s="1"/>
  <c r="T42" i="12"/>
  <c r="BD104" i="12" s="1"/>
  <c r="S42" i="12"/>
  <c r="AZ104" i="12" s="1"/>
  <c r="R42" i="12"/>
  <c r="BP103" i="12" s="1"/>
  <c r="Q42" i="12"/>
  <c r="BL103" i="12" s="1"/>
  <c r="P42" i="12"/>
  <c r="BH103" i="12" s="1"/>
  <c r="O42" i="12"/>
  <c r="BD103" i="12" s="1"/>
  <c r="N42" i="12"/>
  <c r="AZ103" i="12" s="1"/>
  <c r="M42" i="12"/>
  <c r="BP102" i="12" s="1"/>
  <c r="L42" i="12"/>
  <c r="BL102" i="12" s="1"/>
  <c r="K42" i="12"/>
  <c r="BH102" i="12" s="1"/>
  <c r="J42" i="12"/>
  <c r="BD102" i="12" s="1"/>
  <c r="I42" i="12"/>
  <c r="AZ102" i="12" s="1"/>
  <c r="H42" i="12"/>
  <c r="BP101" i="12" s="1"/>
  <c r="G42" i="12"/>
  <c r="BL101" i="12" s="1"/>
  <c r="F42" i="12"/>
  <c r="BH101" i="12" s="1"/>
  <c r="E42" i="12"/>
  <c r="BD101" i="12" s="1"/>
  <c r="D42" i="12"/>
  <c r="AZ101" i="12" s="1"/>
  <c r="AV41" i="12"/>
  <c r="BP94" i="12" s="1"/>
  <c r="AU41" i="12"/>
  <c r="BL94" i="12" s="1"/>
  <c r="AT41" i="12"/>
  <c r="BH94" i="12" s="1"/>
  <c r="AS41" i="12"/>
  <c r="BD94" i="12" s="1"/>
  <c r="AR41" i="12"/>
  <c r="AZ94" i="12" s="1"/>
  <c r="AQ41" i="12"/>
  <c r="BP93" i="12" s="1"/>
  <c r="AP41" i="12"/>
  <c r="BL93" i="12" s="1"/>
  <c r="AO41" i="12"/>
  <c r="BH93" i="12" s="1"/>
  <c r="AN41" i="12"/>
  <c r="BD93" i="12" s="1"/>
  <c r="AM41" i="12"/>
  <c r="AZ93" i="12" s="1"/>
  <c r="AL41" i="12"/>
  <c r="BP92" i="12" s="1"/>
  <c r="AK41" i="12"/>
  <c r="BL92" i="12" s="1"/>
  <c r="AJ41" i="12"/>
  <c r="BH92" i="12" s="1"/>
  <c r="AI41" i="12"/>
  <c r="BD92" i="12" s="1"/>
  <c r="AH41" i="12"/>
  <c r="AZ92" i="12" s="1"/>
  <c r="AG41" i="12"/>
  <c r="BP91" i="12" s="1"/>
  <c r="AF41" i="12"/>
  <c r="BL91" i="12" s="1"/>
  <c r="AE41" i="12"/>
  <c r="BH91" i="12" s="1"/>
  <c r="AD41" i="12"/>
  <c r="BD91" i="12" s="1"/>
  <c r="AC41" i="12"/>
  <c r="AZ91" i="12" s="1"/>
  <c r="AB41" i="12"/>
  <c r="BP90" i="12" s="1"/>
  <c r="AA41" i="12"/>
  <c r="BL90" i="12" s="1"/>
  <c r="Z41" i="12"/>
  <c r="BH90" i="12" s="1"/>
  <c r="Y41" i="12"/>
  <c r="BD90" i="12" s="1"/>
  <c r="X41" i="12"/>
  <c r="AZ90" i="12" s="1"/>
  <c r="W41" i="12"/>
  <c r="BP89" i="12" s="1"/>
  <c r="V41" i="12"/>
  <c r="BL89" i="12" s="1"/>
  <c r="U41" i="12"/>
  <c r="BH89" i="12" s="1"/>
  <c r="T41" i="12"/>
  <c r="BD89" i="12" s="1"/>
  <c r="S41" i="12"/>
  <c r="AZ89" i="12" s="1"/>
  <c r="R41" i="12"/>
  <c r="BP88" i="12" s="1"/>
  <c r="Q41" i="12"/>
  <c r="BL88" i="12" s="1"/>
  <c r="P41" i="12"/>
  <c r="BH88" i="12" s="1"/>
  <c r="O41" i="12"/>
  <c r="BD88" i="12" s="1"/>
  <c r="N41" i="12"/>
  <c r="AZ88" i="12" s="1"/>
  <c r="M41" i="12"/>
  <c r="BP87" i="12" s="1"/>
  <c r="L41" i="12"/>
  <c r="BL87" i="12" s="1"/>
  <c r="K41" i="12"/>
  <c r="BH87" i="12" s="1"/>
  <c r="J41" i="12"/>
  <c r="BD87" i="12" s="1"/>
  <c r="I41" i="12"/>
  <c r="AZ87" i="12" s="1"/>
  <c r="H41" i="12"/>
  <c r="BP86" i="12" s="1"/>
  <c r="G41" i="12"/>
  <c r="BL86" i="12" s="1"/>
  <c r="F41" i="12"/>
  <c r="BH86" i="12" s="1"/>
  <c r="E41" i="12"/>
  <c r="BD86" i="12" s="1"/>
  <c r="D41" i="12"/>
  <c r="AZ86" i="12" s="1"/>
  <c r="BB39" i="12"/>
  <c r="BA39" i="12"/>
  <c r="AZ39" i="12"/>
  <c r="AY39" i="12"/>
  <c r="AX39" i="12"/>
  <c r="BB38" i="12"/>
  <c r="BA38" i="12"/>
  <c r="AZ38" i="12"/>
  <c r="AY38" i="12"/>
  <c r="AX38" i="12"/>
  <c r="BB37" i="12"/>
  <c r="BA37" i="12"/>
  <c r="AZ37" i="12"/>
  <c r="AY37" i="12"/>
  <c r="AX37" i="12"/>
  <c r="BB36" i="12"/>
  <c r="BA36" i="12"/>
  <c r="AZ36" i="12"/>
  <c r="AY36" i="12"/>
  <c r="AX36" i="12"/>
  <c r="BB35" i="12"/>
  <c r="BA35" i="12"/>
  <c r="AZ35" i="12"/>
  <c r="AY35" i="12"/>
  <c r="AX35" i="12"/>
  <c r="BB34" i="12"/>
  <c r="BA34" i="12"/>
  <c r="AZ34" i="12"/>
  <c r="AY34" i="12"/>
  <c r="AX34" i="12"/>
  <c r="BB28" i="12"/>
  <c r="BA28" i="12"/>
  <c r="AZ28" i="12"/>
  <c r="AY28" i="12"/>
  <c r="AX28" i="12"/>
  <c r="AV27" i="12"/>
  <c r="BO109" i="12" s="1"/>
  <c r="AU27" i="12"/>
  <c r="BK109" i="12" s="1"/>
  <c r="AT27" i="12"/>
  <c r="BG109" i="12" s="1"/>
  <c r="AS27" i="12"/>
  <c r="BC109" i="12" s="1"/>
  <c r="AR27" i="12"/>
  <c r="AY109" i="12" s="1"/>
  <c r="AQ27" i="12"/>
  <c r="BO108" i="12" s="1"/>
  <c r="AP27" i="12"/>
  <c r="BK108" i="12" s="1"/>
  <c r="AO27" i="12"/>
  <c r="BG108" i="12" s="1"/>
  <c r="AN27" i="12"/>
  <c r="BC108" i="12" s="1"/>
  <c r="AM27" i="12"/>
  <c r="AY108" i="12" s="1"/>
  <c r="AL27" i="12"/>
  <c r="BO107" i="12" s="1"/>
  <c r="AK27" i="12"/>
  <c r="BK107" i="12" s="1"/>
  <c r="AJ27" i="12"/>
  <c r="BG107" i="12" s="1"/>
  <c r="AI27" i="12"/>
  <c r="BC107" i="12" s="1"/>
  <c r="AH27" i="12"/>
  <c r="AY107" i="12" s="1"/>
  <c r="AG27" i="12"/>
  <c r="BO106" i="12" s="1"/>
  <c r="AF27" i="12"/>
  <c r="BK106" i="12" s="1"/>
  <c r="AE27" i="12"/>
  <c r="BG106" i="12" s="1"/>
  <c r="AD27" i="12"/>
  <c r="BC106" i="12" s="1"/>
  <c r="AC27" i="12"/>
  <c r="AY106" i="12" s="1"/>
  <c r="AB27" i="12"/>
  <c r="BO105" i="12" s="1"/>
  <c r="AA27" i="12"/>
  <c r="BK105" i="12" s="1"/>
  <c r="Z27" i="12"/>
  <c r="BG105" i="12" s="1"/>
  <c r="Y27" i="12"/>
  <c r="BC105" i="12" s="1"/>
  <c r="X27" i="12"/>
  <c r="AY105" i="12" s="1"/>
  <c r="W27" i="12"/>
  <c r="BO104" i="12" s="1"/>
  <c r="V27" i="12"/>
  <c r="BK104" i="12" s="1"/>
  <c r="U27" i="12"/>
  <c r="BG104" i="12" s="1"/>
  <c r="T27" i="12"/>
  <c r="BC104" i="12" s="1"/>
  <c r="S27" i="12"/>
  <c r="AY104" i="12" s="1"/>
  <c r="R27" i="12"/>
  <c r="BO103" i="12" s="1"/>
  <c r="Q27" i="12"/>
  <c r="BK103" i="12" s="1"/>
  <c r="P27" i="12"/>
  <c r="BG103" i="12" s="1"/>
  <c r="O27" i="12"/>
  <c r="BC103" i="12" s="1"/>
  <c r="N27" i="12"/>
  <c r="AY103" i="12" s="1"/>
  <c r="M27" i="12"/>
  <c r="BO102" i="12" s="1"/>
  <c r="L27" i="12"/>
  <c r="BK102" i="12" s="1"/>
  <c r="K27" i="12"/>
  <c r="BG102" i="12" s="1"/>
  <c r="J27" i="12"/>
  <c r="BC102" i="12" s="1"/>
  <c r="I27" i="12"/>
  <c r="AY102" i="12" s="1"/>
  <c r="H27" i="12"/>
  <c r="BO101" i="12" s="1"/>
  <c r="G27" i="12"/>
  <c r="BK101" i="12" s="1"/>
  <c r="F27" i="12"/>
  <c r="BG101" i="12" s="1"/>
  <c r="E27" i="12"/>
  <c r="BC101" i="12" s="1"/>
  <c r="D27" i="12"/>
  <c r="AY101" i="12" s="1"/>
  <c r="AV26" i="12"/>
  <c r="BO94" i="12" s="1"/>
  <c r="AU26" i="12"/>
  <c r="BK94" i="12" s="1"/>
  <c r="AT26" i="12"/>
  <c r="BG94" i="12" s="1"/>
  <c r="AS26" i="12"/>
  <c r="BC94" i="12" s="1"/>
  <c r="AR26" i="12"/>
  <c r="AY94" i="12" s="1"/>
  <c r="AQ26" i="12"/>
  <c r="BO93" i="12" s="1"/>
  <c r="AP26" i="12"/>
  <c r="BK93" i="12" s="1"/>
  <c r="AO26" i="12"/>
  <c r="BG93" i="12" s="1"/>
  <c r="AN26" i="12"/>
  <c r="BC93" i="12" s="1"/>
  <c r="AM26" i="12"/>
  <c r="AY93" i="12" s="1"/>
  <c r="AL26" i="12"/>
  <c r="BO92" i="12" s="1"/>
  <c r="AK26" i="12"/>
  <c r="BK92" i="12" s="1"/>
  <c r="AJ26" i="12"/>
  <c r="BG92" i="12" s="1"/>
  <c r="AI26" i="12"/>
  <c r="BC92" i="12" s="1"/>
  <c r="AH26" i="12"/>
  <c r="AY92" i="12" s="1"/>
  <c r="AG26" i="12"/>
  <c r="BO91" i="12" s="1"/>
  <c r="AF26" i="12"/>
  <c r="BK91" i="12" s="1"/>
  <c r="AE26" i="12"/>
  <c r="BG91" i="12" s="1"/>
  <c r="AD26" i="12"/>
  <c r="BC91" i="12" s="1"/>
  <c r="AC26" i="12"/>
  <c r="AY91" i="12" s="1"/>
  <c r="AB26" i="12"/>
  <c r="BO90" i="12" s="1"/>
  <c r="AA26" i="12"/>
  <c r="BK90" i="12" s="1"/>
  <c r="Z26" i="12"/>
  <c r="BG90" i="12" s="1"/>
  <c r="Y26" i="12"/>
  <c r="BC90" i="12" s="1"/>
  <c r="X26" i="12"/>
  <c r="AY90" i="12" s="1"/>
  <c r="W26" i="12"/>
  <c r="BO89" i="12" s="1"/>
  <c r="V26" i="12"/>
  <c r="BK89" i="12" s="1"/>
  <c r="U26" i="12"/>
  <c r="BG89" i="12" s="1"/>
  <c r="T26" i="12"/>
  <c r="BC89" i="12" s="1"/>
  <c r="S26" i="12"/>
  <c r="AY89" i="12" s="1"/>
  <c r="R26" i="12"/>
  <c r="BO88" i="12" s="1"/>
  <c r="Q26" i="12"/>
  <c r="BK88" i="12" s="1"/>
  <c r="P26" i="12"/>
  <c r="BG88" i="12" s="1"/>
  <c r="O26" i="12"/>
  <c r="BC88" i="12" s="1"/>
  <c r="N26" i="12"/>
  <c r="AY88" i="12" s="1"/>
  <c r="M26" i="12"/>
  <c r="BO87" i="12" s="1"/>
  <c r="L26" i="12"/>
  <c r="BK87" i="12" s="1"/>
  <c r="K26" i="12"/>
  <c r="BG87" i="12" s="1"/>
  <c r="J26" i="12"/>
  <c r="BC87" i="12" s="1"/>
  <c r="I26" i="12"/>
  <c r="AY87" i="12" s="1"/>
  <c r="H26" i="12"/>
  <c r="BO86" i="12" s="1"/>
  <c r="G26" i="12"/>
  <c r="BK86" i="12" s="1"/>
  <c r="F26" i="12"/>
  <c r="BG86" i="12" s="1"/>
  <c r="E26" i="12"/>
  <c r="BC86" i="12" s="1"/>
  <c r="D26" i="12"/>
  <c r="AY86" i="12" s="1"/>
  <c r="BB24" i="12"/>
  <c r="BA24" i="12"/>
  <c r="AZ24" i="12"/>
  <c r="AY24" i="12"/>
  <c r="AX24" i="12"/>
  <c r="BB23" i="12"/>
  <c r="BA23" i="12"/>
  <c r="AZ23" i="12"/>
  <c r="AY23" i="12"/>
  <c r="AX23" i="12"/>
  <c r="BB22" i="12"/>
  <c r="BA22" i="12"/>
  <c r="AZ22" i="12"/>
  <c r="AY22" i="12"/>
  <c r="AX22" i="12"/>
  <c r="BB21" i="12"/>
  <c r="BA21" i="12"/>
  <c r="AZ21" i="12"/>
  <c r="AY21" i="12"/>
  <c r="AX21" i="12"/>
  <c r="BB20" i="12"/>
  <c r="BA20" i="12"/>
  <c r="AZ20" i="12"/>
  <c r="AY20" i="12"/>
  <c r="AX20" i="12"/>
  <c r="BB19" i="12"/>
  <c r="BA19" i="12"/>
  <c r="AZ19" i="12"/>
  <c r="AY19" i="12"/>
  <c r="AX19" i="12"/>
  <c r="BB13" i="12"/>
  <c r="BA13" i="12"/>
  <c r="AZ13" i="12"/>
  <c r="AY13" i="12"/>
  <c r="AX13" i="12"/>
  <c r="AV12" i="12"/>
  <c r="BN109" i="12" s="1"/>
  <c r="AU12" i="12"/>
  <c r="BJ109" i="12" s="1"/>
  <c r="AT12" i="12"/>
  <c r="BF109" i="12" s="1"/>
  <c r="AS12" i="12"/>
  <c r="BB109" i="12" s="1"/>
  <c r="AR12" i="12"/>
  <c r="AX109" i="12" s="1"/>
  <c r="AQ12" i="12"/>
  <c r="BN108" i="12" s="1"/>
  <c r="AP12" i="12"/>
  <c r="BJ108" i="12" s="1"/>
  <c r="AO12" i="12"/>
  <c r="BF108" i="12" s="1"/>
  <c r="AN12" i="12"/>
  <c r="BB108" i="12" s="1"/>
  <c r="AM12" i="12"/>
  <c r="AX108" i="12" s="1"/>
  <c r="AL12" i="12"/>
  <c r="BN107" i="12" s="1"/>
  <c r="AK12" i="12"/>
  <c r="BJ107" i="12" s="1"/>
  <c r="AJ12" i="12"/>
  <c r="BF107" i="12" s="1"/>
  <c r="AI12" i="12"/>
  <c r="BB107" i="12" s="1"/>
  <c r="AH12" i="12"/>
  <c r="AX107" i="12" s="1"/>
  <c r="AG12" i="12"/>
  <c r="BN106" i="12" s="1"/>
  <c r="AF12" i="12"/>
  <c r="BJ106" i="12" s="1"/>
  <c r="AE12" i="12"/>
  <c r="BF106" i="12" s="1"/>
  <c r="AD12" i="12"/>
  <c r="BB106" i="12" s="1"/>
  <c r="AC12" i="12"/>
  <c r="AX106" i="12" s="1"/>
  <c r="AB12" i="12"/>
  <c r="BN105" i="12" s="1"/>
  <c r="AA12" i="12"/>
  <c r="BJ105" i="12" s="1"/>
  <c r="Z12" i="12"/>
  <c r="BF105" i="12" s="1"/>
  <c r="Y12" i="12"/>
  <c r="BB105" i="12" s="1"/>
  <c r="X12" i="12"/>
  <c r="AX105" i="12" s="1"/>
  <c r="W12" i="12"/>
  <c r="BN104" i="12" s="1"/>
  <c r="V12" i="12"/>
  <c r="BJ104" i="12" s="1"/>
  <c r="U12" i="12"/>
  <c r="BF104" i="12" s="1"/>
  <c r="T12" i="12"/>
  <c r="BB104" i="12" s="1"/>
  <c r="S12" i="12"/>
  <c r="AX104" i="12" s="1"/>
  <c r="R12" i="12"/>
  <c r="BN103" i="12" s="1"/>
  <c r="Q12" i="12"/>
  <c r="BJ103" i="12" s="1"/>
  <c r="P12" i="12"/>
  <c r="BF103" i="12" s="1"/>
  <c r="O12" i="12"/>
  <c r="BB103" i="12" s="1"/>
  <c r="N12" i="12"/>
  <c r="AX103" i="12" s="1"/>
  <c r="M12" i="12"/>
  <c r="BN102" i="12" s="1"/>
  <c r="L12" i="12"/>
  <c r="BJ102" i="12" s="1"/>
  <c r="K12" i="12"/>
  <c r="BF102" i="12" s="1"/>
  <c r="J12" i="12"/>
  <c r="BB102" i="12" s="1"/>
  <c r="I12" i="12"/>
  <c r="AX102" i="12" s="1"/>
  <c r="H12" i="12"/>
  <c r="BN101" i="12" s="1"/>
  <c r="G12" i="12"/>
  <c r="BJ101" i="12" s="1"/>
  <c r="F12" i="12"/>
  <c r="BF101" i="12" s="1"/>
  <c r="E12" i="12"/>
  <c r="BB101" i="12" s="1"/>
  <c r="D12" i="12"/>
  <c r="AX101" i="12" s="1"/>
  <c r="AV11" i="12"/>
  <c r="BN94" i="12" s="1"/>
  <c r="AU11" i="12"/>
  <c r="BJ94" i="12" s="1"/>
  <c r="AT11" i="12"/>
  <c r="BF94" i="12" s="1"/>
  <c r="AS11" i="12"/>
  <c r="BB94" i="12" s="1"/>
  <c r="AR11" i="12"/>
  <c r="AX94" i="12" s="1"/>
  <c r="AQ11" i="12"/>
  <c r="BN93" i="12" s="1"/>
  <c r="AP11" i="12"/>
  <c r="BJ93" i="12" s="1"/>
  <c r="AO11" i="12"/>
  <c r="BF93" i="12" s="1"/>
  <c r="AN11" i="12"/>
  <c r="BB93" i="12" s="1"/>
  <c r="AM11" i="12"/>
  <c r="AX93" i="12" s="1"/>
  <c r="AL11" i="12"/>
  <c r="BN92" i="12" s="1"/>
  <c r="AK11" i="12"/>
  <c r="BJ92" i="12" s="1"/>
  <c r="AJ11" i="12"/>
  <c r="BF92" i="12" s="1"/>
  <c r="AI11" i="12"/>
  <c r="BB92" i="12" s="1"/>
  <c r="AH11" i="12"/>
  <c r="AX92" i="12" s="1"/>
  <c r="AG11" i="12"/>
  <c r="BN91" i="12" s="1"/>
  <c r="AF11" i="12"/>
  <c r="BJ91" i="12" s="1"/>
  <c r="AE11" i="12"/>
  <c r="BF91" i="12" s="1"/>
  <c r="AD11" i="12"/>
  <c r="BB91" i="12" s="1"/>
  <c r="AC11" i="12"/>
  <c r="AX91" i="12" s="1"/>
  <c r="AB11" i="12"/>
  <c r="BN90" i="12" s="1"/>
  <c r="AA11" i="12"/>
  <c r="BJ90" i="12" s="1"/>
  <c r="Z11" i="12"/>
  <c r="BF90" i="12" s="1"/>
  <c r="Y11" i="12"/>
  <c r="BB90" i="12" s="1"/>
  <c r="X11" i="12"/>
  <c r="AX90" i="12" s="1"/>
  <c r="W11" i="12"/>
  <c r="BN89" i="12" s="1"/>
  <c r="V11" i="12"/>
  <c r="BJ89" i="12" s="1"/>
  <c r="U11" i="12"/>
  <c r="BF89" i="12" s="1"/>
  <c r="T11" i="12"/>
  <c r="BB89" i="12" s="1"/>
  <c r="S11" i="12"/>
  <c r="AX89" i="12" s="1"/>
  <c r="R11" i="12"/>
  <c r="BN88" i="12" s="1"/>
  <c r="Q11" i="12"/>
  <c r="BJ88" i="12" s="1"/>
  <c r="P11" i="12"/>
  <c r="BF88" i="12" s="1"/>
  <c r="O11" i="12"/>
  <c r="BB88" i="12" s="1"/>
  <c r="N11" i="12"/>
  <c r="AX88" i="12" s="1"/>
  <c r="M11" i="12"/>
  <c r="BN87" i="12" s="1"/>
  <c r="L11" i="12"/>
  <c r="BJ87" i="12" s="1"/>
  <c r="K11" i="12"/>
  <c r="BF87" i="12" s="1"/>
  <c r="J11" i="12"/>
  <c r="BB87" i="12" s="1"/>
  <c r="I11" i="12"/>
  <c r="AX87" i="12" s="1"/>
  <c r="H11" i="12"/>
  <c r="BN86" i="12" s="1"/>
  <c r="G11" i="12"/>
  <c r="BJ86" i="12" s="1"/>
  <c r="F11" i="12"/>
  <c r="BF86" i="12" s="1"/>
  <c r="E11" i="12"/>
  <c r="BB86" i="12" s="1"/>
  <c r="D11" i="12"/>
  <c r="AX86" i="12" s="1"/>
  <c r="BB9" i="12"/>
  <c r="BA9" i="12"/>
  <c r="AZ9" i="12"/>
  <c r="AY9" i="12"/>
  <c r="AX9" i="12"/>
  <c r="BB8" i="12"/>
  <c r="BA8" i="12"/>
  <c r="AZ8" i="12"/>
  <c r="AY8" i="12"/>
  <c r="AX8" i="12"/>
  <c r="BB7" i="12"/>
  <c r="BA7" i="12"/>
  <c r="AZ7" i="12"/>
  <c r="AY7" i="12"/>
  <c r="AX7" i="12"/>
  <c r="BB6" i="12"/>
  <c r="BA6" i="12"/>
  <c r="AZ6" i="12"/>
  <c r="AY6" i="12"/>
  <c r="AX6" i="12"/>
  <c r="BB5" i="12"/>
  <c r="BA5" i="12"/>
  <c r="AZ5" i="12"/>
  <c r="AY5" i="12"/>
  <c r="AX5" i="12"/>
  <c r="BB4" i="12"/>
  <c r="BA4" i="12"/>
  <c r="AZ4" i="12"/>
  <c r="AY4" i="12"/>
  <c r="AX4" i="12"/>
  <c r="EY11" i="10"/>
  <c r="AR12" i="10"/>
  <c r="AR13" i="10" s="1"/>
  <c r="FB19" i="10" s="1"/>
  <c r="EY10" i="10"/>
  <c r="EY9" i="10"/>
  <c r="EY8" i="10"/>
  <c r="EY7" i="10"/>
  <c r="EY6" i="10"/>
  <c r="EY5" i="10"/>
  <c r="EY4" i="10"/>
  <c r="EY3" i="10"/>
  <c r="EV11" i="10"/>
  <c r="EV10" i="10"/>
  <c r="EV9" i="10"/>
  <c r="EV8" i="10"/>
  <c r="EV7" i="10"/>
  <c r="EV6" i="10"/>
  <c r="EV5" i="10"/>
  <c r="EV4" i="10"/>
  <c r="EV3" i="10"/>
  <c r="ES11" i="10"/>
  <c r="ES10" i="10"/>
  <c r="ES9" i="10"/>
  <c r="ES8" i="10"/>
  <c r="ES7" i="10"/>
  <c r="ES6" i="10"/>
  <c r="ES5" i="10"/>
  <c r="ES4" i="10"/>
  <c r="ES3" i="10"/>
  <c r="EP11" i="10"/>
  <c r="EP10" i="10"/>
  <c r="EP9" i="10"/>
  <c r="EP8" i="10"/>
  <c r="EP7" i="10"/>
  <c r="EP6" i="10"/>
  <c r="EP5" i="10"/>
  <c r="EP4" i="10"/>
  <c r="EP3" i="10"/>
  <c r="EM4" i="10"/>
  <c r="EM5" i="10"/>
  <c r="EM6" i="10"/>
  <c r="EM7" i="10"/>
  <c r="EM8" i="10"/>
  <c r="EM9" i="10"/>
  <c r="EM10" i="10"/>
  <c r="EM11" i="10"/>
  <c r="EM3" i="10"/>
  <c r="EH11" i="10"/>
  <c r="EH10" i="10"/>
  <c r="EH9" i="10"/>
  <c r="EH8" i="10"/>
  <c r="EH7" i="10"/>
  <c r="EH6" i="10"/>
  <c r="EH5" i="10"/>
  <c r="EH4" i="10"/>
  <c r="EH3" i="10"/>
  <c r="EE11" i="10"/>
  <c r="EE10" i="10"/>
  <c r="EE9" i="10"/>
  <c r="EE8" i="10"/>
  <c r="EE7" i="10"/>
  <c r="EE6" i="10"/>
  <c r="EE5" i="10"/>
  <c r="EE4" i="10"/>
  <c r="EE3" i="10"/>
  <c r="EB11" i="10"/>
  <c r="EB10" i="10"/>
  <c r="EB9" i="10"/>
  <c r="EB8" i="10"/>
  <c r="EB7" i="10"/>
  <c r="EB6" i="10"/>
  <c r="EB5" i="10"/>
  <c r="EB4" i="10"/>
  <c r="EB3" i="10"/>
  <c r="DY11" i="10"/>
  <c r="DY10" i="10"/>
  <c r="DY9" i="10"/>
  <c r="DY8" i="10"/>
  <c r="DY7" i="10"/>
  <c r="DY6" i="10"/>
  <c r="DY5" i="10"/>
  <c r="DY4" i="10"/>
  <c r="DY3" i="10"/>
  <c r="DV4" i="10"/>
  <c r="DV5" i="10"/>
  <c r="DV6" i="10"/>
  <c r="DV7" i="10"/>
  <c r="DV8" i="10"/>
  <c r="DV9" i="10"/>
  <c r="DV10" i="10"/>
  <c r="DV11" i="10"/>
  <c r="DV3" i="10"/>
  <c r="DQ11" i="10"/>
  <c r="DQ10" i="10"/>
  <c r="DQ9" i="10"/>
  <c r="DQ8" i="10"/>
  <c r="DQ7" i="10"/>
  <c r="DQ6" i="10"/>
  <c r="DQ5" i="10"/>
  <c r="DQ4" i="10"/>
  <c r="DQ3" i="10"/>
  <c r="DN11" i="10"/>
  <c r="DN10" i="10"/>
  <c r="DN9" i="10"/>
  <c r="DN8" i="10"/>
  <c r="DN7" i="10"/>
  <c r="DN6" i="10"/>
  <c r="DN5" i="10"/>
  <c r="DN4" i="10"/>
  <c r="DN3" i="10"/>
  <c r="DK11" i="10"/>
  <c r="DK10" i="10"/>
  <c r="DK9" i="10"/>
  <c r="DK8" i="10"/>
  <c r="DK7" i="10"/>
  <c r="DK6" i="10"/>
  <c r="DK5" i="10"/>
  <c r="DK4" i="10"/>
  <c r="DK3" i="10"/>
  <c r="DH11" i="10"/>
  <c r="DH10" i="10"/>
  <c r="DH9" i="10"/>
  <c r="DH8" i="10"/>
  <c r="DH7" i="10"/>
  <c r="DH6" i="10"/>
  <c r="DH5" i="10"/>
  <c r="DH4" i="10"/>
  <c r="DH3" i="10"/>
  <c r="DE4" i="10"/>
  <c r="DE5" i="10"/>
  <c r="DE6" i="10"/>
  <c r="DE7" i="10"/>
  <c r="DE8" i="10"/>
  <c r="DE9" i="10"/>
  <c r="DE10" i="10"/>
  <c r="DE11" i="10"/>
  <c r="DE3" i="10"/>
  <c r="CZ11" i="10"/>
  <c r="CZ10" i="10"/>
  <c r="CZ9" i="10"/>
  <c r="CZ8" i="10"/>
  <c r="CZ7" i="10"/>
  <c r="CZ6" i="10"/>
  <c r="CZ5" i="10"/>
  <c r="CZ4" i="10"/>
  <c r="CZ3" i="10"/>
  <c r="CW11" i="10"/>
  <c r="CW10" i="10"/>
  <c r="CW9" i="10"/>
  <c r="CW8" i="10"/>
  <c r="CW7" i="10"/>
  <c r="CW6" i="10"/>
  <c r="CW5" i="10"/>
  <c r="CW4" i="10"/>
  <c r="CW3" i="10"/>
  <c r="CT11" i="10"/>
  <c r="CT10" i="10"/>
  <c r="CT9" i="10"/>
  <c r="CT8" i="10"/>
  <c r="CT7" i="10"/>
  <c r="CT6" i="10"/>
  <c r="CT5" i="10"/>
  <c r="CT4" i="10"/>
  <c r="CT3" i="10"/>
  <c r="CQ11" i="10"/>
  <c r="CQ10" i="10"/>
  <c r="CQ9" i="10"/>
  <c r="CQ8" i="10"/>
  <c r="CQ7" i="10"/>
  <c r="CQ6" i="10"/>
  <c r="CQ5" i="10"/>
  <c r="CQ4" i="10"/>
  <c r="CQ3" i="10"/>
  <c r="CN4" i="10"/>
  <c r="CN5" i="10"/>
  <c r="CN6" i="10"/>
  <c r="CN7" i="10"/>
  <c r="CN8" i="10"/>
  <c r="CN9" i="10"/>
  <c r="CN10" i="10"/>
  <c r="CN11" i="10"/>
  <c r="CN3" i="10"/>
  <c r="CI11" i="10"/>
  <c r="CI10" i="10"/>
  <c r="CI9" i="10"/>
  <c r="CI8" i="10"/>
  <c r="CI7" i="10"/>
  <c r="CI6" i="10"/>
  <c r="CI5" i="10"/>
  <c r="CI4" i="10"/>
  <c r="CI3" i="10"/>
  <c r="CF11" i="10"/>
  <c r="CF10" i="10"/>
  <c r="CF9" i="10"/>
  <c r="CF8" i="10"/>
  <c r="CF7" i="10"/>
  <c r="CF6" i="10"/>
  <c r="CF5" i="10"/>
  <c r="CF4" i="10"/>
  <c r="CF3" i="10"/>
  <c r="CC11" i="10"/>
  <c r="CC10" i="10"/>
  <c r="CC9" i="10"/>
  <c r="CC8" i="10"/>
  <c r="CC7" i="10"/>
  <c r="CC6" i="10"/>
  <c r="CC5" i="10"/>
  <c r="CC4" i="10"/>
  <c r="CC3" i="10"/>
  <c r="BZ11" i="10"/>
  <c r="BZ10" i="10"/>
  <c r="BZ9" i="10"/>
  <c r="BZ8" i="10"/>
  <c r="BZ7" i="10"/>
  <c r="BZ6" i="10"/>
  <c r="BZ5" i="10"/>
  <c r="BZ4" i="10"/>
  <c r="BZ3" i="10"/>
  <c r="BW4" i="10"/>
  <c r="BW5" i="10"/>
  <c r="BW6" i="10"/>
  <c r="BW7" i="10"/>
  <c r="BW8" i="10"/>
  <c r="BW9" i="10"/>
  <c r="BW10" i="10"/>
  <c r="BW11" i="10"/>
  <c r="BW3" i="10"/>
  <c r="BR11" i="10"/>
  <c r="BR10" i="10"/>
  <c r="BR9" i="10"/>
  <c r="BR8" i="10"/>
  <c r="BR7" i="10"/>
  <c r="BR6" i="10"/>
  <c r="BR5" i="10"/>
  <c r="BR4" i="10"/>
  <c r="BR3" i="10"/>
  <c r="BO11" i="10"/>
  <c r="BO10" i="10"/>
  <c r="BO9" i="10"/>
  <c r="BO8" i="10"/>
  <c r="BO7" i="10"/>
  <c r="BO6" i="10"/>
  <c r="BO5" i="10"/>
  <c r="BO4" i="10"/>
  <c r="BO3" i="10"/>
  <c r="BL11" i="10"/>
  <c r="BL10" i="10"/>
  <c r="BL9" i="10"/>
  <c r="BL8" i="10"/>
  <c r="BL7" i="10"/>
  <c r="BL6" i="10"/>
  <c r="BL5" i="10"/>
  <c r="BL4" i="10"/>
  <c r="BL3" i="10"/>
  <c r="BI11" i="10"/>
  <c r="BI10" i="10"/>
  <c r="BI9" i="10"/>
  <c r="BI8" i="10"/>
  <c r="BI7" i="10"/>
  <c r="BI6" i="10"/>
  <c r="BI5" i="10"/>
  <c r="BI4" i="10"/>
  <c r="BI3" i="10"/>
  <c r="BF4" i="10"/>
  <c r="BF5" i="10"/>
  <c r="BF6" i="10"/>
  <c r="BF7" i="10"/>
  <c r="BF8" i="10"/>
  <c r="BF9" i="10"/>
  <c r="BF10" i="10"/>
  <c r="BF11" i="10"/>
  <c r="BF3" i="10"/>
  <c r="BA11" i="10"/>
  <c r="BA10" i="10"/>
  <c r="BA9" i="10"/>
  <c r="BA8" i="10"/>
  <c r="BA7" i="10"/>
  <c r="BA6" i="10"/>
  <c r="BA5" i="10"/>
  <c r="BA4" i="10"/>
  <c r="BA3" i="10"/>
  <c r="AX11" i="10"/>
  <c r="AX10" i="10"/>
  <c r="AX9" i="10"/>
  <c r="AX8" i="10"/>
  <c r="AX7" i="10"/>
  <c r="AX6" i="10"/>
  <c r="AX5" i="10"/>
  <c r="AX4" i="10"/>
  <c r="AX12" i="10" s="1"/>
  <c r="AX13" i="10" s="1"/>
  <c r="FD19" i="10" s="1"/>
  <c r="AX3" i="10"/>
  <c r="AU11" i="10"/>
  <c r="AU10" i="10"/>
  <c r="AU9" i="10"/>
  <c r="AU8" i="10"/>
  <c r="AU7" i="10"/>
  <c r="AU12" i="10" s="1"/>
  <c r="AU13" i="10" s="1"/>
  <c r="FF19" i="10" s="1"/>
  <c r="AU6" i="10"/>
  <c r="AU5" i="10"/>
  <c r="AU4" i="10"/>
  <c r="AU3" i="10"/>
  <c r="AR11" i="10"/>
  <c r="AR10" i="10"/>
  <c r="AR9" i="10"/>
  <c r="AR8" i="10"/>
  <c r="AR7" i="10"/>
  <c r="AR6" i="10"/>
  <c r="AR5" i="10"/>
  <c r="AR4" i="10"/>
  <c r="AR3" i="10"/>
  <c r="AO4" i="10"/>
  <c r="AO5" i="10"/>
  <c r="AO6" i="10"/>
  <c r="AO7" i="10"/>
  <c r="AO8" i="10"/>
  <c r="AO9" i="10"/>
  <c r="AO10" i="10"/>
  <c r="AO11" i="10"/>
  <c r="AO3" i="10"/>
  <c r="AO12" i="10" s="1"/>
  <c r="AO13" i="10" s="1"/>
  <c r="FC19" i="10" s="1"/>
  <c r="AJ11" i="10"/>
  <c r="AJ10" i="10"/>
  <c r="AJ9" i="10"/>
  <c r="AJ8" i="10"/>
  <c r="AJ7" i="10"/>
  <c r="AJ6" i="10"/>
  <c r="AJ5" i="10"/>
  <c r="AJ4" i="10"/>
  <c r="AJ3" i="10"/>
  <c r="AJ12" i="10" s="1"/>
  <c r="AJ13" i="10" s="1"/>
  <c r="FE18" i="10" s="1"/>
  <c r="AG11" i="10"/>
  <c r="AG10" i="10"/>
  <c r="AG9" i="10"/>
  <c r="AG8" i="10"/>
  <c r="AG7" i="10"/>
  <c r="AG6" i="10"/>
  <c r="AG5" i="10"/>
  <c r="AG4" i="10"/>
  <c r="AG3" i="10"/>
  <c r="AG12" i="10" s="1"/>
  <c r="AG13" i="10" s="1"/>
  <c r="FD18" i="10" s="1"/>
  <c r="AD11" i="10"/>
  <c r="AD10" i="10"/>
  <c r="AD9" i="10"/>
  <c r="AD8" i="10"/>
  <c r="AD7" i="10"/>
  <c r="AD6" i="10"/>
  <c r="AD5" i="10"/>
  <c r="AD4" i="10"/>
  <c r="AD12" i="10" s="1"/>
  <c r="AD13" i="10" s="1"/>
  <c r="FF18" i="10" s="1"/>
  <c r="AD3" i="10"/>
  <c r="AA11" i="10"/>
  <c r="AA10" i="10"/>
  <c r="AA9" i="10"/>
  <c r="AA8" i="10"/>
  <c r="AA7" i="10"/>
  <c r="AA6" i="10"/>
  <c r="AA5" i="10"/>
  <c r="AA4" i="10"/>
  <c r="AA3" i="10"/>
  <c r="AA12" i="10" s="1"/>
  <c r="AA13" i="10" s="1"/>
  <c r="FB18" i="10" s="1"/>
  <c r="X4" i="10"/>
  <c r="X5" i="10"/>
  <c r="X12" i="10" s="1"/>
  <c r="X13" i="10" s="1"/>
  <c r="FC18" i="10" s="1"/>
  <c r="X6" i="10"/>
  <c r="X7" i="10"/>
  <c r="X8" i="10"/>
  <c r="X9" i="10"/>
  <c r="X10" i="10"/>
  <c r="X11" i="10"/>
  <c r="X3" i="10"/>
  <c r="S11" i="10"/>
  <c r="S10" i="10"/>
  <c r="S9" i="10"/>
  <c r="S8" i="10"/>
  <c r="S7" i="10"/>
  <c r="S6" i="10"/>
  <c r="S5" i="10"/>
  <c r="S4" i="10"/>
  <c r="S3" i="10"/>
  <c r="P11" i="10"/>
  <c r="P10" i="10"/>
  <c r="P9" i="10"/>
  <c r="P8" i="10"/>
  <c r="P7" i="10"/>
  <c r="P6" i="10"/>
  <c r="P5" i="10"/>
  <c r="P4" i="10"/>
  <c r="P3" i="10"/>
  <c r="M11" i="10"/>
  <c r="M10" i="10"/>
  <c r="M9" i="10"/>
  <c r="M8" i="10"/>
  <c r="M7" i="10"/>
  <c r="M6" i="10"/>
  <c r="M5" i="10"/>
  <c r="M4" i="10"/>
  <c r="M3" i="10"/>
  <c r="J11" i="10"/>
  <c r="J10" i="10"/>
  <c r="J9" i="10"/>
  <c r="J8" i="10"/>
  <c r="J7" i="10"/>
  <c r="J6" i="10"/>
  <c r="J5" i="10"/>
  <c r="J4" i="10"/>
  <c r="J3" i="10"/>
  <c r="G4" i="10"/>
  <c r="G5" i="10"/>
  <c r="G6" i="10"/>
  <c r="G7" i="10"/>
  <c r="G8" i="10"/>
  <c r="G9" i="10"/>
  <c r="G10" i="10"/>
  <c r="G11" i="10"/>
  <c r="G3" i="10"/>
  <c r="BR83" i="14" l="1"/>
  <c r="BN84" i="14"/>
  <c r="CD89" i="14"/>
  <c r="BN106" i="14"/>
  <c r="BJ102" i="14"/>
  <c r="BZ104" i="14"/>
  <c r="CD90" i="14"/>
  <c r="CD87" i="14"/>
  <c r="BN105" i="14"/>
  <c r="CD100" i="14"/>
  <c r="CD104" i="14"/>
  <c r="BN87" i="14"/>
  <c r="BJ84" i="14"/>
  <c r="BJ83" i="14"/>
  <c r="BR84" i="14"/>
  <c r="BJ87" i="14"/>
  <c r="BZ89" i="14"/>
  <c r="BJ91" i="14"/>
  <c r="BR98" i="14"/>
  <c r="BZ99" i="14"/>
  <c r="BJ101" i="14"/>
  <c r="BR102" i="14"/>
  <c r="BZ103" i="14"/>
  <c r="BJ105" i="14"/>
  <c r="BR106" i="14"/>
  <c r="BJ100" i="14"/>
  <c r="BZ91" i="14"/>
  <c r="BJ99" i="14"/>
  <c r="BN101" i="14"/>
  <c r="BV102" i="14"/>
  <c r="CD103" i="14"/>
  <c r="CD84" i="14"/>
  <c r="BN86" i="14"/>
  <c r="BZ98" i="14"/>
  <c r="BJ104" i="14"/>
  <c r="BR100" i="14"/>
  <c r="BR85" i="14"/>
  <c r="BN102" i="14"/>
  <c r="CD85" i="14"/>
  <c r="BZ84" i="14"/>
  <c r="BZ102" i="14"/>
  <c r="BV91" i="14"/>
  <c r="CD98" i="14"/>
  <c r="BN100" i="14"/>
  <c r="CD102" i="14"/>
  <c r="BN104" i="14"/>
  <c r="CD106" i="14"/>
  <c r="BV103" i="14"/>
  <c r="BR91" i="14"/>
  <c r="BZ100" i="14"/>
  <c r="BV85" i="14"/>
  <c r="BR88" i="14"/>
  <c r="BR87" i="14"/>
  <c r="BZ88" i="14"/>
  <c r="BJ90" i="14"/>
  <c r="BR101" i="14"/>
  <c r="BR105" i="14"/>
  <c r="BZ106" i="14"/>
  <c r="BJ98" i="14"/>
  <c r="BV87" i="14"/>
  <c r="CD88" i="14"/>
  <c r="BN90" i="14"/>
  <c r="BV101" i="14"/>
  <c r="CD105" i="14"/>
  <c r="BV84" i="14"/>
  <c r="BN91" i="14"/>
  <c r="BJ86" i="14"/>
  <c r="BR104" i="14"/>
  <c r="BJ85" i="14"/>
  <c r="BJ89" i="14"/>
  <c r="BZ85" i="14"/>
  <c r="CD83" i="14"/>
  <c r="BN85" i="14"/>
  <c r="BV86" i="14"/>
  <c r="BV90" i="14"/>
  <c r="CD91" i="14"/>
  <c r="BN99" i="14"/>
  <c r="BV100" i="14"/>
  <c r="BN103" i="14"/>
  <c r="BV104" i="14"/>
  <c r="BV88" i="14"/>
  <c r="BR103" i="14"/>
  <c r="BZ83" i="14"/>
  <c r="BZ87" i="14"/>
  <c r="BN89" i="14"/>
  <c r="BZ86" i="14"/>
  <c r="BJ88" i="14"/>
  <c r="BR89" i="14"/>
  <c r="BZ90" i="14"/>
  <c r="BR99" i="14"/>
  <c r="BJ106" i="14"/>
  <c r="BV99" i="14"/>
  <c r="BJ103" i="14"/>
  <c r="BR86" i="14"/>
  <c r="BR90" i="14"/>
  <c r="BZ101" i="14"/>
  <c r="BZ105" i="14"/>
  <c r="CD101" i="14"/>
  <c r="CD86" i="14"/>
  <c r="BN88" i="14"/>
  <c r="BV89" i="14"/>
  <c r="BN83" i="14"/>
  <c r="BV106" i="14"/>
  <c r="BN98" i="14"/>
  <c r="BV98" i="14"/>
  <c r="CD99" i="14"/>
  <c r="BV105" i="14"/>
  <c r="BV83" i="14"/>
  <c r="BM113" i="15"/>
  <c r="BI110" i="15"/>
  <c r="BQ113" i="15"/>
  <c r="BE106" i="15"/>
  <c r="BE110" i="15"/>
  <c r="BU106" i="15"/>
  <c r="BM111" i="15"/>
  <c r="BI109" i="15"/>
  <c r="BQ114" i="15"/>
  <c r="BI113" i="15"/>
  <c r="BA112" i="15"/>
  <c r="BQ110" i="15"/>
  <c r="BA108" i="15"/>
  <c r="BQ106" i="15"/>
  <c r="BU111" i="15"/>
  <c r="BM106" i="15"/>
  <c r="BU110" i="15"/>
  <c r="BQ109" i="15"/>
  <c r="BA111" i="15"/>
  <c r="BI112" i="15"/>
  <c r="BI114" i="15"/>
  <c r="BA109" i="15"/>
  <c r="BE114" i="15"/>
  <c r="BU108" i="15"/>
  <c r="BM110" i="15"/>
  <c r="BE113" i="15"/>
  <c r="BU114" i="15"/>
  <c r="BE112" i="15"/>
  <c r="BM109" i="15"/>
  <c r="BM114" i="15"/>
  <c r="BE108" i="15"/>
  <c r="BE109" i="15"/>
  <c r="BA114" i="15"/>
  <c r="BQ112" i="15"/>
  <c r="BI111" i="15"/>
  <c r="BA110" i="15"/>
  <c r="BQ108" i="15"/>
  <c r="BI107" i="15"/>
  <c r="BA106" i="15"/>
  <c r="BA113" i="15"/>
  <c r="BQ111" i="15"/>
  <c r="BQ107" i="15"/>
  <c r="BI106" i="15"/>
  <c r="BM107" i="15"/>
  <c r="BA107" i="15"/>
  <c r="BM112" i="15"/>
  <c r="BE111" i="15"/>
  <c r="BU109" i="15"/>
  <c r="BM108" i="15"/>
  <c r="BE107" i="15"/>
  <c r="BU107" i="15"/>
  <c r="BI108" i="15"/>
  <c r="BU113" i="15"/>
  <c r="BU112" i="15"/>
  <c r="BI53" i="14"/>
  <c r="BK11" i="14"/>
  <c r="BH39" i="14"/>
  <c r="BJ57" i="14"/>
  <c r="BJ48" i="14"/>
  <c r="BL49" i="14"/>
  <c r="BH50" i="14"/>
  <c r="BJ52" i="14"/>
  <c r="BK57" i="14"/>
  <c r="BK48" i="14"/>
  <c r="BG49" i="14"/>
  <c r="BI51" i="14"/>
  <c r="BK52" i="14"/>
  <c r="BA102" i="15"/>
  <c r="BI99" i="15"/>
  <c r="BU96" i="15"/>
  <c r="BQ99" i="15"/>
  <c r="BP94" i="15"/>
  <c r="BI102" i="15"/>
  <c r="BU94" i="15"/>
  <c r="BT101" i="15"/>
  <c r="BU93" i="15"/>
  <c r="BU98" i="15"/>
  <c r="BM102" i="15"/>
  <c r="BR101" i="15"/>
  <c r="BU99" i="15"/>
  <c r="BN94" i="15"/>
  <c r="BO94" i="15"/>
  <c r="BI96" i="15"/>
  <c r="BU97" i="15"/>
  <c r="BQ97" i="15"/>
  <c r="BQ102" i="15"/>
  <c r="BH101" i="15"/>
  <c r="BU102" i="15"/>
  <c r="BU92" i="15"/>
  <c r="BU95" i="15"/>
  <c r="BI98" i="15"/>
  <c r="BE95" i="15"/>
  <c r="BA92" i="15"/>
  <c r="BI97" i="15"/>
  <c r="BQ93" i="15"/>
  <c r="BJ101" i="15"/>
  <c r="BS101" i="15"/>
  <c r="BU91" i="15"/>
  <c r="BM98" i="15"/>
  <c r="BA97" i="15"/>
  <c r="BI95" i="15"/>
  <c r="BE92" i="15"/>
  <c r="BA91" i="15"/>
  <c r="BE94" i="15"/>
  <c r="BD101" i="15"/>
  <c r="BM96" i="15"/>
  <c r="BI93" i="15"/>
  <c r="BC101" i="15"/>
  <c r="BM99" i="15"/>
  <c r="BA98" i="15"/>
  <c r="BE93" i="15"/>
  <c r="BA93" i="15"/>
  <c r="BE96" i="15"/>
  <c r="AZ101" i="15"/>
  <c r="BL101" i="15"/>
  <c r="BA99" i="15"/>
  <c r="BM94" i="15"/>
  <c r="BI91" i="15"/>
  <c r="BA95" i="15"/>
  <c r="BE98" i="15"/>
  <c r="BE99" i="15"/>
  <c r="BI92" i="15"/>
  <c r="BM95" i="15"/>
  <c r="BA96" i="15"/>
  <c r="AY101" i="15"/>
  <c r="BB101" i="15"/>
  <c r="BK101" i="15"/>
  <c r="BM97" i="15"/>
  <c r="BA94" i="15"/>
  <c r="BE97" i="15"/>
  <c r="BM93" i="15"/>
  <c r="BE102" i="15"/>
  <c r="AX101" i="15"/>
  <c r="BE91" i="15"/>
  <c r="BM91" i="15"/>
  <c r="G63" i="15"/>
  <c r="O63" i="15"/>
  <c r="W63" i="15"/>
  <c r="AE63" i="15"/>
  <c r="AM63" i="15"/>
  <c r="AU63" i="15"/>
  <c r="BC63" i="15"/>
  <c r="H64" i="15"/>
  <c r="P64" i="15"/>
  <c r="X64" i="15"/>
  <c r="AF64" i="15"/>
  <c r="BD64" i="15"/>
  <c r="AN64" i="15"/>
  <c r="AV64" i="15"/>
  <c r="J63" i="15"/>
  <c r="R63" i="15"/>
  <c r="Z63" i="15"/>
  <c r="AH64" i="15"/>
  <c r="AP64" i="15"/>
  <c r="AX63" i="15"/>
  <c r="H63" i="15"/>
  <c r="P63" i="15"/>
  <c r="X63" i="15"/>
  <c r="AN63" i="15"/>
  <c r="AV63" i="15"/>
  <c r="BD63" i="15"/>
  <c r="S64" i="15"/>
  <c r="Q63" i="15"/>
  <c r="AG63" i="15"/>
  <c r="AW63" i="15"/>
  <c r="F63" i="15"/>
  <c r="N63" i="15"/>
  <c r="V63" i="15"/>
  <c r="AD63" i="15"/>
  <c r="AL63" i="15"/>
  <c r="AT63" i="15"/>
  <c r="BB63" i="15"/>
  <c r="D63" i="15"/>
  <c r="L63" i="15"/>
  <c r="T63" i="15"/>
  <c r="AB64" i="15"/>
  <c r="AJ64" i="15"/>
  <c r="AR64" i="15"/>
  <c r="AZ63" i="15"/>
  <c r="I64" i="15"/>
  <c r="Q64" i="15"/>
  <c r="Y64" i="15"/>
  <c r="AG64" i="15"/>
  <c r="AO64" i="15"/>
  <c r="AW64" i="15"/>
  <c r="BE64" i="15"/>
  <c r="AF63" i="15"/>
  <c r="K64" i="15"/>
  <c r="AA64" i="15"/>
  <c r="AI63" i="15"/>
  <c r="AQ64" i="15"/>
  <c r="AY64" i="15"/>
  <c r="I63" i="15"/>
  <c r="Y63" i="15"/>
  <c r="AO63" i="15"/>
  <c r="BE63" i="15"/>
  <c r="E63" i="15"/>
  <c r="M63" i="15"/>
  <c r="U63" i="15"/>
  <c r="AC64" i="15"/>
  <c r="AK64" i="15"/>
  <c r="AS63" i="15"/>
  <c r="BA63" i="15"/>
  <c r="Z64" i="15"/>
  <c r="J64" i="15"/>
  <c r="R64" i="15"/>
  <c r="AX64" i="15"/>
  <c r="AI64" i="15"/>
  <c r="AH63" i="15"/>
  <c r="AP63" i="15"/>
  <c r="D64" i="15"/>
  <c r="L64" i="15"/>
  <c r="T64" i="15"/>
  <c r="AZ64" i="15"/>
  <c r="AS64" i="15"/>
  <c r="AB63" i="15"/>
  <c r="AJ63" i="15"/>
  <c r="AR63" i="15"/>
  <c r="F64" i="15"/>
  <c r="N64" i="15"/>
  <c r="V64" i="15"/>
  <c r="AD64" i="15"/>
  <c r="AL64" i="15"/>
  <c r="AT64" i="15"/>
  <c r="BB64" i="15"/>
  <c r="K63" i="15"/>
  <c r="S63" i="15"/>
  <c r="AA63" i="15"/>
  <c r="AQ63" i="15"/>
  <c r="AY63" i="15"/>
  <c r="E64" i="15"/>
  <c r="M64" i="15"/>
  <c r="U64" i="15"/>
  <c r="BA64" i="15"/>
  <c r="AC63" i="15"/>
  <c r="AK63" i="15"/>
  <c r="G64" i="15"/>
  <c r="O64" i="15"/>
  <c r="W64" i="15"/>
  <c r="AE64" i="15"/>
  <c r="AM64" i="15"/>
  <c r="AU64" i="15"/>
  <c r="BC64" i="15"/>
  <c r="BG13" i="15"/>
  <c r="BH13" i="15"/>
  <c r="BJ13" i="15"/>
  <c r="BH14" i="15"/>
  <c r="BL13" i="15"/>
  <c r="BG14" i="15"/>
  <c r="BK13" i="15"/>
  <c r="BI13" i="15"/>
  <c r="BL14" i="15"/>
  <c r="BK14" i="15"/>
  <c r="BJ14" i="15"/>
  <c r="BI14" i="15"/>
  <c r="BL60" i="15"/>
  <c r="BH61" i="15"/>
  <c r="BK56" i="15"/>
  <c r="BK57" i="15"/>
  <c r="BI60" i="15"/>
  <c r="BK61" i="15"/>
  <c r="BJ55" i="15"/>
  <c r="BJ56" i="15"/>
  <c r="BL56" i="15"/>
  <c r="BL57" i="15"/>
  <c r="BH58" i="15"/>
  <c r="BJ59" i="15"/>
  <c r="BG58" i="15"/>
  <c r="BL53" i="14"/>
  <c r="BI11" i="14"/>
  <c r="BL38" i="14"/>
  <c r="BH48" i="14"/>
  <c r="BJ50" i="14"/>
  <c r="BL51" i="14"/>
  <c r="BH52" i="14"/>
  <c r="BK25" i="14"/>
  <c r="BG25" i="14"/>
  <c r="BI25" i="14"/>
  <c r="BG57" i="14"/>
  <c r="BI49" i="14"/>
  <c r="BK50" i="14"/>
  <c r="BG51" i="14"/>
  <c r="BJ11" i="14"/>
  <c r="BL11" i="14"/>
  <c r="BL25" i="14"/>
  <c r="BJ25" i="14"/>
  <c r="BH57" i="14"/>
  <c r="BJ49" i="14"/>
  <c r="BL50" i="14"/>
  <c r="BH51" i="14"/>
  <c r="BJ53" i="14"/>
  <c r="BG39" i="14"/>
  <c r="BI57" i="14"/>
  <c r="BI48" i="14"/>
  <c r="BK49" i="14"/>
  <c r="BG50" i="14"/>
  <c r="BI52" i="14"/>
  <c r="BK53" i="14"/>
  <c r="BG11" i="14"/>
  <c r="BI38" i="14"/>
  <c r="BG38" i="14"/>
  <c r="BG53" i="14"/>
  <c r="BK39" i="14"/>
  <c r="BH10" i="14"/>
  <c r="BH25" i="14"/>
  <c r="BJ38" i="14"/>
  <c r="BL39" i="14"/>
  <c r="BH38" i="14"/>
  <c r="BL57" i="14"/>
  <c r="BL48" i="14"/>
  <c r="BH49" i="14"/>
  <c r="BJ51" i="14"/>
  <c r="BL52" i="14"/>
  <c r="BH53" i="14"/>
  <c r="BK38" i="14"/>
  <c r="BG48" i="14"/>
  <c r="BI50" i="14"/>
  <c r="BK51" i="14"/>
  <c r="BG52" i="14"/>
  <c r="BK29" i="15"/>
  <c r="BI55" i="15"/>
  <c r="BG57" i="15"/>
  <c r="BI59" i="15"/>
  <c r="BL29" i="15"/>
  <c r="BH46" i="15"/>
  <c r="BH65" i="15"/>
  <c r="BH57" i="15"/>
  <c r="BJ58" i="15"/>
  <c r="BG65" i="15"/>
  <c r="BK60" i="15"/>
  <c r="BG46" i="15"/>
  <c r="BI65" i="15"/>
  <c r="BK54" i="15"/>
  <c r="BK55" i="15"/>
  <c r="BI58" i="15"/>
  <c r="BK59" i="15"/>
  <c r="BG60" i="15"/>
  <c r="BI29" i="15"/>
  <c r="BI54" i="15"/>
  <c r="BG61" i="15"/>
  <c r="BJ29" i="15"/>
  <c r="BJ65" i="15"/>
  <c r="BL54" i="15"/>
  <c r="BL55" i="15"/>
  <c r="BJ57" i="15"/>
  <c r="BL59" i="15"/>
  <c r="BH60" i="15"/>
  <c r="BJ61" i="15"/>
  <c r="BK46" i="15"/>
  <c r="BG56" i="15"/>
  <c r="BG59" i="15"/>
  <c r="BG45" i="15"/>
  <c r="BK65" i="15"/>
  <c r="BG55" i="15"/>
  <c r="BI56" i="15"/>
  <c r="BI57" i="15"/>
  <c r="BK58" i="15"/>
  <c r="BI61" i="15"/>
  <c r="BH29" i="15"/>
  <c r="BL65" i="15"/>
  <c r="BH55" i="15"/>
  <c r="BH56" i="15"/>
  <c r="BL58" i="15"/>
  <c r="BH59" i="15"/>
  <c r="BJ60" i="15"/>
  <c r="BL61" i="15"/>
  <c r="BE102" i="12"/>
  <c r="BM108" i="12"/>
  <c r="BE105" i="12"/>
  <c r="BQ106" i="12"/>
  <c r="BQ108" i="12"/>
  <c r="BI106" i="12"/>
  <c r="BA108" i="12"/>
  <c r="BQ109" i="12"/>
  <c r="BI108" i="12"/>
  <c r="BQ105" i="12"/>
  <c r="BI102" i="12"/>
  <c r="BQ91" i="12"/>
  <c r="BM101" i="12"/>
  <c r="BM105" i="12"/>
  <c r="BQ102" i="12"/>
  <c r="BA102" i="12"/>
  <c r="BI104" i="12"/>
  <c r="BE107" i="12"/>
  <c r="BM109" i="12"/>
  <c r="BQ103" i="12"/>
  <c r="BM106" i="12"/>
  <c r="BE108" i="12"/>
  <c r="BA104" i="12"/>
  <c r="BA101" i="12"/>
  <c r="BM102" i="12"/>
  <c r="BE104" i="12"/>
  <c r="BA109" i="12"/>
  <c r="BA107" i="12"/>
  <c r="BM104" i="12"/>
  <c r="BI107" i="12"/>
  <c r="BA106" i="12"/>
  <c r="BM107" i="12"/>
  <c r="BE109" i="12"/>
  <c r="BI103" i="12"/>
  <c r="BA105" i="12"/>
  <c r="BQ101" i="12"/>
  <c r="BI101" i="12"/>
  <c r="BA103" i="12"/>
  <c r="BQ107" i="12"/>
  <c r="BI109" i="12"/>
  <c r="BM103" i="12"/>
  <c r="BE103" i="12"/>
  <c r="BI105" i="12"/>
  <c r="BE106" i="12"/>
  <c r="BQ104" i="12"/>
  <c r="BE101" i="12"/>
  <c r="BI87" i="12"/>
  <c r="BE87" i="12"/>
  <c r="BQ88" i="12"/>
  <c r="BI90" i="12"/>
  <c r="BA92" i="12"/>
  <c r="BM93" i="12"/>
  <c r="BA87" i="12"/>
  <c r="BE91" i="12"/>
  <c r="BM87" i="12"/>
  <c r="BQ90" i="12"/>
  <c r="BA94" i="12"/>
  <c r="BQ87" i="12"/>
  <c r="BD96" i="12"/>
  <c r="AX96" i="12"/>
  <c r="BH96" i="12"/>
  <c r="BP96" i="12"/>
  <c r="BA93" i="12"/>
  <c r="BM94" i="12"/>
  <c r="BA88" i="12"/>
  <c r="BI94" i="12"/>
  <c r="BE92" i="12"/>
  <c r="BQ93" i="12"/>
  <c r="BM92" i="12"/>
  <c r="BI88" i="12"/>
  <c r="BA90" i="12"/>
  <c r="BM91" i="12"/>
  <c r="BE93" i="12"/>
  <c r="BQ94" i="12"/>
  <c r="AY96" i="12"/>
  <c r="BJ96" i="12"/>
  <c r="BC96" i="12"/>
  <c r="BE94" i="12"/>
  <c r="BQ86" i="12"/>
  <c r="BN96" i="12"/>
  <c r="BG96" i="12"/>
  <c r="BK96" i="12"/>
  <c r="BI86" i="12"/>
  <c r="BO96" i="12"/>
  <c r="BM89" i="12"/>
  <c r="BI93" i="12"/>
  <c r="BQ92" i="12"/>
  <c r="BA86" i="12"/>
  <c r="BE89" i="12"/>
  <c r="BI92" i="12"/>
  <c r="BA89" i="12"/>
  <c r="BM97" i="12"/>
  <c r="BI89" i="12"/>
  <c r="BA97" i="12"/>
  <c r="BQ89" i="12"/>
  <c r="BM86" i="12"/>
  <c r="BF96" i="12"/>
  <c r="BE90" i="12"/>
  <c r="BE86" i="12"/>
  <c r="BA91" i="12"/>
  <c r="BI97" i="12"/>
  <c r="BM90" i="12"/>
  <c r="BQ97" i="12"/>
  <c r="BL96" i="12"/>
  <c r="BB96" i="12"/>
  <c r="BI91" i="12"/>
  <c r="BE88" i="12"/>
  <c r="BE97" i="12"/>
  <c r="AZ96" i="12"/>
  <c r="BM88" i="12"/>
  <c r="BA60" i="12"/>
  <c r="H58" i="12"/>
  <c r="P58" i="12"/>
  <c r="X58" i="12"/>
  <c r="AF58" i="12"/>
  <c r="AN58" i="12"/>
  <c r="AV58" i="12"/>
  <c r="BB56" i="12"/>
  <c r="BB54" i="12"/>
  <c r="AX12" i="12"/>
  <c r="BA12" i="12"/>
  <c r="BB12" i="12"/>
  <c r="AZ11" i="12"/>
  <c r="I59" i="12"/>
  <c r="Q59" i="12"/>
  <c r="Y59" i="12"/>
  <c r="AG58" i="12"/>
  <c r="J59" i="12"/>
  <c r="R59" i="12"/>
  <c r="Z59" i="12"/>
  <c r="AH59" i="12"/>
  <c r="AP59" i="12"/>
  <c r="AY56" i="12"/>
  <c r="AZ12" i="12"/>
  <c r="AX11" i="12"/>
  <c r="BA11" i="12"/>
  <c r="AX27" i="12"/>
  <c r="J58" i="12"/>
  <c r="R58" i="12"/>
  <c r="Z58" i="12"/>
  <c r="AH58" i="12"/>
  <c r="AP58" i="12"/>
  <c r="AY54" i="12"/>
  <c r="AY41" i="12"/>
  <c r="D58" i="12"/>
  <c r="L58" i="12"/>
  <c r="T58" i="12"/>
  <c r="AB58" i="12"/>
  <c r="AJ58" i="12"/>
  <c r="AR58" i="12"/>
  <c r="BA26" i="12"/>
  <c r="AY27" i="12"/>
  <c r="BB26" i="12"/>
  <c r="AX56" i="12"/>
  <c r="AY11" i="12"/>
  <c r="BB42" i="12"/>
  <c r="K59" i="12"/>
  <c r="S59" i="12"/>
  <c r="AA59" i="12"/>
  <c r="AI59" i="12"/>
  <c r="AQ59" i="12"/>
  <c r="D59" i="12"/>
  <c r="L59" i="12"/>
  <c r="T59" i="12"/>
  <c r="AB59" i="12"/>
  <c r="AJ59" i="12"/>
  <c r="AR59" i="12"/>
  <c r="AZ41" i="12"/>
  <c r="AX54" i="12"/>
  <c r="AX55" i="12"/>
  <c r="AY42" i="12"/>
  <c r="G58" i="12"/>
  <c r="O58" i="12"/>
  <c r="W58" i="12"/>
  <c r="AE58" i="12"/>
  <c r="AM58" i="12"/>
  <c r="AU58" i="12"/>
  <c r="AX53" i="12"/>
  <c r="BA94" i="13"/>
  <c r="BA102" i="13"/>
  <c r="BA97" i="13"/>
  <c r="BA91" i="13"/>
  <c r="BA99" i="13"/>
  <c r="BA96" i="13"/>
  <c r="BA93" i="13"/>
  <c r="BP101" i="13"/>
  <c r="BJ101" i="13"/>
  <c r="BB101" i="13"/>
  <c r="BK101" i="13"/>
  <c r="BF101" i="13"/>
  <c r="BO101" i="13"/>
  <c r="AX101" i="13"/>
  <c r="BG101" i="13"/>
  <c r="BN101" i="13"/>
  <c r="AY101" i="13"/>
  <c r="BD101" i="13"/>
  <c r="BC101" i="13"/>
  <c r="BH101" i="13"/>
  <c r="AZ101" i="13"/>
  <c r="BL101" i="13"/>
  <c r="ES12" i="10"/>
  <c r="ES13" i="10" s="1"/>
  <c r="FF25" i="10" s="1"/>
  <c r="BA12" i="10"/>
  <c r="BA13" i="10" s="1"/>
  <c r="FE19" i="10" s="1"/>
  <c r="K108" i="17"/>
  <c r="I108" i="17"/>
  <c r="K105" i="17"/>
  <c r="I105" i="17"/>
  <c r="M108" i="17"/>
  <c r="J108" i="17"/>
  <c r="M105" i="17"/>
  <c r="J105" i="17"/>
  <c r="N105" i="17"/>
  <c r="N108" i="17"/>
  <c r="O107" i="17"/>
  <c r="O104" i="17"/>
  <c r="P107" i="17"/>
  <c r="G104" i="17"/>
  <c r="P104" i="17"/>
  <c r="H107" i="17"/>
  <c r="Q107" i="17"/>
  <c r="H104" i="17"/>
  <c r="Q104" i="17"/>
  <c r="J102" i="17"/>
  <c r="O103" i="17"/>
  <c r="O105" i="17"/>
  <c r="O108" i="17"/>
  <c r="K102" i="17"/>
  <c r="G103" i="17"/>
  <c r="P103" i="17"/>
  <c r="K104" i="17"/>
  <c r="K107" i="17"/>
  <c r="M102" i="17"/>
  <c r="H103" i="17"/>
  <c r="Q103" i="17"/>
  <c r="M104" i="17"/>
  <c r="M107" i="17"/>
  <c r="N102" i="17"/>
  <c r="I103" i="17"/>
  <c r="N104" i="17"/>
  <c r="N107" i="17"/>
  <c r="O102" i="17"/>
  <c r="J103" i="17"/>
  <c r="G102" i="17"/>
  <c r="P102" i="17"/>
  <c r="K103" i="17"/>
  <c r="H102" i="17"/>
  <c r="Q102" i="17"/>
  <c r="M103" i="17"/>
  <c r="I102" i="17"/>
  <c r="N103" i="17"/>
  <c r="BB57" i="13"/>
  <c r="BA61" i="13"/>
  <c r="AY65" i="13"/>
  <c r="AZ55" i="13"/>
  <c r="AY59" i="13"/>
  <c r="AZ60" i="13"/>
  <c r="AX61" i="13"/>
  <c r="BB14" i="13"/>
  <c r="AX60" i="13"/>
  <c r="BA30" i="13"/>
  <c r="BA65" i="13"/>
  <c r="AZ58" i="13"/>
  <c r="BA59" i="13"/>
  <c r="AX58" i="13"/>
  <c r="BA57" i="13"/>
  <c r="AY58" i="13"/>
  <c r="AX56" i="13"/>
  <c r="BA56" i="13"/>
  <c r="BB60" i="13"/>
  <c r="AZ65" i="13"/>
  <c r="BA60" i="13"/>
  <c r="BB65" i="13"/>
  <c r="AY55" i="13"/>
  <c r="AX57" i="13"/>
  <c r="AZ59" i="13"/>
  <c r="BB61" i="13"/>
  <c r="AX55" i="13"/>
  <c r="BA55" i="13"/>
  <c r="AY56" i="13"/>
  <c r="AZ57" i="13"/>
  <c r="BB59" i="13"/>
  <c r="AY61" i="13"/>
  <c r="BB56" i="13"/>
  <c r="AY30" i="13"/>
  <c r="BB55" i="13"/>
  <c r="AY57" i="13"/>
  <c r="AX59" i="13"/>
  <c r="AY60" i="13"/>
  <c r="AZ61" i="13"/>
  <c r="BA58" i="13"/>
  <c r="AZ56" i="13"/>
  <c r="BB58" i="13"/>
  <c r="BG29" i="15"/>
  <c r="BK30" i="15"/>
  <c r="BI46" i="15"/>
  <c r="BG54" i="15"/>
  <c r="BL30" i="15"/>
  <c r="BJ46" i="15"/>
  <c r="BH54" i="15"/>
  <c r="BH45" i="15"/>
  <c r="BL46" i="15"/>
  <c r="BJ54" i="15"/>
  <c r="BG30" i="15"/>
  <c r="BI45" i="15"/>
  <c r="BH30" i="15"/>
  <c r="BJ45" i="15"/>
  <c r="BI30" i="15"/>
  <c r="BK45" i="15"/>
  <c r="BJ30" i="15"/>
  <c r="BL45" i="15"/>
  <c r="BG24" i="14"/>
  <c r="BI39" i="14"/>
  <c r="BH24" i="14"/>
  <c r="BJ39" i="14"/>
  <c r="BG10" i="14"/>
  <c r="BI24" i="14"/>
  <c r="BJ24" i="14"/>
  <c r="BI10" i="14"/>
  <c r="BK24" i="14"/>
  <c r="BH11" i="14"/>
  <c r="BJ10" i="14"/>
  <c r="BL24" i="14"/>
  <c r="BK10" i="14"/>
  <c r="BL10" i="14"/>
  <c r="AZ13" i="13"/>
  <c r="BB45" i="13"/>
  <c r="AX46" i="13"/>
  <c r="BA13" i="13"/>
  <c r="AX29" i="13"/>
  <c r="BB30" i="13"/>
  <c r="AY46" i="13"/>
  <c r="AX54" i="13"/>
  <c r="I63" i="13"/>
  <c r="Q63" i="13"/>
  <c r="Y63" i="13"/>
  <c r="AG63" i="13"/>
  <c r="AO63" i="13"/>
  <c r="E64" i="13"/>
  <c r="M64" i="13"/>
  <c r="U64" i="13"/>
  <c r="AC64" i="13"/>
  <c r="AK64" i="13"/>
  <c r="AS64" i="13"/>
  <c r="BB13" i="13"/>
  <c r="AX14" i="13"/>
  <c r="AY29" i="13"/>
  <c r="AZ46" i="13"/>
  <c r="AY54" i="13"/>
  <c r="J63" i="13"/>
  <c r="R63" i="13"/>
  <c r="Z63" i="13"/>
  <c r="AH63" i="13"/>
  <c r="AP63" i="13"/>
  <c r="F64" i="13"/>
  <c r="N64" i="13"/>
  <c r="V64" i="13"/>
  <c r="AD64" i="13"/>
  <c r="AL64" i="13"/>
  <c r="AT64" i="13"/>
  <c r="AY14" i="13"/>
  <c r="AZ29" i="13"/>
  <c r="BA46" i="13"/>
  <c r="AZ54" i="13"/>
  <c r="K63" i="13"/>
  <c r="S63" i="13"/>
  <c r="AA63" i="13"/>
  <c r="AI63" i="13"/>
  <c r="AQ63" i="13"/>
  <c r="G64" i="13"/>
  <c r="O64" i="13"/>
  <c r="W64" i="13"/>
  <c r="AE64" i="13"/>
  <c r="AM64" i="13"/>
  <c r="AU64" i="13"/>
  <c r="AZ14" i="13"/>
  <c r="BA29" i="13"/>
  <c r="AX45" i="13"/>
  <c r="BB46" i="13"/>
  <c r="BA54" i="13"/>
  <c r="L63" i="13"/>
  <c r="T63" i="13"/>
  <c r="AB63" i="13"/>
  <c r="AJ63" i="13"/>
  <c r="AR63" i="13"/>
  <c r="H64" i="13"/>
  <c r="P64" i="13"/>
  <c r="X64" i="13"/>
  <c r="AF64" i="13"/>
  <c r="AN64" i="13"/>
  <c r="AV64" i="13"/>
  <c r="BB29" i="13"/>
  <c r="AY45" i="13"/>
  <c r="BB54" i="13"/>
  <c r="E63" i="13"/>
  <c r="M63" i="13"/>
  <c r="U63" i="13"/>
  <c r="AC63" i="13"/>
  <c r="AK63" i="13"/>
  <c r="AS63" i="13"/>
  <c r="I64" i="13"/>
  <c r="Q64" i="13"/>
  <c r="Y64" i="13"/>
  <c r="AG64" i="13"/>
  <c r="AO64" i="13"/>
  <c r="BA14" i="13"/>
  <c r="AX30" i="13"/>
  <c r="AX13" i="13"/>
  <c r="AZ45" i="13"/>
  <c r="F63" i="13"/>
  <c r="N63" i="13"/>
  <c r="V63" i="13"/>
  <c r="AD63" i="13"/>
  <c r="AL63" i="13"/>
  <c r="AT63" i="13"/>
  <c r="J64" i="13"/>
  <c r="R64" i="13"/>
  <c r="Z64" i="13"/>
  <c r="AH64" i="13"/>
  <c r="AP64" i="13"/>
  <c r="AY13" i="13"/>
  <c r="AZ30" i="13"/>
  <c r="BA45" i="13"/>
  <c r="G63" i="13"/>
  <c r="O63" i="13"/>
  <c r="W63" i="13"/>
  <c r="AE63" i="13"/>
  <c r="AM63" i="13"/>
  <c r="AU63" i="13"/>
  <c r="K64" i="13"/>
  <c r="S64" i="13"/>
  <c r="AA64" i="13"/>
  <c r="AI64" i="13"/>
  <c r="AQ64" i="13"/>
  <c r="H63" i="13"/>
  <c r="P63" i="13"/>
  <c r="X63" i="13"/>
  <c r="AF63" i="13"/>
  <c r="AN63" i="13"/>
  <c r="AV63" i="13"/>
  <c r="D64" i="13"/>
  <c r="L64" i="13"/>
  <c r="T64" i="13"/>
  <c r="AB64" i="13"/>
  <c r="AJ64" i="13"/>
  <c r="AR64" i="13"/>
  <c r="AZ27" i="12"/>
  <c r="AZ26" i="12"/>
  <c r="BA27" i="12"/>
  <c r="BA41" i="12"/>
  <c r="F58" i="12"/>
  <c r="AZ51" i="12"/>
  <c r="F59" i="12"/>
  <c r="N58" i="12"/>
  <c r="N59" i="12"/>
  <c r="V58" i="12"/>
  <c r="V59" i="12"/>
  <c r="AD58" i="12"/>
  <c r="AD59" i="12"/>
  <c r="AL58" i="12"/>
  <c r="AL59" i="12"/>
  <c r="AT58" i="12"/>
  <c r="AT59" i="12"/>
  <c r="AY53" i="12"/>
  <c r="BB53" i="12"/>
  <c r="AY55" i="12"/>
  <c r="BB55" i="12"/>
  <c r="Y58" i="12"/>
  <c r="BB27" i="12"/>
  <c r="AZ53" i="12"/>
  <c r="AZ55" i="12"/>
  <c r="AY60" i="12"/>
  <c r="BA53" i="12"/>
  <c r="BA55" i="12"/>
  <c r="AZ60" i="12"/>
  <c r="AG59" i="12"/>
  <c r="AO59" i="12"/>
  <c r="AO58" i="12"/>
  <c r="AX52" i="12"/>
  <c r="AY52" i="12"/>
  <c r="BB52" i="12"/>
  <c r="AX26" i="12"/>
  <c r="AX41" i="12"/>
  <c r="BB41" i="12"/>
  <c r="AX42" i="12"/>
  <c r="BB60" i="12"/>
  <c r="AZ52" i="12"/>
  <c r="BB11" i="12"/>
  <c r="AZ54" i="12"/>
  <c r="AZ56" i="12"/>
  <c r="I58" i="12"/>
  <c r="AY26" i="12"/>
  <c r="AZ42" i="12"/>
  <c r="E58" i="12"/>
  <c r="E59" i="12"/>
  <c r="AY51" i="12"/>
  <c r="M58" i="12"/>
  <c r="BB51" i="12"/>
  <c r="M59" i="12"/>
  <c r="U58" i="12"/>
  <c r="U59" i="12"/>
  <c r="AC58" i="12"/>
  <c r="AC59" i="12"/>
  <c r="AK58" i="12"/>
  <c r="AK59" i="12"/>
  <c r="AS58" i="12"/>
  <c r="AS59" i="12"/>
  <c r="BA54" i="12"/>
  <c r="BA56" i="12"/>
  <c r="Q58" i="12"/>
  <c r="AY12" i="12"/>
  <c r="BA42" i="12"/>
  <c r="K58" i="12"/>
  <c r="S58" i="12"/>
  <c r="AA58" i="12"/>
  <c r="AI58" i="12"/>
  <c r="AQ58" i="12"/>
  <c r="G59" i="12"/>
  <c r="O59" i="12"/>
  <c r="W59" i="12"/>
  <c r="AE59" i="12"/>
  <c r="AM59" i="12"/>
  <c r="AU59" i="12"/>
  <c r="BA51" i="12"/>
  <c r="H59" i="12"/>
  <c r="P59" i="12"/>
  <c r="X59" i="12"/>
  <c r="AF59" i="12"/>
  <c r="AN59" i="12"/>
  <c r="AV59" i="12"/>
  <c r="BA52" i="12"/>
  <c r="CI12" i="10"/>
  <c r="CI13" i="10" s="1"/>
  <c r="FE21" i="10" s="1"/>
  <c r="BZ12" i="10"/>
  <c r="BZ13" i="10" s="1"/>
  <c r="FB21" i="10" s="1"/>
  <c r="BI12" i="10"/>
  <c r="BI13" i="10" s="1"/>
  <c r="FB20" i="10" s="1"/>
  <c r="EB12" i="10"/>
  <c r="EB13" i="10" s="1"/>
  <c r="FF24" i="10" s="1"/>
  <c r="CZ12" i="10"/>
  <c r="CZ13" i="10" s="1"/>
  <c r="FE22" i="10" s="1"/>
  <c r="DH12" i="10"/>
  <c r="DH13" i="10" s="1"/>
  <c r="FB23" i="10" s="1"/>
  <c r="CN12" i="10"/>
  <c r="CN13" i="10" s="1"/>
  <c r="FC22" i="10" s="1"/>
  <c r="BO12" i="10"/>
  <c r="BO13" i="10" s="1"/>
  <c r="FD20" i="10" s="1"/>
  <c r="DQ12" i="10"/>
  <c r="DQ13" i="10" s="1"/>
  <c r="FE23" i="10" s="1"/>
  <c r="CT12" i="10"/>
  <c r="CT13" i="10" s="1"/>
  <c r="FF22" i="10" s="1"/>
  <c r="CC12" i="10"/>
  <c r="CC13" i="10" s="1"/>
  <c r="FF21" i="10" s="1"/>
  <c r="EH12" i="10"/>
  <c r="EH13" i="10" s="1"/>
  <c r="FE24" i="10" s="1"/>
  <c r="EE12" i="10"/>
  <c r="EE13" i="10" s="1"/>
  <c r="FD24" i="10" s="1"/>
  <c r="DY12" i="10"/>
  <c r="DY13" i="10" s="1"/>
  <c r="FB24" i="10" s="1"/>
  <c r="DV12" i="10"/>
  <c r="DV13" i="10" s="1"/>
  <c r="FC24" i="10" s="1"/>
  <c r="DN12" i="10"/>
  <c r="DN13" i="10" s="1"/>
  <c r="FD23" i="10" s="1"/>
  <c r="DK12" i="10"/>
  <c r="DK13" i="10" s="1"/>
  <c r="FF23" i="10" s="1"/>
  <c r="DE12" i="10"/>
  <c r="DE13" i="10" s="1"/>
  <c r="CW12" i="10"/>
  <c r="CW13" i="10" s="1"/>
  <c r="FD22" i="10" s="1"/>
  <c r="CQ12" i="10"/>
  <c r="FB22" i="10" s="1"/>
  <c r="CF12" i="10"/>
  <c r="CF13" i="10" s="1"/>
  <c r="FD21" i="10" s="1"/>
  <c r="BW12" i="10"/>
  <c r="BW13" i="10" s="1"/>
  <c r="FC21" i="10" s="1"/>
  <c r="BR12" i="10"/>
  <c r="BR13" i="10" s="1"/>
  <c r="FE20" i="10" s="1"/>
  <c r="BL12" i="10"/>
  <c r="BL13" i="10" s="1"/>
  <c r="FF20" i="10" s="1"/>
  <c r="BF12" i="10"/>
  <c r="BF13" i="10" s="1"/>
  <c r="FC20" i="10" s="1"/>
  <c r="EM12" i="10"/>
  <c r="EM13" i="10" s="1"/>
  <c r="FC25" i="10" s="1"/>
  <c r="EP12" i="10"/>
  <c r="EP13" i="10" s="1"/>
  <c r="FB25" i="10" s="1"/>
  <c r="EY12" i="10"/>
  <c r="EY13" i="10" s="1"/>
  <c r="FE25" i="10" s="1"/>
  <c r="EV12" i="10"/>
  <c r="EV13" i="10" s="1"/>
  <c r="FD25" i="10" s="1"/>
  <c r="M12" i="10"/>
  <c r="M13" i="10" s="1"/>
  <c r="FF17" i="10" s="1"/>
  <c r="S12" i="10"/>
  <c r="S13" i="10" s="1"/>
  <c r="FE17" i="10" s="1"/>
  <c r="G12" i="10"/>
  <c r="G13" i="10" s="1"/>
  <c r="FC17" i="10" s="1"/>
  <c r="P12" i="10"/>
  <c r="P13" i="10" s="1"/>
  <c r="FD17" i="10" s="1"/>
  <c r="J12" i="10"/>
  <c r="J13" i="10" s="1"/>
  <c r="BQ91" i="15" l="1"/>
  <c r="BI94" i="15"/>
  <c r="BN101" i="15"/>
  <c r="BQ96" i="15"/>
  <c r="BQ95" i="15"/>
  <c r="BF101" i="15"/>
  <c r="BQ94" i="15"/>
  <c r="BM92" i="15"/>
  <c r="BP101" i="15"/>
  <c r="BG101" i="15"/>
  <c r="BQ98" i="15"/>
  <c r="BO101" i="15"/>
  <c r="BU101" i="15"/>
  <c r="BQ92" i="15"/>
  <c r="BM101" i="15"/>
  <c r="BA101" i="15"/>
  <c r="BE101" i="15"/>
  <c r="BQ96" i="12"/>
  <c r="BA96" i="12"/>
  <c r="BE96" i="12"/>
  <c r="BM96" i="12"/>
  <c r="BI96" i="12"/>
  <c r="BA101" i="13"/>
  <c r="BB63" i="13"/>
  <c r="BB64" i="13"/>
  <c r="AZ64" i="13"/>
  <c r="AZ63" i="13"/>
  <c r="AY64" i="13"/>
  <c r="AY63" i="13"/>
  <c r="BA64" i="13"/>
  <c r="BA63" i="13"/>
  <c r="AX64" i="13"/>
  <c r="AX63" i="13"/>
  <c r="AY59" i="12"/>
  <c r="AY58" i="12"/>
  <c r="BB58" i="12"/>
  <c r="BB59" i="12"/>
  <c r="AZ59" i="12"/>
  <c r="AZ58" i="12"/>
  <c r="BA59" i="12"/>
  <c r="BA58" i="12"/>
  <c r="FD27" i="10"/>
  <c r="FD28" i="10"/>
  <c r="FE27" i="10"/>
  <c r="FE28" i="10"/>
  <c r="FC28" i="10"/>
  <c r="FC27" i="10"/>
  <c r="FF27" i="10"/>
  <c r="FF28" i="10"/>
  <c r="FB27" i="10"/>
  <c r="BI101" i="15" l="1"/>
  <c r="BQ101" i="15"/>
</calcChain>
</file>

<file path=xl/sharedStrings.xml><?xml version="1.0" encoding="utf-8"?>
<sst xmlns="http://schemas.openxmlformats.org/spreadsheetml/2006/main" count="3055" uniqueCount="461">
  <si>
    <t>Gatin</t>
  </si>
  <si>
    <t>COMPREHENSION</t>
  </si>
  <si>
    <t>ELISE</t>
  </si>
  <si>
    <t>ANALYSIS</t>
  </si>
  <si>
    <t>Marks</t>
  </si>
  <si>
    <t>Hubert</t>
  </si>
  <si>
    <t>Herrera</t>
  </si>
  <si>
    <t>Jones</t>
  </si>
  <si>
    <t>Wang</t>
  </si>
  <si>
    <t>Banerjee</t>
  </si>
  <si>
    <t>Objectives 
(in two sentences)</t>
  </si>
  <si>
    <t>chatgpt</t>
  </si>
  <si>
    <t>epsilon</t>
  </si>
  <si>
    <t>humata</t>
  </si>
  <si>
    <t>typeset</t>
  </si>
  <si>
    <t>Risk of bias 
(factually, in one sentence)</t>
  </si>
  <si>
    <t>Methodology
(only from datas in the document : present in one sentence the global methodology of the study and if it described, present in one sentence different methologies used in the study)</t>
  </si>
  <si>
    <t>Secondary results 
(in one sentence and for each sub-part of the study results section, if any, present the conclusion)</t>
  </si>
  <si>
    <t>Main results 
(in one sentence and for each part of the study results section, present the conclusion)</t>
  </si>
  <si>
    <t>Conclusion of the study 
(in two sentences)</t>
  </si>
  <si>
    <t>Summary of the abstract 
(in three sentences)</t>
  </si>
  <si>
    <t>Summary of the study 
(one sentence for each main section of the study : introduction, method, results, discusions, conclusion)</t>
  </si>
  <si>
    <t>Interpretation main results 
(in one sentence for each main results, discuss/enhance results)</t>
  </si>
  <si>
    <t>Limitations of the study 
(in one sentence for each limitation)</t>
  </si>
  <si>
    <t>Prospects for the future 
(only from datas of the document, in one sentence)</t>
  </si>
  <si>
    <t xml:space="preserve">
Banerjee
Gatin
Herrera
Hubert
Jones
Lowry-FR
Lowry-GB
Marks
Wang</t>
  </si>
  <si>
    <t>Q1
What are the consequences of dsRNA recognition?
What are the values of the mass spectra peaks for the ortho-ortho and iso-ortho conformations ? 
What is the frequency for vomiting ?
HMGB1 an oncogene or a tumor suppressor?
how many studies of which countries were used? 
What are the results of Fallot tetralogy? 
What are the results of Fallot tetralogy? 
What are the frequencies of nausea?
What is the General process of applying knowledge graph embedding models in chemical tasks?
(only from datas of the document, in one sentence)</t>
  </si>
  <si>
    <t>Q2
Where does the Dicer’s substrate occur? 
Is there a difference in dimerization between tyrosine in an alpha helix or in a turn? 
What is the HR of the Progression-Free Survival in Modified Intent-to-treat Analysis Set for the teenagers?
What are the results about the extracellular HMGB1 blockade?
How many articles were excluded for not having full text?
What is the trend for omphalocele in Alberta? 
What is the trend for omphalocele in Alberta?
Which HR are over 1, be complete?
What is the Tensor Decomposition-Based Models?
(only from datas of the document, in one sentence)</t>
  </si>
  <si>
    <t>Lowry-FR</t>
  </si>
  <si>
    <t>Lowry-GB</t>
  </si>
  <si>
    <t>Q3
What are the anchoring factors and what is their role? 
What is the weight in kDa of the dimer figure 3. Extrapolate
Extrapolate the values of the PFS and OS in ITT at 36 months
What specific diseases does extracellular HMGB1 blockade show potential therapeutic effects?
What are the results for anxiety?
What are the maternal risk factors in which proportion to have congenital anomalies? 
What are the maternal risk factors in which proportion to have congenital anomalies? 
What are the EFS at 60 months?
How do different embedding techniques compare in accuracy for dynamic chemical data?
(only from datas of the document, in one sentence)</t>
  </si>
  <si>
    <t>CLAUDE 3.5 SONNET</t>
  </si>
  <si>
    <t>GPT 4O</t>
  </si>
  <si>
    <t>O1 PREVIEW</t>
  </si>
  <si>
    <t>Q1</t>
  </si>
  <si>
    <t>Q2</t>
  </si>
  <si>
    <t>Q3</t>
  </si>
  <si>
    <t>GLOBAL</t>
  </si>
  <si>
    <t>Comprehension</t>
  </si>
  <si>
    <t>Analysis</t>
  </si>
  <si>
    <t>Total</t>
  </si>
  <si>
    <t>C - EC</t>
  </si>
  <si>
    <t>A-EC</t>
  </si>
  <si>
    <t>T-EC</t>
  </si>
  <si>
    <t>Human</t>
  </si>
  <si>
    <t xml:space="preserve">T-EC all </t>
  </si>
  <si>
    <t>ChatGPT</t>
  </si>
  <si>
    <t>Global</t>
  </si>
  <si>
    <t>Expected answer</t>
  </si>
  <si>
    <t>Criteria</t>
  </si>
  <si>
    <t xml:space="preserve"> Author's name</t>
  </si>
  <si>
    <t> Study sponsor</t>
  </si>
  <si>
    <t>Year of publication</t>
  </si>
  <si>
    <t>Journal's name</t>
  </si>
  <si>
    <t xml:space="preserve"> DOI number</t>
  </si>
  <si>
    <t xml:space="preserve"> Product evaluated in the study</t>
  </si>
  <si>
    <t>Type of study</t>
  </si>
  <si>
    <t>Indication of the study</t>
  </si>
  <si>
    <t xml:space="preserve"> Eligibility criteria</t>
  </si>
  <si>
    <t>P.B. is supported by the CNRS and was supported at the ETH by the Post- doctoral ETH Fellowship Program and the Novartis Foundation, formerly the Ciba-Geigy Jubilee Foundation. S.B. was supported by the Austrian Science Foundation SFB431</t>
  </si>
  <si>
    <t>RNA Biology</t>
  </si>
  <si>
    <t>10.4161/15476286.2014.972856</t>
  </si>
  <si>
    <t>Double-stranded RNA-binding domains (dsRBDs)</t>
  </si>
  <si>
    <t>Mini-review</t>
  </si>
  <si>
    <t>present and discuss the emerging function of dsRBDs in nucleocytoplasmic transport.</t>
  </si>
  <si>
    <t>NA</t>
  </si>
  <si>
    <t>A Gatin
P Duchambon
G van der Rest
I Billault
CSicard-Roselli</t>
  </si>
  <si>
    <t>Elizabeth A. K. Jones
Amal K. Mitra
Azad R. Bhuiyan</t>
  </si>
  <si>
    <t>R. Brian Lowry, MD
Tanya Bedard, MPH
Xin Grevers, MPH
Susan Crawford, MSc
Steven C. Greenway, MD
Mary E. Brindle, MD
Harvey B. Sarnat, MD
A. Robertson Harrop, MD
Gerhard N. Kiefer, MD
Mary Ann Thomas, MD</t>
  </si>
  <si>
    <t>Chuanghui Wang
Yunqing Yang
Jinshuai Song
Xiaofei Nan</t>
  </si>
  <si>
    <t>The study was sponsored by the DIM Analytics program from the Ile-de-France region, which funded access to the UPLC-MS.</t>
  </si>
  <si>
    <t>Funding provided by the National Cancer Institute of the National Institutes of Health U10CA180888,
U10CA180819, U10CA180821, U10CA180820, U10CA180863, UG1CA189955 and funding and drug provided
by Bristol-Myers Squibb, drug provided by SeaGen for patients enrolled in Canada. This research was supported
by the Emmet and Toni Stephenson Leukemia and Lymphoma Society Scholar Award (A.F.H.), the Lymphoma
Research Foundation Larry and Denise Mason Clinical Investigator Career Development Award (A.F.H.), and the V
Foundation Lloyd Family Clinical Scholar Fund (A.F.H.), and the Miller Family Fund (MAS)</t>
  </si>
  <si>
    <t>This work was supported in part by the University of Liege (Fonds
spéciaux de la recherche and credits sectoriels), the Belgian Fund for Scientific
Research (FNRS, MIS F.4520.20), the Televie (PDR 7.8507.19 and 7.4577.19), the
Leon Fredericq Foundation and the Belgian Foundation against Cancer.</t>
  </si>
  <si>
    <t xml:space="preserve"> This research received no external funding.</t>
  </si>
  <si>
    <t>The study is sponsored by Alberta Health Services</t>
  </si>
  <si>
    <t>Cancer Research UK and Blood Cancer UK.</t>
  </si>
  <si>
    <t>International Journal of Molecular Sciences</t>
  </si>
  <si>
    <t>New England Journal of Medicine (NEJM)</t>
  </si>
  <si>
    <t>Journal for ImmunoTherapy of Cancer</t>
  </si>
  <si>
    <t>International Journal of Environmental Research and Public Health</t>
  </si>
  <si>
    <t>Health Promotion and Chronic Disease Prevention in Canada: Research, Policy and Practice</t>
  </si>
  <si>
    <t>The Lancet Haematology</t>
  </si>
  <si>
    <t>Journal of Chemical Information and Modeling</t>
  </si>
  <si>
    <t>10.3390/ijms23031174</t>
  </si>
  <si>
    <t>10.1056/NEJMoa2405888</t>
  </si>
  <si>
    <t>10.1136/jitc-2020-001966</t>
  </si>
  <si>
    <t>10.3390/ijerph18052470</t>
  </si>
  <si>
    <t>10.24095/hpcdp.43.1.04</t>
  </si>
  <si>
    <t>10.1016/S2352-3026(22)00038-2</t>
  </si>
  <si>
    <t>10.1021/acs.jcim.4c00791</t>
  </si>
  <si>
    <t>Protein Dimerization via Tyr Residues</t>
  </si>
  <si>
    <t>Nivolumab-AVD</t>
  </si>
  <si>
    <t>Extracellular HMGB1 inhibitors
Checkpoint inhibitors (anti-PD-1 and anti-PD-L1 antibodies)</t>
  </si>
  <si>
    <t xml:space="preserve"> to evaluate the impact of the pandemic COVID19
on adolescent mental health.</t>
  </si>
  <si>
    <t>Prevalence and trends of congenital anomalies in Alberta, Canada, from 1997 to 2019.</t>
  </si>
  <si>
    <t>Rituximab (anti-CD20 monoclonal antibody) + standard-of-care induction chemotherapy for B-cell precursor acute lymphoblastic leukemia (ALL).</t>
  </si>
  <si>
    <t>Knowledge Graph Embedding Technique in Chemistry</t>
  </si>
  <si>
    <t>Experimental research.</t>
  </si>
  <si>
    <t xml:space="preserve"> open-label, multicenter, randomized phase 3 trial</t>
  </si>
  <si>
    <t>Experimental preclinical study (in vitro and in vivo murine models)</t>
  </si>
  <si>
    <t>Systematic Review</t>
  </si>
  <si>
    <t>Longitudinal epidemiological surveillance study (based on data from the Alberta Congenital Anomalies Surveillance System - ACASS).</t>
  </si>
  <si>
    <t>phase 3, multicentre, randomised controlled trial</t>
  </si>
  <si>
    <t>Review and Methodological Study</t>
  </si>
  <si>
    <t>Nivolumab-AVD in Advanced Stage Classic Hodgkin Lymphoma</t>
  </si>
  <si>
    <t>study  the Extracellular HMGB1 blockade that inhibits tumor growth through profoundly remodeling immune microenvironment and enhances checkpoint inhibitor-based immunotherapy</t>
  </si>
  <si>
    <t>Impact of COVID-19 on Mental Health in Adolescents:</t>
  </si>
  <si>
    <t>report on prevalence (per 1000 total births) and trends in 1997–2019, in Alberta, Canada, for selected congenital anomalies. Associated risk factors are also discussed.</t>
  </si>
  <si>
    <t>Treatment for adults with acute lymphoblastic leukaemia requires improvement</t>
  </si>
  <si>
    <t>Applications of Knowledge Graph Embedding Technique in Chemistry</t>
  </si>
  <si>
    <t>patients ≥ 12 years old with stage III or IV newly diagnosed cHL.</t>
  </si>
  <si>
    <t xml:space="preserve"> human participants between the ages of 13–17;
being associated with mental health illnesses; and being associated with COVID-19.</t>
  </si>
  <si>
    <t>prevalence of anomalies and trends from 1997 to 2019 among live births, stillbirths and terminations of pregnancy at less than 20 weeks gestation.</t>
  </si>
  <si>
    <t>Patients with de-novo BCR-ABL1-positive acute lymphoblastic leukaemia were eligible if they were aged 19–65 years.</t>
  </si>
  <si>
    <t>S Banerjee, 
P Barraud</t>
  </si>
  <si>
    <t>Alex F. Herrera, M.D.1, 
Michael LeBlanc, Ph.D.2, 
Sharon M. Castellino, M.D., M.Sc.3, 
Hongli Li, M.S.2, 
Sarah C. Rutherford, M.D.4, 
Andrew M. Evens, D.O., M.B.A., M.Sc.5, 
Kelly Davison,M.D., Ph.D.6, 
Angela Punnett, M.D.7, 
Susan K. Parsons, M.D., M.R.P.8, 
Sairah Ahmed, M.D.9, 
Carla Casulo, M.D.10, 
Nancy L. Bartlett, M.D.11, 
Joseph M. Tuscano, M.D.12, 
Matthew G. Mei, M.D.1, 
Brian T. Hess, M.D.13, 
Ryan Jacobs, M.D.14, 
Hayder Saeed, M.D.15, 
Pallawi Torka, M.D.16, 
Boyu Hu, M.D.17, 
Craig Moskowitz, M.D.18, 
Supreet Kaur, M.D.19, 
Gaurav Goyal, M.D.20, 
Christopher Forlenza, M.D.21, 
Andrew Doan, M.D.21, 
Adam Lamble, M.D.22, 
Pankaj Kumar, M.D.23, 
Saeeda Chowdury, M.D.24, 
Brett Brinker, M.D., M.S.25, 
Namita Sharma, M.D.26, 
Avina Singh, M.D.27, 
Kristie A. Blum, M.D.28, 
Anamarija M. Perry, M.D.29, 
Alexandra Kovach, M.D.21, 
David Hodgson, M.D., M.P.H.30, 
Louis S. Constine, M.D.10, 
Lale Kostakoglu Shields, M.D.31, 
Anca Prica, M.D.30, 
Hildy Dillon, M.P.H.32, 
Richard F. Little, M.D.33, 
Margaret A. Shipp, M.D.34, 
Michael Crump, M.D.30, 
Brad Kahl, M.D.11, 
John P. Leonard, M.D.4, 
Sonali M. Smith, M.D.35, 
Joo Y. Song, M.D.1, 
Kara M. Kelly, M.D., 
Jonathan W. Friedberg</t>
  </si>
  <si>
    <t>Pascale Hubert,1 
Patrick Roncarati,1 
Stephanie Demoulin,1 
Charlotte Pilard,1
Marie Ancion,1 
Celia Reynders,1 
Thomas Lerho,1 
Diane Bruyere,1 
Alizee Lebeau,1
Coraline Radermecker,2,3 
Margot Meunier,2,3 
Marie-­ Julie Nokin,4 
Elodie Hendrick,1
Olivier Peulen,4 
Philippe Delvenne,1,5 
Michael Herfs</t>
  </si>
  <si>
    <t>David I Marks*, 
Amy A Kirkwood*, 
Clare J Rowntree, 
Melanie Aguiar, 
Katharine E Bailey, 
Brendan Beaton, 
Paul Cahalin, 
Anna Z Castleton,
Laura Clifton-Hadley, 
Mhairi Copland, 
Anthony H Goldstone, 
Richard Kelly, 
Emma Lawrie, 
SooWah Lee, 
Andrew K McMillan,
Mary Frances McMullin, 
Tobias F Menne, 
Rachel J Mitchell, 
Anthony V Moorman, 
Bela Patel, 
Pip Patrick, 
Paul Smith, 
David Taussig,
Deborah Yallop, 
Krisztina Zuborne Alapi, 
Adele K Fielding</t>
  </si>
  <si>
    <t>Criteria number to validate</t>
  </si>
  <si>
    <t>chatgpt - Points</t>
  </si>
  <si>
    <t>ELISE - Points</t>
  </si>
  <si>
    <t>epsilon - Points</t>
  </si>
  <si>
    <t>humata - Points</t>
  </si>
  <si>
    <t>typeset - Points</t>
  </si>
  <si>
    <t>Silpi Banerjee</t>
  </si>
  <si>
    <t>Centre National de la Recherche Scientifique (CNRS)
University of Vienna
Université Paris Descartes
Eidgenössische Technische Hochschule Zürich (ETH Züric</t>
  </si>
  <si>
    <t>Mini-review (Point of View article)</t>
  </si>
  <si>
    <t>Investigates the role of dsRBDs in nucleocytoplasmic transport, nuclear retention, and export mechanisms.</t>
  </si>
  <si>
    <t>Not applicable</t>
  </si>
  <si>
    <t>Silpi Banerjee Pierre Barraud</t>
  </si>
  <si>
    <t>The study is sponsored by the CNRS, the Postdoctoral ETH Fellowship Program, the Novartis Foundation (formerly the Ciba-Geigy Jubilee Foundation), and the Austrian Science Foundation SFB4313.</t>
  </si>
  <si>
    <t>The study does not evaluate a specific product but rather explores the functions of double-stranded RNA-binding domains (dsRBDs) in nucleocytoplasmic transport.</t>
  </si>
  <si>
    <t>The document is a review article.</t>
  </si>
  <si>
    <t>The study investigates the functions of double-stranded RNA-binding domains (dsRBDs) in nucleocytoplasmic transport, focusing on their role in binding to double-stranded RNA (dsRNA) and regulating the sub-cellular localization of proteins. It highlights the emerging function of dsRBDs in nucleocytoplasmic trafficking, including nuclear import and export, as well as cytoplasmic, nuclear, and nucleolar retention. The study provides examples such as the nuclear import of ADAR1 and the nuclear export of Dicer to illustrate these functions.</t>
  </si>
  <si>
    <t>The document does not provide any information on eligibility criteria.</t>
  </si>
  <si>
    <t> P.B.</t>
  </si>
  <si>
    <t>CNRS, Postdoctoral ETH Fellowship Program, and the Novartis Foundation</t>
  </si>
  <si>
    <t>Not explicitly mentioned in the provided text.</t>
  </si>
  <si>
    <t>double-stranded RNA-binding domains (dsRBDs)</t>
  </si>
  <si>
    <t>The study discusses the role of dsRBDs in nucleocytoplasmic trafficking, including nuclear import and export, and cytoplasmic, nuclear, and nucleolar retention</t>
  </si>
  <si>
    <t>Pierre Barraud</t>
  </si>
  <si>
    <t>The study was supported by the CNRS, the Post-doctoral ETH Fellowship Program, and the Novartis Foundation</t>
  </si>
  <si>
    <t>The study was submitted on July 18, 2014, and accepted on September 12, 2014</t>
  </si>
  <si>
    <t>The document does not specify a product evaluated in the study.</t>
  </si>
  <si>
    <t>The document does not specify the type of study.</t>
  </si>
  <si>
    <t>The document does not specify the indication of the study.</t>
  </si>
  <si>
    <t>The document does not provide specific eligibility criteria.</t>
  </si>
  <si>
    <t>The authors' names are not explicitly mentioned in the provided contexts.</t>
  </si>
  <si>
    <t>The study was supported by the CNRS, the Postdoctoral ETH Fellowship Program, the Novartis Foundation, and the Austrian Science Foundation SFB4313</t>
  </si>
  <si>
    <t>The year of publication is not provided in the contexts.</t>
  </si>
  <si>
    <t>The journal's name is not mentioned in the provided contexts.</t>
  </si>
  <si>
    <t>The study does not evaluate a specific product; it discusses the functions of double-stranded RNA-binding domains in nucleocytoplasmic transport.</t>
  </si>
  <si>
    <t>The type of study is not explicitly mentioned, but it appears to be a review or discussion of existing research on dsRBDs.</t>
  </si>
  <si>
    <t>The study indicates the role of dsRBDs in nucleocytoplasmic transport and their involvement in nuclear import, export, and retention</t>
  </si>
  <si>
    <t> The eligibility criteria for the study are not mentioned in the provided contexts.</t>
  </si>
  <si>
    <t>Anouchka Gatin
Patricia Duchambon
Guillaume van der Rest
Isabelle Billault
Cécile Sicard-Roselli</t>
  </si>
  <si>
    <t>Université Paris-Saclay
CNRS (Centre National de la Recherche Scientifique)
Institut de Chimie Physique UMR 8000, Orsay, France
Institut Curie UMR 9187, INSERM U1196</t>
  </si>
  <si>
    <t>Protein dimerization via tyrosine residues under oxidative conditions.</t>
  </si>
  <si>
    <t>Experimental research study on oxidative stress-induced tyrosine dimerization.</t>
  </si>
  <si>
    <t>Investigates the dimerization process of tyrosine residues in proteins under oxidative stress and its potential impact on protein structure and function.</t>
  </si>
  <si>
    <t>The study sponsor is the DIM Analytics program from the Ile-de-France region, which funded access to the UPLC-MS as part of the MOBICS project.</t>
  </si>
  <si>
    <t>The study evaluates the formation of protein dimers, specifically focusing on tyrosine dimerization. It identifies three types of tyrosine-tyrosine crosslinks leading to at least four final products, including the Michael Addition Dimers (MAD) family. The research highlights the slow kinetics of dimer formation, the presence of intermediates, and the potential impact on protein structure and function.</t>
  </si>
  <si>
    <t>The study described in “Gatin.pdf” is an experimental research study. It investigates the process of protein dimerization via tyrosine residues under oxidative conditions, using techniques like UPLC-MS and H/D exchange to analyze the formation and characteristics of tyrosine dimers in various systems.</t>
  </si>
  <si>
    <t>The study investigates the process of protein dimerization via tyrosine residues, emphasizing its slow kinetics and the presence of numerous intermediates and final products. It explores the dimerization behavior of tyrosine in different forms, from isolated amino acids to peptides and proteins, under oxidative stress conditions. The research aims to enhance understanding of tyrosine dimerization’s structural diversity and its potential impact on protein function and related pathologies.</t>
  </si>
  <si>
    <t>The document does not explicitly define “eligibility criteria” in a traditional sense, such as for study participation or data inclusion. Instead, it details experimental conditions and methodologies used in the research.</t>
  </si>
  <si>
    <t>The provided texts do not contain a specific study with all the requested details such as author's name, study sponsor, year of publication, journal's name, DOI number, reference to cite, type of study, indication of the study, number of patients, product evaluated, study arms, number of patients in each arm, follow-up duration, primary and secondary endpoints, results and conclusions for each endpoint, overall study conclusion, limitations, and summary.</t>
  </si>
  <si>
    <t>Anouchka Gatin, Patricia Duchambon, Guillaume van der Rest, Isabelle Billault, and Cécile Sicard-Roselli</t>
  </si>
  <si>
    <t xml:space="preserve">The study was funded as part of the MOBICS project by a DIM Analytics program from the Ile-de-France region </t>
  </si>
  <si>
    <t> International Journal of Molecular Sciences</t>
  </si>
  <si>
    <t>The DOI number is not provided in the citations</t>
  </si>
  <si>
    <t>The study evaluates the dimerization of tyrosine residues in proteins and peptides</t>
  </si>
  <si>
    <t>The type of study is not explicitly mentioned in the citations.</t>
  </si>
  <si>
    <t>The study investigates the dimerization of tyrosine residues under oxidative stress conditions and its implications for oxidative damage and aging-related pathologies</t>
  </si>
  <si>
    <t>The eligibility criteria are not provided in the citations</t>
  </si>
  <si>
    <t>Anouchka Gatin, Patricia Duchambon, Guillaume Van Der Rest, Isabelle Billault, and Cécile Sicard-Roselli.</t>
  </si>
  <si>
    <t>The study sponsor is not mentioned in the provided contexts.</t>
  </si>
  <si>
    <t>The journal's name is not specified in the provided contexts.</t>
  </si>
  <si>
    <t>The study evaluates the dimerization of tyrosine residues, specifically focusing on the formation of Michael Addition Dimers (MAD) </t>
  </si>
  <si>
    <t>The type of study is not explicitly mentioned, but it involves experimental analysis using techniques like UPLC-MS and H/D exchange</t>
  </si>
  <si>
    <t>The study investigates the dimerization behavior of tyrosine residues in response to oxidative stress, which is relevant to ageing-related pathologies</t>
  </si>
  <si>
    <t>The eligibility criteria for the study are not detailed in the provided contexts.</t>
  </si>
  <si>
    <t>Alex F. Herrera, M.D.
Michael LeBlanc, Ph.D.
Sharon M. Castellino, M.D., M.Sc.
Hongli Li, M.S.
Sarah C. Rutherford, M.D.
Andrew M. Evens, D.O., M.B.A., M.Sc.
Kelly Davison, M.D., Ph.D.
Angela Punnett, M.D.
Susan K. Parsons, M.D., M.R.P.
Sairah Ahmed, M.D.
Carla Casulo, M.D.
Nancy L. Bartlett, M.D.
Joseph M. Tuscano, M.D.
Matthew G. Mei, M.D.
Brian T. Hess, M.D.
Ryan Jacobs, M.D.
Hayder Saeed, M.D.
Pallawi Torka, M.D.
Boyu Hu, M.D.
Craig Moskowitz, M.D.
Supreet Kaur, M.D.
Gaurav Goyal, M.D.
Christopher Forlenza, M.D.
Andrew Doan, M.D.
Adam Lamble, M.D.
Pankaj Kumar, M.D.
Saeeda Chowdury, M.D.
Brett Brinker, M.D., M.S.
Namita Sharma, M.D.
Avina Singh, M.D.
Kristie A. Blum, M.D.
Anamarija M. Perry, M.D.
Alexandra Kovach, M.D.
David Hodgson, M.D., M.P.H.
Louis S. Constine, M.D.
Lale Kostakoglu Shields, M.D.
Anca Prica, M.D.
Hildy Dillon, M.P.H.
Richard F. Little, M.D.
Margaret A. Shipp, M.D.
Michael Crump, M.D.
Brad Kahl, M.D.
John P. Leonard, M.D.
Sonali M. Smith, M.D.
Joo Y. Song, M.D.
Kara M. Kelly, M.D.
Jonathan W. Friedberg, M.D., M.M.Sc.</t>
  </si>
  <si>
    <t>National Cancer Institute (NCI)
National Institutes of Health (NIH)
SWOG Cancer Research Network
Bristol-Myers Squibb
SeaGen (for patients enrolled in Canada)
Emmet and Toni Stephenson Leukemia and Lymphoma Society
Lymphoma Research Foundation
The V Foundation Lloyd Family Clinical Scholar Fund
The Miller Family Fund</t>
  </si>
  <si>
    <t>Nivolumab-AVD (N-AVD): Combination of nivolumab, doxorubicin, vinblastine, and dacarbazine for the treatment of advanced-stage classic Hodgkin lymphoma.
Brentuximab Vedotin-AVD (BV-AVD): Combination of brentuximab vedotin, doxorubicin, vinblastine, and dacarbazine, used as the comparator.</t>
  </si>
  <si>
    <t>Phase 3, randomized, open-label, multicenter clinical trial.</t>
  </si>
  <si>
    <t>Evaluates the efficacy and safety of N-AVD versus BV-AVD in patients aged 12 years or older with newly diagnosed advanced-stage classic Hodgkin lymphoma (stage III-IV).</t>
  </si>
  <si>
    <t>Patients aged ≥ 12 years with untreated stage III or IV classic Hodgkin lymphoma (cHL).
Zubrod performance status 0-2 (Lansky scale if age ≤ 17).
Adequate hematologic and organ function.
Exclusion criteria: active autoimmune disease, pre-existing interstitial lung disease, grade ≥ 2 peripheral neuropathy.</t>
  </si>
  <si>
    <t>The study sponsor is the National Cancer Institute of the National Institutes of Health, with additional support from Bristol-Myers Squibb and SeaGen.</t>
  </si>
  <si>
    <t>N Engl J Med (New England Journal of Medicine)</t>
  </si>
  <si>
    <t>The product evaluated in the study is the combination of Nivolumab with doxorubicin, vinblastine, and dacarbazine (N-AVD) compared to Brentuximab Vedotin with the same chemotherapy regimen (BV-AVD) for treating advanced stage classic Hodgkin lymphoma.</t>
  </si>
  <si>
    <t>The study is a randomized, open-label, multicenter, phase 3 clinical trial.</t>
  </si>
  <si>
    <t>The study is designed to evaluate the efficacy and safety of nivolumab combined with doxorubicin, vinblastine, and dacarbazine (N-AVD) compared to brentuximab vedotin with the same chemotherapy agents (BV-AVD) in patients with advanced stage classic Hodgkin lymphoma (cHL). The primary goal is to assess progression-free survival in patients aged 12 years and older with newly diagnosed stage III or IV cHL. The study aims to determine if N-AVD provides better progression-free survival and tolerability than BV-AVD, potentially offering a more effective treatment option with fewer side effects.</t>
  </si>
  <si>
    <t>The eligibility criteria for the trial included patients aged 12 years or older with untreated stage III or IV classic Hodgkin lymphoma, a Zubrod performance status of 0-2, and adequate hematologic and organ function. Patients with active autoimmune disease, pre-existing interstitial lung disease, or grade 2 or higher peripheral neuropathy were excluded. Patients with controlled HIV infection were eligible, but those without confirmation of cHL were ineligible for analysis.</t>
  </si>
  <si>
    <t>The study was sponsored by the SWOG Cancer Research Network, with nivolumab supplied by Bristol-Myers Squibb and brentuximab vedotin (BV) supplied by Seagen </t>
  </si>
  <si>
    <t>The specific journal name is not provided in the given excerpts.</t>
  </si>
  <si>
    <t>The DOI number is not provided in the given excerpts.</t>
  </si>
  <si>
    <t>The products evaluated were nivolumab combined with AVD (N-AVD) and brentuximab vedotin combined with AVD (BV-AVD)</t>
  </si>
  <si>
    <t>This was an international, open-label, randomized phase 3 trial</t>
  </si>
  <si>
    <t>The study was conducted for adolescent and adult patients with newly diagnosed stage III or IV classic Hodgkin lymphoma (cHL)</t>
  </si>
  <si>
    <t>Patients aged ≥ 12 years with previously untreated stage III or IV cHL and Zubrod performance status of 0-2, with adequate hematologic and organ function, were eligible. Patients with controlled HIV infection were eligible, while those with active autoimmune disease, pre-existing interstitial lung disease, or ≥ grade 2 peripheral neuropathy were excluded </t>
  </si>
  <si>
    <t>Herrera et al</t>
  </si>
  <si>
    <t>National Cancer Institute of the National Institutes of Health, Bristol-Myers Squibb, and SeaGen</t>
  </si>
  <si>
    <t>New England Journal of Medicine</t>
  </si>
  <si>
    <t>Nivolumab and Brentuximab Vedotin (BV) </t>
  </si>
  <si>
    <t> International, open-label, randomized phase 3 trial</t>
  </si>
  <si>
    <t>the study was conducted on patients with previously untreated advanced-stage classical Hodgkin lymphoma </t>
  </si>
  <si>
    <t>The specific eligibility criteria are not provided in the citations.</t>
  </si>
  <si>
    <t>The specific authors' names are not provided in the given contexts.</t>
  </si>
  <si>
    <t> Nivolumab was supplied by Bristol-Myers Squibb to the NCI under a Cooperative Research and Development Agreement, and Seagen supplied BV to patients enrolled in Canada</t>
  </si>
  <si>
    <t>The journal's name is not provided in the given contexts.</t>
  </si>
  <si>
    <t>Nivolumab combined with doxorubicin, vinblastine, and dacarbazine (N-AVD) versus brentuximab vedotin combined with AVD (BV-AVD) </t>
  </si>
  <si>
    <t>Open-label, multicenter, randomized phase 3 trial</t>
  </si>
  <si>
    <t>The study focused on patients with stage III or IV newly diagnosed classic Hodgkin lymphoma (cHL)</t>
  </si>
  <si>
    <t>Patients aged 12 years and older with stage III or IV newly diagnosed cHL.
Patients with controlled human immunodeficiency virus (HIV) infection were eligible.
Patients with active autoimmune disease, pre-existing interstitial lung disease, or ≥ grade 2 peripheral neuropathy were excluded 
Full eligibility criteria are detailed in the study protocol</t>
  </si>
  <si>
    <t>Pascale Hubert
Patrick Roncarati
Stephanie Demoulin
Charlotte Pilard
Marie Ancion
Celia Reynders
Thomas Lerho
Diane Bruyere
Alizee Lebeau
Coraline Radermecker
Margot Meunier
Marie-Julie Nokin
Elodie Hendrick
Olivier Peulen
Philippe Delvenne
Michael Herfs</t>
  </si>
  <si>
    <t>Belgian Fund for Scientific Research (FNRS, MIS F.4520.20)
Televie (PDR 7.8507.19 and 7.4577.19)
Leon Fredericq Foundation
Belgian Foundation against Cancer
University of Liège (Fonds spéciaux de la recherche and credits sectoriels)</t>
  </si>
  <si>
    <t>Evaluates the role of extracellular HMGB1 in tumor growth and immune modulation.
Assesses how HMGB1 blockade enhances checkpoint inhibitor therapy in murine models of basal-like breast and non-small cell lung cancer.</t>
  </si>
  <si>
    <t>Tissue samples:
359 human cancer specimens from breast, lung, and cervical cancer patients.
180 paired normal tissues from the same patients.
Animal models:
Orthotopic, syngeneic mouse models of basal-like breast cancer and non-small cell lung cancer.
Treatments tested in immunocompetent BALB/c and C57BL/6J mice.
Nude mice used as a control group to test adaptive immune response dependency.</t>
  </si>
  <si>
    <t>No external funding reported</t>
  </si>
  <si>
    <t>Impact of the COVID-19 pandemic on adolescent mental health, including anxiety, depression, substance use, and coping mechanisms</t>
  </si>
  <si>
    <t>Systematic Review of 16 quantitative studies (conducted between 2019-2021)
Total sample size: 40,076 adolescents</t>
  </si>
  <si>
    <t>Assesses the psychological toll of the COVID-19 pandemic on adolescents, including increased anxiety, depression, substance use, and the role of coping mechanisms and social support in mitigating these effects.</t>
  </si>
  <si>
    <t>Inclusion Criteria:
Quantitative studies
Human studies
Participants aged 13–17 years
Studies related to mental health illnesses associated with COVID-19
Exclusion Criteria:
Non-English studies
Studies including only adults (18+ years)
Review articles or non-human studies
Studies on HIV and Autism Spectrum Disorder (ASD) in relation to COVID-19</t>
  </si>
  <si>
    <t>Alberta Health Services
University of Calgary
Cumming School of Medicine</t>
  </si>
  <si>
    <t>January 2023</t>
  </si>
  <si>
    <t>Reports on the prevalence of congenital anomalies such as neural tube defects, cleft lip, congenital heart defects, gastroschisis, Down syndrome, and others.
Identifies trends (stable, increasing, or decreasing) in these anomalies over a 40-year period.</t>
  </si>
  <si>
    <t>Inclusion Criteria:
Cases involving live births, stillbirths, and pregnancy terminations (&lt;20 weeks gestation) in Alberta, Canada.
Structural, chromosomal, and neurodevelopmental anomalies were included.
Exclusion Criteria:
Cases outside of Alberta.
Conditions not classified as congenital anomalies by ICD-10 RCPCH.</t>
  </si>
  <si>
    <t>Promotion de la santé et prévention des maladies chroniques au Canada : Recherche, politiques et pratiques</t>
  </si>
  <si>
    <t>Prévalence et tendances des anomalies congénitales en Alberta, Canada, de 1997 à 2019.</t>
  </si>
  <si>
    <t>Analyse des tendances de diverses anomalies congénitales telles que les anomalies du tube neural, fentes orofaciales, cardiopathies congénitales, gastroschisis, syndrome de Down, et exploration des facteurs de risque associés.</t>
  </si>
  <si>
    <t>Inclusion Criteria:
Naissances vivantes, mortinaissances, interruptions de grossesse (&lt;20 semaines) en Alberta.
Anomalies structurales, chromosomiques et neurodéveloppementales incluses.
Exclusion Criteria:
Cas hors Alberta.
Conditions ne correspondant pas aux classifications d’anomalies congénitales selon ICD-10 RCPCH.</t>
  </si>
  <si>
    <t>David I. Marks, PhD
Amy A. Kirkwood, MSc
Clare J. Rowntree, PhD
Melanie Aguiar, MSc
Katharine E. Bailey, PhD
Brendan Beaton, MBBS
Paul Cahalin, MA
Anna Z. Castleton, PhD
Laura Clifton-Hadley, PhD
Mhairi Copland, PhD
Anthony H. Goldstone, FRCP
Richard Kelly, PhD
SooWah Lee, MSc
Andrew K. McMillan, PhD
Mary Frances McMullin, MD
Tobias F. Menne, PhD
Rachel J. Mitchell, PhD
Anthony V. Moorman, PhD
Bela Patel, FRCPath
Pip Patrick, PhD
Paul Smith, MSc
David Taussig, FRCPath
Deborah Yallop, MBBS
Krisztina Zuborne Alapi, MSc
Adele K. Fielding, PhD</t>
  </si>
  <si>
    <t>Cancer Research UK
Blood Cancer UK</t>
  </si>
  <si>
    <t>Phase 3, multicenter, randomized controlled trial (UKALL14 trial).</t>
  </si>
  <si>
    <t>Evaluates the benefit of adding rituximab to standard chemotherapy in adult patients with B-cell precursor acute lymphoblastic leukemia (B-ALL).</t>
  </si>
  <si>
    <t>inclusion Criteria:
Adults aged 25–65 years with de novo BCR-ABL1-negative acute lymphoblastic leukemia.
Patients with BCR-ABL1-positive acute lymphoblastic leukemia were eligible if aged 19–65 years.
Required to undergo a steroid pre-phase (5–7 days) before registration.
Exclusion Criteria:
HIV infection
Active hepatitis B infection
Pregnancy or lactation
Blastic transformation of chronic myeloid leukemia
Mature B-cell leukemia</t>
  </si>
  <si>
    <t>No explicit sponsor mentioned in the document.</t>
  </si>
  <si>
    <t>Knowledge Graph Embedding (KGE) in Chemistry
Applications in chemical databases, chemical risk assessment, adverse drug reaction prediction, drug-drug interaction prediction, and drug discovery</t>
  </si>
  <si>
    <t>Explores how knowledge graphs and KGE methods integrate heterogeneous chemical data
Focus on their applications in property prediction, drug discovery, and molecular interaction analysis</t>
  </si>
  <si>
    <t>Pascale Hubert, Patrick Roncarati, Stephanie Demoulin, Charlotte Pilard, Marie Ancion, Celia Reynders, Thomas Lerho, Diane Bruyere, Alizee Lebeau, Coraline Radermecker, Margot Meunier, Marie-Julie Nokin, Elodie Hendrick, Olivier Peulen, Philippe Delvenne, and Michael Herfs.</t>
  </si>
  <si>
    <t>The study was sponsored by the University of Liege, the Belgian Fund for Scientific Research (FNRS), the Televie, the Leon Fredericq Foundation, and the Belgian Foundation against Cancer.</t>
  </si>
  <si>
    <t>The study evaluates the efficacy of extracellular HMGB1 inhibitors, such as glycyrrhizin, RAP, A box, and ethyl pyruvate, in inhibiting tumor growth and enhancing checkpoint inhibitor-based immunotherapy.</t>
  </si>
  <si>
    <t>The study described in the document is an original research study. It involves experimental research conducted to explore the effects of extracellular HMGB1 blockade on tumor growth and its potential to enhance checkpoint inhibitor-based immunotherapy. The study uses both in vitro and in vivo methods, including syngeneic mouse models, to investigate the efficacy of HMGB1 inhibitors.</t>
  </si>
  <si>
    <t>The study investigates the impact of extracellular HMGB1 blockade on tumor growth and immune microenvironment remodeling, highlighting its potential to enhance checkpoint inhibitor-based immunotherapy. It demonstrates that inhibiting extracellular HMGB1 can reduce tumor growth by altering the immune microenvironment, decreasing immunosuppressive cells, and increasing the activation of immune cells. Additionally, the study shows that HMGB1 blockade can improve the efficacy of anti-PD-1 therapy, suggesting a promising strategy for cancer treatment.</t>
  </si>
  <si>
    <t>The eligibility criteria for the study are not explicitly stated in the context. However, the study involves specific types of cancer, such as breast and lung cancer, and uses syngeneic mouse models and specific cell lines. The study also involves the use of HMGB1 inhibitors and immune checkpoint blockade antibodies, suggesting that the eligibility criteria may include the ability to tolerate these treatments.</t>
  </si>
  <si>
    <t>Elizabeth A. K. Jones, Amal K. Mitra, and Azad R. Bhuiyan</t>
  </si>
  <si>
    <t>The study did not have a sponsor as it received no external funding. The authors conducted the research independently.</t>
  </si>
  <si>
    <t>The study evaluates the impact of the COVID-19 pandemic on adolescent mental health, focusing on increased anxiety, depression, stress, and substance use</t>
  </si>
  <si>
    <t>The study is a systematic review.</t>
  </si>
  <si>
    <t>The study “Impact of COVID-19 on Mental Health in Adolescents: A Systematic Review” evaluates the psychological impact of the COVID-19 pandemic on adolescent mental health. It reviews 16 quantitative studies, highlighting increased anxiety, depression, and stress among adolescents globally. The study also notes increased substance use and emphasizes the importance of social support and coping strategies to mitigate negative mental health outcomes.</t>
  </si>
  <si>
    <t>The eligibility criteria for the systematic review include:
Inclusion of quantitative studies.
Studies must involve human participants aged 13-17.
Must be scholarly papers.
Must be associated with mental health illnesses and COVID-19.
Exclusion criteria include:
Studies not in English.
Studies involving participants aged 18 and older.
Review articles.
Non-human studies.
Studies focusing on conditions like HIV and Autism Spectrum Disorder (ASD).</t>
  </si>
  <si>
    <t>R. Brian Lowry, M.D., Tanya Bedard, M.S.P., Xin Grevers, M.S.P., Susan Crawford, M. Sc., Steven C. Greenway, M.D., Mary E. Brindle, M.D., Harvey B. Sarnat, M.D., A. Robertson Harrop, M.D., Gerhard N. Kiefer, M.D., Mary Ann Thomas, M.D.</t>
  </si>
  <si>
    <t>The study is sponsored by Alberta Health Services.</t>
  </si>
  <si>
    <t>https://doi.org/10.24095/hpcdp.43.1.04</t>
  </si>
  <si>
    <t>The study evaluates the prevalence and trends of selected congenital anomalies in Alberta, Canada, from 1997 to 2019, using data from the Alberta Congenital Anomalies Surveillance System (ACASS). It focuses on anomalies such as neural tube defects, orofacial clefts, congenital heart defects, and others, assessing their prevalence per 1000 total births and discussing associated risk factors.</t>
  </si>
  <si>
    <t>The study described in the document is a quantitative research study. It involves the collection and analysis of numerical data to determine the prevalence and trends of congenital anomalies in Alberta, Canada, from 1997 to 2019.</t>
  </si>
  <si>
    <t>The study is a detailed analysis of congenital anomalies in Alberta, Canada, from 1997 to 2019, using data from the Alberta Congenital Anomalies Surveillance System. It reports on prevalence and trends of selected anomalies and discusses associated risk factors, emphasizing the importance of ongoing surveillance for public health planning and policy decisions.</t>
  </si>
  <si>
    <t>The eligibility criteria for the Alberta Congenital Anomalies Surveillance System include cases born in Alberta to mothers residing in Alberta, with structural, syndromic, chromosomal, neoplasm, endocrine, and/or metabolic abnormalities. Anomalies are tracked for up to one year post-delivery, and the system includes live births and stillbirths over 20 weeks gestation or 500 grams, as well as early fetal deaths and terminations under 20 weeks or 500 grams. Anomalies are coded using the RCPCH adaptation of ICD-10.</t>
  </si>
  <si>
    <t>Le sponsor de l’étude est Alberta Health Services.</t>
  </si>
  <si>
    <t>Promotion de la santé et prévention des maladies chroniques au Canada</t>
  </si>
  <si>
    <t>10.24095/hpcdp.43.1.04f</t>
  </si>
  <si>
    <t>Le produit évalué dans l’étude est le système de surveillance des anomalies congénitales de l’Alberta (ACASS).</t>
  </si>
  <si>
    <t>L’étude est une recherche quantitative originale.</t>
  </si>
  <si>
    <t>L’étude est une recherche quantitative originale sur le système de surveillance des anomalies congénitales de l’Alberta, couvrant 40 ans de données. Elle se concentre sur la prévalence et les tendances de certaines anomalies congénitales entre 1997 et 2019, en utilisant les données de l’ACASS pour analyser les tendances et la prévalence de ces anomalies.</t>
  </si>
  <si>
    <t>Les critères d’éligibilité pour le système de surveillance des anomalies congénitales de l’Alberta incluent les patients nés en Alberta de mères résidant en Alberta au moment de l’accouchement, avec des anomalies structurelles, syndromiques, chromosomiques, néoplasiques, endocriniennes ou métaboliques, vérifiées jusqu’à un an après l’accouchement.</t>
  </si>
  <si>
    <t>David I Marks, Amy A Kirkwood, Clare J Rowntree, Melanie Aguiar, Katharine E Bailey, Brendan Beaton, Paul Cahalin, Anna Z Castleton, Laura Clifton-Hadley, Mhairi Copland, Anthony H Goldstone, Richard Kelly, Emma Lawrie, SooWah Lee, Andrew K McMillan, Mary Frances McMullin, Tobias F Menne, Rachel J Mitchell, Anthony V Moorman, Bela Patel, Pip Patrick, Paul Smith, David Taussig, Deborah Yallop, Krisztina Zuborne Alapi, Adele K Fielding..</t>
  </si>
  <si>
    <t>The study sponsor is Cancer Research UK and Blood Cancer UK.</t>
  </si>
  <si>
    <t>The product evaluated in the study is rituximab, an anti-CD20 monoclonal antibody, added to standard induction chemotherapy for adult patients with precursor B-cell acute lymphoblastic leukaemia.</t>
  </si>
  <si>
    <t>The study is a phase 3, multicentre, randomised controlled trial.</t>
  </si>
  <si>
    <t>The study, UKALL14, is a phase 3, multicentre, randomised controlled trial designed to assess the benefit of adding four doses of rituximab to standard induction chemotherapy in adult patients with precursor B-cell acute lymphoblastic leukaemia. The trial aims to improve event-free survival in this patient population.</t>
  </si>
  <si>
    <t>The eligibility criteria for the UKALL14 trial included patients aged 25–65 years with de-novo BCR-ABL1-negative acute lymphoblastic leukaemia. Patients with de-novo BCR-ABL1-positive acute lymphoblastic leukaemia were eligible if they were aged 19–65 years. Exclusions were HIV infection, active hepatitis B infection, pregnancy or lactation, blastic transformation of chronic myeloid leukaemia, and mature B-cell leukaemia. No exclusions were made for previous malignancies, poor organ function, laboratory test abnormalities, or poor performance status.</t>
  </si>
  <si>
    <t>Chuanghui Wang, Yunqing Yang, Jinshuai Song, and Xiaofei Nan.</t>
  </si>
  <si>
    <t>The study does not evaluate a specific product. It focuses on the application of Knowledge Graph Embedding techniques in various chemical domains.</t>
  </si>
  <si>
    <t>The type of study presented in ‘wang.pdf’ is a review paper.</t>
  </si>
  <si>
    <t>The study is focused on reviewing the progress and applications of knowledge graph embedding techniques in chemistry, highlighting their benefits and challenges.</t>
  </si>
  <si>
    <t>The context does not explicitly mention eligibility criteria. It focuses on the applications and methodologies of Knowledge Graphs and Knowledge Graph Embedding in chemistry, such as chemical risk assessment and drug discovery. These applications might imply certain eligibility criteria for data or models, but specific criteria are not detailed in the provided context.</t>
  </si>
  <si>
    <t>no response</t>
  </si>
  <si>
    <t>The study involved multiple contributors including AKF, DIM, AAK, CJR, AKM, TFM, BP, AHG, MA, KEB, BB, PC, AZC, MC, RK, MFM, DT, DY, RJM, SL, KZA, LC-H, EL, PP, PS, and AVM</t>
  </si>
  <si>
    <t>The study was sponsored by Cancer Research UK and University College London Cancer Trials Centre (UCL CTC)</t>
  </si>
  <si>
    <t>The study was conducted between April 19, 2012, and July 10, 2017</t>
  </si>
  <si>
    <t>The specific journal name is not provided in the given text.</t>
  </si>
  <si>
    <t>The DOI number is not provided in the given text.</t>
  </si>
  <si>
    <t>The product evaluated was rituximab, added to standard-of-care chemotherapy </t>
  </si>
  <si>
    <t>This was a phase 3, randomised controlled trial</t>
  </si>
  <si>
    <t>The study focused on patients with de-novo BCR-ABL1-negative and BCR-ABL1-positive acute lymphoblastic leukaemia</t>
  </si>
  <si>
    <t>Patients aged 25-65 years with de-novo BCR-ABL1-negative ALL, and patients aged 19-65 years with de-novo BCR-ABL1-positive ALL were eligible. Exclusions included HIV infection, active hepatitis B infection, pregnancy or lactation, blastic transformation of chronic myeloid leukaemia, and mature B-cell leukaemia</t>
  </si>
  <si>
    <t xml:space="preserve">Lowry et al. </t>
  </si>
  <si>
    <t>Alberta Congenital Anomalies Surveillance System (ACASS)</t>
  </si>
  <si>
    <t>unspecified journal.</t>
  </si>
  <si>
    <t>The DOI number is not provided in the given texts.</t>
  </si>
  <si>
    <t>The product evaluated in the study is the prevalence and trends of various congenital anomalies in Alberta, Canada, from 1997 to 2019</t>
  </si>
  <si>
    <t>This is an observational study that uses surveillance data to analyze the prevalence and trends of congenital anomalies</t>
  </si>
  <si>
    <t xml:space="preserve">The indication of the study is to provide long-term data on the prevalence and trends of congenital anomalies in Alberta, Canada, and to identify associated risk factors </t>
  </si>
  <si>
    <t>The eligibility criteria for the study include all live births, stillbirths, and terminations of pregnancy at less than 20 weeks of gestation in Alberta from 1997 to 2019 </t>
  </si>
  <si>
    <t>Lowry et al. </t>
  </si>
  <si>
    <t>the Alberta Children's Hospital, Department of Medical Genetics</t>
  </si>
  <si>
    <t>Public Health Infobase</t>
  </si>
  <si>
    <t>The DOI number for this study is not provided in the given tex</t>
  </si>
  <si>
    <t>The product evaluated in this study is the Alberta Congenital Anomalies Surveillance System (ACASS)</t>
  </si>
  <si>
    <t>This is a hybrid surveillance system that includes both passive and active components for case ascertainment</t>
  </si>
  <si>
    <t>The indication of the study is to report prevalence rates and trends for neural tube defects (NTDs), anotia/microtia, orofacial clefts, anorectal malformations, specific congenital heart defects (CHDs), hypospadias, undescended testes, limb reduction anomalies, gastroschisis, omphalocele, and Down syndrome</t>
  </si>
  <si>
    <t>Eligibility criteria for the study include cases born in Alberta to mothers who reside in Alberta at the time of delivery. The study includes live births and stillbirths (&gt;20 weeks gestation and/or &gt;500 g) born since January 1, 1980, and also includes early fetal deaths and termination of pregnancies (&lt;20 weeks gestation and/or &lt;500 g) from January 1, 1997, to December 31, 2019 . Cases with structural, syndromic, chromosomal, neoplasm, endocrine, and/or metabolic abnormalities are ascertained for up to 1 year after delivery</t>
  </si>
  <si>
    <t>Jones, Mitra, and Bhuiyan</t>
  </si>
  <si>
    <t>Not explicitly mentioned in the provided texts</t>
  </si>
  <si>
    <t>Not explicitly mentioned in the provided texts.</t>
  </si>
  <si>
    <t>Not applicable as the study is a systematic review.</t>
  </si>
  <si>
    <t>Systematic review</t>
  </si>
  <si>
    <t>The study focuses on the impact of the COVID-19 pandemic on adolescent mental health </t>
  </si>
  <si>
    <t xml:space="preserve">Articles written in English
Quantitative studies
Scholarly papers
Studies involving human participants aged 13-17
Studies associated with mental health illnesses
Studies related to COVID-19
Time limit for studies: 2019-2021 </t>
  </si>
  <si>
    <t> HMGB1 inhibitors in combination with immune checkpoint blockade antibodies (anti-PD-1/PD-L1)</t>
  </si>
  <si>
    <t>Preclinical study using syngeneic mouse models</t>
  </si>
  <si>
    <t> Evaluating the efficacy of HMGB1 inhibitors in cancer therapy, particularly in combination with immune checkpoint inhibitors</t>
  </si>
  <si>
    <t> The study used syngeneic mouse models of basal-like breast cancer and lung cancer</t>
  </si>
  <si>
    <t> The authors include PH, MH, PR, SD, CP, MA, CR, TL, DB, AL, CR, MM, EH, OP, and MH</t>
  </si>
  <si>
    <t>The study was supported by the University of Liege, the Belgian Fund for Scientific Research (FNRS), the Televie, the Leon Fredericq Foundation, and the Belgian Foundation against Cancer</t>
  </si>
  <si>
    <t> HMGB1 inhibitors, including RAGE antagonist peptide (RAP) and ethyl pyruvate (EP)</t>
  </si>
  <si>
    <t>the study investigates the role of extracellular HMGB1 in cancer progression and its potential as a therapeutic target in basal-like breast cancer and non-small cell lung cancer</t>
  </si>
  <si>
    <t>The document does not provide specific eligibility criteria</t>
  </si>
  <si>
    <t>The authors are not explicitly named in the provided excerpts.</t>
  </si>
  <si>
    <t>The study sponsor is not mentioned in the provided excerpts.</t>
  </si>
  <si>
    <t>The DOI number is not provided in the excerpts</t>
  </si>
  <si>
    <t>the study does not evaluate a specific product; it is a systematic review on adolescent mental health during the COVID-19 pandemic.</t>
  </si>
  <si>
    <t>The study aims to assess the impact of the COVID-19 pandemic on adolescent mental health</t>
  </si>
  <si>
    <t>The inclusion criteria were quantitative studies, human studies, scholarly papers, age group 13–17, associated with mental health illnesses, and related to COVID-19. Exclusion criteria included non-English studies, studies involving ages 18 and older, review articles, non-human studies, and studies related to HIV and ASD</t>
  </si>
  <si>
    <t>The authors include RBL, TB, XG, SC, and MAT</t>
  </si>
  <si>
    <t> The document does not specify a study sponsor</t>
  </si>
  <si>
    <t>The document does not provide a specific DOI number for the study</t>
  </si>
  <si>
    <t>The document does not mention a specific product being evaluated</t>
  </si>
  <si>
    <t>The document does not specify the type of study, but it involves data analysis from a surveillance system</t>
  </si>
  <si>
    <t>The study is indicated for analyzing trends and risk factors for congenital anomalies in Alberta, Canada </t>
  </si>
  <si>
    <t>The document does not specify eligibility criteria for the study</t>
  </si>
  <si>
    <t>I can not provide an answer based on the provided documents.</t>
  </si>
  <si>
    <t>Prof D I Marks PhD</t>
  </si>
  <si>
    <t>Cancer Research UK, Medical Research Council, and Servier</t>
  </si>
  <si>
    <t> The Lancet Haematology</t>
  </si>
  <si>
    <t>Not provided in the citations.</t>
  </si>
  <si>
    <t>Rituximab</t>
  </si>
  <si>
    <t>Clinical trial</t>
  </si>
  <si>
    <t>Acute lymphoblastic leukemia (ALL)</t>
  </si>
  <si>
    <t> There were no exclusions for previous malignancies, poor organ function, laboratory test abnormalities, or poor performance status</t>
  </si>
  <si>
    <t>Xiaofei Nan, Chuanghui Wang, Yunqing Yang</t>
  </si>
  <si>
    <t>The document does not provide information about the study sponsor.</t>
  </si>
  <si>
    <t>The year of publication is not specified in the provided citations.</t>
  </si>
  <si>
    <t>https://doi.org/10.1021/acs.jcim.4c00791</t>
  </si>
  <si>
    <t>The document does not specify a particular product evaluated in the study.</t>
  </si>
  <si>
    <t>The document is a review article</t>
  </si>
  <si>
    <t>The document reviews the advancements and applications of Knowledge Graph Embedding (KGE) techniques in chemistry</t>
  </si>
  <si>
    <t>The document does not provide specific eligibility criteria for the study.</t>
  </si>
  <si>
    <t>The document does not provide the author's name.</t>
  </si>
  <si>
    <t>The document does not mention a study sponsor.</t>
  </si>
  <si>
    <t>The year of publication is not specified in the document.</t>
  </si>
  <si>
    <t>The journal's name is not provided in the document.</t>
  </si>
  <si>
    <t>The DOI number is 10.1021/acs.jcim.4c00791</t>
  </si>
  <si>
    <t>The document reviews knowledge graph embedding techniques and their applications in chemistry, which suggests it is a review study</t>
  </si>
  <si>
    <t>The study focuses on the application of knowledge graph embedding techniques in chemistry, particularly in areas like risk assessment, property prediction, and drug discovery</t>
  </si>
  <si>
    <t>The document does not specify eligibility criteria, as it is a review paper rather than a clinical study.</t>
  </si>
  <si>
    <t>The paper does not list specific authors in the provided contexts, but contributors include CJR, AKM, TFM, BP, AHG, MA, KEB, BB, PC, AZC, MC, RK, MFM, DT, DY, AVM, DIM, AAK, AKF, RJM, SL, KZA, LC-H, EL, PP, and PS</t>
  </si>
  <si>
    <t>The trial was managed by the Cancer Research UK and University College London Cancer Trials Centre (UCL CTC)</t>
  </si>
  <si>
    <t>The journal's name is not provided in the contexts.</t>
  </si>
  <si>
    <t>The DOI number is not provided in the contexts.</t>
  </si>
  <si>
    <t>Rituximab, an anti-CD20 monoclonal antibody, was evaluated in the study</t>
  </si>
  <si>
    <t>This was a phase 3, multicentre, randomised controlled trial </t>
  </si>
  <si>
    <t>The study focused on adults with precursor B-cell acute lymphoblastic leukaemia</t>
  </si>
  <si>
    <t xml:space="preserve">Patients aged 25-65 years with de-novo BCR-ABL1-negative acute lymphoblastic leukaemia.
Patients with de-novo BCR-ABL1-positive acute lymphoblastic leukaemia were eligible if they were aged 19-65 years </t>
  </si>
  <si>
    <t>The document does not specify a study sponsor.</t>
  </si>
  <si>
    <t>The year of publication is not provided in the document.</t>
  </si>
  <si>
    <t>The journal's name is not mentioned in the document.</t>
  </si>
  <si>
    <t>The DOI number for the study is 10.24095/hpcdp.43.1.04f</t>
  </si>
  <si>
    <t>The document does not mention any specific product evaluated in the study.</t>
  </si>
  <si>
    <t>The document does not specify the type of study conducted.</t>
  </si>
  <si>
    <t>The document does not provide specific indications of the study.</t>
  </si>
  <si>
    <t>The document does not mention eligibility criteria for the study.</t>
  </si>
  <si>
    <t>The year of publication is not explicitly mentioned in the provided contexts.</t>
  </si>
  <si>
    <t>10.24095/hpcdp.43.1.04 [</t>
  </si>
  <si>
    <t>The study does not evaluate a specific product; it focuses on congenital anomalies surveillance.</t>
  </si>
  <si>
    <t>This is an original quantitative research study</t>
  </si>
  <si>
    <t>The study indicates the prevalence and trends of selected congenital anomalies in Alberta from 1997 to 2019</t>
  </si>
  <si>
    <t>The document does not specify eligibility criteria for the study.</t>
  </si>
  <si>
    <t> The document does not provide specific names of the authors.</t>
  </si>
  <si>
    <t>The document does not mention any study sponsor.</t>
  </si>
  <si>
    <t> The document does not specify the journal's name.</t>
  </si>
  <si>
    <t>The study does not evaluate a specific product; it focuses on the impact of COVID-19 on adolescent mental health.</t>
  </si>
  <si>
    <t>Systematic review of quantitative studies</t>
  </si>
  <si>
    <t>The study indicates the impact of COVID-19 on mental health in adolescents, highlighting increased rates of anxiety, depression, and stress</t>
  </si>
  <si>
    <t>Articles written in English
Quantitative studies
Scholarly papers
Studies using human participants between the ages of 13-17</t>
  </si>
  <si>
    <t>The authors involved in the study include PH, MH, PR, SD, CP, MA, CR, TL, DB, AL, CR, MM, EH, OP, and PD </t>
  </si>
  <si>
    <t>The study sponsor is not explicitly mentioned in the provided contexts.</t>
  </si>
  <si>
    <t>The year of publication is not specified in the provided contexts</t>
  </si>
  <si>
    <t>The DOI number for the study is 10.1136/jitc-2020-001966 </t>
  </si>
  <si>
    <t>The study evaluates the blockade of extracellular HMGB1 and its effects on tumor growth and immune microenvironment, as well as its combination with immune checkpoint inhibitors like anti-PD-1/PD-L1 antibodies</t>
  </si>
  <si>
    <t>The study involves experimental research using tissue specimens and syngeneic mouse models to assess the efficacy of HMGB1 inhibitors</t>
  </si>
  <si>
    <t>The study is indicated for cancer therapy, specifically targeting the tumor immune microenvironment and enhancing the efficacy of checkpoint inhibitor-based immunotherapy</t>
  </si>
  <si>
    <r>
      <t xml:space="preserve">Étude épidémiologique longitudinale (données du </t>
    </r>
    <r>
      <rPr>
        <i/>
        <sz val="8"/>
        <color theme="1"/>
        <rFont val="Helvetica Neue"/>
        <family val="2"/>
      </rPr>
      <t>Système de surveillance des anomalies congénitales de l’Alberta</t>
    </r>
    <r>
      <rPr>
        <sz val="8"/>
        <color theme="1"/>
        <rFont val="Helvetica Neue"/>
        <family val="2"/>
      </rPr>
      <t>).</t>
    </r>
  </si>
  <si>
    <t>NOTATION</t>
  </si>
  <si>
    <t>TOTAL %</t>
  </si>
  <si>
    <t>The study was designed and conducted by a team of authors, including J.Y.S., A.K., and A.M.P</t>
  </si>
  <si>
    <t xml:space="preserve">ChatGPT </t>
  </si>
  <si>
    <t>Epsilon</t>
  </si>
  <si>
    <t>Humata</t>
  </si>
  <si>
    <t>Typeset</t>
  </si>
  <si>
    <t>A</t>
  </si>
  <si>
    <t>B</t>
  </si>
  <si>
    <t>C</t>
  </si>
  <si>
    <t>D</t>
  </si>
  <si>
    <t>E</t>
  </si>
  <si>
    <t>Jones - Anonymised</t>
  </si>
  <si>
    <t>The study sponsor is not explicitly mentioned in the provided context.</t>
  </si>
  <si>
    <t>The DOI number is not provided in the context.</t>
  </si>
  <si>
    <t>TOTAL /9</t>
  </si>
  <si>
    <t>ALL</t>
  </si>
  <si>
    <t>Banerjee - Article 1</t>
  </si>
  <si>
    <t>Gatin - Article 2</t>
  </si>
  <si>
    <t>Herrera - Article 3</t>
  </si>
  <si>
    <t>Hubert - Article 4</t>
  </si>
  <si>
    <t>Jones - Article 5</t>
  </si>
  <si>
    <t>Lowry-FR - Article 6</t>
  </si>
  <si>
    <t>Lowry-GB - Article 7</t>
  </si>
  <si>
    <t>Marks - Article 8</t>
  </si>
  <si>
    <t>Wang - Article 9</t>
  </si>
  <si>
    <t>Article 1</t>
  </si>
  <si>
    <t>Article 2</t>
  </si>
  <si>
    <t>Article 3</t>
  </si>
  <si>
    <t>Article 4</t>
  </si>
  <si>
    <t>Article 5</t>
  </si>
  <si>
    <t>Article 6</t>
  </si>
  <si>
    <t>Article 7</t>
  </si>
  <si>
    <t>Article 8</t>
  </si>
  <si>
    <t>Article 9</t>
  </si>
  <si>
    <t>EC</t>
  </si>
  <si>
    <t>Extraction</t>
  </si>
  <si>
    <t>Lowry-FR / GB</t>
  </si>
  <si>
    <t>C-GvsH</t>
  </si>
  <si>
    <t>A-GvsH</t>
  </si>
  <si>
    <t>SciSpace/Typeset</t>
  </si>
  <si>
    <t>CGH</t>
  </si>
  <si>
    <t>AGH</t>
  </si>
  <si>
    <t>CG</t>
  </si>
  <si>
    <t>AG</t>
  </si>
  <si>
    <t>Average</t>
  </si>
  <si>
    <t xml:space="preserve">Comprehension </t>
  </si>
  <si>
    <t xml:space="preserve">Analysis </t>
  </si>
  <si>
    <t>Expert AI tools</t>
  </si>
  <si>
    <t>Ponderation ratio</t>
  </si>
  <si>
    <t>E-p</t>
  </si>
  <si>
    <t>C-p</t>
  </si>
  <si>
    <t>A-p</t>
  </si>
  <si>
    <t>Compliance</t>
  </si>
  <si>
    <t>Co-p</t>
  </si>
  <si>
    <t>Traceability</t>
  </si>
  <si>
    <t>T-p</t>
  </si>
  <si>
    <t>G-p</t>
  </si>
  <si>
    <t>Global Score</t>
  </si>
  <si>
    <t>Notation</t>
  </si>
  <si>
    <t>Notation w/ ponderation</t>
  </si>
  <si>
    <t>1,0-1,0-1,0-1,0-1,0</t>
  </si>
  <si>
    <t>1,0-1,5-2,0-1,5-2,0</t>
  </si>
  <si>
    <t>2,0-1,5-1,0-2,0-1,0</t>
  </si>
  <si>
    <t>2,0-2,0-2,0-1,0-1,0</t>
  </si>
  <si>
    <t>1,0-2,0-2,0-0,5-0,5</t>
  </si>
  <si>
    <t>ECACT Ponderation ratio</t>
  </si>
  <si>
    <t>Maximal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</si>
</sst>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2"/>
      <color theme="1"/>
      <name val="Aptos Narrow"/>
      <family val="2"/>
      <scheme val="minor"/>
    </font>
    <font>
      <sz val="12"/>
      <color theme="1"/>
      <name val="Aptos Narrow"/>
      <family val="2"/>
      <scheme val="minor"/>
    </font>
    <font>
      <b/>
      <i/>
      <sz val="8"/>
      <color theme="1"/>
      <name val="Helvetica Neue"/>
      <family val="2"/>
    </font>
    <font>
      <sz val="8"/>
      <color theme="1"/>
      <name val="Helvetica Neue"/>
      <family val="2"/>
    </font>
    <font>
      <i/>
      <sz val="8"/>
      <color theme="1"/>
      <name val="Helvetica Neue"/>
      <family val="2"/>
    </font>
    <font>
      <u/>
      <sz val="12"/>
      <color theme="10"/>
      <name val="Aptos Narrow"/>
      <family val="2"/>
      <scheme val="minor"/>
    </font>
    <font>
      <b/>
      <i/>
      <sz val="8"/>
      <color rgb="FF000000"/>
      <name val="Helvetica Neue"/>
      <family val="2"/>
    </font>
    <font>
      <sz val="8"/>
      <color rgb="FF000000"/>
      <name val="Helvetica Neue"/>
      <family val="2"/>
    </font>
    <font>
      <sz val="10"/>
      <color theme="1"/>
      <name val="Aptos Narrow"/>
      <family val="2"/>
      <scheme val="minor"/>
    </font>
    <font>
      <b/>
      <i/>
      <sz val="12"/>
      <color theme="1"/>
      <name val="Helvetica Neue"/>
      <family val="2"/>
    </font>
    <font>
      <b/>
      <i/>
      <sz val="8"/>
      <color theme="1"/>
      <name val="Arial"/>
      <family val="2"/>
    </font>
    <font>
      <b/>
      <sz val="8"/>
      <color theme="1" tint="0.34998626667073579"/>
      <name val="Helvetica Neue"/>
      <family val="2"/>
    </font>
    <font>
      <u/>
      <sz val="8"/>
      <color theme="1"/>
      <name val="Helvetica Neue"/>
      <family val="2"/>
    </font>
    <font>
      <sz val="11"/>
      <color theme="1"/>
      <name val="Arial"/>
      <family val="2"/>
    </font>
    <font>
      <b/>
      <sz val="11"/>
      <color theme="1"/>
      <name val="Helvetica Neue"/>
      <family val="2"/>
    </font>
    <font>
      <b/>
      <sz val="10"/>
      <color theme="1"/>
      <name val="Helvetica Neue"/>
      <family val="2"/>
    </font>
    <font>
      <b/>
      <sz val="8"/>
      <color theme="1"/>
      <name val="Helvetica Neue"/>
      <family val="2"/>
    </font>
    <font>
      <b/>
      <sz val="20"/>
      <color theme="1"/>
      <name val="Helvetica Neue"/>
      <family val="2"/>
    </font>
    <font>
      <sz val="8"/>
      <name val="Aptos Narrow"/>
      <family val="2"/>
      <scheme val="minor"/>
    </font>
    <font>
      <sz val="12"/>
      <color rgb="FF000000"/>
      <name val="Arial"/>
      <family val="2"/>
    </font>
    <font>
      <b/>
      <sz val="8"/>
      <color theme="1"/>
      <name val="Times New Roman"/>
      <family val="1"/>
    </font>
    <font>
      <i/>
      <sz val="8"/>
      <color theme="1"/>
      <name val="Times New Roman"/>
      <family val="1"/>
    </font>
    <font>
      <sz val="8"/>
      <color theme="1"/>
      <name val="Times New Roman"/>
      <family val="1"/>
    </font>
    <font>
      <sz val="8"/>
      <color theme="9"/>
      <name val="Times New Roman"/>
      <family val="1"/>
    </font>
  </fonts>
  <fills count="23">
    <fill>
      <patternFill patternType="none"/>
    </fill>
    <fill>
      <patternFill patternType="gray125"/>
    </fill>
    <fill>
      <patternFill patternType="solid">
        <fgColor theme="3" tint="0.89999084444715716"/>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D78"/>
        <bgColor indexed="64"/>
      </patternFill>
    </fill>
    <fill>
      <patternFill patternType="solid">
        <fgColor rgb="FFFF7E79"/>
        <bgColor indexed="64"/>
      </patternFill>
    </fill>
    <fill>
      <patternFill patternType="solid">
        <fgColor rgb="FFD5FC79"/>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bgColor indexed="64"/>
      </patternFill>
    </fill>
    <fill>
      <patternFill patternType="solid">
        <fgColor rgb="FFC5D7E0"/>
        <bgColor indexed="64"/>
      </patternFill>
    </fill>
    <fill>
      <patternFill patternType="solid">
        <fgColor rgb="FFC5DAC8"/>
        <bgColor indexed="64"/>
      </patternFill>
    </fill>
    <fill>
      <patternFill patternType="solid">
        <fgColor rgb="FFE7CA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49">
    <xf numFmtId="0" fontId="0" fillId="0" borderId="0" xfId="0"/>
    <xf numFmtId="0" fontId="3" fillId="0" borderId="0" xfId="0" applyFont="1"/>
    <xf numFmtId="0" fontId="2" fillId="0" borderId="0" xfId="0" applyFont="1"/>
    <xf numFmtId="0" fontId="2" fillId="0" borderId="0" xfId="0" applyFont="1" applyAlignment="1">
      <alignment horizontal="center" vertical="center" textRotation="90"/>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2" fillId="9" borderId="0" xfId="0" applyFont="1" applyFill="1" applyAlignment="1">
      <alignment horizontal="center" vertical="center"/>
    </xf>
    <xf numFmtId="0" fontId="2" fillId="10" borderId="0" xfId="0" applyFont="1" applyFill="1" applyAlignment="1">
      <alignment horizontal="center" vertical="center"/>
    </xf>
    <xf numFmtId="0" fontId="8" fillId="0" borderId="0" xfId="0" applyFont="1"/>
    <xf numFmtId="0" fontId="4" fillId="0" borderId="0" xfId="0" applyFont="1" applyAlignment="1">
      <alignment horizontal="center" vertical="center"/>
    </xf>
    <xf numFmtId="0" fontId="4" fillId="11"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3" fillId="0" borderId="0" xfId="0" applyFont="1" applyAlignment="1">
      <alignment horizontal="center" vertical="center"/>
    </xf>
    <xf numFmtId="2" fontId="4"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2" fontId="3" fillId="0" borderId="0" xfId="0" applyNumberFormat="1" applyFont="1" applyAlignment="1">
      <alignment horizontal="center" vertical="center"/>
    </xf>
    <xf numFmtId="2" fontId="7" fillId="0" borderId="0" xfId="0" applyNumberFormat="1"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4" fillId="12" borderId="0" xfId="0" applyFont="1" applyFill="1" applyAlignment="1">
      <alignment horizontal="center" vertical="center"/>
    </xf>
    <xf numFmtId="0" fontId="8" fillId="11" borderId="0" xfId="0" applyFont="1" applyFill="1"/>
    <xf numFmtId="0" fontId="8" fillId="12" borderId="0" xfId="0" applyFont="1" applyFill="1"/>
    <xf numFmtId="0" fontId="0" fillId="0" borderId="0" xfId="0" applyAlignment="1">
      <alignment horizontal="left" vertical="center"/>
    </xf>
    <xf numFmtId="0" fontId="2" fillId="13" borderId="0" xfId="0" applyFont="1" applyFill="1"/>
    <xf numFmtId="0" fontId="0" fillId="13" borderId="0" xfId="0" applyFill="1"/>
    <xf numFmtId="0" fontId="6"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xf>
    <xf numFmtId="0" fontId="10" fillId="0" borderId="0" xfId="0" applyFont="1" applyAlignment="1">
      <alignment vertical="center" wrapText="1"/>
    </xf>
    <xf numFmtId="0" fontId="11" fillId="13" borderId="0" xfId="0" applyFont="1" applyFill="1" applyAlignment="1">
      <alignment horizontal="left" vertical="center" wrapText="1"/>
    </xf>
    <xf numFmtId="0" fontId="2" fillId="14" borderId="0" xfId="0" applyFont="1" applyFill="1" applyAlignment="1">
      <alignment horizontal="center" vertical="center"/>
    </xf>
    <xf numFmtId="0" fontId="2" fillId="15" borderId="0" xfId="0" applyFont="1" applyFill="1" applyAlignment="1">
      <alignment horizontal="center" vertical="center"/>
    </xf>
    <xf numFmtId="0" fontId="2" fillId="15" borderId="0" xfId="0" applyFont="1" applyFill="1" applyAlignment="1">
      <alignment horizontal="center" vertical="center" wrapText="1"/>
    </xf>
    <xf numFmtId="0" fontId="0" fillId="14" borderId="0" xfId="0" applyFill="1"/>
    <xf numFmtId="0" fontId="2" fillId="14" borderId="0" xfId="0" applyFont="1" applyFill="1"/>
    <xf numFmtId="0" fontId="11" fillId="14" borderId="0" xfId="0" applyFont="1" applyFill="1" applyAlignment="1">
      <alignment horizontal="left" vertical="center" wrapText="1"/>
    </xf>
    <xf numFmtId="0" fontId="6" fillId="14" borderId="0" xfId="0" applyFont="1" applyFill="1" applyAlignment="1">
      <alignment horizontal="center" vertical="center" wrapText="1"/>
    </xf>
    <xf numFmtId="0" fontId="3" fillId="14" borderId="0" xfId="0" applyFont="1" applyFill="1" applyAlignment="1">
      <alignment vertical="center" wrapText="1"/>
    </xf>
    <xf numFmtId="0" fontId="12" fillId="0" borderId="0" xfId="2" applyFont="1" applyAlignment="1">
      <alignment horizontal="left" vertical="center" wrapText="1"/>
    </xf>
    <xf numFmtId="0" fontId="3" fillId="0" borderId="0" xfId="0" applyFont="1" applyAlignment="1">
      <alignment vertical="center" wrapText="1"/>
    </xf>
    <xf numFmtId="0" fontId="3" fillId="13" borderId="0" xfId="0" applyFont="1" applyFill="1" applyAlignment="1">
      <alignment vertical="center" wrapText="1"/>
    </xf>
    <xf numFmtId="9" fontId="0" fillId="14" borderId="0" xfId="1" applyFont="1" applyFill="1"/>
    <xf numFmtId="0" fontId="6" fillId="2" borderId="0" xfId="0" applyFont="1" applyFill="1" applyAlignment="1">
      <alignment horizontal="center" vertical="center" wrapText="1"/>
    </xf>
    <xf numFmtId="0" fontId="2" fillId="3" borderId="0" xfId="0" applyFont="1" applyFill="1" applyAlignment="1">
      <alignment horizontal="center" vertical="center" wrapText="1"/>
    </xf>
    <xf numFmtId="2" fontId="3" fillId="14" borderId="0" xfId="0" applyNumberFormat="1" applyFont="1" applyFill="1" applyAlignment="1">
      <alignment vertical="center" wrapText="1"/>
    </xf>
    <xf numFmtId="0" fontId="13" fillId="0" borderId="0" xfId="0" applyFont="1" applyAlignment="1">
      <alignment horizontal="left" vertical="top"/>
    </xf>
    <xf numFmtId="10" fontId="0" fillId="0" borderId="0" xfId="1" applyNumberFormat="1" applyFont="1" applyFill="1"/>
    <xf numFmtId="0" fontId="16" fillId="0" borderId="0" xfId="0" applyFont="1"/>
    <xf numFmtId="0" fontId="16" fillId="0" borderId="0" xfId="0" applyFont="1" applyAlignment="1">
      <alignment horizontal="left" vertical="top"/>
    </xf>
    <xf numFmtId="9" fontId="3" fillId="0" borderId="0" xfId="0" applyNumberFormat="1" applyFont="1"/>
    <xf numFmtId="10" fontId="3" fillId="0" borderId="0" xfId="0" applyNumberFormat="1" applyFont="1"/>
    <xf numFmtId="10" fontId="3" fillId="0" borderId="0" xfId="1" applyNumberFormat="1" applyFont="1" applyFill="1"/>
    <xf numFmtId="0" fontId="8" fillId="0" borderId="0" xfId="0" applyFont="1" applyAlignment="1">
      <alignment horizontal="center" vertical="center"/>
    </xf>
    <xf numFmtId="0" fontId="3" fillId="0" borderId="0" xfId="0" applyFont="1" applyAlignment="1">
      <alignment vertical="top" wrapText="1"/>
    </xf>
    <xf numFmtId="2" fontId="3" fillId="0" borderId="0" xfId="0" applyNumberFormat="1" applyFont="1"/>
    <xf numFmtId="0" fontId="16" fillId="17" borderId="0" xfId="0" applyFont="1" applyFill="1"/>
    <xf numFmtId="0" fontId="16" fillId="18" borderId="0" xfId="0" applyFont="1" applyFill="1"/>
    <xf numFmtId="0" fontId="16" fillId="15" borderId="0" xfId="0" applyFont="1" applyFill="1"/>
    <xf numFmtId="0" fontId="16" fillId="16" borderId="0" xfId="0" applyFont="1" applyFill="1"/>
    <xf numFmtId="0" fontId="16" fillId="19" borderId="0" xfId="0" applyFont="1" applyFill="1"/>
    <xf numFmtId="0" fontId="16" fillId="17" borderId="0" xfId="0" applyFont="1" applyFill="1" applyAlignment="1">
      <alignment horizontal="center"/>
    </xf>
    <xf numFmtId="0" fontId="16" fillId="19" borderId="0" xfId="0" applyFont="1" applyFill="1" applyAlignment="1">
      <alignment horizontal="center"/>
    </xf>
    <xf numFmtId="0" fontId="16" fillId="18" borderId="0" xfId="0" applyFont="1" applyFill="1" applyAlignment="1">
      <alignment horizontal="center"/>
    </xf>
    <xf numFmtId="0" fontId="16" fillId="15" borderId="0" xfId="0" applyFont="1" applyFill="1" applyAlignment="1">
      <alignment horizontal="center"/>
    </xf>
    <xf numFmtId="0" fontId="16" fillId="16" borderId="0" xfId="0" applyFont="1" applyFill="1" applyAlignment="1">
      <alignment horizontal="center"/>
    </xf>
    <xf numFmtId="0" fontId="16" fillId="16" borderId="0" xfId="0" applyFont="1" applyFill="1" applyAlignment="1">
      <alignment horizontal="left" vertical="top"/>
    </xf>
    <xf numFmtId="0" fontId="16" fillId="2" borderId="0" xfId="0" applyFont="1" applyFill="1" applyAlignment="1">
      <alignment horizontal="left" vertical="top"/>
    </xf>
    <xf numFmtId="0" fontId="16" fillId="4" borderId="0" xfId="0" applyFont="1" applyFill="1" applyAlignment="1">
      <alignment horizontal="left" vertical="top"/>
    </xf>
    <xf numFmtId="0" fontId="16" fillId="5" borderId="0" xfId="0" applyFont="1" applyFill="1" applyAlignment="1">
      <alignment horizontal="left" vertical="top"/>
    </xf>
    <xf numFmtId="0" fontId="16" fillId="6" borderId="0" xfId="0" applyFont="1" applyFill="1" applyAlignment="1">
      <alignment horizontal="left" vertical="top"/>
    </xf>
    <xf numFmtId="0" fontId="16" fillId="7" borderId="0" xfId="0" applyFont="1" applyFill="1" applyAlignment="1">
      <alignment horizontal="left" vertical="top"/>
    </xf>
    <xf numFmtId="0" fontId="16" fillId="8" borderId="0" xfId="0" applyFont="1" applyFill="1" applyAlignment="1">
      <alignment horizontal="left" vertical="top"/>
    </xf>
    <xf numFmtId="0" fontId="16" fillId="9" borderId="0" xfId="0" applyFont="1" applyFill="1" applyAlignment="1">
      <alignment horizontal="left" vertical="top"/>
    </xf>
    <xf numFmtId="0" fontId="16" fillId="10" borderId="0" xfId="0" applyFont="1" applyFill="1" applyAlignment="1">
      <alignment horizontal="left" vertical="top"/>
    </xf>
    <xf numFmtId="2" fontId="3" fillId="0" borderId="0" xfId="1" applyNumberFormat="1" applyFont="1" applyFill="1"/>
    <xf numFmtId="0" fontId="14" fillId="0" borderId="0" xfId="0" applyFont="1" applyAlignment="1">
      <alignment horizontal="center" vertical="center"/>
    </xf>
    <xf numFmtId="0" fontId="16" fillId="6" borderId="0" xfId="0" applyFont="1" applyFill="1" applyAlignment="1">
      <alignment horizontal="center"/>
    </xf>
    <xf numFmtId="0" fontId="3" fillId="16" borderId="0" xfId="0" applyFont="1" applyFill="1" applyAlignment="1">
      <alignment horizontal="center" vertical="center"/>
    </xf>
    <xf numFmtId="0" fontId="3" fillId="15" borderId="0" xfId="0" applyFont="1" applyFill="1" applyAlignment="1">
      <alignment horizontal="center" vertical="center"/>
    </xf>
    <xf numFmtId="0" fontId="3" fillId="18" borderId="0" xfId="0" applyFont="1" applyFill="1" applyAlignment="1">
      <alignment horizontal="center" vertical="center"/>
    </xf>
    <xf numFmtId="0" fontId="3" fillId="19" borderId="0" xfId="0" applyFont="1" applyFill="1" applyAlignment="1">
      <alignment horizontal="center" vertical="center"/>
    </xf>
    <xf numFmtId="0" fontId="3" fillId="17" borderId="0" xfId="0" applyFont="1" applyFill="1" applyAlignment="1">
      <alignment horizontal="center" vertical="center"/>
    </xf>
    <xf numFmtId="2" fontId="0" fillId="0" borderId="0" xfId="0" applyNumberFormat="1"/>
    <xf numFmtId="0" fontId="19" fillId="0" borderId="0" xfId="0" applyFont="1"/>
    <xf numFmtId="0" fontId="4" fillId="0" borderId="0" xfId="0" applyFont="1"/>
    <xf numFmtId="164" fontId="3" fillId="0" borderId="0" xfId="0" applyNumberFormat="1" applyFont="1"/>
    <xf numFmtId="0" fontId="16" fillId="20" borderId="0" xfId="0" applyFont="1" applyFill="1"/>
    <xf numFmtId="0" fontId="16" fillId="21" borderId="0" xfId="0" applyFont="1" applyFill="1"/>
    <xf numFmtId="0" fontId="16" fillId="22" borderId="0" xfId="0" applyFont="1" applyFill="1"/>
    <xf numFmtId="0" fontId="16" fillId="6" borderId="0" xfId="0" applyFont="1" applyFill="1"/>
    <xf numFmtId="0" fontId="16" fillId="7" borderId="0" xfId="0" applyFont="1" applyFill="1"/>
    <xf numFmtId="0" fontId="15" fillId="0" borderId="0" xfId="0" applyFont="1"/>
    <xf numFmtId="0" fontId="2" fillId="6" borderId="0" xfId="0" applyFont="1" applyFill="1" applyAlignment="1">
      <alignment horizontal="center" vertical="center"/>
    </xf>
    <xf numFmtId="0" fontId="17" fillId="0" borderId="0" xfId="0" applyFont="1" applyAlignment="1">
      <alignment horizontal="center" vertical="center" textRotation="90" wrapText="1"/>
    </xf>
    <xf numFmtId="0" fontId="2" fillId="8" borderId="0" xfId="0" applyFont="1" applyFill="1" applyAlignment="1">
      <alignment horizontal="center" vertical="center"/>
    </xf>
    <xf numFmtId="0" fontId="2" fillId="9" borderId="0" xfId="0" applyFont="1" applyFill="1" applyAlignment="1">
      <alignment horizontal="center" vertical="center"/>
    </xf>
    <xf numFmtId="0" fontId="2" fillId="10" borderId="0" xfId="0" applyFont="1" applyFill="1" applyAlignment="1">
      <alignment horizontal="center" vertical="center"/>
    </xf>
    <xf numFmtId="0" fontId="6" fillId="2" borderId="0" xfId="0" applyFont="1" applyFill="1" applyAlignment="1">
      <alignment horizontal="center" vertical="center" wrapText="1"/>
    </xf>
    <xf numFmtId="0" fontId="2" fillId="15" borderId="0" xfId="0" applyFont="1" applyFill="1" applyAlignment="1">
      <alignment horizontal="center" vertical="center" wrapText="1"/>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7" borderId="0" xfId="0" applyFont="1" applyFill="1" applyAlignment="1">
      <alignment horizontal="center" vertical="center"/>
    </xf>
    <xf numFmtId="0" fontId="9" fillId="0" borderId="0" xfId="0" applyFont="1" applyAlignment="1">
      <alignment horizontal="center" vertical="center"/>
    </xf>
    <xf numFmtId="0" fontId="2" fillId="3" borderId="0" xfId="0" applyFont="1" applyFill="1" applyAlignment="1">
      <alignment horizontal="center" vertical="center" wrapText="1"/>
    </xf>
    <xf numFmtId="0" fontId="2" fillId="0" borderId="0" xfId="0" applyFont="1" applyAlignment="1">
      <alignment horizontal="center" vertical="center" textRotation="90"/>
    </xf>
    <xf numFmtId="0" fontId="2" fillId="0" borderId="0" xfId="0" applyFont="1" applyAlignment="1">
      <alignment horizontal="center" vertical="center"/>
    </xf>
    <xf numFmtId="0" fontId="16" fillId="17" borderId="0" xfId="0" applyFont="1" applyFill="1" applyAlignment="1">
      <alignment horizontal="center"/>
    </xf>
    <xf numFmtId="0" fontId="16" fillId="16" borderId="0" xfId="0" applyFont="1" applyFill="1" applyAlignment="1">
      <alignment horizontal="center"/>
    </xf>
    <xf numFmtId="0" fontId="16" fillId="15" borderId="0" xfId="0" applyFont="1" applyFill="1" applyAlignment="1">
      <alignment horizontal="center"/>
    </xf>
    <xf numFmtId="0" fontId="16" fillId="18" borderId="0" xfId="0" applyFont="1" applyFill="1" applyAlignment="1">
      <alignment horizontal="center"/>
    </xf>
    <xf numFmtId="0" fontId="16" fillId="19" borderId="0" xfId="0" applyFont="1" applyFill="1" applyAlignment="1">
      <alignment horizontal="center"/>
    </xf>
    <xf numFmtId="0" fontId="14" fillId="0" borderId="0" xfId="0" applyFont="1" applyAlignment="1">
      <alignment horizontal="center" vertical="center"/>
    </xf>
    <xf numFmtId="0" fontId="16" fillId="6" borderId="0" xfId="0" applyFont="1" applyFill="1" applyAlignment="1">
      <alignment horizontal="center"/>
    </xf>
    <xf numFmtId="0" fontId="16" fillId="0" borderId="0" xfId="0" applyFont="1" applyAlignment="1">
      <alignment horizontal="center"/>
    </xf>
    <xf numFmtId="0" fontId="16" fillId="20" borderId="0" xfId="0" applyFont="1" applyFill="1" applyAlignment="1">
      <alignment horizontal="center"/>
    </xf>
    <xf numFmtId="0" fontId="16" fillId="21" borderId="0" xfId="0" applyFont="1" applyFill="1" applyAlignment="1">
      <alignment horizontal="center"/>
    </xf>
    <xf numFmtId="0" fontId="16" fillId="22" borderId="0" xfId="0" applyFont="1" applyFill="1" applyAlignment="1">
      <alignment horizontal="center"/>
    </xf>
    <xf numFmtId="0" fontId="16" fillId="7" borderId="0" xfId="0" applyFont="1" applyFill="1" applyAlignment="1">
      <alignment horizontal="center"/>
    </xf>
    <xf numFmtId="0" fontId="0" fillId="0" borderId="0" xfId="0" applyAlignment="1">
      <alignment horizontal="center"/>
    </xf>
    <xf numFmtId="0" fontId="15" fillId="0" borderId="0" xfId="0" applyFont="1" applyAlignment="1">
      <alignment horizontal="center" vertical="top" wrapText="1"/>
    </xf>
    <xf numFmtId="0" fontId="16" fillId="0" borderId="0" xfId="0" applyFont="1" applyAlignment="1"/>
    <xf numFmtId="2" fontId="16" fillId="0" borderId="0" xfId="0" applyNumberFormat="1" applyFont="1"/>
    <xf numFmtId="0" fontId="16" fillId="0" borderId="0" xfId="0" applyFont="1" applyFill="1"/>
    <xf numFmtId="2" fontId="22" fillId="0" borderId="0" xfId="0" applyNumberFormat="1" applyFont="1" applyFill="1" applyBorder="1"/>
    <xf numFmtId="2" fontId="23" fillId="0" borderId="0" xfId="0" applyNumberFormat="1" applyFont="1" applyFill="1" applyBorder="1"/>
    <xf numFmtId="0" fontId="20" fillId="0" borderId="1" xfId="0" applyFont="1" applyBorder="1" applyAlignment="1">
      <alignment horizontal="center" vertical="center"/>
    </xf>
    <xf numFmtId="0" fontId="21" fillId="0" borderId="1" xfId="0" applyFont="1" applyFill="1" applyBorder="1" applyAlignment="1">
      <alignment horizontal="center" vertical="center"/>
    </xf>
    <xf numFmtId="2" fontId="22" fillId="0" borderId="1" xfId="0" applyNumberFormat="1" applyFont="1" applyBorder="1" applyAlignment="1">
      <alignment horizontal="center" vertical="center"/>
    </xf>
    <xf numFmtId="0" fontId="3" fillId="0" borderId="0" xfId="0" applyFont="1" applyFill="1"/>
    <xf numFmtId="0" fontId="2" fillId="0" borderId="0" xfId="0" applyFont="1" applyFill="1" applyAlignment="1">
      <alignment horizontal="center" vertical="center"/>
    </xf>
    <xf numFmtId="2" fontId="4" fillId="0" borderId="0" xfId="0" applyNumberFormat="1" applyFont="1" applyFill="1" applyAlignment="1">
      <alignment horizontal="center" vertical="center"/>
    </xf>
    <xf numFmtId="2"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2" fillId="0" borderId="0" xfId="0" applyFont="1" applyFill="1" applyAlignment="1">
      <alignment vertical="center"/>
    </xf>
    <xf numFmtId="2" fontId="16" fillId="0" borderId="0" xfId="0" applyNumberFormat="1" applyFont="1"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FFFD78"/>
      <color rgb="FFE7CAE4"/>
      <color rgb="FFC5DAC8"/>
      <color rgb="FFC5D7E0"/>
      <color rgb="FF1C6082"/>
      <color rgb="FFFF7E79"/>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1.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2.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3.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4.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5.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6.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7.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8.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9.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0.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1.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2.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3.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4.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5.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6.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7.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8.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9.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0.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7.xml"/><Relationship Id="rId1" Type="http://schemas.microsoft.com/office/2011/relationships/chartStyle" Target="style67.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Difference</a:t>
            </a:r>
            <a:r>
              <a:rPr lang="en-GB" baseline="0"/>
              <a:t> between identified or anonymous AI tools (Global vs Human)</a:t>
            </a:r>
            <a:endParaRPr lang="en-GB"/>
          </a:p>
        </c:rich>
      </c:tx>
      <c:overlay val="0"/>
      <c:spPr>
        <a:noFill/>
        <a:ln>
          <a:noFill/>
        </a:ln>
        <a:effectLst/>
      </c:spPr>
    </c:title>
    <c:autoTitleDeleted val="0"/>
    <c:plotArea>
      <c:layout/>
      <c:barChart>
        <c:barDir val="col"/>
        <c:grouping val="clustered"/>
        <c:varyColors val="0"/>
        <c:ser>
          <c:idx val="3"/>
          <c:order val="0"/>
          <c:tx>
            <c:v>CLAUDE 3.5 SONNET - Jones</c:v>
          </c:tx>
          <c:spPr>
            <a:solidFill>
              <a:srgbClr val="1C6082"/>
            </a:solidFill>
          </c:spPr>
          <c:invertIfNegative val="0"/>
          <c:val>
            <c:numRef>
              <c:f>'Models biases'!$V$128:$Z$128</c:f>
              <c:numCache>
                <c:formatCode>0.00</c:formatCode>
                <c:ptCount val="5"/>
                <c:pt idx="0">
                  <c:v>5.7857142857142856</c:v>
                </c:pt>
                <c:pt idx="1">
                  <c:v>7.8571428571428568</c:v>
                </c:pt>
                <c:pt idx="2">
                  <c:v>7.0714285714285712</c:v>
                </c:pt>
                <c:pt idx="3">
                  <c:v>7.3571428571428568</c:v>
                </c:pt>
                <c:pt idx="4">
                  <c:v>6.7142857142857144</c:v>
                </c:pt>
              </c:numCache>
            </c:numRef>
          </c:val>
          <c:extLst>
            <c:ext xmlns:c16="http://schemas.microsoft.com/office/drawing/2014/chart" uri="{C3380CC4-5D6E-409C-BE32-E72D297353CC}">
              <c16:uniqueId val="{00000000-2DD7-3240-AD5E-FBE5207ACB24}"/>
            </c:ext>
          </c:extLst>
        </c:ser>
        <c:ser>
          <c:idx val="4"/>
          <c:order val="1"/>
          <c:tx>
            <c:v>CLAUDE 3.5 SONNET - Jones - Anonymised</c:v>
          </c:tx>
          <c:spPr>
            <a:solidFill>
              <a:schemeClr val="tx2">
                <a:lumMod val="75000"/>
                <a:lumOff val="25000"/>
              </a:schemeClr>
            </a:solidFill>
          </c:spPr>
          <c:invertIfNegative val="0"/>
          <c:val>
            <c:numRef>
              <c:f>'Models biases'!$AB$128:$AF$128</c:f>
              <c:numCache>
                <c:formatCode>0.00</c:formatCode>
                <c:ptCount val="5"/>
                <c:pt idx="0">
                  <c:v>5.4285714285714288</c:v>
                </c:pt>
                <c:pt idx="1">
                  <c:v>7.7142857142857144</c:v>
                </c:pt>
                <c:pt idx="2">
                  <c:v>7.6428571428571432</c:v>
                </c:pt>
                <c:pt idx="3">
                  <c:v>7.1428571428571432</c:v>
                </c:pt>
                <c:pt idx="4">
                  <c:v>7.5714285714285712</c:v>
                </c:pt>
              </c:numCache>
            </c:numRef>
          </c:val>
          <c:extLst>
            <c:ext xmlns:c16="http://schemas.microsoft.com/office/drawing/2014/chart" uri="{C3380CC4-5D6E-409C-BE32-E72D297353CC}">
              <c16:uniqueId val="{00000001-2DD7-3240-AD5E-FBE5207ACB24}"/>
            </c:ext>
          </c:extLst>
        </c:ser>
        <c:ser>
          <c:idx val="6"/>
          <c:order val="2"/>
          <c:tx>
            <c:v>GPT 4O - Jones</c:v>
          </c:tx>
          <c:spPr>
            <a:solidFill>
              <a:schemeClr val="accent2">
                <a:lumMod val="75000"/>
              </a:schemeClr>
            </a:solidFill>
          </c:spPr>
          <c:invertIfNegative val="0"/>
          <c:val>
            <c:numRef>
              <c:f>'Models biases'!$V$135:$Z$135</c:f>
              <c:numCache>
                <c:formatCode>0.00</c:formatCode>
                <c:ptCount val="5"/>
                <c:pt idx="0">
                  <c:v>7.8571428571428568</c:v>
                </c:pt>
                <c:pt idx="1">
                  <c:v>8.5714285714285712</c:v>
                </c:pt>
                <c:pt idx="2">
                  <c:v>7.5</c:v>
                </c:pt>
                <c:pt idx="3">
                  <c:v>7.2142857142857144</c:v>
                </c:pt>
                <c:pt idx="4">
                  <c:v>7.5</c:v>
                </c:pt>
              </c:numCache>
            </c:numRef>
          </c:val>
          <c:extLst>
            <c:ext xmlns:c16="http://schemas.microsoft.com/office/drawing/2014/chart" uri="{C3380CC4-5D6E-409C-BE32-E72D297353CC}">
              <c16:uniqueId val="{00000002-2DD7-3240-AD5E-FBE5207ACB24}"/>
            </c:ext>
          </c:extLst>
        </c:ser>
        <c:ser>
          <c:idx val="7"/>
          <c:order val="3"/>
          <c:tx>
            <c:v>GPT 4O - Jones - Anonymised</c:v>
          </c:tx>
          <c:spPr>
            <a:solidFill>
              <a:schemeClr val="accent2"/>
            </a:solidFill>
          </c:spPr>
          <c:invertIfNegative val="0"/>
          <c:val>
            <c:numRef>
              <c:f>'Models biases'!$AB$135:$AF$135</c:f>
              <c:numCache>
                <c:formatCode>0.00</c:formatCode>
                <c:ptCount val="5"/>
                <c:pt idx="0">
                  <c:v>7.4285714285714288</c:v>
                </c:pt>
                <c:pt idx="1">
                  <c:v>8.5714285714285712</c:v>
                </c:pt>
                <c:pt idx="2">
                  <c:v>7.8571428571428568</c:v>
                </c:pt>
                <c:pt idx="3">
                  <c:v>7.4285714285714288</c:v>
                </c:pt>
                <c:pt idx="4">
                  <c:v>7.7857142857142856</c:v>
                </c:pt>
              </c:numCache>
            </c:numRef>
          </c:val>
          <c:extLst>
            <c:ext xmlns:c16="http://schemas.microsoft.com/office/drawing/2014/chart" uri="{C3380CC4-5D6E-409C-BE32-E72D297353CC}">
              <c16:uniqueId val="{00000003-2DD7-3240-AD5E-FBE5207ACB24}"/>
            </c:ext>
          </c:extLst>
        </c:ser>
        <c:ser>
          <c:idx val="0"/>
          <c:order val="4"/>
          <c:tx>
            <c:v>O1 PREVIEW - Jones</c:v>
          </c:tx>
          <c:spPr>
            <a:solidFill>
              <a:schemeClr val="accent6">
                <a:lumMod val="75000"/>
              </a:schemeClr>
            </a:solidFill>
          </c:spPr>
          <c:invertIfNegative val="0"/>
          <c:val>
            <c:numRef>
              <c:f>'Models biases'!$V$142:$Z$142</c:f>
              <c:numCache>
                <c:formatCode>0.00</c:formatCode>
                <c:ptCount val="5"/>
                <c:pt idx="0">
                  <c:v>8.2857142857142865</c:v>
                </c:pt>
                <c:pt idx="1">
                  <c:v>8.9285714285714288</c:v>
                </c:pt>
                <c:pt idx="2">
                  <c:v>7.9285714285714288</c:v>
                </c:pt>
                <c:pt idx="3">
                  <c:v>7.8571428571428568</c:v>
                </c:pt>
                <c:pt idx="4">
                  <c:v>8.2857142857142865</c:v>
                </c:pt>
              </c:numCache>
            </c:numRef>
          </c:val>
          <c:extLst>
            <c:ext xmlns:c16="http://schemas.microsoft.com/office/drawing/2014/chart" uri="{C3380CC4-5D6E-409C-BE32-E72D297353CC}">
              <c16:uniqueId val="{00000004-2DD7-3240-AD5E-FBE5207ACB24}"/>
            </c:ext>
          </c:extLst>
        </c:ser>
        <c:ser>
          <c:idx val="1"/>
          <c:order val="5"/>
          <c:tx>
            <c:v>O1 PREVIEW - Jones - Anonymised</c:v>
          </c:tx>
          <c:spPr>
            <a:solidFill>
              <a:schemeClr val="accent6"/>
            </a:solidFill>
          </c:spPr>
          <c:invertIfNegative val="0"/>
          <c:val>
            <c:numRef>
              <c:f>'Models biases'!$AB$142:$AF$142</c:f>
              <c:numCache>
                <c:formatCode>0.00</c:formatCode>
                <c:ptCount val="5"/>
                <c:pt idx="0">
                  <c:v>7.7142857142857144</c:v>
                </c:pt>
                <c:pt idx="1">
                  <c:v>8.3571428571428577</c:v>
                </c:pt>
                <c:pt idx="2">
                  <c:v>7.2857142857142856</c:v>
                </c:pt>
                <c:pt idx="3">
                  <c:v>8.3928571428571423</c:v>
                </c:pt>
                <c:pt idx="4">
                  <c:v>7.5714285714285712</c:v>
                </c:pt>
              </c:numCache>
            </c:numRef>
          </c:val>
          <c:extLst>
            <c:ext xmlns:c16="http://schemas.microsoft.com/office/drawing/2014/chart" uri="{C3380CC4-5D6E-409C-BE32-E72D297353CC}">
              <c16:uniqueId val="{00000005-2DD7-3240-AD5E-FBE5207ACB24}"/>
            </c:ext>
          </c:extLst>
        </c:ser>
        <c:ser>
          <c:idx val="5"/>
          <c:order val="6"/>
          <c:tx>
            <c:v>GLOBAL - Jones</c:v>
          </c:tx>
          <c:spPr>
            <a:solidFill>
              <a:schemeClr val="tx1">
                <a:lumMod val="50000"/>
                <a:lumOff val="50000"/>
              </a:schemeClr>
            </a:solidFill>
          </c:spPr>
          <c:invertIfNegative val="0"/>
          <c:val>
            <c:numRef>
              <c:f>'Models biases'!$V$149:$Z$149</c:f>
              <c:numCache>
                <c:formatCode>0.00</c:formatCode>
                <c:ptCount val="5"/>
                <c:pt idx="0">
                  <c:v>7.3095238095238093</c:v>
                </c:pt>
                <c:pt idx="1">
                  <c:v>8.4523809523809526</c:v>
                </c:pt>
                <c:pt idx="2">
                  <c:v>7.4999999999999991</c:v>
                </c:pt>
                <c:pt idx="3">
                  <c:v>7.4761904761904754</c:v>
                </c:pt>
                <c:pt idx="4">
                  <c:v>7.5</c:v>
                </c:pt>
              </c:numCache>
            </c:numRef>
          </c:val>
          <c:extLst>
            <c:ext xmlns:c16="http://schemas.microsoft.com/office/drawing/2014/chart" uri="{C3380CC4-5D6E-409C-BE32-E72D297353CC}">
              <c16:uniqueId val="{00000006-2DD7-3240-AD5E-FBE5207ACB24}"/>
            </c:ext>
          </c:extLst>
        </c:ser>
        <c:ser>
          <c:idx val="8"/>
          <c:order val="7"/>
          <c:tx>
            <c:v>Global - Jones - Anonymised</c:v>
          </c:tx>
          <c:spPr>
            <a:solidFill>
              <a:schemeClr val="bg1">
                <a:lumMod val="65000"/>
              </a:schemeClr>
            </a:solidFill>
          </c:spPr>
          <c:invertIfNegative val="0"/>
          <c:val>
            <c:numRef>
              <c:f>'Models biases'!$AB$149:$AF$149</c:f>
              <c:numCache>
                <c:formatCode>0.00</c:formatCode>
                <c:ptCount val="5"/>
                <c:pt idx="0">
                  <c:v>6.8571428571428568</c:v>
                </c:pt>
                <c:pt idx="1">
                  <c:v>8.2142857142857135</c:v>
                </c:pt>
                <c:pt idx="2">
                  <c:v>7.5952380952380949</c:v>
                </c:pt>
                <c:pt idx="3">
                  <c:v>7.6547619047619051</c:v>
                </c:pt>
                <c:pt idx="4">
                  <c:v>7.6428571428571432</c:v>
                </c:pt>
              </c:numCache>
            </c:numRef>
          </c:val>
          <c:extLst>
            <c:ext xmlns:c16="http://schemas.microsoft.com/office/drawing/2014/chart" uri="{C3380CC4-5D6E-409C-BE32-E72D297353CC}">
              <c16:uniqueId val="{00000007-2DD7-3240-AD5E-FBE5207ACB24}"/>
            </c:ext>
          </c:extLst>
        </c:ser>
        <c:dLbls>
          <c:showLegendKey val="0"/>
          <c:showVal val="0"/>
          <c:showCatName val="0"/>
          <c:showSerName val="0"/>
          <c:showPercent val="0"/>
          <c:showBubbleSize val="0"/>
        </c:dLbls>
        <c:gapWidth val="219"/>
        <c:overlap val="-27"/>
        <c:axId val="93769887"/>
        <c:axId val="467967151"/>
      </c:barChart>
      <c:catAx>
        <c:axId val="937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7967151"/>
        <c:crosses val="autoZero"/>
        <c:auto val="1"/>
        <c:lblAlgn val="ctr"/>
        <c:lblOffset val="100"/>
        <c:noMultiLvlLbl val="0"/>
      </c:catAx>
      <c:valAx>
        <c:axId val="467967151"/>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3769887"/>
        <c:crosses val="autoZero"/>
        <c:crossBetween val="between"/>
      </c:valAx>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B - ELISE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 vs human'!$BE$106:$BE$114</c:f>
                <c:numCache>
                  <c:formatCode>General</c:formatCode>
                  <c:ptCount val="9"/>
                  <c:pt idx="0">
                    <c:v>1.3730038275397163</c:v>
                  </c:pt>
                  <c:pt idx="1">
                    <c:v>1.2378908450289821</c:v>
                  </c:pt>
                  <c:pt idx="2">
                    <c:v>0.72886503009977532</c:v>
                  </c:pt>
                  <c:pt idx="3">
                    <c:v>0.98269266644475073</c:v>
                  </c:pt>
                  <c:pt idx="4">
                    <c:v>1.5724650778120124</c:v>
                  </c:pt>
                  <c:pt idx="5">
                    <c:v>0.8180223120567055</c:v>
                  </c:pt>
                  <c:pt idx="6">
                    <c:v>0.84099540883369606</c:v>
                  </c:pt>
                  <c:pt idx="7">
                    <c:v>0.77121487732707494</c:v>
                  </c:pt>
                  <c:pt idx="8">
                    <c:v>1.5179807937930689</c:v>
                  </c:pt>
                </c:numCache>
              </c:numRef>
            </c:plus>
            <c:minus>
              <c:numRef>
                <c:f>'C - Global vs human'!$BE$106:$BE$114</c:f>
                <c:numCache>
                  <c:formatCode>General</c:formatCode>
                  <c:ptCount val="9"/>
                  <c:pt idx="0">
                    <c:v>1.3730038275397163</c:v>
                  </c:pt>
                  <c:pt idx="1">
                    <c:v>1.2378908450289821</c:v>
                  </c:pt>
                  <c:pt idx="2">
                    <c:v>0.72886503009977532</c:v>
                  </c:pt>
                  <c:pt idx="3">
                    <c:v>0.98269266644475073</c:v>
                  </c:pt>
                  <c:pt idx="4">
                    <c:v>1.5724650778120124</c:v>
                  </c:pt>
                  <c:pt idx="5">
                    <c:v>0.8180223120567055</c:v>
                  </c:pt>
                  <c:pt idx="6">
                    <c:v>0.84099540883369606</c:v>
                  </c:pt>
                  <c:pt idx="7">
                    <c:v>0.77121487732707494</c:v>
                  </c:pt>
                  <c:pt idx="8">
                    <c:v>1.5179807937930689</c:v>
                  </c:pt>
                </c:numCache>
              </c:numRef>
            </c:minus>
            <c:spPr>
              <a:noFill/>
              <a:ln w="9525" cap="flat" cmpd="sng" algn="ctr">
                <a:solidFill>
                  <a:schemeClr val="tx1">
                    <a:lumMod val="65000"/>
                    <a:lumOff val="35000"/>
                  </a:schemeClr>
                </a:solidFill>
                <a:round/>
              </a:ln>
              <a:effectLst/>
            </c:spPr>
          </c:errBars>
          <c:cat>
            <c:strRef>
              <c:f>'C - Global vs human'!$AW$91:$AW$99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 vs human'!$BE$91:$BE$99</c:f>
              <c:numCache>
                <c:formatCode>0.00</c:formatCode>
                <c:ptCount val="9"/>
                <c:pt idx="0">
                  <c:v>7.666666666666667</c:v>
                </c:pt>
                <c:pt idx="1">
                  <c:v>8.125</c:v>
                </c:pt>
                <c:pt idx="2">
                  <c:v>8.375</c:v>
                </c:pt>
                <c:pt idx="3">
                  <c:v>8.0833333333333339</c:v>
                </c:pt>
                <c:pt idx="4">
                  <c:v>8.25</c:v>
                </c:pt>
                <c:pt idx="5">
                  <c:v>8.375</c:v>
                </c:pt>
                <c:pt idx="6">
                  <c:v>8.625</c:v>
                </c:pt>
                <c:pt idx="7">
                  <c:v>8.375</c:v>
                </c:pt>
                <c:pt idx="8">
                  <c:v>8.1666666666666661</c:v>
                </c:pt>
              </c:numCache>
            </c:numRef>
          </c:val>
          <c:extLst>
            <c:ext xmlns:c16="http://schemas.microsoft.com/office/drawing/2014/chart" uri="{C3380CC4-5D6E-409C-BE32-E72D297353CC}">
              <c16:uniqueId val="{00000000-3481-894F-9BAB-988A26493E43}"/>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'C - Global vs human'!$AY$132:$AY$140</c:f>
              <c:numCache>
                <c:formatCode>0.00</c:formatCode>
                <c:ptCount val="9"/>
                <c:pt idx="0">
                  <c:v>8.2268518518518512</c:v>
                </c:pt>
                <c:pt idx="1">
                  <c:v>8.2268518518518512</c:v>
                </c:pt>
                <c:pt idx="2">
                  <c:v>8.2268518518518512</c:v>
                </c:pt>
                <c:pt idx="3">
                  <c:v>8.2268518518518512</c:v>
                </c:pt>
                <c:pt idx="4">
                  <c:v>8.2268518518518512</c:v>
                </c:pt>
                <c:pt idx="5">
                  <c:v>8.2268518518518512</c:v>
                </c:pt>
                <c:pt idx="6">
                  <c:v>8.2268518518518512</c:v>
                </c:pt>
                <c:pt idx="7">
                  <c:v>8.2268518518518512</c:v>
                </c:pt>
                <c:pt idx="8">
                  <c:v>8.2268518518518512</c:v>
                </c:pt>
              </c:numCache>
            </c:numRef>
          </c:val>
          <c:smooth val="0"/>
          <c:extLst>
            <c:ext xmlns:c16="http://schemas.microsoft.com/office/drawing/2014/chart" uri="{C3380CC4-5D6E-409C-BE32-E72D297353CC}">
              <c16:uniqueId val="{00000001-3481-894F-9BAB-988A26493E43}"/>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C - Epsilon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 vs human'!$BI$106:$BI$114</c:f>
                <c:numCache>
                  <c:formatCode>General</c:formatCode>
                  <c:ptCount val="9"/>
                  <c:pt idx="0">
                    <c:v>1.9139452355296249</c:v>
                  </c:pt>
                  <c:pt idx="1">
                    <c:v>1.5923308993998839</c:v>
                  </c:pt>
                  <c:pt idx="2">
                    <c:v>1.1380993176994407</c:v>
                  </c:pt>
                  <c:pt idx="3">
                    <c:v>1.3763318098437434</c:v>
                  </c:pt>
                  <c:pt idx="4">
                    <c:v>1.6070996954234467</c:v>
                  </c:pt>
                  <c:pt idx="5">
                    <c:v>1.4167886345101177</c:v>
                  </c:pt>
                  <c:pt idx="6">
                    <c:v>0.9878404810319793</c:v>
                  </c:pt>
                  <c:pt idx="7">
                    <c:v>1.4068975091298987</c:v>
                  </c:pt>
                  <c:pt idx="8">
                    <c:v>2.7953913796800687</c:v>
                  </c:pt>
                </c:numCache>
              </c:numRef>
            </c:plus>
            <c:minus>
              <c:numRef>
                <c:f>'C - Global vs human'!$BI$106:$BI$114</c:f>
                <c:numCache>
                  <c:formatCode>General</c:formatCode>
                  <c:ptCount val="9"/>
                  <c:pt idx="0">
                    <c:v>1.9139452355296249</c:v>
                  </c:pt>
                  <c:pt idx="1">
                    <c:v>1.5923308993998839</c:v>
                  </c:pt>
                  <c:pt idx="2">
                    <c:v>1.1380993176994407</c:v>
                  </c:pt>
                  <c:pt idx="3">
                    <c:v>1.3763318098437434</c:v>
                  </c:pt>
                  <c:pt idx="4">
                    <c:v>1.6070996954234467</c:v>
                  </c:pt>
                  <c:pt idx="5">
                    <c:v>1.4167886345101177</c:v>
                  </c:pt>
                  <c:pt idx="6">
                    <c:v>0.9878404810319793</c:v>
                  </c:pt>
                  <c:pt idx="7">
                    <c:v>1.4068975091298987</c:v>
                  </c:pt>
                  <c:pt idx="8">
                    <c:v>2.7953913796800687</c:v>
                  </c:pt>
                </c:numCache>
              </c:numRef>
            </c:minus>
            <c:spPr>
              <a:noFill/>
              <a:ln w="9525" cap="flat" cmpd="sng" algn="ctr">
                <a:solidFill>
                  <a:schemeClr val="tx1">
                    <a:lumMod val="65000"/>
                    <a:lumOff val="35000"/>
                  </a:schemeClr>
                </a:solidFill>
                <a:round/>
              </a:ln>
              <a:effectLst/>
            </c:spPr>
          </c:errBars>
          <c:cat>
            <c:strRef>
              <c:f>'C - Global vs human'!$AW$91:$AW$99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 vs human'!$BI$91:$BI$99</c:f>
              <c:numCache>
                <c:formatCode>0.00</c:formatCode>
                <c:ptCount val="9"/>
                <c:pt idx="0">
                  <c:v>6.75</c:v>
                </c:pt>
                <c:pt idx="1">
                  <c:v>7.375</c:v>
                </c:pt>
                <c:pt idx="2">
                  <c:v>8.7083333333333339</c:v>
                </c:pt>
                <c:pt idx="3">
                  <c:v>7.9375</c:v>
                </c:pt>
                <c:pt idx="4">
                  <c:v>7.875</c:v>
                </c:pt>
                <c:pt idx="5">
                  <c:v>8.1666666666666661</c:v>
                </c:pt>
                <c:pt idx="6">
                  <c:v>7.9375</c:v>
                </c:pt>
                <c:pt idx="7">
                  <c:v>7.666666666666667</c:v>
                </c:pt>
                <c:pt idx="8">
                  <c:v>5.583333333333333</c:v>
                </c:pt>
              </c:numCache>
            </c:numRef>
          </c:val>
          <c:extLst>
            <c:ext xmlns:c16="http://schemas.microsoft.com/office/drawing/2014/chart" uri="{C3380CC4-5D6E-409C-BE32-E72D297353CC}">
              <c16:uniqueId val="{00000000-FCAC-0543-80E0-3B4756E36FBC}"/>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'C - Global vs human'!$AZ$132:$AZ$140</c:f>
              <c:numCache>
                <c:formatCode>0.00</c:formatCode>
                <c:ptCount val="9"/>
                <c:pt idx="0">
                  <c:v>7.5555555555555554</c:v>
                </c:pt>
                <c:pt idx="1">
                  <c:v>7.5555555555555554</c:v>
                </c:pt>
                <c:pt idx="2">
                  <c:v>7.5555555555555554</c:v>
                </c:pt>
                <c:pt idx="3">
                  <c:v>7.5555555555555554</c:v>
                </c:pt>
                <c:pt idx="4">
                  <c:v>7.5555555555555554</c:v>
                </c:pt>
                <c:pt idx="5">
                  <c:v>7.5555555555555554</c:v>
                </c:pt>
                <c:pt idx="6">
                  <c:v>7.5555555555555554</c:v>
                </c:pt>
                <c:pt idx="7">
                  <c:v>7.5555555555555554</c:v>
                </c:pt>
                <c:pt idx="8">
                  <c:v>7.5555555555555554</c:v>
                </c:pt>
              </c:numCache>
            </c:numRef>
          </c:val>
          <c:smooth val="0"/>
          <c:extLst>
            <c:ext xmlns:c16="http://schemas.microsoft.com/office/drawing/2014/chart" uri="{C3380CC4-5D6E-409C-BE32-E72D297353CC}">
              <c16:uniqueId val="{00000001-FCAC-0543-80E0-3B4756E36FBC}"/>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D - Humata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 vs human'!$BM$106:$BM$114</c:f>
                <c:numCache>
                  <c:formatCode>General</c:formatCode>
                  <c:ptCount val="9"/>
                  <c:pt idx="0">
                    <c:v>3.2585624828548263</c:v>
                  </c:pt>
                  <c:pt idx="1">
                    <c:v>2.1859992664895342</c:v>
                  </c:pt>
                  <c:pt idx="2">
                    <c:v>1.1962459334790496</c:v>
                  </c:pt>
                  <c:pt idx="3">
                    <c:v>2.3532988230929148</c:v>
                  </c:pt>
                  <c:pt idx="4">
                    <c:v>2.0109637053927472</c:v>
                  </c:pt>
                  <c:pt idx="5">
                    <c:v>1.1054257728137795</c:v>
                  </c:pt>
                  <c:pt idx="6">
                    <c:v>0.82967986595497401</c:v>
                  </c:pt>
                  <c:pt idx="7">
                    <c:v>2.2877649849435695</c:v>
                  </c:pt>
                  <c:pt idx="8">
                    <c:v>3.7403236741572763</c:v>
                  </c:pt>
                </c:numCache>
              </c:numRef>
            </c:plus>
            <c:minus>
              <c:numRef>
                <c:f>'C - Global vs human'!$BM$106:$BM$114</c:f>
                <c:numCache>
                  <c:formatCode>General</c:formatCode>
                  <c:ptCount val="9"/>
                  <c:pt idx="0">
                    <c:v>3.2585624828548263</c:v>
                  </c:pt>
                  <c:pt idx="1">
                    <c:v>2.1859992664895342</c:v>
                  </c:pt>
                  <c:pt idx="2">
                    <c:v>1.1962459334790496</c:v>
                  </c:pt>
                  <c:pt idx="3">
                    <c:v>2.3532988230929148</c:v>
                  </c:pt>
                  <c:pt idx="4">
                    <c:v>2.0109637053927472</c:v>
                  </c:pt>
                  <c:pt idx="5">
                    <c:v>1.1054257728137795</c:v>
                  </c:pt>
                  <c:pt idx="6">
                    <c:v>0.82967986595497401</c:v>
                  </c:pt>
                  <c:pt idx="7">
                    <c:v>2.2877649849435695</c:v>
                  </c:pt>
                  <c:pt idx="8">
                    <c:v>3.7403236741572763</c:v>
                  </c:pt>
                </c:numCache>
              </c:numRef>
            </c:minus>
            <c:spPr>
              <a:noFill/>
              <a:ln w="9525" cap="flat" cmpd="sng" algn="ctr">
                <a:solidFill>
                  <a:schemeClr val="tx1">
                    <a:lumMod val="65000"/>
                    <a:lumOff val="35000"/>
                  </a:schemeClr>
                </a:solidFill>
                <a:round/>
              </a:ln>
              <a:effectLst/>
            </c:spPr>
          </c:errBars>
          <c:cat>
            <c:strRef>
              <c:f>'C - Global vs human'!$AW$91:$AW$99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 vs human'!$BM$91:$BM$99</c:f>
              <c:numCache>
                <c:formatCode>0.00</c:formatCode>
                <c:ptCount val="9"/>
                <c:pt idx="0">
                  <c:v>5.041666666666667</c:v>
                </c:pt>
                <c:pt idx="1">
                  <c:v>6.333333333333333</c:v>
                </c:pt>
                <c:pt idx="2">
                  <c:v>7.291666666666667</c:v>
                </c:pt>
                <c:pt idx="3">
                  <c:v>7.020833333333333</c:v>
                </c:pt>
                <c:pt idx="4">
                  <c:v>7.208333333333333</c:v>
                </c:pt>
                <c:pt idx="5">
                  <c:v>6.666666666666667</c:v>
                </c:pt>
                <c:pt idx="6">
                  <c:v>7.875</c:v>
                </c:pt>
                <c:pt idx="7">
                  <c:v>7.083333333333333</c:v>
                </c:pt>
                <c:pt idx="8">
                  <c:v>5.416666666666667</c:v>
                </c:pt>
              </c:numCache>
            </c:numRef>
          </c:val>
          <c:extLst>
            <c:ext xmlns:c16="http://schemas.microsoft.com/office/drawing/2014/chart" uri="{C3380CC4-5D6E-409C-BE32-E72D297353CC}">
              <c16:uniqueId val="{00000000-77B8-2A4A-A98A-EFE8007FCD0E}"/>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'C - Global vs human'!$BA$132:$BA$140</c:f>
              <c:numCache>
                <c:formatCode>0.00</c:formatCode>
                <c:ptCount val="9"/>
                <c:pt idx="0">
                  <c:v>6.6597222222222214</c:v>
                </c:pt>
                <c:pt idx="1">
                  <c:v>6.6597222222222214</c:v>
                </c:pt>
                <c:pt idx="2">
                  <c:v>6.6597222222222214</c:v>
                </c:pt>
                <c:pt idx="3">
                  <c:v>6.6597222222222214</c:v>
                </c:pt>
                <c:pt idx="4">
                  <c:v>6.6597222222222214</c:v>
                </c:pt>
                <c:pt idx="5">
                  <c:v>6.6597222222222214</c:v>
                </c:pt>
                <c:pt idx="6">
                  <c:v>6.6597222222222214</c:v>
                </c:pt>
                <c:pt idx="7">
                  <c:v>6.6597222222222214</c:v>
                </c:pt>
                <c:pt idx="8">
                  <c:v>6.6597222222222214</c:v>
                </c:pt>
              </c:numCache>
            </c:numRef>
          </c:val>
          <c:smooth val="0"/>
          <c:extLst>
            <c:ext xmlns:c16="http://schemas.microsoft.com/office/drawing/2014/chart" uri="{C3380CC4-5D6E-409C-BE32-E72D297353CC}">
              <c16:uniqueId val="{00000002-77B8-2A4A-A98A-EFE8007FCD0E}"/>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E - SciSpace/Typeset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 vs human'!$BQ$106:$BQ$114</c:f>
                <c:numCache>
                  <c:formatCode>General</c:formatCode>
                  <c:ptCount val="9"/>
                  <c:pt idx="0">
                    <c:v>1.6486811677402387</c:v>
                  </c:pt>
                  <c:pt idx="1">
                    <c:v>2.1196569519231603</c:v>
                  </c:pt>
                  <c:pt idx="2">
                    <c:v>1.4659092592975143</c:v>
                  </c:pt>
                  <c:pt idx="3">
                    <c:v>1.5123855408927895</c:v>
                  </c:pt>
                  <c:pt idx="4">
                    <c:v>1.5185659936851446</c:v>
                  </c:pt>
                  <c:pt idx="5">
                    <c:v>1.5174211197977614</c:v>
                  </c:pt>
                  <c:pt idx="6">
                    <c:v>1.0922016521151867</c:v>
                  </c:pt>
                  <c:pt idx="7">
                    <c:v>1.0907290509414604</c:v>
                  </c:pt>
                  <c:pt idx="8">
                    <c:v>2.1643924929069782</c:v>
                  </c:pt>
                </c:numCache>
              </c:numRef>
            </c:plus>
            <c:minus>
              <c:numRef>
                <c:f>'C - Global vs human'!$BQ$106:$BQ$114</c:f>
                <c:numCache>
                  <c:formatCode>General</c:formatCode>
                  <c:ptCount val="9"/>
                  <c:pt idx="0">
                    <c:v>1.6486811677402387</c:v>
                  </c:pt>
                  <c:pt idx="1">
                    <c:v>2.1196569519231603</c:v>
                  </c:pt>
                  <c:pt idx="2">
                    <c:v>1.4659092592975143</c:v>
                  </c:pt>
                  <c:pt idx="3">
                    <c:v>1.5123855408927895</c:v>
                  </c:pt>
                  <c:pt idx="4">
                    <c:v>1.5185659936851446</c:v>
                  </c:pt>
                  <c:pt idx="5">
                    <c:v>1.5174211197977614</c:v>
                  </c:pt>
                  <c:pt idx="6">
                    <c:v>1.0922016521151867</c:v>
                  </c:pt>
                  <c:pt idx="7">
                    <c:v>1.0907290509414604</c:v>
                  </c:pt>
                  <c:pt idx="8">
                    <c:v>2.1643924929069782</c:v>
                  </c:pt>
                </c:numCache>
              </c:numRef>
            </c:minus>
            <c:spPr>
              <a:noFill/>
              <a:ln w="9525" cap="flat" cmpd="sng" algn="ctr">
                <a:solidFill>
                  <a:schemeClr val="tx1">
                    <a:lumMod val="65000"/>
                    <a:lumOff val="35000"/>
                  </a:schemeClr>
                </a:solidFill>
                <a:round/>
              </a:ln>
              <a:effectLst/>
            </c:spPr>
          </c:errBars>
          <c:cat>
            <c:strRef>
              <c:f>'C - Global vs human'!$AW$91:$AW$99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 vs human'!$BQ$91:$BQ$99</c:f>
              <c:numCache>
                <c:formatCode>0.00</c:formatCode>
                <c:ptCount val="9"/>
                <c:pt idx="0">
                  <c:v>7.166666666666667</c:v>
                </c:pt>
                <c:pt idx="1">
                  <c:v>7.125</c:v>
                </c:pt>
                <c:pt idx="2">
                  <c:v>7.583333333333333</c:v>
                </c:pt>
                <c:pt idx="3">
                  <c:v>7.645833333333333</c:v>
                </c:pt>
                <c:pt idx="4">
                  <c:v>7.5</c:v>
                </c:pt>
                <c:pt idx="5">
                  <c:v>7.625</c:v>
                </c:pt>
                <c:pt idx="6">
                  <c:v>7.416666666666667</c:v>
                </c:pt>
                <c:pt idx="7">
                  <c:v>7.666666666666667</c:v>
                </c:pt>
                <c:pt idx="8">
                  <c:v>7.166666666666667</c:v>
                </c:pt>
              </c:numCache>
            </c:numRef>
          </c:val>
          <c:extLst>
            <c:ext xmlns:c16="http://schemas.microsoft.com/office/drawing/2014/chart" uri="{C3380CC4-5D6E-409C-BE32-E72D297353CC}">
              <c16:uniqueId val="{00000000-91FC-0548-A105-858B4A3D8752}"/>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'C - Global vs human'!$BB$132:$BB$140</c:f>
              <c:numCache>
                <c:formatCode>0.00</c:formatCode>
                <c:ptCount val="9"/>
                <c:pt idx="0">
                  <c:v>7.4328703703703694</c:v>
                </c:pt>
                <c:pt idx="1">
                  <c:v>7.4328703703703694</c:v>
                </c:pt>
                <c:pt idx="2">
                  <c:v>7.4328703703703694</c:v>
                </c:pt>
                <c:pt idx="3">
                  <c:v>7.4328703703703694</c:v>
                </c:pt>
                <c:pt idx="4">
                  <c:v>7.4328703703703694</c:v>
                </c:pt>
                <c:pt idx="5">
                  <c:v>7.4328703703703694</c:v>
                </c:pt>
                <c:pt idx="6">
                  <c:v>7.4328703703703694</c:v>
                </c:pt>
                <c:pt idx="7">
                  <c:v>7.4328703703703694</c:v>
                </c:pt>
                <c:pt idx="8">
                  <c:v>7.4328703703703694</c:v>
                </c:pt>
              </c:numCache>
            </c:numRef>
          </c:val>
          <c:smooth val="0"/>
          <c:extLst>
            <c:ext xmlns:c16="http://schemas.microsoft.com/office/drawing/2014/chart" uri="{C3380CC4-5D6E-409C-BE32-E72D297353CC}">
              <c16:uniqueId val="{00000001-91FC-0548-A105-858B4A3D8752}"/>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chemeClr val="accent2"/>
            </a:solidFill>
            <a:ln>
              <a:noFill/>
            </a:ln>
            <a:effectLst/>
          </c:spPr>
          <c:invertIfNegative val="0"/>
          <c:dLbls>
            <c:dLbl>
              <c:idx val="0"/>
              <c:layout>
                <c:manualLayout>
                  <c:x val="3.10340154237740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09-664E-8238-453ECA0CCD5E}"/>
                </c:ext>
              </c:extLst>
            </c:dLbl>
            <c:dLbl>
              <c:idx val="1"/>
              <c:layout>
                <c:manualLayout>
                  <c:x val="2.1485087601074367E-2"/>
                  <c:y val="-4.54111063236530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09-664E-8238-453ECA0CCD5E}"/>
                </c:ext>
              </c:extLst>
            </c:dLbl>
            <c:dLbl>
              <c:idx val="2"/>
              <c:layout>
                <c:manualLayout>
                  <c:x val="3.580847933512394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09-664E-8238-453ECA0CCD5E}"/>
                </c:ext>
              </c:extLst>
            </c:dLbl>
            <c:dLbl>
              <c:idx val="3"/>
              <c:layout>
                <c:manualLayout>
                  <c:x val="3.34212473794488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09-664E-8238-453ECA0CCD5E}"/>
                </c:ext>
              </c:extLst>
            </c:dLbl>
            <c:dLbl>
              <c:idx val="4"/>
              <c:layout>
                <c:manualLayout>
                  <c:x val="2.864678346809915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09-664E-8238-453ECA0CCD5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'C - Global vs human'!$AY$84:$BC$84</c:f>
                <c:numCache>
                  <c:formatCode>General</c:formatCode>
                  <c:ptCount val="5"/>
                  <c:pt idx="0">
                    <c:v>0.91214443865020212</c:v>
                  </c:pt>
                  <c:pt idx="1">
                    <c:v>1.6093428318875156</c:v>
                  </c:pt>
                  <c:pt idx="2">
                    <c:v>0.99904318683783389</c:v>
                  </c:pt>
                  <c:pt idx="3">
                    <c:v>1.2872492910322735</c:v>
                  </c:pt>
                  <c:pt idx="4">
                    <c:v>2.1783609112773057</c:v>
                  </c:pt>
                </c:numCache>
              </c:numRef>
            </c:plus>
            <c:minus>
              <c:numRef>
                <c:f>'C - Global vs human'!$AY$84:$BC$84</c:f>
                <c:numCache>
                  <c:formatCode>General</c:formatCode>
                  <c:ptCount val="5"/>
                  <c:pt idx="0">
                    <c:v>0.91214443865020212</c:v>
                  </c:pt>
                  <c:pt idx="1">
                    <c:v>1.6093428318875156</c:v>
                  </c:pt>
                  <c:pt idx="2">
                    <c:v>0.99904318683783389</c:v>
                  </c:pt>
                  <c:pt idx="3">
                    <c:v>1.2872492910322735</c:v>
                  </c:pt>
                  <c:pt idx="4">
                    <c:v>2.1783609112773057</c:v>
                  </c:pt>
                </c:numCache>
              </c:numRef>
            </c:minus>
            <c:spPr>
              <a:noFill/>
              <a:ln w="9525" cap="flat" cmpd="sng" algn="ctr">
                <a:solidFill>
                  <a:schemeClr val="tx1">
                    <a:lumMod val="65000"/>
                    <a:lumOff val="35000"/>
                  </a:schemeClr>
                </a:solidFill>
                <a:round/>
              </a:ln>
              <a:effectLst/>
            </c:spPr>
          </c:errBars>
          <c:cat>
            <c:strRef>
              <c:f>'C - Global vs human'!$AY$72:$BC$72</c:f>
              <c:strCache>
                <c:ptCount val="5"/>
                <c:pt idx="0">
                  <c:v>ELISE</c:v>
                </c:pt>
                <c:pt idx="1">
                  <c:v>Epsilon</c:v>
                </c:pt>
                <c:pt idx="2">
                  <c:v>ChatGPT</c:v>
                </c:pt>
                <c:pt idx="3">
                  <c:v>SciSpace/Typeset</c:v>
                </c:pt>
                <c:pt idx="4">
                  <c:v>Humata</c:v>
                </c:pt>
              </c:strCache>
            </c:strRef>
          </c:cat>
          <c:val>
            <c:numRef>
              <c:f>'C - Global vs human'!$AY$82:$BC$82</c:f>
              <c:numCache>
                <c:formatCode>0.00</c:formatCode>
                <c:ptCount val="5"/>
                <c:pt idx="0">
                  <c:v>8.2268518518518512</c:v>
                </c:pt>
                <c:pt idx="1">
                  <c:v>7.5555555555555554</c:v>
                </c:pt>
                <c:pt idx="2">
                  <c:v>7.4814814814814801</c:v>
                </c:pt>
                <c:pt idx="3">
                  <c:v>7.4328703703703694</c:v>
                </c:pt>
                <c:pt idx="4">
                  <c:v>6.6597222222222214</c:v>
                </c:pt>
              </c:numCache>
            </c:numRef>
          </c:val>
          <c:extLst>
            <c:ext xmlns:c16="http://schemas.microsoft.com/office/drawing/2014/chart" uri="{C3380CC4-5D6E-409C-BE32-E72D297353CC}">
              <c16:uniqueId val="{00000000-5609-664E-8238-453ECA0CCD5E}"/>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 - ChatGPT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 vs human'!$BA$101:$BA$109</c:f>
                <c:numCache>
                  <c:formatCode>General</c:formatCode>
                  <c:ptCount val="9"/>
                  <c:pt idx="0">
                    <c:v>1.0813373993388511</c:v>
                  </c:pt>
                  <c:pt idx="1">
                    <c:v>1.4418074266474949</c:v>
                  </c:pt>
                  <c:pt idx="2">
                    <c:v>1.9753861822894629</c:v>
                  </c:pt>
                  <c:pt idx="3">
                    <c:v>1.148532550810798</c:v>
                  </c:pt>
                  <c:pt idx="4">
                    <c:v>2.2368125554944611</c:v>
                  </c:pt>
                  <c:pt idx="5">
                    <c:v>1.3387718610525103</c:v>
                  </c:pt>
                  <c:pt idx="6">
                    <c:v>1.7527752182972869</c:v>
                  </c:pt>
                  <c:pt idx="7">
                    <c:v>2.4783304459107209</c:v>
                  </c:pt>
                  <c:pt idx="8">
                    <c:v>1.3213458911911633</c:v>
                  </c:pt>
                </c:numCache>
              </c:numRef>
            </c:plus>
            <c:minus>
              <c:numRef>
                <c:f>'A - Global vs human'!$BA$101:$BA$109</c:f>
                <c:numCache>
                  <c:formatCode>General</c:formatCode>
                  <c:ptCount val="9"/>
                  <c:pt idx="0">
                    <c:v>1.0813373993388511</c:v>
                  </c:pt>
                  <c:pt idx="1">
                    <c:v>1.4418074266474949</c:v>
                  </c:pt>
                  <c:pt idx="2">
                    <c:v>1.9753861822894629</c:v>
                  </c:pt>
                  <c:pt idx="3">
                    <c:v>1.148532550810798</c:v>
                  </c:pt>
                  <c:pt idx="4">
                    <c:v>2.2368125554944611</c:v>
                  </c:pt>
                  <c:pt idx="5">
                    <c:v>1.3387718610525103</c:v>
                  </c:pt>
                  <c:pt idx="6">
                    <c:v>1.7527752182972869</c:v>
                  </c:pt>
                  <c:pt idx="7">
                    <c:v>2.4783304459107209</c:v>
                  </c:pt>
                  <c:pt idx="8">
                    <c:v>1.3213458911911633</c:v>
                  </c:pt>
                </c:numCache>
              </c:numRef>
            </c:minus>
            <c:spPr>
              <a:noFill/>
              <a:ln w="9525" cap="flat" cmpd="sng" algn="ctr">
                <a:solidFill>
                  <a:schemeClr val="tx1">
                    <a:lumMod val="65000"/>
                    <a:lumOff val="35000"/>
                  </a:schemeClr>
                </a:solidFill>
                <a:round/>
              </a:ln>
              <a:effectLst/>
            </c:spPr>
          </c:errBars>
          <c:cat>
            <c:strRef>
              <c:f>'A - Global vs human'!$AW$86:$AW$94</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 vs human'!$BA$86:$BA$94</c:f>
              <c:numCache>
                <c:formatCode>0.00</c:formatCode>
                <c:ptCount val="9"/>
                <c:pt idx="0">
                  <c:v>8</c:v>
                </c:pt>
                <c:pt idx="1">
                  <c:v>6.3611111111111107</c:v>
                </c:pt>
                <c:pt idx="2">
                  <c:v>7.333333333333333</c:v>
                </c:pt>
                <c:pt idx="3">
                  <c:v>7.3888888888888884</c:v>
                </c:pt>
                <c:pt idx="4">
                  <c:v>6.833333333333333</c:v>
                </c:pt>
                <c:pt idx="5">
                  <c:v>7.333333333333333</c:v>
                </c:pt>
                <c:pt idx="6">
                  <c:v>6.9444444444444438</c:v>
                </c:pt>
                <c:pt idx="7">
                  <c:v>6.5555555555555545</c:v>
                </c:pt>
                <c:pt idx="8">
                  <c:v>7.1111111111111107</c:v>
                </c:pt>
              </c:numCache>
            </c:numRef>
          </c:val>
          <c:extLst>
            <c:ext xmlns:c16="http://schemas.microsoft.com/office/drawing/2014/chart" uri="{C3380CC4-5D6E-409C-BE32-E72D297353CC}">
              <c16:uniqueId val="{00000000-4C5F-FF48-A7FC-42BB76A58C25}"/>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'A - Global vs human'!$AY$127:$AY$135</c:f>
              <c:numCache>
                <c:formatCode>0.00</c:formatCode>
                <c:ptCount val="9"/>
                <c:pt idx="0">
                  <c:v>7.0956790123456797</c:v>
                </c:pt>
                <c:pt idx="1">
                  <c:v>7.0956790123456797</c:v>
                </c:pt>
                <c:pt idx="2">
                  <c:v>7.0956790123456797</c:v>
                </c:pt>
                <c:pt idx="3">
                  <c:v>7.0956790123456797</c:v>
                </c:pt>
                <c:pt idx="4">
                  <c:v>7.0956790123456797</c:v>
                </c:pt>
                <c:pt idx="5">
                  <c:v>7.0956790123456797</c:v>
                </c:pt>
                <c:pt idx="6">
                  <c:v>7.0956790123456797</c:v>
                </c:pt>
                <c:pt idx="7">
                  <c:v>7.0956790123456797</c:v>
                </c:pt>
                <c:pt idx="8">
                  <c:v>7.0956790123456797</c:v>
                </c:pt>
              </c:numCache>
            </c:numRef>
          </c:val>
          <c:smooth val="0"/>
          <c:extLst>
            <c:ext xmlns:c16="http://schemas.microsoft.com/office/drawing/2014/chart" uri="{C3380CC4-5D6E-409C-BE32-E72D297353CC}">
              <c16:uniqueId val="{00000001-4C5F-FF48-A7FC-42BB76A58C25}"/>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B - ELISE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 vs human'!$BE$101:$BE$109</c:f>
                <c:numCache>
                  <c:formatCode>General</c:formatCode>
                  <c:ptCount val="9"/>
                  <c:pt idx="0">
                    <c:v>1.2221578844166403</c:v>
                  </c:pt>
                  <c:pt idx="1">
                    <c:v>1.9926009668282443</c:v>
                  </c:pt>
                  <c:pt idx="2">
                    <c:v>1.3545798086470591</c:v>
                  </c:pt>
                  <c:pt idx="3">
                    <c:v>1.1368559269400673</c:v>
                  </c:pt>
                  <c:pt idx="4">
                    <c:v>1.1495937815294095</c:v>
                  </c:pt>
                  <c:pt idx="5">
                    <c:v>1.0249381796849892</c:v>
                  </c:pt>
                  <c:pt idx="6">
                    <c:v>0.65502509270893661</c:v>
                  </c:pt>
                  <c:pt idx="7">
                    <c:v>1.4939684283174277</c:v>
                  </c:pt>
                  <c:pt idx="8">
                    <c:v>0.64240758332952019</c:v>
                  </c:pt>
                </c:numCache>
              </c:numRef>
            </c:plus>
            <c:minus>
              <c:numRef>
                <c:f>'A - Global vs human'!$BE$101:$BE$109</c:f>
                <c:numCache>
                  <c:formatCode>General</c:formatCode>
                  <c:ptCount val="9"/>
                  <c:pt idx="0">
                    <c:v>1.2221578844166403</c:v>
                  </c:pt>
                  <c:pt idx="1">
                    <c:v>1.9926009668282443</c:v>
                  </c:pt>
                  <c:pt idx="2">
                    <c:v>1.3545798086470591</c:v>
                  </c:pt>
                  <c:pt idx="3">
                    <c:v>1.1368559269400673</c:v>
                  </c:pt>
                  <c:pt idx="4">
                    <c:v>1.1495937815294095</c:v>
                  </c:pt>
                  <c:pt idx="5">
                    <c:v>1.0249381796849892</c:v>
                  </c:pt>
                  <c:pt idx="6">
                    <c:v>0.65502509270893661</c:v>
                  </c:pt>
                  <c:pt idx="7">
                    <c:v>1.4939684283174277</c:v>
                  </c:pt>
                  <c:pt idx="8">
                    <c:v>0.64240758332952019</c:v>
                  </c:pt>
                </c:numCache>
              </c:numRef>
            </c:minus>
            <c:spPr>
              <a:noFill/>
              <a:ln w="9525" cap="flat" cmpd="sng" algn="ctr">
                <a:solidFill>
                  <a:schemeClr val="tx1">
                    <a:lumMod val="65000"/>
                    <a:lumOff val="35000"/>
                  </a:schemeClr>
                </a:solidFill>
                <a:round/>
              </a:ln>
              <a:effectLst/>
            </c:spPr>
          </c:errBars>
          <c:cat>
            <c:strRef>
              <c:f>'A - Global vs human'!$AW$86:$AW$94</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 vs human'!$BE$86:$BE$94</c:f>
              <c:numCache>
                <c:formatCode>0.00</c:formatCode>
                <c:ptCount val="9"/>
                <c:pt idx="0">
                  <c:v>7.7222222222222223</c:v>
                </c:pt>
                <c:pt idx="1">
                  <c:v>6.9722222222222223</c:v>
                </c:pt>
                <c:pt idx="2">
                  <c:v>8.6111111111111125</c:v>
                </c:pt>
                <c:pt idx="3">
                  <c:v>7.6111111111111116</c:v>
                </c:pt>
                <c:pt idx="4">
                  <c:v>8.7222222222222214</c:v>
                </c:pt>
                <c:pt idx="5">
                  <c:v>8.2777777777777786</c:v>
                </c:pt>
                <c:pt idx="6">
                  <c:v>7.916666666666667</c:v>
                </c:pt>
                <c:pt idx="7">
                  <c:v>7.4444444444444438</c:v>
                </c:pt>
                <c:pt idx="8">
                  <c:v>8.5555555555555554</c:v>
                </c:pt>
              </c:numCache>
            </c:numRef>
          </c:val>
          <c:extLst>
            <c:ext xmlns:c16="http://schemas.microsoft.com/office/drawing/2014/chart" uri="{C3380CC4-5D6E-409C-BE32-E72D297353CC}">
              <c16:uniqueId val="{00000000-A1C2-DE4D-8AB1-80D505A8A176}"/>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'A - Global vs human'!$AZ$127:$AZ$135</c:f>
              <c:numCache>
                <c:formatCode>0.00</c:formatCode>
                <c:ptCount val="9"/>
                <c:pt idx="0">
                  <c:v>7.981481481481481</c:v>
                </c:pt>
                <c:pt idx="1">
                  <c:v>7.981481481481481</c:v>
                </c:pt>
                <c:pt idx="2">
                  <c:v>7.981481481481481</c:v>
                </c:pt>
                <c:pt idx="3">
                  <c:v>7.981481481481481</c:v>
                </c:pt>
                <c:pt idx="4">
                  <c:v>7.981481481481481</c:v>
                </c:pt>
                <c:pt idx="5">
                  <c:v>7.981481481481481</c:v>
                </c:pt>
                <c:pt idx="6">
                  <c:v>7.981481481481481</c:v>
                </c:pt>
                <c:pt idx="7">
                  <c:v>7.981481481481481</c:v>
                </c:pt>
                <c:pt idx="8">
                  <c:v>7.981481481481481</c:v>
                </c:pt>
              </c:numCache>
            </c:numRef>
          </c:val>
          <c:smooth val="0"/>
          <c:extLst>
            <c:ext xmlns:c16="http://schemas.microsoft.com/office/drawing/2014/chart" uri="{C3380CC4-5D6E-409C-BE32-E72D297353CC}">
              <c16:uniqueId val="{00000001-A1C2-DE4D-8AB1-80D505A8A176}"/>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C - Epsilon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 vs human'!$BI$101:$BI$109</c:f>
                <c:numCache>
                  <c:formatCode>General</c:formatCode>
                  <c:ptCount val="9"/>
                  <c:pt idx="0">
                    <c:v>1.092217086538761</c:v>
                  </c:pt>
                  <c:pt idx="1">
                    <c:v>2.6224887689422047</c:v>
                  </c:pt>
                  <c:pt idx="2">
                    <c:v>2.0830127050017424</c:v>
                  </c:pt>
                  <c:pt idx="3">
                    <c:v>1.4034378018741303</c:v>
                  </c:pt>
                  <c:pt idx="4">
                    <c:v>1.584866808921549</c:v>
                  </c:pt>
                  <c:pt idx="5">
                    <c:v>1.4428044666028399</c:v>
                  </c:pt>
                  <c:pt idx="6">
                    <c:v>1.5824523547920364</c:v>
                  </c:pt>
                  <c:pt idx="7">
                    <c:v>1.6525314386533181</c:v>
                  </c:pt>
                  <c:pt idx="8">
                    <c:v>1.9695806895568149</c:v>
                  </c:pt>
                </c:numCache>
              </c:numRef>
            </c:plus>
            <c:minus>
              <c:numRef>
                <c:f>'A - Global vs human'!$BI$101:$BI$109</c:f>
                <c:numCache>
                  <c:formatCode>General</c:formatCode>
                  <c:ptCount val="9"/>
                  <c:pt idx="0">
                    <c:v>1.092217086538761</c:v>
                  </c:pt>
                  <c:pt idx="1">
                    <c:v>2.6224887689422047</c:v>
                  </c:pt>
                  <c:pt idx="2">
                    <c:v>2.0830127050017424</c:v>
                  </c:pt>
                  <c:pt idx="3">
                    <c:v>1.4034378018741303</c:v>
                  </c:pt>
                  <c:pt idx="4">
                    <c:v>1.584866808921549</c:v>
                  </c:pt>
                  <c:pt idx="5">
                    <c:v>1.4428044666028399</c:v>
                  </c:pt>
                  <c:pt idx="6">
                    <c:v>1.5824523547920364</c:v>
                  </c:pt>
                  <c:pt idx="7">
                    <c:v>1.6525314386533181</c:v>
                  </c:pt>
                  <c:pt idx="8">
                    <c:v>1.9695806895568149</c:v>
                  </c:pt>
                </c:numCache>
              </c:numRef>
            </c:minus>
            <c:spPr>
              <a:noFill/>
              <a:ln w="9525" cap="flat" cmpd="sng" algn="ctr">
                <a:solidFill>
                  <a:schemeClr val="tx1">
                    <a:lumMod val="65000"/>
                    <a:lumOff val="35000"/>
                  </a:schemeClr>
                </a:solidFill>
                <a:round/>
              </a:ln>
              <a:effectLst/>
            </c:spPr>
          </c:errBars>
          <c:cat>
            <c:strRef>
              <c:f>'A - Global vs human'!$AW$86:$AW$94</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 vs human'!$BI$86:$BI$94</c:f>
              <c:numCache>
                <c:formatCode>0.00</c:formatCode>
                <c:ptCount val="9"/>
                <c:pt idx="0">
                  <c:v>6.8888888888888893</c:v>
                </c:pt>
                <c:pt idx="1">
                  <c:v>6.666666666666667</c:v>
                </c:pt>
                <c:pt idx="2">
                  <c:v>6.7222222222222214</c:v>
                </c:pt>
                <c:pt idx="3">
                  <c:v>7.4444444444444438</c:v>
                </c:pt>
                <c:pt idx="4">
                  <c:v>7</c:v>
                </c:pt>
                <c:pt idx="5">
                  <c:v>7.5</c:v>
                </c:pt>
                <c:pt idx="6">
                  <c:v>6.9444444444444455</c:v>
                </c:pt>
                <c:pt idx="7">
                  <c:v>6.7777777777777777</c:v>
                </c:pt>
                <c:pt idx="8">
                  <c:v>6.916666666666667</c:v>
                </c:pt>
              </c:numCache>
            </c:numRef>
          </c:val>
          <c:extLst>
            <c:ext xmlns:c16="http://schemas.microsoft.com/office/drawing/2014/chart" uri="{C3380CC4-5D6E-409C-BE32-E72D297353CC}">
              <c16:uniqueId val="{00000000-5538-7349-AA1A-0CF519684198}"/>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'A - Global vs human'!$BA$127:$BA$135</c:f>
              <c:numCache>
                <c:formatCode>0.00</c:formatCode>
                <c:ptCount val="9"/>
                <c:pt idx="0">
                  <c:v>6.9845679012345672</c:v>
                </c:pt>
                <c:pt idx="1">
                  <c:v>6.9845679012345672</c:v>
                </c:pt>
                <c:pt idx="2">
                  <c:v>6.9845679012345672</c:v>
                </c:pt>
                <c:pt idx="3">
                  <c:v>6.9845679012345672</c:v>
                </c:pt>
                <c:pt idx="4">
                  <c:v>6.9845679012345672</c:v>
                </c:pt>
                <c:pt idx="5">
                  <c:v>6.9845679012345672</c:v>
                </c:pt>
                <c:pt idx="6">
                  <c:v>6.9845679012345672</c:v>
                </c:pt>
                <c:pt idx="7">
                  <c:v>6.9845679012345672</c:v>
                </c:pt>
                <c:pt idx="8">
                  <c:v>6.9845679012345672</c:v>
                </c:pt>
              </c:numCache>
            </c:numRef>
          </c:val>
          <c:smooth val="0"/>
          <c:extLst>
            <c:ext xmlns:c16="http://schemas.microsoft.com/office/drawing/2014/chart" uri="{C3380CC4-5D6E-409C-BE32-E72D297353CC}">
              <c16:uniqueId val="{00000001-5538-7349-AA1A-0CF519684198}"/>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D - Humata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 vs human'!$BM$101:$BM$109</c:f>
                <c:numCache>
                  <c:formatCode>General</c:formatCode>
                  <c:ptCount val="9"/>
                  <c:pt idx="0">
                    <c:v>3.7959646551222064</c:v>
                  </c:pt>
                  <c:pt idx="1">
                    <c:v>2.0217664119415208</c:v>
                  </c:pt>
                  <c:pt idx="2">
                    <c:v>2.4213433355250769</c:v>
                  </c:pt>
                  <c:pt idx="3">
                    <c:v>2.7715381956595362</c:v>
                  </c:pt>
                  <c:pt idx="4">
                    <c:v>1.6817457559378379</c:v>
                  </c:pt>
                  <c:pt idx="5">
                    <c:v>1.3891267941136816</c:v>
                  </c:pt>
                  <c:pt idx="6">
                    <c:v>1.3590413103442869</c:v>
                  </c:pt>
                  <c:pt idx="7">
                    <c:v>2.3726136372006188</c:v>
                  </c:pt>
                  <c:pt idx="8">
                    <c:v>1.3398034046823353</c:v>
                  </c:pt>
                </c:numCache>
              </c:numRef>
            </c:plus>
            <c:minus>
              <c:numRef>
                <c:f>'A - Global vs human'!$BM$101:$BM$109</c:f>
                <c:numCache>
                  <c:formatCode>General</c:formatCode>
                  <c:ptCount val="9"/>
                  <c:pt idx="0">
                    <c:v>3.7959646551222064</c:v>
                  </c:pt>
                  <c:pt idx="1">
                    <c:v>2.0217664119415208</c:v>
                  </c:pt>
                  <c:pt idx="2">
                    <c:v>2.4213433355250769</c:v>
                  </c:pt>
                  <c:pt idx="3">
                    <c:v>2.7715381956595362</c:v>
                  </c:pt>
                  <c:pt idx="4">
                    <c:v>1.6817457559378379</c:v>
                  </c:pt>
                  <c:pt idx="5">
                    <c:v>1.3891267941136816</c:v>
                  </c:pt>
                  <c:pt idx="6">
                    <c:v>1.3590413103442869</c:v>
                  </c:pt>
                  <c:pt idx="7">
                    <c:v>2.3726136372006188</c:v>
                  </c:pt>
                  <c:pt idx="8">
                    <c:v>1.3398034046823353</c:v>
                  </c:pt>
                </c:numCache>
              </c:numRef>
            </c:minus>
            <c:spPr>
              <a:noFill/>
              <a:ln w="9525" cap="flat" cmpd="sng" algn="ctr">
                <a:solidFill>
                  <a:schemeClr val="tx1">
                    <a:lumMod val="65000"/>
                    <a:lumOff val="35000"/>
                  </a:schemeClr>
                </a:solidFill>
                <a:round/>
              </a:ln>
              <a:effectLst/>
            </c:spPr>
          </c:errBars>
          <c:cat>
            <c:strRef>
              <c:f>'A - Global vs human'!$AW$86:$AW$94</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 vs human'!$BM$86:$BM$94</c:f>
              <c:numCache>
                <c:formatCode>0.00</c:formatCode>
                <c:ptCount val="9"/>
                <c:pt idx="0">
                  <c:v>4.833333333333333</c:v>
                </c:pt>
                <c:pt idx="1">
                  <c:v>5.7222222222222223</c:v>
                </c:pt>
                <c:pt idx="2">
                  <c:v>6.9444444444444438</c:v>
                </c:pt>
                <c:pt idx="3">
                  <c:v>6.833333333333333</c:v>
                </c:pt>
                <c:pt idx="4">
                  <c:v>7.833333333333333</c:v>
                </c:pt>
                <c:pt idx="5">
                  <c:v>7.1111111111111116</c:v>
                </c:pt>
                <c:pt idx="6">
                  <c:v>8.0555555555555554</c:v>
                </c:pt>
                <c:pt idx="7">
                  <c:v>6.8888888888888893</c:v>
                </c:pt>
                <c:pt idx="8">
                  <c:v>7.5</c:v>
                </c:pt>
              </c:numCache>
            </c:numRef>
          </c:val>
          <c:extLst>
            <c:ext xmlns:c16="http://schemas.microsoft.com/office/drawing/2014/chart" uri="{C3380CC4-5D6E-409C-BE32-E72D297353CC}">
              <c16:uniqueId val="{00000000-21FF-894D-8967-BF66BD74C6A5}"/>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'A - Global vs human'!$BB$127:$BB$135</c:f>
              <c:numCache>
                <c:formatCode>0.00</c:formatCode>
                <c:ptCount val="9"/>
                <c:pt idx="0">
                  <c:v>6.8580246913580254</c:v>
                </c:pt>
                <c:pt idx="1">
                  <c:v>6.8580246913580254</c:v>
                </c:pt>
                <c:pt idx="2">
                  <c:v>6.8580246913580254</c:v>
                </c:pt>
                <c:pt idx="3">
                  <c:v>6.8580246913580254</c:v>
                </c:pt>
                <c:pt idx="4">
                  <c:v>6.8580246913580254</c:v>
                </c:pt>
                <c:pt idx="5">
                  <c:v>6.8580246913580254</c:v>
                </c:pt>
                <c:pt idx="6">
                  <c:v>6.8580246913580254</c:v>
                </c:pt>
                <c:pt idx="7">
                  <c:v>6.8580246913580254</c:v>
                </c:pt>
                <c:pt idx="8">
                  <c:v>6.8580246913580254</c:v>
                </c:pt>
              </c:numCache>
            </c:numRef>
          </c:val>
          <c:smooth val="0"/>
          <c:extLst>
            <c:ext xmlns:c16="http://schemas.microsoft.com/office/drawing/2014/chart" uri="{C3380CC4-5D6E-409C-BE32-E72D297353CC}">
              <c16:uniqueId val="{00000001-21FF-894D-8967-BF66BD74C6A5}"/>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E - SciSpace/Typeset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 vs human'!$BQ$101:$BQ$109</c:f>
                <c:numCache>
                  <c:formatCode>General</c:formatCode>
                  <c:ptCount val="9"/>
                  <c:pt idx="0">
                    <c:v>1.0304228588302771</c:v>
                  </c:pt>
                  <c:pt idx="1">
                    <c:v>2.2348429442849915</c:v>
                  </c:pt>
                  <c:pt idx="2">
                    <c:v>2.8688186176163994</c:v>
                  </c:pt>
                  <c:pt idx="3">
                    <c:v>1.1001278033415967</c:v>
                  </c:pt>
                  <c:pt idx="4">
                    <c:v>2.1356064874518323</c:v>
                  </c:pt>
                  <c:pt idx="5">
                    <c:v>1.064821854974334</c:v>
                  </c:pt>
                  <c:pt idx="6">
                    <c:v>1.462793498785472</c:v>
                  </c:pt>
                  <c:pt idx="7">
                    <c:v>2.1627566325857988</c:v>
                  </c:pt>
                  <c:pt idx="8">
                    <c:v>1.0902054283504794</c:v>
                  </c:pt>
                </c:numCache>
              </c:numRef>
            </c:plus>
            <c:minus>
              <c:numRef>
                <c:f>'A - Global vs human'!$BQ$101:$BQ$109</c:f>
                <c:numCache>
                  <c:formatCode>General</c:formatCode>
                  <c:ptCount val="9"/>
                  <c:pt idx="0">
                    <c:v>1.0304228588302771</c:v>
                  </c:pt>
                  <c:pt idx="1">
                    <c:v>2.2348429442849915</c:v>
                  </c:pt>
                  <c:pt idx="2">
                    <c:v>2.8688186176163994</c:v>
                  </c:pt>
                  <c:pt idx="3">
                    <c:v>1.1001278033415967</c:v>
                  </c:pt>
                  <c:pt idx="4">
                    <c:v>2.1356064874518323</c:v>
                  </c:pt>
                  <c:pt idx="5">
                    <c:v>1.064821854974334</c:v>
                  </c:pt>
                  <c:pt idx="6">
                    <c:v>1.462793498785472</c:v>
                  </c:pt>
                  <c:pt idx="7">
                    <c:v>2.1627566325857988</c:v>
                  </c:pt>
                  <c:pt idx="8">
                    <c:v>1.0902054283504794</c:v>
                  </c:pt>
                </c:numCache>
              </c:numRef>
            </c:minus>
            <c:spPr>
              <a:noFill/>
              <a:ln w="9525" cap="flat" cmpd="sng" algn="ctr">
                <a:solidFill>
                  <a:schemeClr val="tx1">
                    <a:lumMod val="65000"/>
                    <a:lumOff val="35000"/>
                  </a:schemeClr>
                </a:solidFill>
                <a:round/>
              </a:ln>
              <a:effectLst/>
            </c:spPr>
          </c:errBars>
          <c:cat>
            <c:strRef>
              <c:f>'A - Global vs human'!$AW$86:$AW$94</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 vs human'!$BQ$86:$BQ$94</c:f>
              <c:numCache>
                <c:formatCode>0.00</c:formatCode>
                <c:ptCount val="9"/>
                <c:pt idx="0">
                  <c:v>7.8888888888888884</c:v>
                </c:pt>
                <c:pt idx="1">
                  <c:v>6.9722222222222223</c:v>
                </c:pt>
                <c:pt idx="2">
                  <c:v>5.6111111111111107</c:v>
                </c:pt>
                <c:pt idx="3">
                  <c:v>7.5555555555555562</c:v>
                </c:pt>
                <c:pt idx="4">
                  <c:v>7.5</c:v>
                </c:pt>
                <c:pt idx="5">
                  <c:v>7.666666666666667</c:v>
                </c:pt>
                <c:pt idx="6">
                  <c:v>7.833333333333333</c:v>
                </c:pt>
                <c:pt idx="7">
                  <c:v>5.4444444444444438</c:v>
                </c:pt>
                <c:pt idx="8">
                  <c:v>7.4444444444444438</c:v>
                </c:pt>
              </c:numCache>
            </c:numRef>
          </c:val>
          <c:extLst>
            <c:ext xmlns:c16="http://schemas.microsoft.com/office/drawing/2014/chart" uri="{C3380CC4-5D6E-409C-BE32-E72D297353CC}">
              <c16:uniqueId val="{00000000-5E40-B643-82D1-9B771E6641C7}"/>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'A - Global vs human'!$BC$127:$BC$135</c:f>
              <c:numCache>
                <c:formatCode>0.00</c:formatCode>
                <c:ptCount val="9"/>
                <c:pt idx="0">
                  <c:v>7.1018518518518512</c:v>
                </c:pt>
                <c:pt idx="1">
                  <c:v>7.1018518518518512</c:v>
                </c:pt>
                <c:pt idx="2">
                  <c:v>7.1018518518518512</c:v>
                </c:pt>
                <c:pt idx="3">
                  <c:v>7.1018518518518512</c:v>
                </c:pt>
                <c:pt idx="4">
                  <c:v>7.1018518518518512</c:v>
                </c:pt>
                <c:pt idx="5">
                  <c:v>7.1018518518518512</c:v>
                </c:pt>
                <c:pt idx="6">
                  <c:v>7.1018518518518512</c:v>
                </c:pt>
                <c:pt idx="7">
                  <c:v>7.1018518518518512</c:v>
                </c:pt>
                <c:pt idx="8">
                  <c:v>7.1018518518518512</c:v>
                </c:pt>
              </c:numCache>
            </c:numRef>
          </c:val>
          <c:smooth val="0"/>
          <c:extLst>
            <c:ext xmlns:c16="http://schemas.microsoft.com/office/drawing/2014/chart" uri="{C3380CC4-5D6E-409C-BE32-E72D297353CC}">
              <c16:uniqueId val="{00000001-5E40-B643-82D1-9B771E6641C7}"/>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v>CLAUDE 3.5 SONNET - Jones</c:v>
          </c:tx>
          <c:spPr>
            <a:solidFill>
              <a:srgbClr val="1C6082"/>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biases'!$V$128:$Z$128</c:f>
              <c:numCache>
                <c:formatCode>0.00</c:formatCode>
                <c:ptCount val="5"/>
                <c:pt idx="0">
                  <c:v>5.7857142857142856</c:v>
                </c:pt>
                <c:pt idx="1">
                  <c:v>7.8571428571428568</c:v>
                </c:pt>
                <c:pt idx="2">
                  <c:v>7.0714285714285712</c:v>
                </c:pt>
                <c:pt idx="3">
                  <c:v>7.3571428571428568</c:v>
                </c:pt>
                <c:pt idx="4">
                  <c:v>6.7142857142857144</c:v>
                </c:pt>
              </c:numCache>
            </c:numRef>
          </c:val>
          <c:extLst>
            <c:ext xmlns:c16="http://schemas.microsoft.com/office/drawing/2014/chart" uri="{C3380CC4-5D6E-409C-BE32-E72D297353CC}">
              <c16:uniqueId val="{00000000-E045-DC44-B1D7-09E848E0E0AB}"/>
            </c:ext>
          </c:extLst>
        </c:ser>
        <c:ser>
          <c:idx val="4"/>
          <c:order val="1"/>
          <c:tx>
            <c:v>CLAUDE 3.5 SONNET - Jones - Anonymised</c:v>
          </c:tx>
          <c:spPr>
            <a:solidFill>
              <a:schemeClr val="tx2">
                <a:lumMod val="75000"/>
                <a:lumOff val="25000"/>
              </a:schemeClr>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biases'!$AB$128:$AF$128</c:f>
              <c:numCache>
                <c:formatCode>0.00</c:formatCode>
                <c:ptCount val="5"/>
                <c:pt idx="0">
                  <c:v>5.4285714285714288</c:v>
                </c:pt>
                <c:pt idx="1">
                  <c:v>7.7142857142857144</c:v>
                </c:pt>
                <c:pt idx="2">
                  <c:v>7.6428571428571432</c:v>
                </c:pt>
                <c:pt idx="3">
                  <c:v>7.1428571428571432</c:v>
                </c:pt>
                <c:pt idx="4">
                  <c:v>7.5714285714285712</c:v>
                </c:pt>
              </c:numCache>
            </c:numRef>
          </c:val>
          <c:extLst>
            <c:ext xmlns:c16="http://schemas.microsoft.com/office/drawing/2014/chart" uri="{C3380CC4-5D6E-409C-BE32-E72D297353CC}">
              <c16:uniqueId val="{00000001-E045-DC44-B1D7-09E848E0E0AB}"/>
            </c:ext>
          </c:extLst>
        </c:ser>
        <c:ser>
          <c:idx val="6"/>
          <c:order val="2"/>
          <c:tx>
            <c:v>GPT 4O - Jones</c:v>
          </c:tx>
          <c:spPr>
            <a:solidFill>
              <a:schemeClr val="accent2">
                <a:lumMod val="75000"/>
              </a:schemeClr>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biases'!$V$135:$Z$135</c:f>
              <c:numCache>
                <c:formatCode>0.00</c:formatCode>
                <c:ptCount val="5"/>
                <c:pt idx="0">
                  <c:v>7.8571428571428568</c:v>
                </c:pt>
                <c:pt idx="1">
                  <c:v>8.5714285714285712</c:v>
                </c:pt>
                <c:pt idx="2">
                  <c:v>7.5</c:v>
                </c:pt>
                <c:pt idx="3">
                  <c:v>7.2142857142857144</c:v>
                </c:pt>
                <c:pt idx="4">
                  <c:v>7.5</c:v>
                </c:pt>
              </c:numCache>
            </c:numRef>
          </c:val>
          <c:extLst>
            <c:ext xmlns:c16="http://schemas.microsoft.com/office/drawing/2014/chart" uri="{C3380CC4-5D6E-409C-BE32-E72D297353CC}">
              <c16:uniqueId val="{00000002-E045-DC44-B1D7-09E848E0E0AB}"/>
            </c:ext>
          </c:extLst>
        </c:ser>
        <c:ser>
          <c:idx val="7"/>
          <c:order val="3"/>
          <c:tx>
            <c:v>GPT 4O - Jones - Anonymised</c:v>
          </c:tx>
          <c:spPr>
            <a:solidFill>
              <a:schemeClr val="accent2"/>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biases'!$AB$135:$AF$135</c:f>
              <c:numCache>
                <c:formatCode>0.00</c:formatCode>
                <c:ptCount val="5"/>
                <c:pt idx="0">
                  <c:v>7.4285714285714288</c:v>
                </c:pt>
                <c:pt idx="1">
                  <c:v>8.5714285714285712</c:v>
                </c:pt>
                <c:pt idx="2">
                  <c:v>7.8571428571428568</c:v>
                </c:pt>
                <c:pt idx="3">
                  <c:v>7.4285714285714288</c:v>
                </c:pt>
                <c:pt idx="4">
                  <c:v>7.7857142857142856</c:v>
                </c:pt>
              </c:numCache>
            </c:numRef>
          </c:val>
          <c:extLst>
            <c:ext xmlns:c16="http://schemas.microsoft.com/office/drawing/2014/chart" uri="{C3380CC4-5D6E-409C-BE32-E72D297353CC}">
              <c16:uniqueId val="{00000003-E045-DC44-B1D7-09E848E0E0AB}"/>
            </c:ext>
          </c:extLst>
        </c:ser>
        <c:ser>
          <c:idx val="0"/>
          <c:order val="4"/>
          <c:tx>
            <c:v>O1 PREVIEW - Jones</c:v>
          </c:tx>
          <c:spPr>
            <a:solidFill>
              <a:schemeClr val="accent6">
                <a:lumMod val="75000"/>
              </a:schemeClr>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biases'!$V$142:$Z$142</c:f>
              <c:numCache>
                <c:formatCode>0.00</c:formatCode>
                <c:ptCount val="5"/>
                <c:pt idx="0">
                  <c:v>8.2857142857142865</c:v>
                </c:pt>
                <c:pt idx="1">
                  <c:v>8.9285714285714288</c:v>
                </c:pt>
                <c:pt idx="2">
                  <c:v>7.9285714285714288</c:v>
                </c:pt>
                <c:pt idx="3">
                  <c:v>7.8571428571428568</c:v>
                </c:pt>
                <c:pt idx="4">
                  <c:v>8.2857142857142865</c:v>
                </c:pt>
              </c:numCache>
            </c:numRef>
          </c:val>
          <c:extLst>
            <c:ext xmlns:c16="http://schemas.microsoft.com/office/drawing/2014/chart" uri="{C3380CC4-5D6E-409C-BE32-E72D297353CC}">
              <c16:uniqueId val="{00000004-E045-DC44-B1D7-09E848E0E0AB}"/>
            </c:ext>
          </c:extLst>
        </c:ser>
        <c:ser>
          <c:idx val="1"/>
          <c:order val="5"/>
          <c:tx>
            <c:v>O1 PREVIEW - Jones - Anonymised</c:v>
          </c:tx>
          <c:spPr>
            <a:solidFill>
              <a:schemeClr val="accent6"/>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biases'!$AB$142:$AF$142</c:f>
              <c:numCache>
                <c:formatCode>0.00</c:formatCode>
                <c:ptCount val="5"/>
                <c:pt idx="0">
                  <c:v>7.7142857142857144</c:v>
                </c:pt>
                <c:pt idx="1">
                  <c:v>8.3571428571428577</c:v>
                </c:pt>
                <c:pt idx="2">
                  <c:v>7.2857142857142856</c:v>
                </c:pt>
                <c:pt idx="3">
                  <c:v>8.3928571428571423</c:v>
                </c:pt>
                <c:pt idx="4">
                  <c:v>7.5714285714285712</c:v>
                </c:pt>
              </c:numCache>
            </c:numRef>
          </c:val>
          <c:extLst>
            <c:ext xmlns:c16="http://schemas.microsoft.com/office/drawing/2014/chart" uri="{C3380CC4-5D6E-409C-BE32-E72D297353CC}">
              <c16:uniqueId val="{00000005-E045-DC44-B1D7-09E848E0E0AB}"/>
            </c:ext>
          </c:extLst>
        </c:ser>
        <c:ser>
          <c:idx val="5"/>
          <c:order val="6"/>
          <c:tx>
            <c:v>GLOBAL - Jones</c:v>
          </c:tx>
          <c:spPr>
            <a:solidFill>
              <a:schemeClr val="tx1">
                <a:lumMod val="50000"/>
                <a:lumOff val="50000"/>
              </a:schemeClr>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biases'!$V$149:$Z$149</c:f>
              <c:numCache>
                <c:formatCode>0.00</c:formatCode>
                <c:ptCount val="5"/>
                <c:pt idx="0">
                  <c:v>7.3095238095238093</c:v>
                </c:pt>
                <c:pt idx="1">
                  <c:v>8.4523809523809526</c:v>
                </c:pt>
                <c:pt idx="2">
                  <c:v>7.4999999999999991</c:v>
                </c:pt>
                <c:pt idx="3">
                  <c:v>7.4761904761904754</c:v>
                </c:pt>
                <c:pt idx="4">
                  <c:v>7.5</c:v>
                </c:pt>
              </c:numCache>
            </c:numRef>
          </c:val>
          <c:extLst>
            <c:ext xmlns:c16="http://schemas.microsoft.com/office/drawing/2014/chart" uri="{C3380CC4-5D6E-409C-BE32-E72D297353CC}">
              <c16:uniqueId val="{00000006-E045-DC44-B1D7-09E848E0E0AB}"/>
            </c:ext>
          </c:extLst>
        </c:ser>
        <c:ser>
          <c:idx val="8"/>
          <c:order val="7"/>
          <c:tx>
            <c:v>Global - Jones - Anonymised</c:v>
          </c:tx>
          <c:spPr>
            <a:solidFill>
              <a:schemeClr val="bg1">
                <a:lumMod val="65000"/>
              </a:schemeClr>
            </a:solidFill>
          </c:spPr>
          <c:invertIfNegative val="0"/>
          <c:cat>
            <c:strRef>
              <c:f>'Models biases'!$V$122:$Z$122</c:f>
              <c:strCache>
                <c:ptCount val="5"/>
                <c:pt idx="0">
                  <c:v>ChatGPT</c:v>
                </c:pt>
                <c:pt idx="1">
                  <c:v>ELISE</c:v>
                </c:pt>
                <c:pt idx="2">
                  <c:v>Epsilon</c:v>
                </c:pt>
                <c:pt idx="3">
                  <c:v>Humata</c:v>
                </c:pt>
                <c:pt idx="4">
                  <c:v>SciSpace/Typeset</c:v>
                </c:pt>
              </c:strCache>
            </c:strRef>
          </c:cat>
          <c:val>
            <c:numRef>
              <c:f>'Models biases'!$AB$149:$AF$149</c:f>
              <c:numCache>
                <c:formatCode>0.00</c:formatCode>
                <c:ptCount val="5"/>
                <c:pt idx="0">
                  <c:v>6.8571428571428568</c:v>
                </c:pt>
                <c:pt idx="1">
                  <c:v>8.2142857142857135</c:v>
                </c:pt>
                <c:pt idx="2">
                  <c:v>7.5952380952380949</c:v>
                </c:pt>
                <c:pt idx="3">
                  <c:v>7.6547619047619051</c:v>
                </c:pt>
                <c:pt idx="4">
                  <c:v>7.6428571428571432</c:v>
                </c:pt>
              </c:numCache>
            </c:numRef>
          </c:val>
          <c:extLst>
            <c:ext xmlns:c16="http://schemas.microsoft.com/office/drawing/2014/chart" uri="{C3380CC4-5D6E-409C-BE32-E72D297353CC}">
              <c16:uniqueId val="{00000007-E045-DC44-B1D7-09E848E0E0AB}"/>
            </c:ext>
          </c:extLst>
        </c:ser>
        <c:dLbls>
          <c:showLegendKey val="0"/>
          <c:showVal val="0"/>
          <c:showCatName val="0"/>
          <c:showSerName val="0"/>
          <c:showPercent val="0"/>
          <c:showBubbleSize val="0"/>
        </c:dLbls>
        <c:gapWidth val="219"/>
        <c:overlap val="-27"/>
        <c:axId val="93769887"/>
        <c:axId val="467967151"/>
      </c:barChart>
      <c:catAx>
        <c:axId val="937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pPr>
            <a:endParaRPr lang="en-FR"/>
          </a:p>
        </c:txPr>
        <c:crossAx val="467967151"/>
        <c:crosses val="autoZero"/>
        <c:auto val="1"/>
        <c:lblAlgn val="ctr"/>
        <c:lblOffset val="100"/>
        <c:noMultiLvlLbl val="0"/>
      </c:catAx>
      <c:valAx>
        <c:axId val="467967151"/>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FR"/>
          </a:p>
        </c:txPr>
        <c:crossAx val="93769887"/>
        <c:crosses val="autoZero"/>
        <c:crossBetween val="between"/>
      </c:valAx>
    </c:plotArea>
    <c:legend>
      <c:legendPos val="tr"/>
      <c:overlay val="0"/>
      <c:spPr>
        <a:noFill/>
        <a:ln>
          <a:noFill/>
        </a:ln>
        <a:effectLst/>
      </c:spPr>
      <c:txPr>
        <a:bodyPr rot="0" vert="horz"/>
        <a:lstStyle/>
        <a:p>
          <a:pPr>
            <a:defRPr sz="900"/>
          </a:pPr>
          <a:endParaRPr lang="en-FR"/>
        </a:p>
      </c:txPr>
    </c:legend>
    <c:plotVisOnly val="1"/>
    <c:dispBlanksAs val="gap"/>
    <c:showDLblsOverMax val="0"/>
  </c:chart>
  <c:txPr>
    <a:bodyPr/>
    <a:lstStyle/>
    <a:p>
      <a:pPr>
        <a:defRPr>
          <a:solidFill>
            <a:schemeClr val="tx1"/>
          </a:solidFill>
        </a:defRPr>
      </a:pPr>
      <a:endParaRPr lang="en-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a:t>F</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chemeClr val="accent2"/>
            </a:solidFill>
            <a:ln>
              <a:noFill/>
            </a:ln>
            <a:effectLst/>
          </c:spPr>
          <c:invertIfNegative val="0"/>
          <c:dLbls>
            <c:dLbl>
              <c:idx val="0"/>
              <c:layout>
                <c:manualLayout>
                  <c:x val="3.1262094889830894E-2"/>
                  <c:y val="5.8195855172053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9B-2941-8BB7-E20A17790D27}"/>
                </c:ext>
              </c:extLst>
            </c:dLbl>
            <c:dLbl>
              <c:idx val="1"/>
              <c:layout>
                <c:manualLayout>
                  <c:x val="3.3666871419817911E-2"/>
                  <c:y val="5.8195855172053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9B-2941-8BB7-E20A17790D27}"/>
                </c:ext>
              </c:extLst>
            </c:dLbl>
            <c:dLbl>
              <c:idx val="2"/>
              <c:layout>
                <c:manualLayout>
                  <c:x val="3.3666871419817931E-2"/>
                  <c:y val="1.16391710344106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9B-2941-8BB7-E20A17790D27}"/>
                </c:ext>
              </c:extLst>
            </c:dLbl>
            <c:dLbl>
              <c:idx val="3"/>
              <c:layout>
                <c:manualLayout>
                  <c:x val="3.6071647949804928E-2"/>
                  <c:y val="1.16391710344107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9B-2941-8BB7-E20A17790D27}"/>
                </c:ext>
              </c:extLst>
            </c:dLbl>
            <c:dLbl>
              <c:idx val="4"/>
              <c:layout>
                <c:manualLayout>
                  <c:x val="3.3666871419817931E-2"/>
                  <c:y val="5.81958551720529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9B-2941-8BB7-E20A17790D27}"/>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 - Global vs human'!$AY$79:$BC$79</c:f>
                <c:numCache>
                  <c:formatCode>General</c:formatCode>
                  <c:ptCount val="5"/>
                  <c:pt idx="0">
                    <c:v>1.1302337686372743</c:v>
                  </c:pt>
                  <c:pt idx="1">
                    <c:v>1.4961872759199046</c:v>
                  </c:pt>
                  <c:pt idx="2">
                    <c:v>1.6874231612808688</c:v>
                  </c:pt>
                  <c:pt idx="3">
                    <c:v>1.4349152154730005</c:v>
                  </c:pt>
                  <c:pt idx="4">
                    <c:v>2.1746122831870642</c:v>
                  </c:pt>
                </c:numCache>
              </c:numRef>
            </c:plus>
            <c:minus>
              <c:numRef>
                <c:f>'A - Global vs human'!$AY$79:$BC$79</c:f>
                <c:numCache>
                  <c:formatCode>General</c:formatCode>
                  <c:ptCount val="5"/>
                  <c:pt idx="0">
                    <c:v>1.1302337686372743</c:v>
                  </c:pt>
                  <c:pt idx="1">
                    <c:v>1.4961872759199046</c:v>
                  </c:pt>
                  <c:pt idx="2">
                    <c:v>1.6874231612808688</c:v>
                  </c:pt>
                  <c:pt idx="3">
                    <c:v>1.4349152154730005</c:v>
                  </c:pt>
                  <c:pt idx="4">
                    <c:v>2.1746122831870642</c:v>
                  </c:pt>
                </c:numCache>
              </c:numRef>
            </c:minus>
            <c:spPr>
              <a:noFill/>
              <a:ln w="9525" cap="flat" cmpd="sng" algn="ctr">
                <a:solidFill>
                  <a:schemeClr val="tx1">
                    <a:lumMod val="65000"/>
                    <a:lumOff val="35000"/>
                  </a:schemeClr>
                </a:solidFill>
                <a:round/>
              </a:ln>
              <a:effectLst/>
            </c:spPr>
          </c:errBars>
          <c:cat>
            <c:strRef>
              <c:f>'A - Global vs human'!$AY$67:$BC$67</c:f>
              <c:strCache>
                <c:ptCount val="5"/>
                <c:pt idx="0">
                  <c:v>ELISE</c:v>
                </c:pt>
                <c:pt idx="1">
                  <c:v>ChatGPT</c:v>
                </c:pt>
                <c:pt idx="2">
                  <c:v>SciSpace/Typeset</c:v>
                </c:pt>
                <c:pt idx="3">
                  <c:v>Epsilon</c:v>
                </c:pt>
                <c:pt idx="4">
                  <c:v>Humata</c:v>
                </c:pt>
              </c:strCache>
            </c:strRef>
          </c:cat>
          <c:val>
            <c:numRef>
              <c:f>'A - Global vs human'!$AY$77:$BC$77</c:f>
              <c:numCache>
                <c:formatCode>0.00</c:formatCode>
                <c:ptCount val="5"/>
                <c:pt idx="0">
                  <c:v>7.981481481481481</c:v>
                </c:pt>
                <c:pt idx="1">
                  <c:v>7.0956790123456797</c:v>
                </c:pt>
                <c:pt idx="2">
                  <c:v>7.1018518518518512</c:v>
                </c:pt>
                <c:pt idx="3">
                  <c:v>6.9845679012345672</c:v>
                </c:pt>
                <c:pt idx="4">
                  <c:v>6.8580246913580254</c:v>
                </c:pt>
              </c:numCache>
            </c:numRef>
          </c:val>
          <c:extLst>
            <c:ext xmlns:c16="http://schemas.microsoft.com/office/drawing/2014/chart" uri="{C3380CC4-5D6E-409C-BE32-E72D297353CC}">
              <c16:uniqueId val="{00000000-579B-2941-8BB7-E20A17790D27}"/>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ChatGPT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Global'!$BA$106:$BA$114</c:f>
                <c:numCache>
                  <c:formatCode>General</c:formatCode>
                  <c:ptCount val="9"/>
                  <c:pt idx="0">
                    <c:v>1.1488326613732782</c:v>
                  </c:pt>
                  <c:pt idx="1">
                    <c:v>1.2265831322459528</c:v>
                  </c:pt>
                  <c:pt idx="2">
                    <c:v>0.96933546272518412</c:v>
                  </c:pt>
                  <c:pt idx="3">
                    <c:v>1.2808498381476119</c:v>
                  </c:pt>
                  <c:pt idx="4">
                    <c:v>1.3783686340942207</c:v>
                  </c:pt>
                  <c:pt idx="5">
                    <c:v>1.1334078071894622</c:v>
                  </c:pt>
                  <c:pt idx="6">
                    <c:v>1.1856414360724299</c:v>
                  </c:pt>
                  <c:pt idx="7">
                    <c:v>1.0010228695926762</c:v>
                  </c:pt>
                  <c:pt idx="8">
                    <c:v>0.98271735034431174</c:v>
                  </c:pt>
                </c:numCache>
              </c:numRef>
            </c:plus>
            <c:minus>
              <c:numRef>
                <c:f>'C - Global'!$BA$106:$BA$114</c:f>
                <c:numCache>
                  <c:formatCode>General</c:formatCode>
                  <c:ptCount val="9"/>
                  <c:pt idx="0">
                    <c:v>1.1488326613732782</c:v>
                  </c:pt>
                  <c:pt idx="1">
                    <c:v>1.2265831322459528</c:v>
                  </c:pt>
                  <c:pt idx="2">
                    <c:v>0.96933546272518412</c:v>
                  </c:pt>
                  <c:pt idx="3">
                    <c:v>1.2808498381476119</c:v>
                  </c:pt>
                  <c:pt idx="4">
                    <c:v>1.3783686340942207</c:v>
                  </c:pt>
                  <c:pt idx="5">
                    <c:v>1.1334078071894622</c:v>
                  </c:pt>
                  <c:pt idx="6">
                    <c:v>1.1856414360724299</c:v>
                  </c:pt>
                  <c:pt idx="7">
                    <c:v>1.0010228695926762</c:v>
                  </c:pt>
                  <c:pt idx="8">
                    <c:v>0.98271735034431174</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Global'!$BA$91:$BA$99</c:f>
              <c:numCache>
                <c:formatCode>0.00</c:formatCode>
                <c:ptCount val="9"/>
                <c:pt idx="0">
                  <c:v>8.3333333333333339</c:v>
                </c:pt>
                <c:pt idx="1">
                  <c:v>7.541666666666667</c:v>
                </c:pt>
                <c:pt idx="2">
                  <c:v>7.458333333333333</c:v>
                </c:pt>
                <c:pt idx="3">
                  <c:v>8.0416666666666661</c:v>
                </c:pt>
                <c:pt idx="4">
                  <c:v>7.291666666666667</c:v>
                </c:pt>
                <c:pt idx="5">
                  <c:v>6.958333333333333</c:v>
                </c:pt>
                <c:pt idx="6">
                  <c:v>6.833333333333333</c:v>
                </c:pt>
                <c:pt idx="7">
                  <c:v>7.583333333333333</c:v>
                </c:pt>
                <c:pt idx="8">
                  <c:v>7.583333333333333</c:v>
                </c:pt>
              </c:numCache>
            </c:numRef>
          </c:val>
          <c:extLst>
            <c:ext xmlns:c16="http://schemas.microsoft.com/office/drawing/2014/chart" uri="{C3380CC4-5D6E-409C-BE32-E72D297353CC}">
              <c16:uniqueId val="{00000006-FC5A-E341-8762-C6766657D598}"/>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ELISE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Global'!$BE$106:$BE$114</c:f>
                <c:numCache>
                  <c:formatCode>General</c:formatCode>
                  <c:ptCount val="9"/>
                  <c:pt idx="0">
                    <c:v>1.323765701096443</c:v>
                  </c:pt>
                  <c:pt idx="1">
                    <c:v>0.7260210932637392</c:v>
                  </c:pt>
                  <c:pt idx="2">
                    <c:v>0.9397461363551799</c:v>
                  </c:pt>
                  <c:pt idx="3">
                    <c:v>0.9370833626165922</c:v>
                  </c:pt>
                  <c:pt idx="4">
                    <c:v>1.2605831027325296</c:v>
                  </c:pt>
                  <c:pt idx="5">
                    <c:v>1.2208695577727788</c:v>
                  </c:pt>
                  <c:pt idx="6">
                    <c:v>0.76177204082437822</c:v>
                  </c:pt>
                  <c:pt idx="7">
                    <c:v>0.82248328045179298</c:v>
                  </c:pt>
                  <c:pt idx="8">
                    <c:v>1.0385931109132429</c:v>
                  </c:pt>
                </c:numCache>
              </c:numRef>
            </c:plus>
            <c:minus>
              <c:numRef>
                <c:f>'C - Global'!$BE$106:$BE$114</c:f>
                <c:numCache>
                  <c:formatCode>General</c:formatCode>
                  <c:ptCount val="9"/>
                  <c:pt idx="0">
                    <c:v>1.323765701096443</c:v>
                  </c:pt>
                  <c:pt idx="1">
                    <c:v>0.7260210932637392</c:v>
                  </c:pt>
                  <c:pt idx="2">
                    <c:v>0.9397461363551799</c:v>
                  </c:pt>
                  <c:pt idx="3">
                    <c:v>0.9370833626165922</c:v>
                  </c:pt>
                  <c:pt idx="4">
                    <c:v>1.2605831027325296</c:v>
                  </c:pt>
                  <c:pt idx="5">
                    <c:v>1.2208695577727788</c:v>
                  </c:pt>
                  <c:pt idx="6">
                    <c:v>0.76177204082437822</c:v>
                  </c:pt>
                  <c:pt idx="7">
                    <c:v>0.82248328045179298</c:v>
                  </c:pt>
                  <c:pt idx="8">
                    <c:v>1.0385931109132429</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Global'!$BE$91:$BE$99</c:f>
              <c:numCache>
                <c:formatCode>0.00</c:formatCode>
                <c:ptCount val="9"/>
                <c:pt idx="0">
                  <c:v>7.5</c:v>
                </c:pt>
                <c:pt idx="1">
                  <c:v>8.5833333333333339</c:v>
                </c:pt>
                <c:pt idx="2">
                  <c:v>8.0416666666666661</c:v>
                </c:pt>
                <c:pt idx="3">
                  <c:v>8.3333333333333339</c:v>
                </c:pt>
                <c:pt idx="4">
                  <c:v>8.2916666666666661</c:v>
                </c:pt>
                <c:pt idx="5">
                  <c:v>8.4166666666666661</c:v>
                </c:pt>
                <c:pt idx="6">
                  <c:v>8.5833333333333339</c:v>
                </c:pt>
                <c:pt idx="7">
                  <c:v>8.2916666666666661</c:v>
                </c:pt>
                <c:pt idx="8">
                  <c:v>8.3541666666666661</c:v>
                </c:pt>
              </c:numCache>
            </c:numRef>
          </c:val>
          <c:extLst>
            <c:ext xmlns:c16="http://schemas.microsoft.com/office/drawing/2014/chart" uri="{C3380CC4-5D6E-409C-BE32-E72D297353CC}">
              <c16:uniqueId val="{00000000-7B83-3445-96D9-FBE123AD50F5}"/>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Epsilon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Global'!$BI$106:$BI$114</c:f>
                <c:numCache>
                  <c:formatCode>General</c:formatCode>
                  <c:ptCount val="9"/>
                  <c:pt idx="0">
                    <c:v>1.7037278540649134</c:v>
                  </c:pt>
                  <c:pt idx="1">
                    <c:v>1.3500906951397642</c:v>
                  </c:pt>
                  <c:pt idx="2">
                    <c:v>0.77227940931228078</c:v>
                  </c:pt>
                  <c:pt idx="3">
                    <c:v>1.1594237124131814</c:v>
                  </c:pt>
                  <c:pt idx="4">
                    <c:v>1.1535313127449509</c:v>
                  </c:pt>
                  <c:pt idx="5">
                    <c:v>1.70104006800827</c:v>
                  </c:pt>
                  <c:pt idx="6">
                    <c:v>1.1068048204955552</c:v>
                  </c:pt>
                  <c:pt idx="7">
                    <c:v>1.1730680580184878</c:v>
                  </c:pt>
                  <c:pt idx="8">
                    <c:v>3.0452905858786745</c:v>
                  </c:pt>
                </c:numCache>
              </c:numRef>
            </c:plus>
            <c:minus>
              <c:numRef>
                <c:f>'C - Global'!$BI$106:$BI$114</c:f>
                <c:numCache>
                  <c:formatCode>General</c:formatCode>
                  <c:ptCount val="9"/>
                  <c:pt idx="0">
                    <c:v>1.7037278540649134</c:v>
                  </c:pt>
                  <c:pt idx="1">
                    <c:v>1.3500906951397642</c:v>
                  </c:pt>
                  <c:pt idx="2">
                    <c:v>0.77227940931228078</c:v>
                  </c:pt>
                  <c:pt idx="3">
                    <c:v>1.1594237124131814</c:v>
                  </c:pt>
                  <c:pt idx="4">
                    <c:v>1.1535313127449509</c:v>
                  </c:pt>
                  <c:pt idx="5">
                    <c:v>1.70104006800827</c:v>
                  </c:pt>
                  <c:pt idx="6">
                    <c:v>1.1068048204955552</c:v>
                  </c:pt>
                  <c:pt idx="7">
                    <c:v>1.1730680580184878</c:v>
                  </c:pt>
                  <c:pt idx="8">
                    <c:v>3.0452905858786745</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Global'!$BI$91:$BI$99</c:f>
              <c:numCache>
                <c:formatCode>0.00</c:formatCode>
                <c:ptCount val="9"/>
                <c:pt idx="0">
                  <c:v>7.541666666666667</c:v>
                </c:pt>
                <c:pt idx="1">
                  <c:v>7.666666666666667</c:v>
                </c:pt>
                <c:pt idx="2">
                  <c:v>8.5</c:v>
                </c:pt>
                <c:pt idx="3">
                  <c:v>8.2291666666666661</c:v>
                </c:pt>
                <c:pt idx="4">
                  <c:v>8.3333333333333339</c:v>
                </c:pt>
                <c:pt idx="5">
                  <c:v>8</c:v>
                </c:pt>
                <c:pt idx="6">
                  <c:v>8.1666666666666661</c:v>
                </c:pt>
                <c:pt idx="7">
                  <c:v>8.2083333333333339</c:v>
                </c:pt>
                <c:pt idx="8">
                  <c:v>5.645833333333333</c:v>
                </c:pt>
              </c:numCache>
            </c:numRef>
          </c:val>
          <c:extLst>
            <c:ext xmlns:c16="http://schemas.microsoft.com/office/drawing/2014/chart" uri="{C3380CC4-5D6E-409C-BE32-E72D297353CC}">
              <c16:uniqueId val="{00000000-79BA-A74D-B32C-CF3B207E1778}"/>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Human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Global'!$BM$106:$BM$114</c:f>
                <c:numCache>
                  <c:formatCode>General</c:formatCode>
                  <c:ptCount val="9"/>
                  <c:pt idx="0">
                    <c:v>1.7267247254386877</c:v>
                  </c:pt>
                  <c:pt idx="1">
                    <c:v>1.3528147137916215</c:v>
                  </c:pt>
                  <c:pt idx="2">
                    <c:v>1.5525680981942502</c:v>
                  </c:pt>
                  <c:pt idx="3">
                    <c:v>1.5070434638217101</c:v>
                  </c:pt>
                  <c:pt idx="4">
                    <c:v>2.44176134461626</c:v>
                  </c:pt>
                  <c:pt idx="5">
                    <c:v>1.5665613820804076</c:v>
                  </c:pt>
                  <c:pt idx="6">
                    <c:v>1.6132942297492665</c:v>
                  </c:pt>
                  <c:pt idx="7">
                    <c:v>1.1611804509906245</c:v>
                  </c:pt>
                  <c:pt idx="8">
                    <c:v>1.0674270351305779</c:v>
                  </c:pt>
                </c:numCache>
              </c:numRef>
            </c:plus>
            <c:minus>
              <c:numRef>
                <c:f>'C - Global'!$BM$106:$BM$114</c:f>
                <c:numCache>
                  <c:formatCode>General</c:formatCode>
                  <c:ptCount val="9"/>
                  <c:pt idx="0">
                    <c:v>1.7267247254386877</c:v>
                  </c:pt>
                  <c:pt idx="1">
                    <c:v>1.3528147137916215</c:v>
                  </c:pt>
                  <c:pt idx="2">
                    <c:v>1.5525680981942502</c:v>
                  </c:pt>
                  <c:pt idx="3">
                    <c:v>1.5070434638217101</c:v>
                  </c:pt>
                  <c:pt idx="4">
                    <c:v>2.44176134461626</c:v>
                  </c:pt>
                  <c:pt idx="5">
                    <c:v>1.5665613820804076</c:v>
                  </c:pt>
                  <c:pt idx="6">
                    <c:v>1.6132942297492665</c:v>
                  </c:pt>
                  <c:pt idx="7">
                    <c:v>1.1611804509906245</c:v>
                  </c:pt>
                  <c:pt idx="8">
                    <c:v>1.0674270351305779</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Global'!$BM$91:$BM$99</c:f>
              <c:numCache>
                <c:formatCode>0.00</c:formatCode>
                <c:ptCount val="9"/>
                <c:pt idx="0">
                  <c:v>6.75</c:v>
                </c:pt>
                <c:pt idx="1">
                  <c:v>7.770833333333333</c:v>
                </c:pt>
                <c:pt idx="2">
                  <c:v>6.666666666666667</c:v>
                </c:pt>
                <c:pt idx="3">
                  <c:v>7.3125</c:v>
                </c:pt>
                <c:pt idx="4">
                  <c:v>6.875</c:v>
                </c:pt>
                <c:pt idx="5">
                  <c:v>7.25</c:v>
                </c:pt>
                <c:pt idx="6">
                  <c:v>6.770833333333333</c:v>
                </c:pt>
                <c:pt idx="7">
                  <c:v>7.416666666666667</c:v>
                </c:pt>
                <c:pt idx="8">
                  <c:v>8.0416666666666661</c:v>
                </c:pt>
              </c:numCache>
            </c:numRef>
          </c:val>
          <c:extLst>
            <c:ext xmlns:c16="http://schemas.microsoft.com/office/drawing/2014/chart" uri="{C3380CC4-5D6E-409C-BE32-E72D297353CC}">
              <c16:uniqueId val="{00000000-1500-5340-8EE3-E919CEC1E1EB}"/>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Humata</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Global'!$BQ$106:$BQ$114</c:f>
                <c:numCache>
                  <c:formatCode>General</c:formatCode>
                  <c:ptCount val="9"/>
                  <c:pt idx="0">
                    <c:v>2.6678304578306573</c:v>
                  </c:pt>
                  <c:pt idx="1">
                    <c:v>2.5309715027258926</c:v>
                  </c:pt>
                  <c:pt idx="2">
                    <c:v>1.1816263647329863</c:v>
                  </c:pt>
                  <c:pt idx="3">
                    <c:v>2.4814727625146524</c:v>
                  </c:pt>
                  <c:pt idx="4">
                    <c:v>2.1304831954559149</c:v>
                  </c:pt>
                  <c:pt idx="5">
                    <c:v>1.4908205471647804</c:v>
                  </c:pt>
                  <c:pt idx="6">
                    <c:v>0.78841514680240554</c:v>
                  </c:pt>
                  <c:pt idx="7">
                    <c:v>2.2090121277250616</c:v>
                  </c:pt>
                  <c:pt idx="8">
                    <c:v>3.877111175269734</c:v>
                  </c:pt>
                </c:numCache>
              </c:numRef>
            </c:plus>
            <c:minus>
              <c:numRef>
                <c:f>'C - Global'!$BQ$106:$BQ$114</c:f>
                <c:numCache>
                  <c:formatCode>General</c:formatCode>
                  <c:ptCount val="9"/>
                  <c:pt idx="0">
                    <c:v>2.6678304578306573</c:v>
                  </c:pt>
                  <c:pt idx="1">
                    <c:v>2.5309715027258926</c:v>
                  </c:pt>
                  <c:pt idx="2">
                    <c:v>1.1816263647329863</c:v>
                  </c:pt>
                  <c:pt idx="3">
                    <c:v>2.4814727625146524</c:v>
                  </c:pt>
                  <c:pt idx="4">
                    <c:v>2.1304831954559149</c:v>
                  </c:pt>
                  <c:pt idx="5">
                    <c:v>1.4908205471647804</c:v>
                  </c:pt>
                  <c:pt idx="6">
                    <c:v>0.78841514680240554</c:v>
                  </c:pt>
                  <c:pt idx="7">
                    <c:v>2.2090121277250616</c:v>
                  </c:pt>
                  <c:pt idx="8">
                    <c:v>3.877111175269734</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Global'!$BQ$91:$BQ$99</c:f>
              <c:numCache>
                <c:formatCode>0.00</c:formatCode>
                <c:ptCount val="9"/>
                <c:pt idx="0">
                  <c:v>4.416666666666667</c:v>
                </c:pt>
                <c:pt idx="1">
                  <c:v>6.208333333333333</c:v>
                </c:pt>
                <c:pt idx="2">
                  <c:v>7.708333333333333</c:v>
                </c:pt>
                <c:pt idx="3">
                  <c:v>6.791666666666667</c:v>
                </c:pt>
                <c:pt idx="4">
                  <c:v>6.958333333333333</c:v>
                </c:pt>
                <c:pt idx="5">
                  <c:v>6.666666666666667</c:v>
                </c:pt>
                <c:pt idx="6">
                  <c:v>7.833333333333333</c:v>
                </c:pt>
                <c:pt idx="7">
                  <c:v>7.583333333333333</c:v>
                </c:pt>
                <c:pt idx="8">
                  <c:v>5.166666666666667</c:v>
                </c:pt>
              </c:numCache>
            </c:numRef>
          </c:val>
          <c:extLst>
            <c:ext xmlns:c16="http://schemas.microsoft.com/office/drawing/2014/chart" uri="{C3380CC4-5D6E-409C-BE32-E72D297353CC}">
              <c16:uniqueId val="{00000000-98AF-B342-B2C4-7CAE55524982}"/>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Typeset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Global'!$BU$106:$BU$114</c:f>
                <c:numCache>
                  <c:formatCode>General</c:formatCode>
                  <c:ptCount val="9"/>
                  <c:pt idx="0">
                    <c:v>1.6797340896008379</c:v>
                  </c:pt>
                  <c:pt idx="1">
                    <c:v>1.4110393209200236</c:v>
                  </c:pt>
                  <c:pt idx="2">
                    <c:v>1.4770108201132963</c:v>
                  </c:pt>
                  <c:pt idx="3">
                    <c:v>0.88935439245583281</c:v>
                  </c:pt>
                  <c:pt idx="4">
                    <c:v>1.6100268548125041</c:v>
                  </c:pt>
                  <c:pt idx="5">
                    <c:v>1.4501285464049027</c:v>
                  </c:pt>
                  <c:pt idx="6">
                    <c:v>1.2865723052399802</c:v>
                  </c:pt>
                  <c:pt idx="7">
                    <c:v>1.1984888181827784</c:v>
                  </c:pt>
                  <c:pt idx="8">
                    <c:v>1.0985251360595101</c:v>
                  </c:pt>
                </c:numCache>
              </c:numRef>
            </c:plus>
            <c:minus>
              <c:numRef>
                <c:f>'C - Global'!$BU$106:$BU$114</c:f>
                <c:numCache>
                  <c:formatCode>General</c:formatCode>
                  <c:ptCount val="9"/>
                  <c:pt idx="0">
                    <c:v>1.6797340896008379</c:v>
                  </c:pt>
                  <c:pt idx="1">
                    <c:v>1.4110393209200236</c:v>
                  </c:pt>
                  <c:pt idx="2">
                    <c:v>1.4770108201132963</c:v>
                  </c:pt>
                  <c:pt idx="3">
                    <c:v>0.88935439245583281</c:v>
                  </c:pt>
                  <c:pt idx="4">
                    <c:v>1.6100268548125041</c:v>
                  </c:pt>
                  <c:pt idx="5">
                    <c:v>1.4501285464049027</c:v>
                  </c:pt>
                  <c:pt idx="6">
                    <c:v>1.2865723052399802</c:v>
                  </c:pt>
                  <c:pt idx="7">
                    <c:v>1.1984888181827784</c:v>
                  </c:pt>
                  <c:pt idx="8">
                    <c:v>1.0985251360595101</c:v>
                  </c:pt>
                </c:numCache>
              </c:numRef>
            </c:minus>
            <c:spPr>
              <a:noFill/>
              <a:ln w="9525" cap="flat" cmpd="sng" algn="ctr">
                <a:solidFill>
                  <a:schemeClr val="tx1">
                    <a:lumMod val="65000"/>
                    <a:lumOff val="35000"/>
                  </a:schemeClr>
                </a:solidFill>
                <a:round/>
              </a:ln>
              <a:effectLst/>
            </c:spPr>
          </c:errBars>
          <c:cat>
            <c:strRef>
              <c:f>'C - Global'!$AW$91:$AW$99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Global'!$BU$91:$BU$99</c:f>
              <c:numCache>
                <c:formatCode>0.00</c:formatCode>
                <c:ptCount val="9"/>
                <c:pt idx="0">
                  <c:v>7.083333333333333</c:v>
                </c:pt>
                <c:pt idx="1">
                  <c:v>7.854166666666667</c:v>
                </c:pt>
                <c:pt idx="2">
                  <c:v>7.208333333333333</c:v>
                </c:pt>
                <c:pt idx="3">
                  <c:v>8.0625</c:v>
                </c:pt>
                <c:pt idx="4">
                  <c:v>7.541666666666667</c:v>
                </c:pt>
                <c:pt idx="5">
                  <c:v>7.708333333333333</c:v>
                </c:pt>
                <c:pt idx="6">
                  <c:v>7.5</c:v>
                </c:pt>
                <c:pt idx="7">
                  <c:v>7.583333333333333</c:v>
                </c:pt>
                <c:pt idx="8">
                  <c:v>8.125</c:v>
                </c:pt>
              </c:numCache>
            </c:numRef>
          </c:val>
          <c:extLst>
            <c:ext xmlns:c16="http://schemas.microsoft.com/office/drawing/2014/chart" uri="{C3380CC4-5D6E-409C-BE32-E72D297353CC}">
              <c16:uniqueId val="{00000000-9F62-1F40-8AF7-F98566EDACC4}"/>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a:t>A - Comprehension</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chemeClr val="accent2"/>
            </a:solidFill>
            <a:ln>
              <a:noFill/>
            </a:ln>
            <a:effectLst/>
          </c:spPr>
          <c:invertIfNegative val="0"/>
          <c:dLbls>
            <c:dLbl>
              <c:idx val="0"/>
              <c:layout>
                <c:manualLayout>
                  <c:x val="3.1405207063223188E-2"/>
                  <c:y val="5.92488090756112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06-E547-BEBD-7AEF878A0359}"/>
                </c:ext>
              </c:extLst>
            </c:dLbl>
            <c:dLbl>
              <c:idx val="1"/>
              <c:layout>
                <c:manualLayout>
                  <c:x val="2.8989421904513691E-2"/>
                  <c:y val="5.92488090756107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06-E547-BEBD-7AEF878A0359}"/>
                </c:ext>
              </c:extLst>
            </c:dLbl>
            <c:dLbl>
              <c:idx val="2"/>
              <c:layout>
                <c:manualLayout>
                  <c:x val="2.8989421904513625E-2"/>
                  <c:y val="1.18497618151222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06-E547-BEBD-7AEF878A0359}"/>
                </c:ext>
              </c:extLst>
            </c:dLbl>
            <c:dLbl>
              <c:idx val="3"/>
              <c:layout>
                <c:manualLayout>
                  <c:x val="3.1405207063223015E-2"/>
                  <c:y val="5.92488090756112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06-E547-BEBD-7AEF878A0359}"/>
                </c:ext>
              </c:extLst>
            </c:dLbl>
            <c:dLbl>
              <c:idx val="4"/>
              <c:layout>
                <c:manualLayout>
                  <c:x val="2.8989421904513715E-2"/>
                  <c:y val="5.92488090756107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06-E547-BEBD-7AEF878A0359}"/>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'C - Global'!$AY$84:$BC$84</c:f>
                <c:numCache>
                  <c:formatCode>General</c:formatCode>
                  <c:ptCount val="5"/>
                  <c:pt idx="0">
                    <c:v>0.82917258106377756</c:v>
                  </c:pt>
                  <c:pt idx="1">
                    <c:v>1.0038073062003703</c:v>
                  </c:pt>
                  <c:pt idx="2">
                    <c:v>1.4986445507457988</c:v>
                  </c:pt>
                  <c:pt idx="3">
                    <c:v>1.1311571976554347</c:v>
                  </c:pt>
                  <c:pt idx="4">
                    <c:v>2.3511873750688248</c:v>
                  </c:pt>
                </c:numCache>
              </c:numRef>
            </c:plus>
            <c:minus>
              <c:numRef>
                <c:f>'C - Global'!$AY$84:$BC$84</c:f>
                <c:numCache>
                  <c:formatCode>General</c:formatCode>
                  <c:ptCount val="5"/>
                  <c:pt idx="0">
                    <c:v>0.82917258106377756</c:v>
                  </c:pt>
                  <c:pt idx="1">
                    <c:v>1.0038073062003703</c:v>
                  </c:pt>
                  <c:pt idx="2">
                    <c:v>1.4986445507457988</c:v>
                  </c:pt>
                  <c:pt idx="3">
                    <c:v>1.1311571976554347</c:v>
                  </c:pt>
                  <c:pt idx="4">
                    <c:v>2.3511873750688248</c:v>
                  </c:pt>
                </c:numCache>
              </c:numRef>
            </c:minus>
            <c:spPr>
              <a:noFill/>
              <a:ln w="9525" cap="flat" cmpd="sng" algn="ctr">
                <a:solidFill>
                  <a:schemeClr val="tx1">
                    <a:lumMod val="65000"/>
                    <a:lumOff val="35000"/>
                  </a:schemeClr>
                </a:solidFill>
                <a:round/>
              </a:ln>
              <a:effectLst/>
            </c:spPr>
          </c:errBars>
          <c:cat>
            <c:strRef>
              <c:f>'C - Global'!$AY$72:$BC$72</c:f>
              <c:strCache>
                <c:ptCount val="5"/>
                <c:pt idx="0">
                  <c:v>ELISE</c:v>
                </c:pt>
                <c:pt idx="1">
                  <c:v>ChatGPT</c:v>
                </c:pt>
                <c:pt idx="2">
                  <c:v>Epsilon</c:v>
                </c:pt>
                <c:pt idx="3">
                  <c:v>SciSpace/Typeset</c:v>
                </c:pt>
                <c:pt idx="4">
                  <c:v>Humata</c:v>
                </c:pt>
              </c:strCache>
            </c:strRef>
          </c:cat>
          <c:val>
            <c:numRef>
              <c:f>'C - Global'!$AY$82:$BC$82</c:f>
              <c:numCache>
                <c:formatCode>0.00</c:formatCode>
                <c:ptCount val="5"/>
                <c:pt idx="0">
                  <c:v>8.42</c:v>
                </c:pt>
                <c:pt idx="1">
                  <c:v>8.19</c:v>
                </c:pt>
                <c:pt idx="2">
                  <c:v>8</c:v>
                </c:pt>
                <c:pt idx="3">
                  <c:v>7.76</c:v>
                </c:pt>
                <c:pt idx="4">
                  <c:v>6.82</c:v>
                </c:pt>
              </c:numCache>
            </c:numRef>
          </c:val>
          <c:extLst>
            <c:ext xmlns:c16="http://schemas.microsoft.com/office/drawing/2014/chart" uri="{C3380CC4-5D6E-409C-BE32-E72D297353CC}">
              <c16:uniqueId val="{00000006-D006-E547-BEBD-7AEF878A0359}"/>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a:t>B</a:t>
            </a:r>
            <a:r>
              <a:rPr lang="en-GB" baseline="0"/>
              <a:t> - Analysis</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2"/>
            </a:solidFill>
            <a:ln>
              <a:noFill/>
            </a:ln>
            <a:effectLst/>
          </c:spPr>
          <c:invertIfNegative val="0"/>
          <c:dLbls>
            <c:dLbl>
              <c:idx val="0"/>
              <c:layout>
                <c:manualLayout>
                  <c:x val="3.9664762484786599E-2"/>
                  <c:y val="1.45666674504374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CA-5747-9EF7-3F0EB2A033E0}"/>
                </c:ext>
              </c:extLst>
            </c:dLbl>
            <c:dLbl>
              <c:idx val="1"/>
              <c:layout>
                <c:manualLayout>
                  <c:x val="2.9748571863589916E-2"/>
                  <c:y val="7.28333372521871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CA-5747-9EF7-3F0EB2A033E0}"/>
                </c:ext>
              </c:extLst>
            </c:dLbl>
            <c:dLbl>
              <c:idx val="2"/>
              <c:layout>
                <c:manualLayout>
                  <c:x val="2.9748571863589916E-2"/>
                  <c:y val="7.28333372521874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CA-5747-9EF7-3F0EB2A033E0}"/>
                </c:ext>
              </c:extLst>
            </c:dLbl>
            <c:dLbl>
              <c:idx val="3"/>
              <c:layout>
                <c:manualLayout>
                  <c:x val="3.2227619518889077E-2"/>
                  <c:y val="7.28333372521874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CA-5747-9EF7-3F0EB2A033E0}"/>
                </c:ext>
              </c:extLst>
            </c:dLbl>
            <c:dLbl>
              <c:idx val="4"/>
              <c:layout>
                <c:manualLayout>
                  <c:x val="2.9748571863589823E-2"/>
                  <c:y val="7.28333372521874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CA-5747-9EF7-3F0EB2A033E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 - Global'!$BH$76:$BK$76</c:f>
                <c:numCache>
                  <c:formatCode>General</c:formatCode>
                  <c:ptCount val="4"/>
                  <c:pt idx="0">
                    <c:v>1.1801408199857082</c:v>
                  </c:pt>
                  <c:pt idx="1">
                    <c:v>1.4553857770087151</c:v>
                  </c:pt>
                  <c:pt idx="2">
                    <c:v>1.2815965480345917</c:v>
                  </c:pt>
                  <c:pt idx="3">
                    <c:v>1.5569930714327187</c:v>
                  </c:pt>
                </c:numCache>
              </c:numRef>
            </c:plus>
            <c:minus>
              <c:numRef>
                <c:f>'A - Global'!$BH$76:$BK$76</c:f>
                <c:numCache>
                  <c:formatCode>General</c:formatCode>
                  <c:ptCount val="4"/>
                  <c:pt idx="0">
                    <c:v>1.1801408199857082</c:v>
                  </c:pt>
                  <c:pt idx="1">
                    <c:v>1.4553857770087151</c:v>
                  </c:pt>
                  <c:pt idx="2">
                    <c:v>1.2815965480345917</c:v>
                  </c:pt>
                  <c:pt idx="3">
                    <c:v>1.5569930714327187</c:v>
                  </c:pt>
                </c:numCache>
              </c:numRef>
            </c:minus>
            <c:spPr>
              <a:noFill/>
              <a:ln w="9525" cap="flat" cmpd="sng" algn="ctr">
                <a:solidFill>
                  <a:schemeClr val="tx1">
                    <a:lumMod val="65000"/>
                    <a:lumOff val="35000"/>
                  </a:schemeClr>
                </a:solidFill>
                <a:round/>
              </a:ln>
              <a:effectLst/>
            </c:spPr>
          </c:errBars>
          <c:cat>
            <c:strRef>
              <c:f>'A - Global'!$BH$64:$BL$64</c:f>
              <c:strCache>
                <c:ptCount val="5"/>
                <c:pt idx="0">
                  <c:v>ELISE</c:v>
                </c:pt>
                <c:pt idx="1">
                  <c:v>Epsilon</c:v>
                </c:pt>
                <c:pt idx="2">
                  <c:v>ChatGPT</c:v>
                </c:pt>
                <c:pt idx="3">
                  <c:v>SciSpace/Typeset</c:v>
                </c:pt>
                <c:pt idx="4">
                  <c:v>Humata</c:v>
                </c:pt>
              </c:strCache>
            </c:strRef>
          </c:cat>
          <c:val>
            <c:numRef>
              <c:f>'A - Global'!$BH$74:$BL$74</c:f>
              <c:numCache>
                <c:formatCode>0.00</c:formatCode>
                <c:ptCount val="5"/>
                <c:pt idx="0">
                  <c:v>8.1300000000000008</c:v>
                </c:pt>
                <c:pt idx="1">
                  <c:v>7.83</c:v>
                </c:pt>
                <c:pt idx="2">
                  <c:v>7.81</c:v>
                </c:pt>
                <c:pt idx="3">
                  <c:v>7.52</c:v>
                </c:pt>
                <c:pt idx="4">
                  <c:v>6.87</c:v>
                </c:pt>
              </c:numCache>
            </c:numRef>
          </c:val>
          <c:extLst>
            <c:ext xmlns:c16="http://schemas.microsoft.com/office/drawing/2014/chart" uri="{C3380CC4-5D6E-409C-BE32-E72D297353CC}">
              <c16:uniqueId val="{00000006-01CA-5747-9EF7-3F0EB2A033E0}"/>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ChatGPT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Global'!$BJ$98:$BJ$106</c:f>
                <c:numCache>
                  <c:formatCode>General</c:formatCode>
                  <c:ptCount val="9"/>
                  <c:pt idx="0">
                    <c:v>0.98624161243846398</c:v>
                  </c:pt>
                  <c:pt idx="1">
                    <c:v>1.5068676928489897</c:v>
                  </c:pt>
                  <c:pt idx="2">
                    <c:v>1.8111487935034389</c:v>
                  </c:pt>
                  <c:pt idx="3">
                    <c:v>0.82889772109055582</c:v>
                  </c:pt>
                  <c:pt idx="4">
                    <c:v>1.8479305566784425</c:v>
                  </c:pt>
                  <c:pt idx="5">
                    <c:v>1.4538020684828252</c:v>
                  </c:pt>
                  <c:pt idx="6">
                    <c:v>1.4538020684828252</c:v>
                  </c:pt>
                  <c:pt idx="7">
                    <c:v>2.2865009058674821</c:v>
                  </c:pt>
                  <c:pt idx="8">
                    <c:v>0.7211992077344398</c:v>
                  </c:pt>
                </c:numCache>
              </c:numRef>
            </c:plus>
            <c:minus>
              <c:numRef>
                <c:f>'A - Global'!$BJ$98:$BJ$106</c:f>
                <c:numCache>
                  <c:formatCode>General</c:formatCode>
                  <c:ptCount val="9"/>
                  <c:pt idx="0">
                    <c:v>0.98624161243846398</c:v>
                  </c:pt>
                  <c:pt idx="1">
                    <c:v>1.5068676928489897</c:v>
                  </c:pt>
                  <c:pt idx="2">
                    <c:v>1.8111487935034389</c:v>
                  </c:pt>
                  <c:pt idx="3">
                    <c:v>0.82889772109055582</c:v>
                  </c:pt>
                  <c:pt idx="4">
                    <c:v>1.8479305566784425</c:v>
                  </c:pt>
                  <c:pt idx="5">
                    <c:v>1.4538020684828252</c:v>
                  </c:pt>
                  <c:pt idx="6">
                    <c:v>1.4538020684828252</c:v>
                  </c:pt>
                  <c:pt idx="7">
                    <c:v>2.2865009058674821</c:v>
                  </c:pt>
                  <c:pt idx="8">
                    <c:v>0.7211992077344398</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Global'!$BJ$83:$BJ$91</c:f>
              <c:numCache>
                <c:formatCode>0.00</c:formatCode>
                <c:ptCount val="9"/>
                <c:pt idx="0">
                  <c:v>8</c:v>
                </c:pt>
                <c:pt idx="1">
                  <c:v>6.4444444444444438</c:v>
                </c:pt>
                <c:pt idx="2">
                  <c:v>7.0555555555555562</c:v>
                </c:pt>
                <c:pt idx="3">
                  <c:v>7.3611111111111116</c:v>
                </c:pt>
                <c:pt idx="4">
                  <c:v>6.9444444444444455</c:v>
                </c:pt>
                <c:pt idx="5">
                  <c:v>6.7777777777777777</c:v>
                </c:pt>
                <c:pt idx="6">
                  <c:v>7.1111111111111107</c:v>
                </c:pt>
                <c:pt idx="7">
                  <c:v>6.7222222222222223</c:v>
                </c:pt>
                <c:pt idx="8">
                  <c:v>7.7222222222222214</c:v>
                </c:pt>
              </c:numCache>
            </c:numRef>
          </c:val>
          <c:extLst>
            <c:ext xmlns:c16="http://schemas.microsoft.com/office/drawing/2014/chart" uri="{C3380CC4-5D6E-409C-BE32-E72D297353CC}">
              <c16:uniqueId val="{00000006-B3ED-E848-A3EC-30F805451E2A}"/>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B - ELISE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cat>
            <c:strRef>
              <c:f>Extraction!$FA$17:$FA$25</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Extraction!$FB$17:$FB$25</c:f>
              <c:numCache>
                <c:formatCode>0%</c:formatCode>
                <c:ptCount val="9"/>
                <c:pt idx="0">
                  <c:v>0.83333333333333337</c:v>
                </c:pt>
                <c:pt idx="1">
                  <c:v>1</c:v>
                </c:pt>
                <c:pt idx="2">
                  <c:v>0.93055555555555558</c:v>
                </c:pt>
                <c:pt idx="3">
                  <c:v>0.88888888888888884</c:v>
                </c:pt>
                <c:pt idx="4">
                  <c:v>0.88888888888888884</c:v>
                </c:pt>
                <c:pt idx="5">
                  <c:v>0.66666666666666663</c:v>
                </c:pt>
                <c:pt idx="6">
                  <c:v>0.83333333333333337</c:v>
                </c:pt>
                <c:pt idx="7">
                  <c:v>0.88888888888888884</c:v>
                </c:pt>
                <c:pt idx="8">
                  <c:v>0.94444444444444442</c:v>
                </c:pt>
              </c:numCache>
            </c:numRef>
          </c:val>
          <c:extLst>
            <c:ext xmlns:c16="http://schemas.microsoft.com/office/drawing/2014/chart" uri="{C3380CC4-5D6E-409C-BE32-E72D297353CC}">
              <c16:uniqueId val="{00000000-4C36-DF4C-B615-DF1C7353B363}"/>
            </c:ext>
          </c:extLst>
        </c:ser>
        <c:dLbls>
          <c:showLegendKey val="0"/>
          <c:showVal val="0"/>
          <c:showCatName val="0"/>
          <c:showSerName val="0"/>
          <c:showPercent val="0"/>
          <c:showBubbleSize val="0"/>
        </c:dLbls>
        <c:gapWidth val="219"/>
        <c:axId val="1418443360"/>
        <c:axId val="1612472463"/>
      </c:barChart>
      <c:lineChart>
        <c:grouping val="standard"/>
        <c:varyColors val="0"/>
        <c:ser>
          <c:idx val="1"/>
          <c:order val="1"/>
          <c:spPr>
            <a:ln w="28575" cap="rnd">
              <a:solidFill>
                <a:schemeClr val="accent2"/>
              </a:solidFill>
              <a:round/>
            </a:ln>
            <a:effectLst/>
          </c:spPr>
          <c:marker>
            <c:symbol val="none"/>
          </c:marker>
          <c:val>
            <c:numRef>
              <c:f>Extraction!$FB$37:$FB$45</c:f>
              <c:numCache>
                <c:formatCode>0.00%</c:formatCode>
                <c:ptCount val="9"/>
                <c:pt idx="0">
                  <c:v>0.875</c:v>
                </c:pt>
                <c:pt idx="1">
                  <c:v>0.875</c:v>
                </c:pt>
                <c:pt idx="2">
                  <c:v>0.875</c:v>
                </c:pt>
                <c:pt idx="3">
                  <c:v>0.875</c:v>
                </c:pt>
                <c:pt idx="4">
                  <c:v>0.875</c:v>
                </c:pt>
                <c:pt idx="5">
                  <c:v>0.875</c:v>
                </c:pt>
                <c:pt idx="6">
                  <c:v>0.875</c:v>
                </c:pt>
                <c:pt idx="7">
                  <c:v>0.875</c:v>
                </c:pt>
                <c:pt idx="8">
                  <c:v>0.875</c:v>
                </c:pt>
              </c:numCache>
            </c:numRef>
          </c:val>
          <c:smooth val="0"/>
          <c:extLst>
            <c:ext xmlns:c16="http://schemas.microsoft.com/office/drawing/2014/chart" uri="{C3380CC4-5D6E-409C-BE32-E72D297353CC}">
              <c16:uniqueId val="{00000001-4C36-DF4C-B615-DF1C7353B363}"/>
            </c:ext>
          </c:extLst>
        </c:ser>
        <c:dLbls>
          <c:showLegendKey val="0"/>
          <c:showVal val="0"/>
          <c:showCatName val="0"/>
          <c:showSerName val="0"/>
          <c:showPercent val="0"/>
          <c:showBubbleSize val="0"/>
        </c:dLbls>
        <c:marker val="1"/>
        <c:smooth val="0"/>
        <c:axId val="1418443360"/>
        <c:axId val="1612472463"/>
      </c:line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ELISE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Global'!$BN$98:$BN$106</c:f>
                <c:numCache>
                  <c:formatCode>General</c:formatCode>
                  <c:ptCount val="9"/>
                  <c:pt idx="0">
                    <c:v>1.0197593031194712</c:v>
                  </c:pt>
                  <c:pt idx="1">
                    <c:v>1.8566118198595045</c:v>
                  </c:pt>
                  <c:pt idx="2">
                    <c:v>1.1970589282104784</c:v>
                  </c:pt>
                  <c:pt idx="3">
                    <c:v>0.99730674931551311</c:v>
                  </c:pt>
                  <c:pt idx="4">
                    <c:v>2.1753722782327132</c:v>
                  </c:pt>
                  <c:pt idx="5">
                    <c:v>0.86593514149646678</c:v>
                  </c:pt>
                  <c:pt idx="6">
                    <c:v>0.95257934441568004</c:v>
                  </c:pt>
                  <c:pt idx="7">
                    <c:v>1.6452180529490825</c:v>
                  </c:pt>
                  <c:pt idx="8">
                    <c:v>0.58567061244963003</c:v>
                  </c:pt>
                </c:numCache>
              </c:numRef>
            </c:plus>
            <c:minus>
              <c:numRef>
                <c:f>'A - Global'!$BN$98:$BN$106</c:f>
                <c:numCache>
                  <c:formatCode>General</c:formatCode>
                  <c:ptCount val="9"/>
                  <c:pt idx="0">
                    <c:v>1.0197593031194712</c:v>
                  </c:pt>
                  <c:pt idx="1">
                    <c:v>1.8566118198595045</c:v>
                  </c:pt>
                  <c:pt idx="2">
                    <c:v>1.1970589282104784</c:v>
                  </c:pt>
                  <c:pt idx="3">
                    <c:v>0.99730674931551311</c:v>
                  </c:pt>
                  <c:pt idx="4">
                    <c:v>2.1753722782327132</c:v>
                  </c:pt>
                  <c:pt idx="5">
                    <c:v>0.86593514149646678</c:v>
                  </c:pt>
                  <c:pt idx="6">
                    <c:v>0.95257934441568004</c:v>
                  </c:pt>
                  <c:pt idx="7">
                    <c:v>1.6452180529490825</c:v>
                  </c:pt>
                  <c:pt idx="8">
                    <c:v>0.58567061244963003</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Global'!$BN$83:$BN$91</c:f>
              <c:numCache>
                <c:formatCode>0.00</c:formatCode>
                <c:ptCount val="9"/>
                <c:pt idx="0">
                  <c:v>8.0555555555555554</c:v>
                </c:pt>
                <c:pt idx="1">
                  <c:v>6.8888888888888893</c:v>
                </c:pt>
                <c:pt idx="2">
                  <c:v>8.5</c:v>
                </c:pt>
                <c:pt idx="3">
                  <c:v>7.916666666666667</c:v>
                </c:pt>
                <c:pt idx="4">
                  <c:v>8.0555555555555554</c:v>
                </c:pt>
                <c:pt idx="5">
                  <c:v>8.3333333333333339</c:v>
                </c:pt>
                <c:pt idx="6">
                  <c:v>8.0555555555555554</c:v>
                </c:pt>
                <c:pt idx="7">
                  <c:v>7.0555555555555545</c:v>
                </c:pt>
                <c:pt idx="8">
                  <c:v>8.9722222222222232</c:v>
                </c:pt>
              </c:numCache>
            </c:numRef>
          </c:val>
          <c:extLst>
            <c:ext xmlns:c16="http://schemas.microsoft.com/office/drawing/2014/chart" uri="{C3380CC4-5D6E-409C-BE32-E72D297353CC}">
              <c16:uniqueId val="{00000000-D38F-E24A-80DB-BDD03FABDFCB}"/>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Epsilon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Global'!$BR$98:$BR$106</c:f>
                <c:numCache>
                  <c:formatCode>General</c:formatCode>
                  <c:ptCount val="9"/>
                  <c:pt idx="0">
                    <c:v>1.2417001536832337</c:v>
                  </c:pt>
                  <c:pt idx="1">
                    <c:v>2.6598912813940259</c:v>
                  </c:pt>
                  <c:pt idx="2">
                    <c:v>1.9805583067454562</c:v>
                  </c:pt>
                  <c:pt idx="3">
                    <c:v>1.4904450330287125</c:v>
                  </c:pt>
                  <c:pt idx="4">
                    <c:v>1.4141388379578286</c:v>
                  </c:pt>
                  <c:pt idx="5">
                    <c:v>1.2530290364257015</c:v>
                  </c:pt>
                  <c:pt idx="6">
                    <c:v>1.194606698635533</c:v>
                  </c:pt>
                  <c:pt idx="7">
                    <c:v>2.2031852301725015</c:v>
                  </c:pt>
                  <c:pt idx="8">
                    <c:v>2.1729053800648388</c:v>
                  </c:pt>
                </c:numCache>
              </c:numRef>
            </c:plus>
            <c:minus>
              <c:numRef>
                <c:f>'A - Global'!$BR$98:$BR$106</c:f>
                <c:numCache>
                  <c:formatCode>General</c:formatCode>
                  <c:ptCount val="9"/>
                  <c:pt idx="0">
                    <c:v>1.2417001536832337</c:v>
                  </c:pt>
                  <c:pt idx="1">
                    <c:v>2.6598912813940259</c:v>
                  </c:pt>
                  <c:pt idx="2">
                    <c:v>1.9805583067454562</c:v>
                  </c:pt>
                  <c:pt idx="3">
                    <c:v>1.4904450330287125</c:v>
                  </c:pt>
                  <c:pt idx="4">
                    <c:v>1.4141388379578286</c:v>
                  </c:pt>
                  <c:pt idx="5">
                    <c:v>1.2530290364257015</c:v>
                  </c:pt>
                  <c:pt idx="6">
                    <c:v>1.194606698635533</c:v>
                  </c:pt>
                  <c:pt idx="7">
                    <c:v>2.2031852301725015</c:v>
                  </c:pt>
                  <c:pt idx="8">
                    <c:v>2.1729053800648388</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Global'!$BR$83:$BR$91</c:f>
              <c:numCache>
                <c:formatCode>0.00</c:formatCode>
                <c:ptCount val="9"/>
                <c:pt idx="0">
                  <c:v>7.5</c:v>
                </c:pt>
                <c:pt idx="1">
                  <c:v>6.833333333333333</c:v>
                </c:pt>
                <c:pt idx="2">
                  <c:v>7.0555555555555562</c:v>
                </c:pt>
                <c:pt idx="3">
                  <c:v>7.9722222222222223</c:v>
                </c:pt>
                <c:pt idx="4">
                  <c:v>7.833333333333333</c:v>
                </c:pt>
                <c:pt idx="5">
                  <c:v>8.1111111111111107</c:v>
                </c:pt>
                <c:pt idx="6">
                  <c:v>7.2222222222222223</c:v>
                </c:pt>
                <c:pt idx="7">
                  <c:v>6.8888888888888884</c:v>
                </c:pt>
                <c:pt idx="8">
                  <c:v>7.2777777777777777</c:v>
                </c:pt>
              </c:numCache>
            </c:numRef>
          </c:val>
          <c:extLst>
            <c:ext xmlns:c16="http://schemas.microsoft.com/office/drawing/2014/chart" uri="{C3380CC4-5D6E-409C-BE32-E72D297353CC}">
              <c16:uniqueId val="{00000000-3502-1046-91C6-F30D2C9C426F}"/>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Human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Global'!$BV$98:$BV$106</c:f>
                <c:numCache>
                  <c:formatCode>General</c:formatCode>
                  <c:ptCount val="9"/>
                  <c:pt idx="0">
                    <c:v>1.3290283779899674</c:v>
                  </c:pt>
                  <c:pt idx="1">
                    <c:v>1.7792304005362116</c:v>
                  </c:pt>
                  <c:pt idx="2">
                    <c:v>1.6386202340101608</c:v>
                  </c:pt>
                  <c:pt idx="3">
                    <c:v>1.3868752592653133</c:v>
                  </c:pt>
                  <c:pt idx="4">
                    <c:v>2.2907102835411273</c:v>
                  </c:pt>
                  <c:pt idx="5">
                    <c:v>1.7601383454542461</c:v>
                  </c:pt>
                  <c:pt idx="6">
                    <c:v>1.8861818301408715</c:v>
                  </c:pt>
                  <c:pt idx="7">
                    <c:v>1.490404469457123</c:v>
                  </c:pt>
                  <c:pt idx="8">
                    <c:v>1.225370499421673</c:v>
                  </c:pt>
                </c:numCache>
              </c:numRef>
            </c:plus>
            <c:minus>
              <c:numRef>
                <c:f>'A - Global'!$BV$98:$BV$106</c:f>
                <c:numCache>
                  <c:formatCode>General</c:formatCode>
                  <c:ptCount val="9"/>
                  <c:pt idx="0">
                    <c:v>1.3290283779899674</c:v>
                  </c:pt>
                  <c:pt idx="1">
                    <c:v>1.7792304005362116</c:v>
                  </c:pt>
                  <c:pt idx="2">
                    <c:v>1.6386202340101608</c:v>
                  </c:pt>
                  <c:pt idx="3">
                    <c:v>1.3868752592653133</c:v>
                  </c:pt>
                  <c:pt idx="4">
                    <c:v>2.2907102835411273</c:v>
                  </c:pt>
                  <c:pt idx="5">
                    <c:v>1.7601383454542461</c:v>
                  </c:pt>
                  <c:pt idx="6">
                    <c:v>1.8861818301408715</c:v>
                  </c:pt>
                  <c:pt idx="7">
                    <c:v>1.490404469457123</c:v>
                  </c:pt>
                  <c:pt idx="8">
                    <c:v>1.225370499421673</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Global'!$BV$83:$BV$91</c:f>
              <c:numCache>
                <c:formatCode>0.00</c:formatCode>
                <c:ptCount val="9"/>
                <c:pt idx="0">
                  <c:v>7.7222222222222214</c:v>
                </c:pt>
                <c:pt idx="1">
                  <c:v>6</c:v>
                </c:pt>
                <c:pt idx="2">
                  <c:v>7.6111111111111116</c:v>
                </c:pt>
                <c:pt idx="3">
                  <c:v>7.1944444444444455</c:v>
                </c:pt>
                <c:pt idx="4">
                  <c:v>7.7777777777777777</c:v>
                </c:pt>
                <c:pt idx="5">
                  <c:v>7.8888888888888884</c:v>
                </c:pt>
                <c:pt idx="6">
                  <c:v>7.6111111111111107</c:v>
                </c:pt>
                <c:pt idx="7">
                  <c:v>7.833333333333333</c:v>
                </c:pt>
                <c:pt idx="8">
                  <c:v>6.6111111111111107</c:v>
                </c:pt>
              </c:numCache>
            </c:numRef>
          </c:val>
          <c:extLst>
            <c:ext xmlns:c16="http://schemas.microsoft.com/office/drawing/2014/chart" uri="{C3380CC4-5D6E-409C-BE32-E72D297353CC}">
              <c16:uniqueId val="{00000000-2F3B-8A43-A7E8-1F229AF2638E}"/>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Humata</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Global'!$BZ$98:$BZ$106</c:f>
                <c:numCache>
                  <c:formatCode>General</c:formatCode>
                  <c:ptCount val="9"/>
                  <c:pt idx="0">
                    <c:v>3.7788458317414069</c:v>
                  </c:pt>
                  <c:pt idx="1">
                    <c:v>2.2739335548992483</c:v>
                  </c:pt>
                  <c:pt idx="2">
                    <c:v>1.9153040858915109</c:v>
                  </c:pt>
                  <c:pt idx="3">
                    <c:v>2.8274216926666633</c:v>
                  </c:pt>
                  <c:pt idx="4">
                    <c:v>1.206805356989147</c:v>
                  </c:pt>
                  <c:pt idx="5">
                    <c:v>1.0293142783230953</c:v>
                  </c:pt>
                  <c:pt idx="6">
                    <c:v>1.7496361419885791</c:v>
                  </c:pt>
                  <c:pt idx="7">
                    <c:v>2.0313595705261629</c:v>
                  </c:pt>
                  <c:pt idx="8">
                    <c:v>1.1777006759949606</c:v>
                  </c:pt>
                </c:numCache>
              </c:numRef>
            </c:plus>
            <c:minus>
              <c:numRef>
                <c:f>'A - Global'!$BZ$98:$BZ$106</c:f>
                <c:numCache>
                  <c:formatCode>General</c:formatCode>
                  <c:ptCount val="9"/>
                  <c:pt idx="0">
                    <c:v>3.7788458317414069</c:v>
                  </c:pt>
                  <c:pt idx="1">
                    <c:v>2.2739335548992483</c:v>
                  </c:pt>
                  <c:pt idx="2">
                    <c:v>1.9153040858915109</c:v>
                  </c:pt>
                  <c:pt idx="3">
                    <c:v>2.8274216926666633</c:v>
                  </c:pt>
                  <c:pt idx="4">
                    <c:v>1.206805356989147</c:v>
                  </c:pt>
                  <c:pt idx="5">
                    <c:v>1.0293142783230953</c:v>
                  </c:pt>
                  <c:pt idx="6">
                    <c:v>1.7496361419885791</c:v>
                  </c:pt>
                  <c:pt idx="7">
                    <c:v>2.0313595705261629</c:v>
                  </c:pt>
                  <c:pt idx="8">
                    <c:v>1.1777006759949606</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Global'!$BZ$83:$BZ$91</c:f>
              <c:numCache>
                <c:formatCode>0.00</c:formatCode>
                <c:ptCount val="9"/>
                <c:pt idx="0">
                  <c:v>5.0555555555555562</c:v>
                </c:pt>
                <c:pt idx="1">
                  <c:v>6.1111111111111107</c:v>
                </c:pt>
                <c:pt idx="2">
                  <c:v>7.3888888888888884</c:v>
                </c:pt>
                <c:pt idx="3">
                  <c:v>6.9444444444444438</c:v>
                </c:pt>
                <c:pt idx="4">
                  <c:v>8.1111111111111125</c:v>
                </c:pt>
                <c:pt idx="5">
                  <c:v>7.5555555555555545</c:v>
                </c:pt>
                <c:pt idx="6">
                  <c:v>7.5</c:v>
                </c:pt>
                <c:pt idx="7">
                  <c:v>7.666666666666667</c:v>
                </c:pt>
                <c:pt idx="8">
                  <c:v>7.8888888888888893</c:v>
                </c:pt>
              </c:numCache>
            </c:numRef>
          </c:val>
          <c:extLst>
            <c:ext xmlns:c16="http://schemas.microsoft.com/office/drawing/2014/chart" uri="{C3380CC4-5D6E-409C-BE32-E72D297353CC}">
              <c16:uniqueId val="{00000000-2CB6-CD4F-9CCA-C1A346A55DB0}"/>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Typeset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'A - Global'!$CD$98:$CD$106</c:f>
                <c:numCache>
                  <c:formatCode>General</c:formatCode>
                  <c:ptCount val="9"/>
                  <c:pt idx="0">
                    <c:v>0.74062940375894415</c:v>
                  </c:pt>
                  <c:pt idx="1">
                    <c:v>1.9609568395434802</c:v>
                  </c:pt>
                  <c:pt idx="2">
                    <c:v>2.6128726320321047</c:v>
                  </c:pt>
                  <c:pt idx="3">
                    <c:v>0.87400723228646415</c:v>
                  </c:pt>
                  <c:pt idx="4">
                    <c:v>1.8107356905638035</c:v>
                  </c:pt>
                  <c:pt idx="5">
                    <c:v>1.1163536596969446</c:v>
                  </c:pt>
                  <c:pt idx="6">
                    <c:v>1.244215812505278</c:v>
                  </c:pt>
                  <c:pt idx="7">
                    <c:v>2.7658476056321941</c:v>
                  </c:pt>
                  <c:pt idx="8">
                    <c:v>1.1665056223182313</c:v>
                  </c:pt>
                </c:numCache>
              </c:numRef>
            </c:plus>
            <c:minus>
              <c:numRef>
                <c:f>'A - Global'!$CD$98:$CD$106</c:f>
                <c:numCache>
                  <c:formatCode>General</c:formatCode>
                  <c:ptCount val="9"/>
                  <c:pt idx="0">
                    <c:v>0.74062940375894415</c:v>
                  </c:pt>
                  <c:pt idx="1">
                    <c:v>1.9609568395434802</c:v>
                  </c:pt>
                  <c:pt idx="2">
                    <c:v>2.6128726320321047</c:v>
                  </c:pt>
                  <c:pt idx="3">
                    <c:v>0.87400723228646415</c:v>
                  </c:pt>
                  <c:pt idx="4">
                    <c:v>1.8107356905638035</c:v>
                  </c:pt>
                  <c:pt idx="5">
                    <c:v>1.1163536596969446</c:v>
                  </c:pt>
                  <c:pt idx="6">
                    <c:v>1.244215812505278</c:v>
                  </c:pt>
                  <c:pt idx="7">
                    <c:v>2.7658476056321941</c:v>
                  </c:pt>
                  <c:pt idx="8">
                    <c:v>1.1665056223182313</c:v>
                  </c:pt>
                </c:numCache>
              </c:numRef>
            </c:minus>
            <c:spPr>
              <a:noFill/>
              <a:ln w="9525" cap="flat" cmpd="sng" algn="ctr">
                <a:solidFill>
                  <a:schemeClr val="tx1">
                    <a:lumMod val="65000"/>
                    <a:lumOff val="35000"/>
                  </a:schemeClr>
                </a:solidFill>
                <a:round/>
              </a:ln>
              <a:effectLst/>
            </c:spPr>
          </c:errBars>
          <c:cat>
            <c:strRef>
              <c:f>'A - Global'!$BF$83:$BF$91</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'A - Global'!$CD$83:$CD$91</c:f>
              <c:numCache>
                <c:formatCode>0.00</c:formatCode>
                <c:ptCount val="9"/>
                <c:pt idx="0">
                  <c:v>8.2222222222222232</c:v>
                </c:pt>
                <c:pt idx="1">
                  <c:v>6.833333333333333</c:v>
                </c:pt>
                <c:pt idx="2">
                  <c:v>6.7777777777777786</c:v>
                </c:pt>
                <c:pt idx="3">
                  <c:v>7.75</c:v>
                </c:pt>
                <c:pt idx="4">
                  <c:v>7.6111111111111107</c:v>
                </c:pt>
                <c:pt idx="5">
                  <c:v>7.666666666666667</c:v>
                </c:pt>
                <c:pt idx="6">
                  <c:v>8.0555555555555554</c:v>
                </c:pt>
                <c:pt idx="7">
                  <c:v>6.2777777777777777</c:v>
                </c:pt>
                <c:pt idx="8">
                  <c:v>7.6111111111111116</c:v>
                </c:pt>
              </c:numCache>
            </c:numRef>
          </c:val>
          <c:extLst>
            <c:ext xmlns:c16="http://schemas.microsoft.com/office/drawing/2014/chart" uri="{C3380CC4-5D6E-409C-BE32-E72D297353CC}">
              <c16:uniqueId val="{00000000-F89C-1743-A2D2-A21CAC76598A}"/>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Extraction</a:t>
            </a:r>
            <a:r>
              <a:rPr lang="en-GB" baseline="0"/>
              <a:t> - Results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Extraction!#REF!</c:f>
                <c:numCache>
                  <c:formatCode>General</c:formatCode>
                  <c:ptCount val="1"/>
                  <c:pt idx="0">
                    <c:v>1</c:v>
                  </c:pt>
                </c:numCache>
              </c:numRef>
            </c:plus>
            <c:minus>
              <c:numRef>
                <c:f>Extraction!#REF!</c:f>
                <c:numCache>
                  <c:formatCode>General</c:formatCode>
                  <c:ptCount val="1"/>
                  <c:pt idx="0">
                    <c:v>1</c:v>
                  </c:pt>
                </c:numCache>
              </c:numRef>
            </c:minus>
            <c:spPr>
              <a:noFill/>
              <a:ln w="9525" cap="flat" cmpd="sng" algn="ctr">
                <a:solidFill>
                  <a:schemeClr val="tx1">
                    <a:lumMod val="65000"/>
                    <a:lumOff val="35000"/>
                  </a:schemeClr>
                </a:solidFill>
                <a:round/>
              </a:ln>
              <a:effectLst/>
            </c:spPr>
          </c:errBars>
          <c:val>
            <c:numRef>
              <c:f>Extraction!#REF!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Extraction!#REF!</c15:sqref>
                        </c15:formulaRef>
                      </c:ext>
                    </c:extLst>
                  </c:multiLvlStrRef>
                </c15:cat>
              </c15:filteredCategoryTitle>
            </c:ext>
            <c:ext xmlns:c16="http://schemas.microsoft.com/office/drawing/2014/chart" uri="{C3380CC4-5D6E-409C-BE32-E72D297353CC}">
              <c16:uniqueId val="{00000005-81A0-2941-BCCA-5A3BA36A38C0}"/>
            </c:ext>
          </c:extLst>
        </c:ser>
        <c:dLbls>
          <c:showLegendKey val="0"/>
          <c:showVal val="0"/>
          <c:showCatName val="0"/>
          <c:showSerName val="0"/>
          <c:showPercent val="0"/>
          <c:showBubbleSize val="0"/>
        </c:dLbls>
        <c:gapWidth val="219"/>
        <c:overlap val="-27"/>
        <c:axId val="1418443360"/>
        <c:axId val="1612472463"/>
      </c:bar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Comprehension - Results (Global vs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dLbls>
            <c:dLbl>
              <c:idx val="0"/>
              <c:layout>
                <c:manualLayout>
                  <c:x val="3.10340154237740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F8-AA45-819F-2F8EA8C2D6C5}"/>
                </c:ext>
              </c:extLst>
            </c:dLbl>
            <c:dLbl>
              <c:idx val="1"/>
              <c:layout>
                <c:manualLayout>
                  <c:x val="2.1485087601074367E-2"/>
                  <c:y val="-4.54111063236530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F8-AA45-819F-2F8EA8C2D6C5}"/>
                </c:ext>
              </c:extLst>
            </c:dLbl>
            <c:dLbl>
              <c:idx val="2"/>
              <c:layout>
                <c:manualLayout>
                  <c:x val="3.580847933512394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F8-AA45-819F-2F8EA8C2D6C5}"/>
                </c:ext>
              </c:extLst>
            </c:dLbl>
            <c:dLbl>
              <c:idx val="3"/>
              <c:layout>
                <c:manualLayout>
                  <c:x val="3.342124737944884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F8-AA45-819F-2F8EA8C2D6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'C - Global vs human'!$AY$84:$BB$84</c:f>
                <c:numCache>
                  <c:formatCode>General</c:formatCode>
                  <c:ptCount val="4"/>
                  <c:pt idx="0">
                    <c:v>0.91214443865020212</c:v>
                  </c:pt>
                  <c:pt idx="1">
                    <c:v>1.6093428318875156</c:v>
                  </c:pt>
                  <c:pt idx="2">
                    <c:v>0.99904318683783389</c:v>
                  </c:pt>
                  <c:pt idx="3">
                    <c:v>1.2872492910322735</c:v>
                  </c:pt>
                </c:numCache>
              </c:numRef>
            </c:plus>
            <c:minus>
              <c:numRef>
                <c:f>'C - Global vs human'!$AY$84:$BB$84</c:f>
                <c:numCache>
                  <c:formatCode>General</c:formatCode>
                  <c:ptCount val="4"/>
                  <c:pt idx="0">
                    <c:v>0.91214443865020212</c:v>
                  </c:pt>
                  <c:pt idx="1">
                    <c:v>1.6093428318875156</c:v>
                  </c:pt>
                  <c:pt idx="2">
                    <c:v>0.99904318683783389</c:v>
                  </c:pt>
                  <c:pt idx="3">
                    <c:v>1.2872492910322735</c:v>
                  </c:pt>
                </c:numCache>
              </c:numRef>
            </c:minus>
            <c:spPr>
              <a:noFill/>
              <a:ln w="9525" cap="flat" cmpd="sng" algn="ctr">
                <a:solidFill>
                  <a:schemeClr val="tx1">
                    <a:lumMod val="65000"/>
                    <a:lumOff val="35000"/>
                  </a:schemeClr>
                </a:solidFill>
                <a:round/>
              </a:ln>
              <a:effectLst/>
            </c:spPr>
          </c:errBars>
          <c:cat>
            <c:strRef>
              <c:f>'C - Global vs human'!$AY$72:$BB$72</c:f>
              <c:strCache>
                <c:ptCount val="4"/>
                <c:pt idx="0">
                  <c:v>ELISE</c:v>
                </c:pt>
                <c:pt idx="1">
                  <c:v>Epsilon</c:v>
                </c:pt>
                <c:pt idx="2">
                  <c:v>ChatGPT</c:v>
                </c:pt>
                <c:pt idx="3">
                  <c:v>SciSpace/Typeset</c:v>
                </c:pt>
              </c:strCache>
            </c:strRef>
          </c:cat>
          <c:val>
            <c:numRef>
              <c:f>'C - Global vs human'!$AY$82:$BB$82</c:f>
              <c:numCache>
                <c:formatCode>0.00</c:formatCode>
                <c:ptCount val="4"/>
                <c:pt idx="0">
                  <c:v>8.2268518518518512</c:v>
                </c:pt>
                <c:pt idx="1">
                  <c:v>7.5555555555555554</c:v>
                </c:pt>
                <c:pt idx="2">
                  <c:v>7.4814814814814801</c:v>
                </c:pt>
                <c:pt idx="3">
                  <c:v>7.4328703703703694</c:v>
                </c:pt>
              </c:numCache>
            </c:numRef>
          </c:val>
          <c:extLst>
            <c:ext xmlns:c16="http://schemas.microsoft.com/office/drawing/2014/chart" uri="{C3380CC4-5D6E-409C-BE32-E72D297353CC}">
              <c16:uniqueId val="{00000005-27F8-AA45-819F-2F8EA8C2D6C5}"/>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Analysis - Results (Global vs Human)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dLbls>
            <c:dLbl>
              <c:idx val="0"/>
              <c:layout>
                <c:manualLayout>
                  <c:x val="3.1262094889830894E-2"/>
                  <c:y val="5.8195855172053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C5-E94E-876C-6AEA51A030D0}"/>
                </c:ext>
              </c:extLst>
            </c:dLbl>
            <c:dLbl>
              <c:idx val="1"/>
              <c:layout>
                <c:manualLayout>
                  <c:x val="3.3666871419817911E-2"/>
                  <c:y val="5.8195855172053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C5-E94E-876C-6AEA51A030D0}"/>
                </c:ext>
              </c:extLst>
            </c:dLbl>
            <c:dLbl>
              <c:idx val="2"/>
              <c:layout>
                <c:manualLayout>
                  <c:x val="3.3666871419817931E-2"/>
                  <c:y val="1.16391710344106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C5-E94E-876C-6AEA51A030D0}"/>
                </c:ext>
              </c:extLst>
            </c:dLbl>
            <c:dLbl>
              <c:idx val="3"/>
              <c:layout>
                <c:manualLayout>
                  <c:x val="3.6071647949804928E-2"/>
                  <c:y val="1.16391710344107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C5-E94E-876C-6AEA51A030D0}"/>
                </c:ext>
              </c:extLst>
            </c:dLbl>
            <c:dLbl>
              <c:idx val="4"/>
              <c:layout>
                <c:manualLayout>
                  <c:x val="3.3666871419817931E-2"/>
                  <c:y val="5.81958551720529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C5-E94E-876C-6AEA51A030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'A - Global vs human'!$AY$79:$BC$79</c:f>
                <c:numCache>
                  <c:formatCode>General</c:formatCode>
                  <c:ptCount val="5"/>
                  <c:pt idx="0">
                    <c:v>1.1302337686372743</c:v>
                  </c:pt>
                  <c:pt idx="1">
                    <c:v>1.4961872759199046</c:v>
                  </c:pt>
                  <c:pt idx="2">
                    <c:v>1.6874231612808688</c:v>
                  </c:pt>
                  <c:pt idx="3">
                    <c:v>1.4349152154730005</c:v>
                  </c:pt>
                  <c:pt idx="4">
                    <c:v>2.1746122831870642</c:v>
                  </c:pt>
                </c:numCache>
              </c:numRef>
            </c:plus>
            <c:minus>
              <c:numRef>
                <c:f>'A - Global vs human'!$AY$79:$BC$79</c:f>
                <c:numCache>
                  <c:formatCode>General</c:formatCode>
                  <c:ptCount val="5"/>
                  <c:pt idx="0">
                    <c:v>1.1302337686372743</c:v>
                  </c:pt>
                  <c:pt idx="1">
                    <c:v>1.4961872759199046</c:v>
                  </c:pt>
                  <c:pt idx="2">
                    <c:v>1.6874231612808688</c:v>
                  </c:pt>
                  <c:pt idx="3">
                    <c:v>1.4349152154730005</c:v>
                  </c:pt>
                  <c:pt idx="4">
                    <c:v>2.1746122831870642</c:v>
                  </c:pt>
                </c:numCache>
              </c:numRef>
            </c:minus>
            <c:spPr>
              <a:noFill/>
              <a:ln w="9525" cap="flat" cmpd="sng" algn="ctr">
                <a:solidFill>
                  <a:schemeClr val="tx1">
                    <a:lumMod val="65000"/>
                    <a:lumOff val="35000"/>
                  </a:schemeClr>
                </a:solidFill>
                <a:round/>
              </a:ln>
              <a:effectLst/>
            </c:spPr>
          </c:errBars>
          <c:cat>
            <c:strRef>
              <c:f>'A - Global vs human'!$AY$67:$BC$67</c:f>
              <c:strCache>
                <c:ptCount val="5"/>
                <c:pt idx="0">
                  <c:v>ELISE</c:v>
                </c:pt>
                <c:pt idx="1">
                  <c:v>ChatGPT</c:v>
                </c:pt>
                <c:pt idx="2">
                  <c:v>SciSpace/Typeset</c:v>
                </c:pt>
                <c:pt idx="3">
                  <c:v>Epsilon</c:v>
                </c:pt>
                <c:pt idx="4">
                  <c:v>Humata</c:v>
                </c:pt>
              </c:strCache>
            </c:strRef>
          </c:cat>
          <c:val>
            <c:numRef>
              <c:f>'A - Global vs human'!$AY$77:$BC$77</c:f>
              <c:numCache>
                <c:formatCode>0.00</c:formatCode>
                <c:ptCount val="5"/>
                <c:pt idx="0">
                  <c:v>7.981481481481481</c:v>
                </c:pt>
                <c:pt idx="1">
                  <c:v>7.0956790123456797</c:v>
                </c:pt>
                <c:pt idx="2">
                  <c:v>7.1018518518518512</c:v>
                </c:pt>
                <c:pt idx="3">
                  <c:v>6.9845679012345672</c:v>
                </c:pt>
                <c:pt idx="4">
                  <c:v>6.8580246913580254</c:v>
                </c:pt>
              </c:numCache>
            </c:numRef>
          </c:val>
          <c:extLst>
            <c:ext xmlns:c16="http://schemas.microsoft.com/office/drawing/2014/chart" uri="{C3380CC4-5D6E-409C-BE32-E72D297353CC}">
              <c16:uniqueId val="{00000005-FFC5-E94E-876C-6AEA51A030D0}"/>
            </c:ext>
          </c:extLst>
        </c:ser>
        <c:dLbls>
          <c:showLegendKey val="0"/>
          <c:showVal val="0"/>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B - Overall averaged</a:t>
            </a:r>
            <a:r>
              <a:rPr lang="en-GB" baseline="0"/>
              <a:t> comparison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tx>
            <c:strRef>
              <c:f>Global!$K$10</c:f>
              <c:strCache>
                <c:ptCount val="1"/>
                <c:pt idx="0">
                  <c:v>Average</c:v>
                </c:pt>
              </c:strCache>
            </c:strRef>
          </c:tx>
          <c:spPr>
            <a:solidFill>
              <a:schemeClr val="accent2"/>
            </a:solidFill>
            <a:ln>
              <a:noFill/>
            </a:ln>
            <a:effectLst/>
          </c:spPr>
          <c:invertIfNegative val="0"/>
          <c:dLbls>
            <c:dLbl>
              <c:idx val="0"/>
              <c:layout>
                <c:manualLayout>
                  <c:x val="3.9027037088416212E-2"/>
                  <c:y val="4.5306496666226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92-7145-8A53-8F5D4C8B54F4}"/>
                </c:ext>
              </c:extLst>
            </c:dLbl>
            <c:dLbl>
              <c:idx val="1"/>
              <c:layout>
                <c:manualLayout>
                  <c:x val="3.3451746075785327E-2"/>
                  <c:y val="4.5306496666226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92-7145-8A53-8F5D4C8B54F4}"/>
                </c:ext>
              </c:extLst>
            </c:dLbl>
            <c:dLbl>
              <c:idx val="2"/>
              <c:layout>
                <c:manualLayout>
                  <c:x val="3.3451746075785119E-2"/>
                  <c:y val="4.5306496666226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92-7145-8A53-8F5D4C8B54F4}"/>
                </c:ext>
              </c:extLst>
            </c:dLbl>
            <c:dLbl>
              <c:idx val="3"/>
              <c:layout>
                <c:manualLayout>
                  <c:x val="3.066410056946978E-2"/>
                  <c:y val="4.5306496666226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92-7145-8A53-8F5D4C8B54F4}"/>
                </c:ext>
              </c:extLst>
            </c:dLbl>
            <c:dLbl>
              <c:idx val="4"/>
              <c:layout>
                <c:manualLayout>
                  <c:x val="3.3451746075785327E-2"/>
                  <c:y val="4.5306496666226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92-7145-8A53-8F5D4C8B54F4}"/>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Global!$L$11:$P$11</c:f>
                <c:numCache>
                  <c:formatCode>General</c:formatCode>
                  <c:ptCount val="5"/>
                  <c:pt idx="0">
                    <c:v>0.39281038682804686</c:v>
                  </c:pt>
                  <c:pt idx="1">
                    <c:v>0.83538035249419973</c:v>
                  </c:pt>
                  <c:pt idx="2">
                    <c:v>1.3696349878708591</c:v>
                  </c:pt>
                  <c:pt idx="3">
                    <c:v>0.90620086073674178</c:v>
                  </c:pt>
                  <c:pt idx="4">
                    <c:v>2.0580039682501421</c:v>
                  </c:pt>
                </c:numCache>
              </c:numRef>
            </c:plus>
            <c:minus>
              <c:numRef>
                <c:f>Global!$L$11:$P$11</c:f>
                <c:numCache>
                  <c:formatCode>General</c:formatCode>
                  <c:ptCount val="5"/>
                  <c:pt idx="0">
                    <c:v>0.39281038682804686</c:v>
                  </c:pt>
                  <c:pt idx="1">
                    <c:v>0.83538035249419973</c:v>
                  </c:pt>
                  <c:pt idx="2">
                    <c:v>1.3696349878708591</c:v>
                  </c:pt>
                  <c:pt idx="3">
                    <c:v>0.90620086073674178</c:v>
                  </c:pt>
                  <c:pt idx="4">
                    <c:v>2.0580039682501421</c:v>
                  </c:pt>
                </c:numCache>
              </c:numRef>
            </c:minus>
            <c:spPr>
              <a:noFill/>
              <a:ln w="9525" cap="flat" cmpd="sng" algn="ctr">
                <a:solidFill>
                  <a:schemeClr val="tx1">
                    <a:lumMod val="65000"/>
                    <a:lumOff val="35000"/>
                  </a:schemeClr>
                </a:solidFill>
                <a:round/>
              </a:ln>
              <a:effectLst/>
            </c:spPr>
          </c:errBars>
          <c:cat>
            <c:strRef>
              <c:f>Global!$L$5:$P$5</c:f>
              <c:strCache>
                <c:ptCount val="5"/>
                <c:pt idx="0">
                  <c:v>ELISE</c:v>
                </c:pt>
                <c:pt idx="1">
                  <c:v>ChatGPT</c:v>
                </c:pt>
                <c:pt idx="2">
                  <c:v>SciSpace/Typeset</c:v>
                </c:pt>
                <c:pt idx="3">
                  <c:v>Humata</c:v>
                </c:pt>
                <c:pt idx="4">
                  <c:v>Epsilon</c:v>
                </c:pt>
              </c:strCache>
            </c:strRef>
          </c:cat>
          <c:val>
            <c:numRef>
              <c:f>Global!$L$10:$P$10</c:f>
              <c:numCache>
                <c:formatCode>0.00</c:formatCode>
                <c:ptCount val="5"/>
                <c:pt idx="0">
                  <c:v>8.32</c:v>
                </c:pt>
                <c:pt idx="1">
                  <c:v>7.7596666666666678</c:v>
                </c:pt>
                <c:pt idx="2">
                  <c:v>6.4799999999999995</c:v>
                </c:pt>
                <c:pt idx="3">
                  <c:v>6.2399999999999993</c:v>
                </c:pt>
                <c:pt idx="4">
                  <c:v>6.0936666666666666</c:v>
                </c:pt>
              </c:numCache>
            </c:numRef>
          </c:val>
          <c:extLst>
            <c:ext xmlns:c16="http://schemas.microsoft.com/office/drawing/2014/chart" uri="{C3380CC4-5D6E-409C-BE32-E72D297353CC}">
              <c16:uniqueId val="{00000002-0692-7145-8A53-8F5D4C8B54F4}"/>
            </c:ext>
          </c:extLst>
        </c:ser>
        <c:dLbls>
          <c:showLegendKey val="0"/>
          <c:showVal val="0"/>
          <c:showCatName val="0"/>
          <c:showSerName val="0"/>
          <c:showPercent val="0"/>
          <c:showBubbleSize val="0"/>
        </c:dLbls>
        <c:gapWidth val="219"/>
        <c:overlap val="-27"/>
        <c:axId val="2074765520"/>
        <c:axId val="2085265664"/>
      </c:barChart>
      <c:catAx>
        <c:axId val="20747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FR"/>
          </a:p>
        </c:txPr>
        <c:crossAx val="2085265664"/>
        <c:crosses val="autoZero"/>
        <c:auto val="1"/>
        <c:lblAlgn val="ctr"/>
        <c:lblOffset val="100"/>
        <c:noMultiLvlLbl val="0"/>
      </c:catAx>
      <c:valAx>
        <c:axId val="2085265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20747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 - Overall detailed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tx>
            <c:strRef>
              <c:f>Global!$K$6</c:f>
              <c:strCache>
                <c:ptCount val="1"/>
                <c:pt idx="0">
                  <c:v>Extraction</c:v>
                </c:pt>
              </c:strCache>
            </c:strRef>
          </c:tx>
          <c:spPr>
            <a:solidFill>
              <a:srgbClr val="1C6082"/>
            </a:solidFill>
            <a:ln>
              <a:noFill/>
            </a:ln>
            <a:effectLst/>
          </c:spPr>
          <c:invertIfNegative val="0"/>
          <c:cat>
            <c:strRef>
              <c:f>Global!$L$5:$P$5</c:f>
              <c:strCache>
                <c:ptCount val="5"/>
                <c:pt idx="0">
                  <c:v>ELISE</c:v>
                </c:pt>
                <c:pt idx="1">
                  <c:v>ChatGPT</c:v>
                </c:pt>
                <c:pt idx="2">
                  <c:v>SciSpace/Typeset</c:v>
                </c:pt>
                <c:pt idx="3">
                  <c:v>Humata</c:v>
                </c:pt>
                <c:pt idx="4">
                  <c:v>Epsilon</c:v>
                </c:pt>
              </c:strCache>
            </c:strRef>
          </c:cat>
          <c:val>
            <c:numRef>
              <c:f>Global!$L$6:$P$6</c:f>
              <c:numCache>
                <c:formatCode>0.00</c:formatCode>
                <c:ptCount val="5"/>
                <c:pt idx="0">
                  <c:v>8.75</c:v>
                </c:pt>
                <c:pt idx="1">
                  <c:v>8.6989999999999998</c:v>
                </c:pt>
                <c:pt idx="2">
                  <c:v>4.91</c:v>
                </c:pt>
                <c:pt idx="3">
                  <c:v>5.2</c:v>
                </c:pt>
                <c:pt idx="4">
                  <c:v>3.7410000000000001</c:v>
                </c:pt>
              </c:numCache>
            </c:numRef>
          </c:val>
          <c:extLst>
            <c:ext xmlns:c16="http://schemas.microsoft.com/office/drawing/2014/chart" uri="{C3380CC4-5D6E-409C-BE32-E72D297353CC}">
              <c16:uniqueId val="{00000000-BFB8-CD46-9149-D22BFF14FA9D}"/>
            </c:ext>
          </c:extLst>
        </c:ser>
        <c:ser>
          <c:idx val="1"/>
          <c:order val="1"/>
          <c:tx>
            <c:strRef>
              <c:f>Global!$K$7</c:f>
              <c:strCache>
                <c:ptCount val="1"/>
                <c:pt idx="0">
                  <c:v>Comprehension</c:v>
                </c:pt>
              </c:strCache>
            </c:strRef>
          </c:tx>
          <c:spPr>
            <a:solidFill>
              <a:schemeClr val="accent3"/>
            </a:solidFill>
            <a:ln>
              <a:noFill/>
            </a:ln>
            <a:effectLst/>
          </c:spPr>
          <c:invertIfNegative val="0"/>
          <c:cat>
            <c:strRef>
              <c:f>Global!$L$5:$P$5</c:f>
              <c:strCache>
                <c:ptCount val="5"/>
                <c:pt idx="0">
                  <c:v>ELISE</c:v>
                </c:pt>
                <c:pt idx="1">
                  <c:v>ChatGPT</c:v>
                </c:pt>
                <c:pt idx="2">
                  <c:v>SciSpace/Typeset</c:v>
                </c:pt>
                <c:pt idx="3">
                  <c:v>Humata</c:v>
                </c:pt>
                <c:pt idx="4">
                  <c:v>Epsilon</c:v>
                </c:pt>
              </c:strCache>
            </c:strRef>
          </c:cat>
          <c:val>
            <c:numRef>
              <c:f>Global!$L$7:$P$7</c:f>
              <c:numCache>
                <c:formatCode>0.00</c:formatCode>
                <c:ptCount val="5"/>
                <c:pt idx="0">
                  <c:v>8.23</c:v>
                </c:pt>
                <c:pt idx="1">
                  <c:v>7.48</c:v>
                </c:pt>
                <c:pt idx="2">
                  <c:v>7.43</c:v>
                </c:pt>
                <c:pt idx="3">
                  <c:v>6.66</c:v>
                </c:pt>
                <c:pt idx="4">
                  <c:v>7.56</c:v>
                </c:pt>
              </c:numCache>
            </c:numRef>
          </c:val>
          <c:extLst>
            <c:ext xmlns:c16="http://schemas.microsoft.com/office/drawing/2014/chart" uri="{C3380CC4-5D6E-409C-BE32-E72D297353CC}">
              <c16:uniqueId val="{00000001-BFB8-CD46-9149-D22BFF14FA9D}"/>
            </c:ext>
          </c:extLst>
        </c:ser>
        <c:ser>
          <c:idx val="2"/>
          <c:order val="2"/>
          <c:tx>
            <c:strRef>
              <c:f>Global!$K$8</c:f>
              <c:strCache>
                <c:ptCount val="1"/>
                <c:pt idx="0">
                  <c:v>Analysis</c:v>
                </c:pt>
              </c:strCache>
            </c:strRef>
          </c:tx>
          <c:spPr>
            <a:solidFill>
              <a:schemeClr val="accent5"/>
            </a:solidFill>
            <a:ln>
              <a:noFill/>
            </a:ln>
            <a:effectLst/>
          </c:spPr>
          <c:invertIfNegative val="0"/>
          <c:cat>
            <c:strRef>
              <c:f>Global!$L$5:$P$5</c:f>
              <c:strCache>
                <c:ptCount val="5"/>
                <c:pt idx="0">
                  <c:v>ELISE</c:v>
                </c:pt>
                <c:pt idx="1">
                  <c:v>ChatGPT</c:v>
                </c:pt>
                <c:pt idx="2">
                  <c:v>SciSpace/Typeset</c:v>
                </c:pt>
                <c:pt idx="3">
                  <c:v>Humata</c:v>
                </c:pt>
                <c:pt idx="4">
                  <c:v>Epsilon</c:v>
                </c:pt>
              </c:strCache>
            </c:strRef>
          </c:cat>
          <c:val>
            <c:numRef>
              <c:f>Global!$L$8:$P$8</c:f>
              <c:numCache>
                <c:formatCode>0.00</c:formatCode>
                <c:ptCount val="5"/>
                <c:pt idx="0">
                  <c:v>7.98</c:v>
                </c:pt>
                <c:pt idx="1">
                  <c:v>7.1</c:v>
                </c:pt>
                <c:pt idx="2">
                  <c:v>7.1</c:v>
                </c:pt>
                <c:pt idx="3">
                  <c:v>6.86</c:v>
                </c:pt>
                <c:pt idx="4">
                  <c:v>6.98</c:v>
                </c:pt>
              </c:numCache>
            </c:numRef>
          </c:val>
          <c:extLst>
            <c:ext xmlns:c16="http://schemas.microsoft.com/office/drawing/2014/chart" uri="{C3380CC4-5D6E-409C-BE32-E72D297353CC}">
              <c16:uniqueId val="{00000002-BFB8-CD46-9149-D22BFF14FA9D}"/>
            </c:ext>
          </c:extLst>
        </c:ser>
        <c:dLbls>
          <c:showLegendKey val="0"/>
          <c:showVal val="0"/>
          <c:showCatName val="0"/>
          <c:showSerName val="0"/>
          <c:showPercent val="0"/>
          <c:showBubbleSize val="0"/>
        </c:dLbls>
        <c:gapWidth val="219"/>
        <c:axId val="2074765520"/>
        <c:axId val="2085265664"/>
      </c:barChart>
      <c:lineChart>
        <c:grouping val="standard"/>
        <c:varyColors val="0"/>
        <c:ser>
          <c:idx val="3"/>
          <c:order val="3"/>
          <c:tx>
            <c:strRef>
              <c:f>Global!$K$10</c:f>
              <c:strCache>
                <c:ptCount val="1"/>
                <c:pt idx="0">
                  <c:v>Average</c:v>
                </c:pt>
              </c:strCache>
            </c:strRef>
          </c:tx>
          <c:spPr>
            <a:ln w="28575" cap="rnd">
              <a:solidFill>
                <a:schemeClr val="accent2"/>
              </a:solidFill>
              <a:round/>
            </a:ln>
            <a:effectLst/>
          </c:spPr>
          <c:marker>
            <c:symbol val="none"/>
          </c:marker>
          <c:val>
            <c:numRef>
              <c:f>Global!$L$10:$P$10</c:f>
              <c:numCache>
                <c:formatCode>0.00</c:formatCode>
                <c:ptCount val="5"/>
                <c:pt idx="0">
                  <c:v>8.32</c:v>
                </c:pt>
                <c:pt idx="1">
                  <c:v>7.7596666666666678</c:v>
                </c:pt>
                <c:pt idx="2">
                  <c:v>6.4799999999999995</c:v>
                </c:pt>
                <c:pt idx="3">
                  <c:v>6.2399999999999993</c:v>
                </c:pt>
                <c:pt idx="4">
                  <c:v>6.0936666666666666</c:v>
                </c:pt>
              </c:numCache>
            </c:numRef>
          </c:val>
          <c:smooth val="0"/>
          <c:extLst>
            <c:ext xmlns:c16="http://schemas.microsoft.com/office/drawing/2014/chart" uri="{C3380CC4-5D6E-409C-BE32-E72D297353CC}">
              <c16:uniqueId val="{00000003-BFB8-CD46-9149-D22BFF14FA9D}"/>
            </c:ext>
          </c:extLst>
        </c:ser>
        <c:dLbls>
          <c:showLegendKey val="0"/>
          <c:showVal val="0"/>
          <c:showCatName val="0"/>
          <c:showSerName val="0"/>
          <c:showPercent val="0"/>
          <c:showBubbleSize val="0"/>
        </c:dLbls>
        <c:marker val="1"/>
        <c:smooth val="0"/>
        <c:axId val="2074765520"/>
        <c:axId val="2085265664"/>
      </c:lineChart>
      <c:catAx>
        <c:axId val="20747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FR"/>
          </a:p>
        </c:txPr>
        <c:crossAx val="2085265664"/>
        <c:crosses val="autoZero"/>
        <c:auto val="1"/>
        <c:lblAlgn val="ctr"/>
        <c:lblOffset val="100"/>
        <c:noMultiLvlLbl val="0"/>
      </c:catAx>
      <c:valAx>
        <c:axId val="2085265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207476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 - ChatGPT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cat>
            <c:strRef>
              <c:f>Extraction!$FA$17:$FA$25</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Extraction!$FC$17:$FC$25</c:f>
              <c:numCache>
                <c:formatCode>0%</c:formatCode>
                <c:ptCount val="9"/>
                <c:pt idx="0">
                  <c:v>0.88888888888888884</c:v>
                </c:pt>
                <c:pt idx="1">
                  <c:v>0.91666666666666663</c:v>
                </c:pt>
                <c:pt idx="2">
                  <c:v>1</c:v>
                </c:pt>
                <c:pt idx="3">
                  <c:v>0.77777777777777779</c:v>
                </c:pt>
                <c:pt idx="4">
                  <c:v>0.88888888888888884</c:v>
                </c:pt>
                <c:pt idx="5">
                  <c:v>0.80555555555555558</c:v>
                </c:pt>
                <c:pt idx="6">
                  <c:v>0.77777777777777779</c:v>
                </c:pt>
                <c:pt idx="7">
                  <c:v>0.77350427350427353</c:v>
                </c:pt>
                <c:pt idx="8">
                  <c:v>1</c:v>
                </c:pt>
              </c:numCache>
            </c:numRef>
          </c:val>
          <c:extLst>
            <c:ext xmlns:c16="http://schemas.microsoft.com/office/drawing/2014/chart" uri="{C3380CC4-5D6E-409C-BE32-E72D297353CC}">
              <c16:uniqueId val="{00000000-23CE-1844-8BAE-23380387C5D5}"/>
            </c:ext>
          </c:extLst>
        </c:ser>
        <c:dLbls>
          <c:showLegendKey val="0"/>
          <c:showVal val="0"/>
          <c:showCatName val="0"/>
          <c:showSerName val="0"/>
          <c:showPercent val="0"/>
          <c:showBubbleSize val="0"/>
        </c:dLbls>
        <c:gapWidth val="219"/>
        <c:axId val="1418443360"/>
        <c:axId val="1612472463"/>
      </c:barChart>
      <c:lineChart>
        <c:grouping val="standard"/>
        <c:varyColors val="0"/>
        <c:ser>
          <c:idx val="1"/>
          <c:order val="1"/>
          <c:spPr>
            <a:ln w="28575" cap="rnd">
              <a:solidFill>
                <a:schemeClr val="accent2"/>
              </a:solidFill>
              <a:round/>
            </a:ln>
            <a:effectLst/>
          </c:spPr>
          <c:marker>
            <c:symbol val="none"/>
          </c:marker>
          <c:val>
            <c:numRef>
              <c:f>Extraction!$FC$37:$FC$45</c:f>
              <c:numCache>
                <c:formatCode>0.00%</c:formatCode>
                <c:ptCount val="9"/>
                <c:pt idx="0">
                  <c:v>0.86989553656220309</c:v>
                </c:pt>
                <c:pt idx="1">
                  <c:v>0.86989553656220309</c:v>
                </c:pt>
                <c:pt idx="2">
                  <c:v>0.86989553656220309</c:v>
                </c:pt>
                <c:pt idx="3">
                  <c:v>0.86989553656220309</c:v>
                </c:pt>
                <c:pt idx="4">
                  <c:v>0.86989553656220309</c:v>
                </c:pt>
                <c:pt idx="5">
                  <c:v>0.86989553656220309</c:v>
                </c:pt>
                <c:pt idx="6">
                  <c:v>0.86989553656220309</c:v>
                </c:pt>
                <c:pt idx="7">
                  <c:v>0.86989553656220309</c:v>
                </c:pt>
                <c:pt idx="8">
                  <c:v>0.86989553656220309</c:v>
                </c:pt>
              </c:numCache>
            </c:numRef>
          </c:val>
          <c:smooth val="0"/>
          <c:extLst>
            <c:ext xmlns:c16="http://schemas.microsoft.com/office/drawing/2014/chart" uri="{C3380CC4-5D6E-409C-BE32-E72D297353CC}">
              <c16:uniqueId val="{00000003-23CE-1844-8BAE-23380387C5D5}"/>
            </c:ext>
          </c:extLst>
        </c:ser>
        <c:dLbls>
          <c:showLegendKey val="0"/>
          <c:showVal val="0"/>
          <c:showCatName val="0"/>
          <c:showSerName val="0"/>
          <c:showPercent val="0"/>
          <c:showBubbleSize val="0"/>
        </c:dLbls>
        <c:marker val="1"/>
        <c:smooth val="0"/>
        <c:axId val="1418443360"/>
        <c:axId val="1612472463"/>
      </c:line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A - Comprehension</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tx>
            <c:v>With human expertise as reference</c:v>
          </c:tx>
          <c:spPr>
            <a:solidFill>
              <a:schemeClr val="accent3"/>
            </a:solidFill>
            <a:ln>
              <a:noFill/>
            </a:ln>
            <a:effectLst/>
          </c:spPr>
          <c:invertIfNegative val="0"/>
          <c:dLbls>
            <c:dLbl>
              <c:idx val="0"/>
              <c:layout>
                <c:manualLayout>
                  <c:x val="0"/>
                  <c:y val="-2.28913176116244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F1-EE46-8942-C07EFF09A66B}"/>
                </c:ext>
              </c:extLst>
            </c:dLbl>
            <c:dLbl>
              <c:idx val="1"/>
              <c:layout>
                <c:manualLayout>
                  <c:x val="0"/>
                  <c:y val="-5.72641302396105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F1-EE46-8942-C07EFF09A66B}"/>
                </c:ext>
              </c:extLst>
            </c:dLbl>
            <c:dLbl>
              <c:idx val="2"/>
              <c:layout>
                <c:manualLayout>
                  <c:x val="0"/>
                  <c:y val="-2.28913176116245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F1-EE46-8942-C07EFF09A66B}"/>
                </c:ext>
              </c:extLst>
            </c:dLbl>
            <c:dLbl>
              <c:idx val="3"/>
              <c:layout>
                <c:manualLayout>
                  <c:x val="0"/>
                  <c:y val="-4.009545608711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F1-EE46-8942-C07EFF09A66B}"/>
                </c:ext>
              </c:extLst>
            </c:dLbl>
            <c:dLbl>
              <c:idx val="4"/>
              <c:layout>
                <c:manualLayout>
                  <c:x val="0"/>
                  <c:y val="-8.01196116406856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F1-EE46-8942-C07EFF09A6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Global!$F$62:$J$62</c:f>
                <c:numCache>
                  <c:formatCode>General</c:formatCode>
                  <c:ptCount val="5"/>
                  <c:pt idx="0">
                    <c:v>0.91214443865020212</c:v>
                  </c:pt>
                  <c:pt idx="1">
                    <c:v>1.6093428318875156</c:v>
                  </c:pt>
                  <c:pt idx="2">
                    <c:v>0.99904318683783389</c:v>
                  </c:pt>
                  <c:pt idx="3">
                    <c:v>1.2872492910322735</c:v>
                  </c:pt>
                  <c:pt idx="4">
                    <c:v>2.1783609112773057</c:v>
                  </c:pt>
                </c:numCache>
              </c:numRef>
            </c:plus>
            <c:minus>
              <c:numRef>
                <c:f>Global!$F$62:$J$62</c:f>
                <c:numCache>
                  <c:formatCode>General</c:formatCode>
                  <c:ptCount val="5"/>
                  <c:pt idx="0">
                    <c:v>0.91214443865020212</c:v>
                  </c:pt>
                  <c:pt idx="1">
                    <c:v>1.6093428318875156</c:v>
                  </c:pt>
                  <c:pt idx="2">
                    <c:v>0.99904318683783389</c:v>
                  </c:pt>
                  <c:pt idx="3">
                    <c:v>1.2872492910322735</c:v>
                  </c:pt>
                  <c:pt idx="4">
                    <c:v>2.1783609112773057</c:v>
                  </c:pt>
                </c:numCache>
              </c:numRef>
            </c:minus>
            <c:spPr>
              <a:noFill/>
              <a:ln w="9525" cap="flat" cmpd="sng" algn="ctr">
                <a:solidFill>
                  <a:schemeClr val="tx1">
                    <a:lumMod val="65000"/>
                    <a:lumOff val="35000"/>
                  </a:schemeClr>
                </a:solidFill>
                <a:round/>
              </a:ln>
              <a:effectLst/>
            </c:spPr>
          </c:errBars>
          <c:cat>
            <c:strRef>
              <c:f>Global!$F$50:$J$50</c:f>
              <c:strCache>
                <c:ptCount val="5"/>
                <c:pt idx="0">
                  <c:v>ELISE</c:v>
                </c:pt>
                <c:pt idx="1">
                  <c:v>Epsilon</c:v>
                </c:pt>
                <c:pt idx="2">
                  <c:v>ChatGPT</c:v>
                </c:pt>
                <c:pt idx="3">
                  <c:v>SciSpace/Typeset</c:v>
                </c:pt>
                <c:pt idx="4">
                  <c:v>Humata</c:v>
                </c:pt>
              </c:strCache>
            </c:strRef>
          </c:cat>
          <c:val>
            <c:numRef>
              <c:f>Global!$F$60:$J$60</c:f>
              <c:numCache>
                <c:formatCode>0.00</c:formatCode>
                <c:ptCount val="5"/>
                <c:pt idx="0">
                  <c:v>8.2268518518518512</c:v>
                </c:pt>
                <c:pt idx="1">
                  <c:v>7.5555555555555554</c:v>
                </c:pt>
                <c:pt idx="2">
                  <c:v>7.4814814814814801</c:v>
                </c:pt>
                <c:pt idx="3">
                  <c:v>7.4328703703703694</c:v>
                </c:pt>
                <c:pt idx="4">
                  <c:v>6.6597222222222214</c:v>
                </c:pt>
              </c:numCache>
            </c:numRef>
          </c:val>
          <c:extLst>
            <c:ext xmlns:c16="http://schemas.microsoft.com/office/drawing/2014/chart" uri="{C3380CC4-5D6E-409C-BE32-E72D297353CC}">
              <c16:uniqueId val="{00000005-15F1-EE46-8942-C07EFF09A66B}"/>
            </c:ext>
          </c:extLst>
        </c:ser>
        <c:ser>
          <c:idx val="0"/>
          <c:order val="1"/>
          <c:tx>
            <c:v>Without human expertise as reference</c:v>
          </c:tx>
          <c:spPr>
            <a:solidFill>
              <a:schemeClr val="accent2"/>
            </a:solidFill>
            <a:ln>
              <a:noFill/>
            </a:ln>
            <a:effectLst/>
          </c:spPr>
          <c:invertIfNegative val="0"/>
          <c:dLbls>
            <c:dLbl>
              <c:idx val="0"/>
              <c:layout>
                <c:manualLayout>
                  <c:x val="2.4749788408796902E-3"/>
                  <c:y val="-1.71684882087183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F1-EE46-8942-C07EFF09A66B}"/>
                </c:ext>
              </c:extLst>
            </c:dLbl>
            <c:dLbl>
              <c:idx val="1"/>
              <c:layout>
                <c:manualLayout>
                  <c:x val="0"/>
                  <c:y val="-5.15413899987848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F1-EE46-8942-C07EFF09A66B}"/>
                </c:ext>
              </c:extLst>
            </c:dLbl>
            <c:dLbl>
              <c:idx val="2"/>
              <c:layout>
                <c:manualLayout>
                  <c:x val="0"/>
                  <c:y val="-2.28913176116245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F1-EE46-8942-C07EFF09A66B}"/>
                </c:ext>
              </c:extLst>
            </c:dLbl>
            <c:dLbl>
              <c:idx val="3"/>
              <c:layout>
                <c:manualLayout>
                  <c:x val="0"/>
                  <c:y val="-2.86141470145305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F1-EE46-8942-C07EFF09A66B}"/>
                </c:ext>
              </c:extLst>
            </c:dLbl>
            <c:dLbl>
              <c:idx val="4"/>
              <c:layout>
                <c:manualLayout>
                  <c:x val="2.4749788408797127E-3"/>
                  <c:y val="-9.15652704464978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F1-EE46-8942-C07EFF09A6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Global!$M$62:$R$62</c:f>
                <c:numCache>
                  <c:formatCode>General</c:formatCode>
                  <c:ptCount val="6"/>
                  <c:pt idx="0">
                    <c:v>0.82917258106377756</c:v>
                  </c:pt>
                  <c:pt idx="1">
                    <c:v>1.4986445507457988</c:v>
                  </c:pt>
                  <c:pt idx="2">
                    <c:v>1.0038073062003703</c:v>
                  </c:pt>
                  <c:pt idx="3">
                    <c:v>1.1311571976554347</c:v>
                  </c:pt>
                  <c:pt idx="4">
                    <c:v>2.3511873750688248</c:v>
                  </c:pt>
                  <c:pt idx="5">
                    <c:v>1.3109903362054369</c:v>
                  </c:pt>
                </c:numCache>
              </c:numRef>
            </c:plus>
            <c:minus>
              <c:numRef>
                <c:f>Global!$M$62:$R$62</c:f>
                <c:numCache>
                  <c:formatCode>General</c:formatCode>
                  <c:ptCount val="6"/>
                  <c:pt idx="0">
                    <c:v>0.82917258106377756</c:v>
                  </c:pt>
                  <c:pt idx="1">
                    <c:v>1.4986445507457988</c:v>
                  </c:pt>
                  <c:pt idx="2">
                    <c:v>1.0038073062003703</c:v>
                  </c:pt>
                  <c:pt idx="3">
                    <c:v>1.1311571976554347</c:v>
                  </c:pt>
                  <c:pt idx="4">
                    <c:v>2.3511873750688248</c:v>
                  </c:pt>
                  <c:pt idx="5">
                    <c:v>1.3109903362054369</c:v>
                  </c:pt>
                </c:numCache>
              </c:numRef>
            </c:minus>
            <c:spPr>
              <a:noFill/>
              <a:ln w="9525" cap="flat" cmpd="sng" algn="ctr">
                <a:solidFill>
                  <a:schemeClr val="tx1">
                    <a:lumMod val="65000"/>
                    <a:lumOff val="35000"/>
                  </a:schemeClr>
                </a:solidFill>
                <a:round/>
              </a:ln>
              <a:effectLst/>
            </c:spPr>
          </c:errBars>
          <c:val>
            <c:numRef>
              <c:f>Global!$M$60:$Q$60</c:f>
              <c:numCache>
                <c:formatCode>0.00</c:formatCode>
                <c:ptCount val="5"/>
                <c:pt idx="0">
                  <c:v>8.42</c:v>
                </c:pt>
                <c:pt idx="1">
                  <c:v>8</c:v>
                </c:pt>
                <c:pt idx="2">
                  <c:v>8.19</c:v>
                </c:pt>
                <c:pt idx="3">
                  <c:v>7.76</c:v>
                </c:pt>
                <c:pt idx="4">
                  <c:v>6.82</c:v>
                </c:pt>
              </c:numCache>
            </c:numRef>
          </c:val>
          <c:extLst>
            <c:ext xmlns:c16="http://schemas.microsoft.com/office/drawing/2014/chart" uri="{C3380CC4-5D6E-409C-BE32-E72D297353CC}">
              <c16:uniqueId val="{00000006-15F1-EE46-8942-C07EFF09A66B}"/>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B - Analysis</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tx>
            <c:v>With human expertise as reference</c:v>
          </c:tx>
          <c:spPr>
            <a:solidFill>
              <a:schemeClr val="accent3"/>
            </a:solidFill>
            <a:ln>
              <a:noFill/>
            </a:ln>
            <a:effectLst/>
          </c:spPr>
          <c:invertIfNegative val="0"/>
          <c:dLbls>
            <c:dLbl>
              <c:idx val="0"/>
              <c:layout>
                <c:manualLayout>
                  <c:x val="0"/>
                  <c:y val="-3.43843885851050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FA-F44B-89E1-17628B9A8BF1}"/>
                </c:ext>
              </c:extLst>
            </c:dLbl>
            <c:dLbl>
              <c:idx val="1"/>
              <c:layout>
                <c:manualLayout>
                  <c:x val="0"/>
                  <c:y val="-5.15976279909387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FA-F44B-89E1-17628B9A8BF1}"/>
                </c:ext>
              </c:extLst>
            </c:dLbl>
            <c:dLbl>
              <c:idx val="2"/>
              <c:layout>
                <c:manualLayout>
                  <c:x val="-9.0312677604208926E-17"/>
                  <c:y val="-5.73283830430517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FA-F44B-89E1-17628B9A8BF1}"/>
                </c:ext>
              </c:extLst>
            </c:dLbl>
            <c:dLbl>
              <c:idx val="3"/>
              <c:layout>
                <c:manualLayout>
                  <c:x val="0"/>
                  <c:y val="-4.58668729388257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FA-F44B-89E1-17628B9A8BF1}"/>
                </c:ext>
              </c:extLst>
            </c:dLbl>
            <c:dLbl>
              <c:idx val="4"/>
              <c:layout>
                <c:manualLayout>
                  <c:x val="0"/>
                  <c:y val="-8.02509503705924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FA-F44B-89E1-17628B9A8B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Global!$F$76:$J$76</c:f>
                <c:numCache>
                  <c:formatCode>General</c:formatCode>
                  <c:ptCount val="5"/>
                  <c:pt idx="0">
                    <c:v>1.1302337686372743</c:v>
                  </c:pt>
                  <c:pt idx="1">
                    <c:v>1.4961872759199046</c:v>
                  </c:pt>
                  <c:pt idx="2">
                    <c:v>1.6874231612808688</c:v>
                  </c:pt>
                  <c:pt idx="3">
                    <c:v>1.4349152154730005</c:v>
                  </c:pt>
                  <c:pt idx="4">
                    <c:v>2.1746122831870642</c:v>
                  </c:pt>
                </c:numCache>
              </c:numRef>
            </c:plus>
            <c:minus>
              <c:numRef>
                <c:f>Global!$F$76:$J$76</c:f>
                <c:numCache>
                  <c:formatCode>General</c:formatCode>
                  <c:ptCount val="5"/>
                  <c:pt idx="0">
                    <c:v>1.1302337686372743</c:v>
                  </c:pt>
                  <c:pt idx="1">
                    <c:v>1.4961872759199046</c:v>
                  </c:pt>
                  <c:pt idx="2">
                    <c:v>1.6874231612808688</c:v>
                  </c:pt>
                  <c:pt idx="3">
                    <c:v>1.4349152154730005</c:v>
                  </c:pt>
                  <c:pt idx="4">
                    <c:v>2.1746122831870642</c:v>
                  </c:pt>
                </c:numCache>
              </c:numRef>
            </c:minus>
            <c:spPr>
              <a:noFill/>
              <a:ln w="9525" cap="flat" cmpd="sng" algn="ctr">
                <a:solidFill>
                  <a:schemeClr val="tx1">
                    <a:lumMod val="65000"/>
                    <a:lumOff val="35000"/>
                  </a:schemeClr>
                </a:solidFill>
                <a:round/>
              </a:ln>
              <a:effectLst/>
            </c:spPr>
          </c:errBars>
          <c:cat>
            <c:strRef>
              <c:f>Global!$F$64:$J$64</c:f>
              <c:strCache>
                <c:ptCount val="5"/>
                <c:pt idx="0">
                  <c:v>ELISE</c:v>
                </c:pt>
                <c:pt idx="1">
                  <c:v>ChatGPT</c:v>
                </c:pt>
                <c:pt idx="2">
                  <c:v>SciSpace/Typeset</c:v>
                </c:pt>
                <c:pt idx="3">
                  <c:v>Epsilon</c:v>
                </c:pt>
                <c:pt idx="4">
                  <c:v>Humata</c:v>
                </c:pt>
              </c:strCache>
            </c:strRef>
          </c:cat>
          <c:val>
            <c:numRef>
              <c:f>Global!$F$74:$J$74</c:f>
              <c:numCache>
                <c:formatCode>0.00</c:formatCode>
                <c:ptCount val="5"/>
                <c:pt idx="0">
                  <c:v>7.981481481481481</c:v>
                </c:pt>
                <c:pt idx="1">
                  <c:v>7.0956790123456797</c:v>
                </c:pt>
                <c:pt idx="2">
                  <c:v>7.1018518518518512</c:v>
                </c:pt>
                <c:pt idx="3">
                  <c:v>6.9845679012345672</c:v>
                </c:pt>
                <c:pt idx="4">
                  <c:v>6.8580246913580254</c:v>
                </c:pt>
              </c:numCache>
            </c:numRef>
          </c:val>
          <c:extLst>
            <c:ext xmlns:c16="http://schemas.microsoft.com/office/drawing/2014/chart" uri="{C3380CC4-5D6E-409C-BE32-E72D297353CC}">
              <c16:uniqueId val="{00000005-B2FA-F44B-89E1-17628B9A8BF1}"/>
            </c:ext>
          </c:extLst>
        </c:ser>
        <c:ser>
          <c:idx val="0"/>
          <c:order val="1"/>
          <c:tx>
            <c:v>Without human expertise as reference</c:v>
          </c:tx>
          <c:spPr>
            <a:solidFill>
              <a:schemeClr val="accent2"/>
            </a:solidFill>
            <a:ln>
              <a:noFill/>
            </a:ln>
            <a:effectLst/>
          </c:spPr>
          <c:invertIfNegative val="0"/>
          <c:dLbls>
            <c:dLbl>
              <c:idx val="0"/>
              <c:layout>
                <c:manualLayout>
                  <c:x val="-2.2613013635743521E-17"/>
                  <c:y val="-3.43843885851049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FA-F44B-89E1-17628B9A8BF1}"/>
                </c:ext>
              </c:extLst>
            </c:dLbl>
            <c:dLbl>
              <c:idx val="1"/>
              <c:layout>
                <c:manualLayout>
                  <c:x val="0"/>
                  <c:y val="-4.01361178867127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FA-F44B-89E1-17628B9A8BF1}"/>
                </c:ext>
              </c:extLst>
            </c:dLbl>
            <c:dLbl>
              <c:idx val="2"/>
              <c:layout>
                <c:manualLayout>
                  <c:x val="0"/>
                  <c:y val="-4.58458514468066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FA-F44B-89E1-17628B9A8BF1}"/>
                </c:ext>
              </c:extLst>
            </c:dLbl>
            <c:dLbl>
              <c:idx val="3"/>
              <c:layout>
                <c:manualLayout>
                  <c:x val="0"/>
                  <c:y val="-4.58458514468066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FA-F44B-89E1-17628B9A8BF1}"/>
                </c:ext>
              </c:extLst>
            </c:dLbl>
            <c:dLbl>
              <c:idx val="4"/>
              <c:layout>
                <c:manualLayout>
                  <c:x val="0"/>
                  <c:y val="-7.45201953184794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FA-F44B-89E1-17628B9A8B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Global!$M$76:$R$76</c:f>
                <c:numCache>
                  <c:formatCode>General</c:formatCode>
                  <c:ptCount val="6"/>
                  <c:pt idx="0">
                    <c:v>1.1801408199857082</c:v>
                  </c:pt>
                  <c:pt idx="1">
                    <c:v>1.2815965480345917</c:v>
                  </c:pt>
                  <c:pt idx="2">
                    <c:v>1.5569930714327187</c:v>
                  </c:pt>
                  <c:pt idx="3">
                    <c:v>1.4553857770087151</c:v>
                  </c:pt>
                  <c:pt idx="4">
                    <c:v>2.0481811929707434</c:v>
                  </c:pt>
                  <c:pt idx="5">
                    <c:v>1.4185614409834117</c:v>
                  </c:pt>
                </c:numCache>
              </c:numRef>
            </c:plus>
            <c:minus>
              <c:numRef>
                <c:f>Global!$M$76:$R$76</c:f>
                <c:numCache>
                  <c:formatCode>General</c:formatCode>
                  <c:ptCount val="6"/>
                  <c:pt idx="0">
                    <c:v>1.1801408199857082</c:v>
                  </c:pt>
                  <c:pt idx="1">
                    <c:v>1.2815965480345917</c:v>
                  </c:pt>
                  <c:pt idx="2">
                    <c:v>1.5569930714327187</c:v>
                  </c:pt>
                  <c:pt idx="3">
                    <c:v>1.4553857770087151</c:v>
                  </c:pt>
                  <c:pt idx="4">
                    <c:v>2.0481811929707434</c:v>
                  </c:pt>
                  <c:pt idx="5">
                    <c:v>1.4185614409834117</c:v>
                  </c:pt>
                </c:numCache>
              </c:numRef>
            </c:minus>
            <c:spPr>
              <a:noFill/>
              <a:ln w="9525" cap="flat" cmpd="sng" algn="ctr">
                <a:solidFill>
                  <a:schemeClr val="tx1">
                    <a:lumMod val="65000"/>
                    <a:lumOff val="35000"/>
                  </a:schemeClr>
                </a:solidFill>
                <a:round/>
              </a:ln>
              <a:effectLst/>
            </c:spPr>
          </c:errBars>
          <c:cat>
            <c:strRef>
              <c:f>Global!$F$64:$J$64</c:f>
              <c:strCache>
                <c:ptCount val="5"/>
                <c:pt idx="0">
                  <c:v>ELISE</c:v>
                </c:pt>
                <c:pt idx="1">
                  <c:v>ChatGPT</c:v>
                </c:pt>
                <c:pt idx="2">
                  <c:v>SciSpace/Typeset</c:v>
                </c:pt>
                <c:pt idx="3">
                  <c:v>Epsilon</c:v>
                </c:pt>
                <c:pt idx="4">
                  <c:v>Humata</c:v>
                </c:pt>
              </c:strCache>
            </c:strRef>
          </c:cat>
          <c:val>
            <c:numRef>
              <c:f>Global!$M$74:$Q$74</c:f>
              <c:numCache>
                <c:formatCode>0.00</c:formatCode>
                <c:ptCount val="5"/>
                <c:pt idx="0">
                  <c:v>8.1300000000000008</c:v>
                </c:pt>
                <c:pt idx="1">
                  <c:v>7.81</c:v>
                </c:pt>
                <c:pt idx="2">
                  <c:v>7.52</c:v>
                </c:pt>
                <c:pt idx="3">
                  <c:v>7.83</c:v>
                </c:pt>
                <c:pt idx="4">
                  <c:v>6.87</c:v>
                </c:pt>
              </c:numCache>
            </c:numRef>
          </c:val>
          <c:extLst>
            <c:ext xmlns:c16="http://schemas.microsoft.com/office/drawing/2014/chart" uri="{C3380CC4-5D6E-409C-BE32-E72D297353CC}">
              <c16:uniqueId val="{0000000B-B2FA-F44B-89E1-17628B9A8BF1}"/>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A - Comprehension</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Global!$F$50:$J$50</c:f>
              <c:strCache>
                <c:ptCount val="5"/>
                <c:pt idx="0">
                  <c:v>ELISE</c:v>
                </c:pt>
                <c:pt idx="1">
                  <c:v>Epsilon</c:v>
                </c:pt>
                <c:pt idx="2">
                  <c:v>ChatGPT</c:v>
                </c:pt>
                <c:pt idx="3">
                  <c:v>SciSpace/Typeset</c:v>
                </c:pt>
                <c:pt idx="4">
                  <c:v>Humata</c:v>
                </c:pt>
              </c:strCache>
            </c:strRef>
          </c:cat>
          <c:val>
            <c:numRef>
              <c:f>Global!$F$51:$J$51</c:f>
              <c:numCache>
                <c:formatCode>0.00</c:formatCode>
                <c:ptCount val="5"/>
                <c:pt idx="0">
                  <c:v>7.708333333333333</c:v>
                </c:pt>
                <c:pt idx="1">
                  <c:v>7.3472222222222223</c:v>
                </c:pt>
                <c:pt idx="2">
                  <c:v>6.2777777777777777</c:v>
                </c:pt>
                <c:pt idx="3">
                  <c:v>7.0277777777777777</c:v>
                </c:pt>
                <c:pt idx="4">
                  <c:v>6.2638888888888893</c:v>
                </c:pt>
              </c:numCache>
            </c:numRef>
          </c:val>
          <c:extLst>
            <c:ext xmlns:c16="http://schemas.microsoft.com/office/drawing/2014/chart" uri="{C3380CC4-5D6E-409C-BE32-E72D297353CC}">
              <c16:uniqueId val="{00000005-834E-2C42-96E8-3F4D74B8F72E}"/>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Global!$M$51:$Q$51</c:f>
              <c:numCache>
                <c:formatCode>0.00</c:formatCode>
                <c:ptCount val="5"/>
                <c:pt idx="0">
                  <c:v>7.333333333333333</c:v>
                </c:pt>
                <c:pt idx="1">
                  <c:v>8.0277777777777768</c:v>
                </c:pt>
                <c:pt idx="2">
                  <c:v>5.8888888888888893</c:v>
                </c:pt>
                <c:pt idx="3">
                  <c:v>6.8055555555555554</c:v>
                </c:pt>
                <c:pt idx="4">
                  <c:v>5.541666666666667</c:v>
                </c:pt>
              </c:numCache>
            </c:numRef>
          </c:val>
          <c:extLst>
            <c:ext xmlns:c16="http://schemas.microsoft.com/office/drawing/2014/chart" uri="{C3380CC4-5D6E-409C-BE32-E72D297353CC}">
              <c16:uniqueId val="{0000000B-834E-2C42-96E8-3F4D74B8F72E}"/>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B - Analysis</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Global!$F$65:$J$65</c:f>
              <c:numCache>
                <c:formatCode>0.00</c:formatCode>
                <c:ptCount val="5"/>
                <c:pt idx="0">
                  <c:v>7.481481481481481</c:v>
                </c:pt>
                <c:pt idx="1">
                  <c:v>5.8518518518518521</c:v>
                </c:pt>
                <c:pt idx="2">
                  <c:v>6.7222222222222223</c:v>
                </c:pt>
                <c:pt idx="3">
                  <c:v>6.6296296296296289</c:v>
                </c:pt>
                <c:pt idx="4">
                  <c:v>6.4074074074074074</c:v>
                </c:pt>
              </c:numCache>
            </c:numRef>
          </c:val>
          <c:extLst>
            <c:ext xmlns:c16="http://schemas.microsoft.com/office/drawing/2014/chart" uri="{C3380CC4-5D6E-409C-BE32-E72D297353CC}">
              <c16:uniqueId val="{00000005-4A7F-7645-91EA-7A81609227D9}"/>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Global!$M$65:$Q$65</c:f>
              <c:numCache>
                <c:formatCode>0.00</c:formatCode>
                <c:ptCount val="5"/>
                <c:pt idx="0">
                  <c:v>6.9444444444444455</c:v>
                </c:pt>
                <c:pt idx="1">
                  <c:v>5.166666666666667</c:v>
                </c:pt>
                <c:pt idx="2">
                  <c:v>6.3518518518518521</c:v>
                </c:pt>
                <c:pt idx="3">
                  <c:v>7.2962962962962967</c:v>
                </c:pt>
                <c:pt idx="4">
                  <c:v>6.3703703703703694</c:v>
                </c:pt>
              </c:numCache>
            </c:numRef>
          </c:val>
          <c:extLst>
            <c:ext xmlns:c16="http://schemas.microsoft.com/office/drawing/2014/chart" uri="{C3380CC4-5D6E-409C-BE32-E72D297353CC}">
              <c16:uniqueId val="{0000000B-4A7F-7645-91EA-7A81609227D9}"/>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A - Comprehension</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Global!$F$50:$J$50</c:f>
              <c:strCache>
                <c:ptCount val="5"/>
                <c:pt idx="0">
                  <c:v>ELISE</c:v>
                </c:pt>
                <c:pt idx="1">
                  <c:v>Epsilon</c:v>
                </c:pt>
                <c:pt idx="2">
                  <c:v>ChatGPT</c:v>
                </c:pt>
                <c:pt idx="3">
                  <c:v>SciSpace/Typeset</c:v>
                </c:pt>
                <c:pt idx="4">
                  <c:v>Humata</c:v>
                </c:pt>
              </c:strCache>
            </c:strRef>
          </c:cat>
          <c:val>
            <c:numRef>
              <c:f>Global!$F$54:$J$54</c:f>
              <c:numCache>
                <c:formatCode>0.00</c:formatCode>
                <c:ptCount val="5"/>
                <c:pt idx="0">
                  <c:v>8.25</c:v>
                </c:pt>
                <c:pt idx="1">
                  <c:v>7.6527777777777795</c:v>
                </c:pt>
                <c:pt idx="2">
                  <c:v>7.9166666666666661</c:v>
                </c:pt>
                <c:pt idx="3">
                  <c:v>7.7777777777777777</c:v>
                </c:pt>
                <c:pt idx="4">
                  <c:v>6.5555555555555554</c:v>
                </c:pt>
              </c:numCache>
            </c:numRef>
          </c:val>
          <c:extLst>
            <c:ext xmlns:c16="http://schemas.microsoft.com/office/drawing/2014/chart" uri="{C3380CC4-5D6E-409C-BE32-E72D297353CC}">
              <c16:uniqueId val="{00000005-438E-0F42-B635-336CD2300EC5}"/>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Global!$M$54:$Q$54</c:f>
              <c:numCache>
                <c:formatCode>0.00</c:formatCode>
                <c:ptCount val="5"/>
                <c:pt idx="0">
                  <c:v>8.4166666666666679</c:v>
                </c:pt>
                <c:pt idx="1">
                  <c:v>8.0000000000000018</c:v>
                </c:pt>
                <c:pt idx="2">
                  <c:v>8.1944444444444446</c:v>
                </c:pt>
                <c:pt idx="3">
                  <c:v>7.7638888888888893</c:v>
                </c:pt>
                <c:pt idx="4">
                  <c:v>6.8194444444444438</c:v>
                </c:pt>
              </c:numCache>
            </c:numRef>
          </c:val>
          <c:extLst>
            <c:ext xmlns:c16="http://schemas.microsoft.com/office/drawing/2014/chart" uri="{C3380CC4-5D6E-409C-BE32-E72D297353CC}">
              <c16:uniqueId val="{0000000B-438E-0F42-B635-336CD2300EC5}"/>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B - Analysis</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Global!$F$68:$J$68</c:f>
              <c:numCache>
                <c:formatCode>0.00</c:formatCode>
                <c:ptCount val="5"/>
                <c:pt idx="0">
                  <c:v>8.129629629629628</c:v>
                </c:pt>
                <c:pt idx="1">
                  <c:v>7.5740740740740735</c:v>
                </c:pt>
                <c:pt idx="2">
                  <c:v>7.0370370370370372</c:v>
                </c:pt>
                <c:pt idx="3">
                  <c:v>7.1481481481481479</c:v>
                </c:pt>
                <c:pt idx="4">
                  <c:v>6.7222222222222223</c:v>
                </c:pt>
              </c:numCache>
            </c:numRef>
          </c:val>
          <c:extLst>
            <c:ext xmlns:c16="http://schemas.microsoft.com/office/drawing/2014/chart" uri="{C3380CC4-5D6E-409C-BE32-E72D297353CC}">
              <c16:uniqueId val="{00000005-363E-5D4C-97E7-CAF73B1F06A8}"/>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Global!$M$68:$Q$68</c:f>
              <c:numCache>
                <c:formatCode>0.00</c:formatCode>
                <c:ptCount val="5"/>
                <c:pt idx="0">
                  <c:v>8.1296296296296298</c:v>
                </c:pt>
                <c:pt idx="1">
                  <c:v>7.814814814814814</c:v>
                </c:pt>
                <c:pt idx="2">
                  <c:v>7.518518518518519</c:v>
                </c:pt>
                <c:pt idx="3">
                  <c:v>7.833333333333333</c:v>
                </c:pt>
                <c:pt idx="4">
                  <c:v>6.8703703703703702</c:v>
                </c:pt>
              </c:numCache>
            </c:numRef>
          </c:val>
          <c:extLst>
            <c:ext xmlns:c16="http://schemas.microsoft.com/office/drawing/2014/chart" uri="{C3380CC4-5D6E-409C-BE32-E72D297353CC}">
              <c16:uniqueId val="{0000000B-363E-5D4C-97E7-CAF73B1F06A8}"/>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A - Comprehension</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Global!$F$50:$J$50</c:f>
              <c:strCache>
                <c:ptCount val="5"/>
                <c:pt idx="0">
                  <c:v>ELISE</c:v>
                </c:pt>
                <c:pt idx="1">
                  <c:v>Epsilon</c:v>
                </c:pt>
                <c:pt idx="2">
                  <c:v>ChatGPT</c:v>
                </c:pt>
                <c:pt idx="3">
                  <c:v>SciSpace/Typeset</c:v>
                </c:pt>
                <c:pt idx="4">
                  <c:v>Humata</c:v>
                </c:pt>
              </c:strCache>
            </c:strRef>
          </c:cat>
          <c:val>
            <c:numRef>
              <c:f>Global!$F$57:$J$57</c:f>
              <c:numCache>
                <c:formatCode>0.00</c:formatCode>
                <c:ptCount val="5"/>
                <c:pt idx="0">
                  <c:v>8.7222222222222214</c:v>
                </c:pt>
                <c:pt idx="1">
                  <c:v>7.666666666666667</c:v>
                </c:pt>
                <c:pt idx="2">
                  <c:v>8.25</c:v>
                </c:pt>
                <c:pt idx="3">
                  <c:v>7.4930555555555562</c:v>
                </c:pt>
                <c:pt idx="4">
                  <c:v>7.1597222222222232</c:v>
                </c:pt>
              </c:numCache>
            </c:numRef>
          </c:val>
          <c:extLst>
            <c:ext xmlns:c16="http://schemas.microsoft.com/office/drawing/2014/chart" uri="{C3380CC4-5D6E-409C-BE32-E72D297353CC}">
              <c16:uniqueId val="{00000005-94D3-2643-BACA-4A966267CAAA}"/>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Global!$M$57:$Q$57</c:f>
              <c:numCache>
                <c:formatCode>0.00</c:formatCode>
                <c:ptCount val="5"/>
                <c:pt idx="0">
                  <c:v>9.0486111111111107</c:v>
                </c:pt>
                <c:pt idx="1">
                  <c:v>7.4027777777777777</c:v>
                </c:pt>
                <c:pt idx="2">
                  <c:v>8.4583333333333339</c:v>
                </c:pt>
                <c:pt idx="3">
                  <c:v>8.3142361111111107</c:v>
                </c:pt>
                <c:pt idx="4">
                  <c:v>7.416666666666667</c:v>
                </c:pt>
              </c:numCache>
            </c:numRef>
          </c:val>
          <c:extLst>
            <c:ext xmlns:c16="http://schemas.microsoft.com/office/drawing/2014/chart" uri="{C3380CC4-5D6E-409C-BE32-E72D297353CC}">
              <c16:uniqueId val="{0000000B-94D3-2643-BACA-4A966267CAAA}"/>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B - Analysis</a:t>
            </a:r>
            <a:endParaRPr lang="en-GB"/>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GB"/>
        </a:p>
      </c:txPr>
    </c:title>
    <c:autoTitleDeleted val="0"/>
    <c:plotArea>
      <c:layout/>
      <c:barChart>
        <c:barDir val="col"/>
        <c:grouping val="clustered"/>
        <c:varyColors val="0"/>
        <c:ser>
          <c:idx val="2"/>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Global!$F$71:$J$71</c:f>
              <c:numCache>
                <c:formatCode>0.00</c:formatCode>
                <c:ptCount val="5"/>
                <c:pt idx="0">
                  <c:v>8.3333333333333339</c:v>
                </c:pt>
                <c:pt idx="1">
                  <c:v>7.8611111111111116</c:v>
                </c:pt>
                <c:pt idx="2">
                  <c:v>7.5462962962962967</c:v>
                </c:pt>
                <c:pt idx="3">
                  <c:v>7.1759259259259247</c:v>
                </c:pt>
                <c:pt idx="4">
                  <c:v>7.4444444444444455</c:v>
                </c:pt>
              </c:numCache>
            </c:numRef>
          </c:val>
          <c:extLst>
            <c:ext xmlns:c16="http://schemas.microsoft.com/office/drawing/2014/chart" uri="{C3380CC4-5D6E-409C-BE32-E72D297353CC}">
              <c16:uniqueId val="{00000005-768E-DD42-9F74-1C101721E937}"/>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Global!$M$71:$Q$71</c:f>
              <c:numCache>
                <c:formatCode>0.00</c:formatCode>
                <c:ptCount val="5"/>
                <c:pt idx="0">
                  <c:v>8.8703703703703702</c:v>
                </c:pt>
                <c:pt idx="1">
                  <c:v>8.398148148148147</c:v>
                </c:pt>
                <c:pt idx="2">
                  <c:v>8.3981481481481488</c:v>
                </c:pt>
                <c:pt idx="3">
                  <c:v>7.1018518518518521</c:v>
                </c:pt>
                <c:pt idx="4">
                  <c:v>8.1666666666666661</c:v>
                </c:pt>
              </c:numCache>
            </c:numRef>
          </c:val>
          <c:extLst>
            <c:ext xmlns:c16="http://schemas.microsoft.com/office/drawing/2014/chart" uri="{C3380CC4-5D6E-409C-BE32-E72D297353CC}">
              <c16:uniqueId val="{0000000B-768E-DD42-9F74-1C101721E937}"/>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A - Comprehension</a:t>
            </a:r>
            <a:endParaRPr lang="en-GB"/>
          </a:p>
        </c:rich>
      </c:tx>
      <c:overlay val="0"/>
      <c:spPr>
        <a:noFill/>
        <a:ln>
          <a:noFill/>
        </a:ln>
        <a:effectLst/>
      </c:spPr>
    </c:title>
    <c:autoTitleDeleted val="0"/>
    <c:plotArea>
      <c:layout/>
      <c:barChart>
        <c:barDir val="col"/>
        <c:grouping val="clustered"/>
        <c:varyColors val="0"/>
        <c:ser>
          <c:idx val="1"/>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Global!$F$50:$J$50</c:f>
              <c:strCache>
                <c:ptCount val="5"/>
                <c:pt idx="0">
                  <c:v>ELISE</c:v>
                </c:pt>
                <c:pt idx="1">
                  <c:v>Epsilon</c:v>
                </c:pt>
                <c:pt idx="2">
                  <c:v>ChatGPT</c:v>
                </c:pt>
                <c:pt idx="3">
                  <c:v>SciSpace/Typeset</c:v>
                </c:pt>
                <c:pt idx="4">
                  <c:v>Humata</c:v>
                </c:pt>
              </c:strCache>
            </c:strRef>
          </c:cat>
          <c:val>
            <c:numRef>
              <c:f>Global!$F$57:$J$57</c:f>
              <c:numCache>
                <c:formatCode>0.00</c:formatCode>
                <c:ptCount val="5"/>
                <c:pt idx="0">
                  <c:v>8.7222222222222214</c:v>
                </c:pt>
                <c:pt idx="1">
                  <c:v>7.666666666666667</c:v>
                </c:pt>
                <c:pt idx="2">
                  <c:v>8.25</c:v>
                </c:pt>
                <c:pt idx="3">
                  <c:v>7.4930555555555562</c:v>
                </c:pt>
                <c:pt idx="4">
                  <c:v>7.1597222222222232</c:v>
                </c:pt>
              </c:numCache>
            </c:numRef>
          </c:val>
          <c:extLst>
            <c:ext xmlns:c16="http://schemas.microsoft.com/office/drawing/2014/chart" uri="{C3380CC4-5D6E-409C-BE32-E72D297353CC}">
              <c16:uniqueId val="{0000000C-AE0A-5A4F-81CE-71783E7A19FC}"/>
            </c:ext>
          </c:extLst>
        </c:ser>
        <c:ser>
          <c:idx val="3"/>
          <c:order val="1"/>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Global!$M$57:$Q$57</c:f>
              <c:numCache>
                <c:formatCode>0.00</c:formatCode>
                <c:ptCount val="5"/>
                <c:pt idx="0">
                  <c:v>9.0486111111111107</c:v>
                </c:pt>
                <c:pt idx="1">
                  <c:v>7.4027777777777777</c:v>
                </c:pt>
                <c:pt idx="2">
                  <c:v>8.4583333333333339</c:v>
                </c:pt>
                <c:pt idx="3">
                  <c:v>8.3142361111111107</c:v>
                </c:pt>
                <c:pt idx="4">
                  <c:v>7.416666666666667</c:v>
                </c:pt>
              </c:numCache>
            </c:numRef>
          </c:val>
          <c:extLst>
            <c:ext xmlns:c16="http://schemas.microsoft.com/office/drawing/2014/chart" uri="{C3380CC4-5D6E-409C-BE32-E72D297353CC}">
              <c16:uniqueId val="{0000000D-AE0A-5A4F-81CE-71783E7A19FC}"/>
            </c:ext>
          </c:extLst>
        </c:ser>
        <c:ser>
          <c:idx val="4"/>
          <c:order val="2"/>
          <c:spPr>
            <a:solidFill>
              <a:schemeClr val="accent3"/>
            </a:solidFill>
            <a:ln>
              <a:noFill/>
            </a:ln>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Global!$F$50:$J$50</c:f>
              <c:strCache>
                <c:ptCount val="5"/>
                <c:pt idx="0">
                  <c:v>ELISE</c:v>
                </c:pt>
                <c:pt idx="1">
                  <c:v>Epsilon</c:v>
                </c:pt>
                <c:pt idx="2">
                  <c:v>ChatGPT</c:v>
                </c:pt>
                <c:pt idx="3">
                  <c:v>SciSpace/Typeset</c:v>
                </c:pt>
                <c:pt idx="4">
                  <c:v>Humata</c:v>
                </c:pt>
              </c:strCache>
            </c:strRef>
          </c:cat>
          <c:val>
            <c:numRef>
              <c:f>Global!$F$51:$J$51</c:f>
              <c:numCache>
                <c:formatCode>0.00</c:formatCode>
                <c:ptCount val="5"/>
                <c:pt idx="0">
                  <c:v>7.708333333333333</c:v>
                </c:pt>
                <c:pt idx="1">
                  <c:v>7.3472222222222223</c:v>
                </c:pt>
                <c:pt idx="2">
                  <c:v>6.2777777777777777</c:v>
                </c:pt>
                <c:pt idx="3">
                  <c:v>7.0277777777777777</c:v>
                </c:pt>
                <c:pt idx="4">
                  <c:v>6.2638888888888893</c:v>
                </c:pt>
              </c:numCache>
            </c:numRef>
          </c:val>
          <c:extLst>
            <c:ext xmlns:c16="http://schemas.microsoft.com/office/drawing/2014/chart" uri="{C3380CC4-5D6E-409C-BE32-E72D297353CC}">
              <c16:uniqueId val="{0000000E-AE0A-5A4F-81CE-71783E7A19FC}"/>
            </c:ext>
          </c:extLst>
        </c:ser>
        <c:ser>
          <c:idx val="5"/>
          <c:order val="3"/>
          <c:spPr>
            <a:solidFill>
              <a:schemeClr val="accent1"/>
            </a:solidFill>
            <a:ln>
              <a:noFill/>
            </a:ln>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Global!$M$51:$Q$51</c:f>
              <c:numCache>
                <c:formatCode>0.00</c:formatCode>
                <c:ptCount val="5"/>
                <c:pt idx="0">
                  <c:v>7.333333333333333</c:v>
                </c:pt>
                <c:pt idx="1">
                  <c:v>8.0277777777777768</c:v>
                </c:pt>
                <c:pt idx="2">
                  <c:v>5.8888888888888893</c:v>
                </c:pt>
                <c:pt idx="3">
                  <c:v>6.8055555555555554</c:v>
                </c:pt>
                <c:pt idx="4">
                  <c:v>5.541666666666667</c:v>
                </c:pt>
              </c:numCache>
            </c:numRef>
          </c:val>
          <c:extLst>
            <c:ext xmlns:c16="http://schemas.microsoft.com/office/drawing/2014/chart" uri="{C3380CC4-5D6E-409C-BE32-E72D297353CC}">
              <c16:uniqueId val="{0000000F-AE0A-5A4F-81CE-71783E7A19FC}"/>
            </c:ext>
          </c:extLst>
        </c:ser>
        <c:ser>
          <c:idx val="2"/>
          <c:order val="4"/>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Global!$F$50:$J$50</c:f>
              <c:strCache>
                <c:ptCount val="5"/>
                <c:pt idx="0">
                  <c:v>ELISE</c:v>
                </c:pt>
                <c:pt idx="1">
                  <c:v>Epsilon</c:v>
                </c:pt>
                <c:pt idx="2">
                  <c:v>ChatGPT</c:v>
                </c:pt>
                <c:pt idx="3">
                  <c:v>SciSpace/Typeset</c:v>
                </c:pt>
                <c:pt idx="4">
                  <c:v>Humata</c:v>
                </c:pt>
              </c:strCache>
            </c:strRef>
          </c:cat>
          <c:val>
            <c:numRef>
              <c:f>Global!$F$54:$J$54</c:f>
              <c:numCache>
                <c:formatCode>0.00</c:formatCode>
                <c:ptCount val="5"/>
                <c:pt idx="0">
                  <c:v>8.25</c:v>
                </c:pt>
                <c:pt idx="1">
                  <c:v>7.6527777777777795</c:v>
                </c:pt>
                <c:pt idx="2">
                  <c:v>7.9166666666666661</c:v>
                </c:pt>
                <c:pt idx="3">
                  <c:v>7.7777777777777777</c:v>
                </c:pt>
                <c:pt idx="4">
                  <c:v>6.5555555555555554</c:v>
                </c:pt>
              </c:numCache>
            </c:numRef>
          </c:val>
          <c:extLst>
            <c:ext xmlns:c16="http://schemas.microsoft.com/office/drawing/2014/chart" uri="{C3380CC4-5D6E-409C-BE32-E72D297353CC}">
              <c16:uniqueId val="{00000009-AE0A-5A4F-81CE-71783E7A19FC}"/>
            </c:ext>
          </c:extLst>
        </c:ser>
        <c:ser>
          <c:idx val="0"/>
          <c:order val="5"/>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Global!$M$54:$Q$54</c:f>
              <c:numCache>
                <c:formatCode>0.00</c:formatCode>
                <c:ptCount val="5"/>
                <c:pt idx="0">
                  <c:v>8.4166666666666679</c:v>
                </c:pt>
                <c:pt idx="1">
                  <c:v>8.0000000000000018</c:v>
                </c:pt>
                <c:pt idx="2">
                  <c:v>8.1944444444444446</c:v>
                </c:pt>
                <c:pt idx="3">
                  <c:v>7.7638888888888893</c:v>
                </c:pt>
                <c:pt idx="4">
                  <c:v>6.8194444444444438</c:v>
                </c:pt>
              </c:numCache>
            </c:numRef>
          </c:val>
          <c:extLst>
            <c:ext xmlns:c16="http://schemas.microsoft.com/office/drawing/2014/chart" uri="{C3380CC4-5D6E-409C-BE32-E72D297353CC}">
              <c16:uniqueId val="{0000000B-AE0A-5A4F-81CE-71783E7A19FC}"/>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txPr>
    <a:bodyPr/>
    <a:lstStyle/>
    <a:p>
      <a:pPr>
        <a:defRPr>
          <a:solidFill>
            <a:schemeClr val="tx1"/>
          </a:solidFill>
        </a:defRPr>
      </a:pPr>
      <a:endParaRPr lang="en-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GB" baseline="0"/>
              <a:t>B - Analysis</a:t>
            </a:r>
            <a:endParaRPr lang="en-GB"/>
          </a:p>
        </c:rich>
      </c:tx>
      <c:overlay val="0"/>
      <c:spPr>
        <a:noFill/>
        <a:ln>
          <a:noFill/>
        </a:ln>
        <a:effectLst/>
      </c:spPr>
    </c:title>
    <c:autoTitleDeleted val="0"/>
    <c:plotArea>
      <c:layout/>
      <c:barChart>
        <c:barDir val="col"/>
        <c:grouping val="clustered"/>
        <c:varyColors val="0"/>
        <c:ser>
          <c:idx val="1"/>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Global!$F$64:$J$64</c:f>
              <c:strCache>
                <c:ptCount val="5"/>
                <c:pt idx="0">
                  <c:v>ELISE</c:v>
                </c:pt>
                <c:pt idx="1">
                  <c:v>ChatGPT</c:v>
                </c:pt>
                <c:pt idx="2">
                  <c:v>SciSpace/Typeset</c:v>
                </c:pt>
                <c:pt idx="3">
                  <c:v>Epsilon</c:v>
                </c:pt>
                <c:pt idx="4">
                  <c:v>Humata</c:v>
                </c:pt>
              </c:strCache>
            </c:strRef>
          </c:cat>
          <c:val>
            <c:numRef>
              <c:f>Global!$F$71:$J$71</c:f>
              <c:numCache>
                <c:formatCode>0.00</c:formatCode>
                <c:ptCount val="5"/>
                <c:pt idx="0">
                  <c:v>8.3333333333333339</c:v>
                </c:pt>
                <c:pt idx="1">
                  <c:v>7.8611111111111116</c:v>
                </c:pt>
                <c:pt idx="2">
                  <c:v>7.5462962962962967</c:v>
                </c:pt>
                <c:pt idx="3">
                  <c:v>7.1759259259259247</c:v>
                </c:pt>
                <c:pt idx="4">
                  <c:v>7.4444444444444455</c:v>
                </c:pt>
              </c:numCache>
            </c:numRef>
          </c:val>
          <c:extLst>
            <c:ext xmlns:c16="http://schemas.microsoft.com/office/drawing/2014/chart" uri="{C3380CC4-5D6E-409C-BE32-E72D297353CC}">
              <c16:uniqueId val="{0000000C-74E0-1843-B004-1B5CCCA7C3C2}"/>
            </c:ext>
          </c:extLst>
        </c:ser>
        <c:ser>
          <c:idx val="3"/>
          <c:order val="1"/>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Global!$F$64:$J$64</c:f>
              <c:strCache>
                <c:ptCount val="5"/>
                <c:pt idx="0">
                  <c:v>ELISE</c:v>
                </c:pt>
                <c:pt idx="1">
                  <c:v>ChatGPT</c:v>
                </c:pt>
                <c:pt idx="2">
                  <c:v>SciSpace/Typeset</c:v>
                </c:pt>
                <c:pt idx="3">
                  <c:v>Epsilon</c:v>
                </c:pt>
                <c:pt idx="4">
                  <c:v>Humata</c:v>
                </c:pt>
              </c:strCache>
            </c:strRef>
          </c:cat>
          <c:val>
            <c:numRef>
              <c:f>Global!$M$71:$Q$71</c:f>
              <c:numCache>
                <c:formatCode>0.00</c:formatCode>
                <c:ptCount val="5"/>
                <c:pt idx="0">
                  <c:v>8.8703703703703702</c:v>
                </c:pt>
                <c:pt idx="1">
                  <c:v>8.398148148148147</c:v>
                </c:pt>
                <c:pt idx="2">
                  <c:v>8.3981481481481488</c:v>
                </c:pt>
                <c:pt idx="3">
                  <c:v>7.1018518518518521</c:v>
                </c:pt>
                <c:pt idx="4">
                  <c:v>8.1666666666666661</c:v>
                </c:pt>
              </c:numCache>
            </c:numRef>
          </c:val>
          <c:extLst>
            <c:ext xmlns:c16="http://schemas.microsoft.com/office/drawing/2014/chart" uri="{C3380CC4-5D6E-409C-BE32-E72D297353CC}">
              <c16:uniqueId val="{0000000D-74E0-1843-B004-1B5CCCA7C3C2}"/>
            </c:ext>
          </c:extLst>
        </c:ser>
        <c:ser>
          <c:idx val="4"/>
          <c:order val="2"/>
          <c:spPr>
            <a:solidFill>
              <a:schemeClr val="accent3"/>
            </a:solidFill>
            <a:ln>
              <a:noFill/>
            </a:ln>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Global!$F$64:$J$64</c:f>
              <c:strCache>
                <c:ptCount val="5"/>
                <c:pt idx="0">
                  <c:v>ELISE</c:v>
                </c:pt>
                <c:pt idx="1">
                  <c:v>ChatGPT</c:v>
                </c:pt>
                <c:pt idx="2">
                  <c:v>SciSpace/Typeset</c:v>
                </c:pt>
                <c:pt idx="3">
                  <c:v>Epsilon</c:v>
                </c:pt>
                <c:pt idx="4">
                  <c:v>Humata</c:v>
                </c:pt>
              </c:strCache>
            </c:strRef>
          </c:cat>
          <c:val>
            <c:numRef>
              <c:f>Global!$F$65:$J$65</c:f>
              <c:numCache>
                <c:formatCode>0.00</c:formatCode>
                <c:ptCount val="5"/>
                <c:pt idx="0">
                  <c:v>7.481481481481481</c:v>
                </c:pt>
                <c:pt idx="1">
                  <c:v>5.8518518518518521</c:v>
                </c:pt>
                <c:pt idx="2">
                  <c:v>6.7222222222222223</c:v>
                </c:pt>
                <c:pt idx="3">
                  <c:v>6.6296296296296289</c:v>
                </c:pt>
                <c:pt idx="4">
                  <c:v>6.4074074074074074</c:v>
                </c:pt>
              </c:numCache>
            </c:numRef>
          </c:val>
          <c:extLst>
            <c:ext xmlns:c16="http://schemas.microsoft.com/office/drawing/2014/chart" uri="{C3380CC4-5D6E-409C-BE32-E72D297353CC}">
              <c16:uniqueId val="{0000000E-74E0-1843-B004-1B5CCCA7C3C2}"/>
            </c:ext>
          </c:extLst>
        </c:ser>
        <c:ser>
          <c:idx val="5"/>
          <c:order val="3"/>
          <c:spPr>
            <a:solidFill>
              <a:schemeClr val="accent1"/>
            </a:solidFill>
            <a:ln>
              <a:noFill/>
            </a:ln>
            <a:effectLst/>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Global!$F$64:$J$64</c:f>
              <c:strCache>
                <c:ptCount val="5"/>
                <c:pt idx="0">
                  <c:v>ELISE</c:v>
                </c:pt>
                <c:pt idx="1">
                  <c:v>ChatGPT</c:v>
                </c:pt>
                <c:pt idx="2">
                  <c:v>SciSpace/Typeset</c:v>
                </c:pt>
                <c:pt idx="3">
                  <c:v>Epsilon</c:v>
                </c:pt>
                <c:pt idx="4">
                  <c:v>Humata</c:v>
                </c:pt>
              </c:strCache>
            </c:strRef>
          </c:cat>
          <c:val>
            <c:numRef>
              <c:f>Global!$M$65:$Q$65</c:f>
              <c:numCache>
                <c:formatCode>0.00</c:formatCode>
                <c:ptCount val="5"/>
                <c:pt idx="0">
                  <c:v>6.9444444444444455</c:v>
                </c:pt>
                <c:pt idx="1">
                  <c:v>5.166666666666667</c:v>
                </c:pt>
                <c:pt idx="2">
                  <c:v>6.3518518518518521</c:v>
                </c:pt>
                <c:pt idx="3">
                  <c:v>7.2962962962962967</c:v>
                </c:pt>
                <c:pt idx="4">
                  <c:v>6.3703703703703694</c:v>
                </c:pt>
              </c:numCache>
            </c:numRef>
          </c:val>
          <c:extLst>
            <c:ext xmlns:c16="http://schemas.microsoft.com/office/drawing/2014/chart" uri="{C3380CC4-5D6E-409C-BE32-E72D297353CC}">
              <c16:uniqueId val="{0000000F-74E0-1843-B004-1B5CCCA7C3C2}"/>
            </c:ext>
          </c:extLst>
        </c:ser>
        <c:ser>
          <c:idx val="2"/>
          <c:order val="4"/>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Global!$F$68:$J$68</c:f>
              <c:numCache>
                <c:formatCode>0.00</c:formatCode>
                <c:ptCount val="5"/>
                <c:pt idx="0">
                  <c:v>8.129629629629628</c:v>
                </c:pt>
                <c:pt idx="1">
                  <c:v>7.5740740740740735</c:v>
                </c:pt>
                <c:pt idx="2">
                  <c:v>7.0370370370370372</c:v>
                </c:pt>
                <c:pt idx="3">
                  <c:v>7.1481481481481479</c:v>
                </c:pt>
                <c:pt idx="4">
                  <c:v>6.7222222222222223</c:v>
                </c:pt>
              </c:numCache>
            </c:numRef>
          </c:val>
          <c:extLst>
            <c:ext xmlns:c16="http://schemas.microsoft.com/office/drawing/2014/chart" uri="{C3380CC4-5D6E-409C-BE32-E72D297353CC}">
              <c16:uniqueId val="{00000009-74E0-1843-B004-1B5CCCA7C3C2}"/>
            </c:ext>
          </c:extLst>
        </c:ser>
        <c:ser>
          <c:idx val="0"/>
          <c:order val="5"/>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Global!$F$64:$J$64</c:f>
              <c:strCache>
                <c:ptCount val="5"/>
                <c:pt idx="0">
                  <c:v>ELISE</c:v>
                </c:pt>
                <c:pt idx="1">
                  <c:v>ChatGPT</c:v>
                </c:pt>
                <c:pt idx="2">
                  <c:v>SciSpace/Typeset</c:v>
                </c:pt>
                <c:pt idx="3">
                  <c:v>Epsilon</c:v>
                </c:pt>
                <c:pt idx="4">
                  <c:v>Humata</c:v>
                </c:pt>
              </c:strCache>
            </c:strRef>
          </c:cat>
          <c:val>
            <c:numRef>
              <c:f>Global!$M$68:$Q$68</c:f>
              <c:numCache>
                <c:formatCode>0.00</c:formatCode>
                <c:ptCount val="5"/>
                <c:pt idx="0">
                  <c:v>8.1296296296296298</c:v>
                </c:pt>
                <c:pt idx="1">
                  <c:v>7.814814814814814</c:v>
                </c:pt>
                <c:pt idx="2">
                  <c:v>7.518518518518519</c:v>
                </c:pt>
                <c:pt idx="3">
                  <c:v>7.833333333333333</c:v>
                </c:pt>
                <c:pt idx="4">
                  <c:v>6.8703703703703702</c:v>
                </c:pt>
              </c:numCache>
            </c:numRef>
          </c:val>
          <c:extLst>
            <c:ext xmlns:c16="http://schemas.microsoft.com/office/drawing/2014/chart" uri="{C3380CC4-5D6E-409C-BE32-E72D297353CC}">
              <c16:uniqueId val="{0000000B-74E0-1843-B004-1B5CCCA7C3C2}"/>
            </c:ext>
          </c:extLst>
        </c:ser>
        <c:dLbls>
          <c:dLblPos val="outEnd"/>
          <c:showLegendKey val="0"/>
          <c:showVal val="1"/>
          <c:showCatName val="0"/>
          <c:showSerName val="0"/>
          <c:showPercent val="0"/>
          <c:showBubbleSize val="0"/>
        </c:dLbls>
        <c:gapWidth val="219"/>
        <c:overlap val="-27"/>
        <c:axId val="665352447"/>
        <c:axId val="92142319"/>
      </c:bar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legend>
    <c:plotVisOnly val="1"/>
    <c:dispBlanksAs val="gap"/>
    <c:showDLblsOverMax val="0"/>
  </c:chart>
  <c:txPr>
    <a:bodyPr/>
    <a:lstStyle/>
    <a:p>
      <a:pPr>
        <a:defRPr>
          <a:solidFill>
            <a:schemeClr val="tx1"/>
          </a:solidFill>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D - Humata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cat>
            <c:strRef>
              <c:f>Extraction!$FA$17:$FA$25</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Extraction!$FD$17:$FD$25</c:f>
              <c:numCache>
                <c:formatCode>0%</c:formatCode>
                <c:ptCount val="9"/>
                <c:pt idx="0">
                  <c:v>0.58333333333333337</c:v>
                </c:pt>
                <c:pt idx="1">
                  <c:v>0.72222222222222221</c:v>
                </c:pt>
                <c:pt idx="2">
                  <c:v>0.57180851063829785</c:v>
                </c:pt>
                <c:pt idx="3">
                  <c:v>0.71527777777777779</c:v>
                </c:pt>
                <c:pt idx="4">
                  <c:v>0.55555555555555558</c:v>
                </c:pt>
                <c:pt idx="5">
                  <c:v>0</c:v>
                </c:pt>
                <c:pt idx="6">
                  <c:v>0.3611111111111111</c:v>
                </c:pt>
                <c:pt idx="7">
                  <c:v>0.47649572649572647</c:v>
                </c:pt>
                <c:pt idx="8">
                  <c:v>0.69444444444444442</c:v>
                </c:pt>
              </c:numCache>
            </c:numRef>
          </c:val>
          <c:extLst>
            <c:ext xmlns:c16="http://schemas.microsoft.com/office/drawing/2014/chart" uri="{C3380CC4-5D6E-409C-BE32-E72D297353CC}">
              <c16:uniqueId val="{00000000-1AEA-B14A-BC58-63DEADED8263}"/>
            </c:ext>
          </c:extLst>
        </c:ser>
        <c:dLbls>
          <c:showLegendKey val="0"/>
          <c:showVal val="0"/>
          <c:showCatName val="0"/>
          <c:showSerName val="0"/>
          <c:showPercent val="0"/>
          <c:showBubbleSize val="0"/>
        </c:dLbls>
        <c:gapWidth val="219"/>
        <c:axId val="1418443360"/>
        <c:axId val="1612472463"/>
      </c:barChart>
      <c:lineChart>
        <c:grouping val="standard"/>
        <c:varyColors val="0"/>
        <c:ser>
          <c:idx val="1"/>
          <c:order val="1"/>
          <c:spPr>
            <a:ln w="28575" cap="rnd">
              <a:solidFill>
                <a:schemeClr val="accent2"/>
              </a:solidFill>
              <a:round/>
            </a:ln>
            <a:effectLst/>
          </c:spPr>
          <c:marker>
            <c:symbol val="none"/>
          </c:marker>
          <c:val>
            <c:numRef>
              <c:f>Extraction!$FD$37:$FD$45</c:f>
              <c:numCache>
                <c:formatCode>0.00%</c:formatCode>
                <c:ptCount val="9"/>
                <c:pt idx="0">
                  <c:v>0.52002763128649654</c:v>
                </c:pt>
                <c:pt idx="1">
                  <c:v>0.52002763128649654</c:v>
                </c:pt>
                <c:pt idx="2">
                  <c:v>0.52002763128649654</c:v>
                </c:pt>
                <c:pt idx="3">
                  <c:v>0.52002763128649654</c:v>
                </c:pt>
                <c:pt idx="4">
                  <c:v>0.52002763128649654</c:v>
                </c:pt>
                <c:pt idx="5">
                  <c:v>0.52002763128649654</c:v>
                </c:pt>
                <c:pt idx="6">
                  <c:v>0.52002763128649654</c:v>
                </c:pt>
                <c:pt idx="7">
                  <c:v>0.52002763128649654</c:v>
                </c:pt>
                <c:pt idx="8">
                  <c:v>0.52002763128649654</c:v>
                </c:pt>
              </c:numCache>
            </c:numRef>
          </c:val>
          <c:smooth val="0"/>
          <c:extLst>
            <c:ext xmlns:c16="http://schemas.microsoft.com/office/drawing/2014/chart" uri="{C3380CC4-5D6E-409C-BE32-E72D297353CC}">
              <c16:uniqueId val="{00000001-1AEA-B14A-BC58-63DEADED8263}"/>
            </c:ext>
          </c:extLst>
        </c:ser>
        <c:dLbls>
          <c:showLegendKey val="0"/>
          <c:showVal val="0"/>
          <c:showCatName val="0"/>
          <c:showSerName val="0"/>
          <c:showPercent val="0"/>
          <c:showBubbleSize val="0"/>
        </c:dLbls>
        <c:marker val="1"/>
        <c:smooth val="0"/>
        <c:axId val="1418443360"/>
        <c:axId val="1612472463"/>
      </c:line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F</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SCORE!$A$19</c:f>
              <c:strCache>
                <c:ptCount val="1"/>
                <c:pt idx="0">
                  <c:v>ChatGPT </c:v>
                </c:pt>
              </c:strCache>
            </c:strRef>
          </c:tx>
          <c:spPr>
            <a:ln w="19050" cap="rnd">
              <a:solidFill>
                <a:schemeClr val="accent1"/>
              </a:solidFill>
              <a:prstDash val="sysDash"/>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SCORE!$B$12:$F$12</c:f>
              <c:numCache>
                <c:formatCode>0.000</c:formatCode>
                <c:ptCount val="5"/>
                <c:pt idx="0">
                  <c:v>8.6989999999999998</c:v>
                </c:pt>
                <c:pt idx="1">
                  <c:v>7.48</c:v>
                </c:pt>
                <c:pt idx="2">
                  <c:v>7.1</c:v>
                </c:pt>
                <c:pt idx="3">
                  <c:v>5</c:v>
                </c:pt>
                <c:pt idx="4">
                  <c:v>0</c:v>
                </c:pt>
              </c:numCache>
            </c:numRef>
          </c:val>
          <c:extLst>
            <c:ext xmlns:c16="http://schemas.microsoft.com/office/drawing/2014/chart" uri="{C3380CC4-5D6E-409C-BE32-E72D297353CC}">
              <c16:uniqueId val="{00000000-82AC-2B41-975E-A25EDE61B65A}"/>
            </c:ext>
          </c:extLst>
        </c:ser>
        <c:ser>
          <c:idx val="1"/>
          <c:order val="1"/>
          <c:tx>
            <c:strRef>
              <c:f>SCORE!$A$20</c:f>
              <c:strCache>
                <c:ptCount val="1"/>
                <c:pt idx="0">
                  <c:v>ELISE</c:v>
                </c:pt>
              </c:strCache>
            </c:strRef>
          </c:tx>
          <c:spPr>
            <a:ln w="19050" cap="rnd">
              <a:solidFill>
                <a:schemeClr val="accent2"/>
              </a:solidFill>
              <a:prstDash val="sysDash"/>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SCORE!$B$13:$F$13</c:f>
              <c:numCache>
                <c:formatCode>0.000</c:formatCode>
                <c:ptCount val="5"/>
                <c:pt idx="0">
                  <c:v>8.75</c:v>
                </c:pt>
                <c:pt idx="1">
                  <c:v>8.23</c:v>
                </c:pt>
                <c:pt idx="2">
                  <c:v>7.98</c:v>
                </c:pt>
                <c:pt idx="3">
                  <c:v>10</c:v>
                </c:pt>
                <c:pt idx="4">
                  <c:v>10</c:v>
                </c:pt>
              </c:numCache>
            </c:numRef>
          </c:val>
          <c:extLst>
            <c:ext xmlns:c16="http://schemas.microsoft.com/office/drawing/2014/chart" uri="{C3380CC4-5D6E-409C-BE32-E72D297353CC}">
              <c16:uniqueId val="{00000001-82AC-2B41-975E-A25EDE61B65A}"/>
            </c:ext>
          </c:extLst>
        </c:ser>
        <c:ser>
          <c:idx val="2"/>
          <c:order val="2"/>
          <c:tx>
            <c:strRef>
              <c:f>SCORE!$A$21</c:f>
              <c:strCache>
                <c:ptCount val="1"/>
                <c:pt idx="0">
                  <c:v>Epsilon</c:v>
                </c:pt>
              </c:strCache>
            </c:strRef>
          </c:tx>
          <c:spPr>
            <a:ln w="19050" cap="rnd">
              <a:solidFill>
                <a:schemeClr val="accent3"/>
              </a:solidFill>
              <a:prstDash val="sysDash"/>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SCORE!$B$14:$F$14</c:f>
              <c:numCache>
                <c:formatCode>0.000</c:formatCode>
                <c:ptCount val="5"/>
                <c:pt idx="0">
                  <c:v>5.2</c:v>
                </c:pt>
                <c:pt idx="1">
                  <c:v>7.56</c:v>
                </c:pt>
                <c:pt idx="2">
                  <c:v>6.98</c:v>
                </c:pt>
                <c:pt idx="3">
                  <c:v>0</c:v>
                </c:pt>
                <c:pt idx="4">
                  <c:v>10</c:v>
                </c:pt>
              </c:numCache>
            </c:numRef>
          </c:val>
          <c:extLst>
            <c:ext xmlns:c16="http://schemas.microsoft.com/office/drawing/2014/chart" uri="{C3380CC4-5D6E-409C-BE32-E72D297353CC}">
              <c16:uniqueId val="{00000002-82AC-2B41-975E-A25EDE61B65A}"/>
            </c:ext>
          </c:extLst>
        </c:ser>
        <c:ser>
          <c:idx val="3"/>
          <c:order val="3"/>
          <c:tx>
            <c:strRef>
              <c:f>SCORE!$A$22</c:f>
              <c:strCache>
                <c:ptCount val="1"/>
                <c:pt idx="0">
                  <c:v>Humata</c:v>
                </c:pt>
              </c:strCache>
            </c:strRef>
          </c:tx>
          <c:spPr>
            <a:ln w="19050" cap="rnd">
              <a:solidFill>
                <a:schemeClr val="accent4"/>
              </a:solidFill>
              <a:prstDash val="sysDash"/>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SCORE!$B$15:$F$15</c:f>
              <c:numCache>
                <c:formatCode>0.000</c:formatCode>
                <c:ptCount val="5"/>
                <c:pt idx="0">
                  <c:v>4.91</c:v>
                </c:pt>
                <c:pt idx="1">
                  <c:v>6.66</c:v>
                </c:pt>
                <c:pt idx="2">
                  <c:v>6.86</c:v>
                </c:pt>
                <c:pt idx="3">
                  <c:v>10</c:v>
                </c:pt>
                <c:pt idx="4">
                  <c:v>10</c:v>
                </c:pt>
              </c:numCache>
            </c:numRef>
          </c:val>
          <c:extLst>
            <c:ext xmlns:c16="http://schemas.microsoft.com/office/drawing/2014/chart" uri="{C3380CC4-5D6E-409C-BE32-E72D297353CC}">
              <c16:uniqueId val="{00000003-82AC-2B41-975E-A25EDE61B65A}"/>
            </c:ext>
          </c:extLst>
        </c:ser>
        <c:ser>
          <c:idx val="4"/>
          <c:order val="4"/>
          <c:tx>
            <c:strRef>
              <c:f>SCORE!$A$23</c:f>
              <c:strCache>
                <c:ptCount val="1"/>
                <c:pt idx="0">
                  <c:v>SciSpace/Typeset</c:v>
                </c:pt>
              </c:strCache>
            </c:strRef>
          </c:tx>
          <c:spPr>
            <a:ln w="19050" cap="rnd">
              <a:solidFill>
                <a:schemeClr val="accent5"/>
              </a:solidFill>
              <a:prstDash val="sysDash"/>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SCORE!$B$16:$F$16</c:f>
              <c:numCache>
                <c:formatCode>0.000</c:formatCode>
                <c:ptCount val="5"/>
                <c:pt idx="0">
                  <c:v>3.7410000000000001</c:v>
                </c:pt>
                <c:pt idx="1">
                  <c:v>7.43</c:v>
                </c:pt>
                <c:pt idx="2">
                  <c:v>7.1</c:v>
                </c:pt>
                <c:pt idx="3">
                  <c:v>10</c:v>
                </c:pt>
                <c:pt idx="4">
                  <c:v>10</c:v>
                </c:pt>
              </c:numCache>
            </c:numRef>
          </c:val>
          <c:extLst>
            <c:ext xmlns:c16="http://schemas.microsoft.com/office/drawing/2014/chart" uri="{C3380CC4-5D6E-409C-BE32-E72D297353CC}">
              <c16:uniqueId val="{00000004-82AC-2B41-975E-A25EDE61B65A}"/>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A - ChatGPT </a:t>
            </a:r>
          </a:p>
        </c:rich>
      </c:tx>
      <c:layout>
        <c:manualLayout>
          <c:xMode val="edge"/>
          <c:yMode val="edge"/>
          <c:x val="9.2146104134379434E-3"/>
          <c:y val="3.24419402396835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6119686562800492"/>
          <c:y val="0.10647081081716044"/>
          <c:w val="0.38308595338528573"/>
          <c:h val="0.82322426731148268"/>
        </c:manualLayout>
      </c:layout>
      <c:radarChart>
        <c:radarStyle val="marker"/>
        <c:varyColors val="0"/>
        <c:ser>
          <c:idx val="0"/>
          <c:order val="0"/>
          <c:tx>
            <c:strRef>
              <c:f>SCORE!$A$19</c:f>
              <c:strCache>
                <c:ptCount val="1"/>
                <c:pt idx="0">
                  <c:v>ChatGPT </c:v>
                </c:pt>
              </c:strCache>
            </c:strRef>
          </c:tx>
          <c:spPr>
            <a:ln w="28575" cap="rnd">
              <a:solidFill>
                <a:schemeClr val="accent1"/>
              </a:solidFill>
              <a:round/>
            </a:ln>
            <a:effectLst/>
          </c:spPr>
          <c:marker>
            <c:symbol val="none"/>
          </c:marker>
          <c:cat>
            <c:strRef>
              <c:f>SCORE!$B$18:$F$18</c:f>
              <c:strCache>
                <c:ptCount val="5"/>
                <c:pt idx="0">
                  <c:v>Extraction</c:v>
                </c:pt>
                <c:pt idx="1">
                  <c:v>Comprehension</c:v>
                </c:pt>
                <c:pt idx="2">
                  <c:v>Analysis </c:v>
                </c:pt>
                <c:pt idx="3">
                  <c:v>Compliance</c:v>
                </c:pt>
                <c:pt idx="4">
                  <c:v>Traceability</c:v>
                </c:pt>
              </c:strCache>
            </c:strRef>
          </c:cat>
          <c:val>
            <c:numRef>
              <c:f>SCORE!$B$12:$F$12</c:f>
              <c:numCache>
                <c:formatCode>0.000</c:formatCode>
                <c:ptCount val="5"/>
                <c:pt idx="0">
                  <c:v>8.6989999999999998</c:v>
                </c:pt>
                <c:pt idx="1">
                  <c:v>7.48</c:v>
                </c:pt>
                <c:pt idx="2">
                  <c:v>7.1</c:v>
                </c:pt>
                <c:pt idx="3">
                  <c:v>5</c:v>
                </c:pt>
                <c:pt idx="4">
                  <c:v>0</c:v>
                </c:pt>
              </c:numCache>
            </c:numRef>
          </c:val>
          <c:extLst>
            <c:ext xmlns:c16="http://schemas.microsoft.com/office/drawing/2014/chart" uri="{C3380CC4-5D6E-409C-BE32-E72D297353CC}">
              <c16:uniqueId val="{00000000-FA5D-F342-90E7-D9A992CECF6E}"/>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SCORE!$A$3</c:f>
              <c:strCache>
                <c:ptCount val="1"/>
                <c:pt idx="0">
                  <c:v>ChatGPT </c:v>
                </c:pt>
              </c:strCache>
            </c:strRef>
          </c:tx>
          <c:spPr>
            <a:solidFill>
              <a:schemeClr val="accent1">
                <a:lumMod val="20000"/>
                <a:lumOff val="8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SCORE!$L$3</c:f>
              <c:numCache>
                <c:formatCode>0.000</c:formatCode>
                <c:ptCount val="1"/>
                <c:pt idx="0">
                  <c:v>28.279000000000003</c:v>
                </c:pt>
              </c:numCache>
            </c:numRef>
          </c:val>
          <c:extLst>
            <c:ext xmlns:c16="http://schemas.microsoft.com/office/drawing/2014/chart" uri="{C3380CC4-5D6E-409C-BE32-E72D297353CC}">
              <c16:uniqueId val="{00000000-03DA-324F-988D-0868EDEEDCD0}"/>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SCORE!$A$3</c:f>
              <c:strCache>
                <c:ptCount val="1"/>
                <c:pt idx="0">
                  <c:v>ChatGPT </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SCORE!$M$3</c:f>
              <c:numCache>
                <c:formatCode>0.000</c:formatCode>
                <c:ptCount val="1"/>
                <c:pt idx="0">
                  <c:v>41.619</c:v>
                </c:pt>
              </c:numCache>
            </c:numRef>
          </c:val>
          <c:extLst>
            <c:ext xmlns:c16="http://schemas.microsoft.com/office/drawing/2014/chart" uri="{C3380CC4-5D6E-409C-BE32-E72D297353CC}">
              <c16:uniqueId val="{00000000-8497-C84A-BAF8-BF44EF78DDD0}"/>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B</a:t>
            </a:r>
            <a:r>
              <a:rPr lang="en-GB" b="1" baseline="0"/>
              <a:t> - </a:t>
            </a:r>
            <a:r>
              <a:rPr lang="en-GB" b="1"/>
              <a:t>ELISE</a:t>
            </a:r>
          </a:p>
        </c:rich>
      </c:tx>
      <c:layout>
        <c:manualLayout>
          <c:xMode val="edge"/>
          <c:yMode val="edge"/>
          <c:x val="1.2581168694939996E-2"/>
          <c:y val="2.78073773483001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5168829934434799"/>
          <c:y val="9.7429338580709554E-2"/>
          <c:w val="0.38429263378951639"/>
          <c:h val="0.82322426731148268"/>
        </c:manualLayout>
      </c:layout>
      <c:radarChart>
        <c:radarStyle val="marker"/>
        <c:varyColors val="0"/>
        <c:ser>
          <c:idx val="1"/>
          <c:order val="0"/>
          <c:tx>
            <c:strRef>
              <c:f>SCORE!$A$20</c:f>
              <c:strCache>
                <c:ptCount val="1"/>
                <c:pt idx="0">
                  <c:v>ELISE</c:v>
                </c:pt>
              </c:strCache>
            </c:strRef>
          </c:tx>
          <c:spPr>
            <a:ln w="28575" cap="rnd">
              <a:solidFill>
                <a:schemeClr val="accent2"/>
              </a:solidFill>
              <a:round/>
            </a:ln>
            <a:effectLst/>
          </c:spPr>
          <c:marker>
            <c:symbol val="none"/>
          </c:marker>
          <c:cat>
            <c:strRef>
              <c:f>SCORE!$B$11:$F$11</c:f>
              <c:strCache>
                <c:ptCount val="5"/>
                <c:pt idx="0">
                  <c:v>Extraction</c:v>
                </c:pt>
                <c:pt idx="1">
                  <c:v>Comprehension</c:v>
                </c:pt>
                <c:pt idx="2">
                  <c:v>Analysis </c:v>
                </c:pt>
                <c:pt idx="3">
                  <c:v>Compliance</c:v>
                </c:pt>
                <c:pt idx="4">
                  <c:v>Traceability</c:v>
                </c:pt>
              </c:strCache>
            </c:strRef>
          </c:cat>
          <c:val>
            <c:numRef>
              <c:f>SCORE!$B$13:$F$13</c:f>
              <c:numCache>
                <c:formatCode>0.000</c:formatCode>
                <c:ptCount val="5"/>
                <c:pt idx="0">
                  <c:v>8.75</c:v>
                </c:pt>
                <c:pt idx="1">
                  <c:v>8.23</c:v>
                </c:pt>
                <c:pt idx="2">
                  <c:v>7.98</c:v>
                </c:pt>
                <c:pt idx="3">
                  <c:v>10</c:v>
                </c:pt>
                <c:pt idx="4">
                  <c:v>10</c:v>
                </c:pt>
              </c:numCache>
            </c:numRef>
          </c:val>
          <c:extLst>
            <c:ext xmlns:c16="http://schemas.microsoft.com/office/drawing/2014/chart" uri="{C3380CC4-5D6E-409C-BE32-E72D297353CC}">
              <c16:uniqueId val="{00000000-2F2C-FF49-8553-CEA8267604E6}"/>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SCORE!$A$4</c:f>
              <c:strCache>
                <c:ptCount val="1"/>
                <c:pt idx="0">
                  <c:v>ELISE</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SCORE!$M$4</c:f>
              <c:numCache>
                <c:formatCode>0.000</c:formatCode>
                <c:ptCount val="1"/>
                <c:pt idx="0">
                  <c:v>72.055000000000007</c:v>
                </c:pt>
              </c:numCache>
            </c:numRef>
          </c:val>
          <c:extLst>
            <c:ext xmlns:c16="http://schemas.microsoft.com/office/drawing/2014/chart" uri="{C3380CC4-5D6E-409C-BE32-E72D297353CC}">
              <c16:uniqueId val="{00000000-1430-534B-B682-DD74432700DC}"/>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SCORE!$A$4</c:f>
              <c:strCache>
                <c:ptCount val="1"/>
                <c:pt idx="0">
                  <c:v>ELISE</c:v>
                </c:pt>
              </c:strCache>
            </c:strRef>
          </c:tx>
          <c:spPr>
            <a:solidFill>
              <a:schemeClr val="accent2">
                <a:lumMod val="20000"/>
                <a:lumOff val="8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SCORE!$L$4</c:f>
              <c:numCache>
                <c:formatCode>0.000</c:formatCode>
                <c:ptCount val="1"/>
                <c:pt idx="0">
                  <c:v>44.96</c:v>
                </c:pt>
              </c:numCache>
            </c:numRef>
          </c:val>
          <c:extLst>
            <c:ext xmlns:c16="http://schemas.microsoft.com/office/drawing/2014/chart" uri="{C3380CC4-5D6E-409C-BE32-E72D297353CC}">
              <c16:uniqueId val="{00000000-8241-9443-8516-33388B63CF41}"/>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C - Epsilon</a:t>
            </a:r>
          </a:p>
        </c:rich>
      </c:tx>
      <c:layout>
        <c:manualLayout>
          <c:xMode val="edge"/>
          <c:yMode val="edge"/>
          <c:x val="1.0562980062027163E-2"/>
          <c:y val="3.24419402396835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4857456639834618"/>
          <c:y val="0.12535069408965505"/>
          <c:w val="0.35147106885748974"/>
          <c:h val="0.79078232881311394"/>
        </c:manualLayout>
      </c:layout>
      <c:radarChart>
        <c:radarStyle val="marker"/>
        <c:varyColors val="0"/>
        <c:ser>
          <c:idx val="2"/>
          <c:order val="0"/>
          <c:tx>
            <c:strRef>
              <c:f>SCORE!$A$21</c:f>
              <c:strCache>
                <c:ptCount val="1"/>
                <c:pt idx="0">
                  <c:v>Epsilon</c:v>
                </c:pt>
              </c:strCache>
            </c:strRef>
          </c:tx>
          <c:spPr>
            <a:ln w="28575" cap="rnd">
              <a:solidFill>
                <a:schemeClr val="accent3"/>
              </a:solidFill>
              <a:round/>
            </a:ln>
            <a:effectLst/>
          </c:spPr>
          <c:marker>
            <c:symbol val="none"/>
          </c:marker>
          <c:cat>
            <c:strRef>
              <c:f>SCORE!$B$18:$F$18</c:f>
              <c:strCache>
                <c:ptCount val="5"/>
                <c:pt idx="0">
                  <c:v>Extraction</c:v>
                </c:pt>
                <c:pt idx="1">
                  <c:v>Comprehension</c:v>
                </c:pt>
                <c:pt idx="2">
                  <c:v>Analysis </c:v>
                </c:pt>
                <c:pt idx="3">
                  <c:v>Compliance</c:v>
                </c:pt>
                <c:pt idx="4">
                  <c:v>Traceability</c:v>
                </c:pt>
              </c:strCache>
            </c:strRef>
          </c:cat>
          <c:val>
            <c:numRef>
              <c:f>SCORE!$B$14:$F$14</c:f>
              <c:numCache>
                <c:formatCode>0.000</c:formatCode>
                <c:ptCount val="5"/>
                <c:pt idx="0">
                  <c:v>5.2</c:v>
                </c:pt>
                <c:pt idx="1">
                  <c:v>7.56</c:v>
                </c:pt>
                <c:pt idx="2">
                  <c:v>6.98</c:v>
                </c:pt>
                <c:pt idx="3">
                  <c:v>0</c:v>
                </c:pt>
                <c:pt idx="4">
                  <c:v>10</c:v>
                </c:pt>
              </c:numCache>
            </c:numRef>
          </c:val>
          <c:extLst>
            <c:ext xmlns:c16="http://schemas.microsoft.com/office/drawing/2014/chart" uri="{C3380CC4-5D6E-409C-BE32-E72D297353CC}">
              <c16:uniqueId val="{00000000-6F56-2F49-B03B-DB14D4EE0795}"/>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SCORE!$A$5</c:f>
              <c:strCache>
                <c:ptCount val="1"/>
                <c:pt idx="0">
                  <c:v>Epsilon</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SCORE!$M$5</c:f>
              <c:numCache>
                <c:formatCode>0.000</c:formatCode>
                <c:ptCount val="1"/>
                <c:pt idx="0">
                  <c:v>50.5</c:v>
                </c:pt>
              </c:numCache>
            </c:numRef>
          </c:val>
          <c:extLst>
            <c:ext xmlns:c16="http://schemas.microsoft.com/office/drawing/2014/chart" uri="{C3380CC4-5D6E-409C-BE32-E72D297353CC}">
              <c16:uniqueId val="{00000000-0CE6-1D48-BC99-4D844B99386E}"/>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SCORE!$A$5</c:f>
              <c:strCache>
                <c:ptCount val="1"/>
                <c:pt idx="0">
                  <c:v>Epsilon</c:v>
                </c:pt>
              </c:strCache>
            </c:strRef>
          </c:tx>
          <c:spPr>
            <a:solidFill>
              <a:schemeClr val="accent3">
                <a:lumMod val="20000"/>
                <a:lumOff val="8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SCORE!$L$5</c:f>
              <c:numCache>
                <c:formatCode>0.000</c:formatCode>
                <c:ptCount val="1"/>
                <c:pt idx="0">
                  <c:v>29.740000000000002</c:v>
                </c:pt>
              </c:numCache>
            </c:numRef>
          </c:val>
          <c:extLst>
            <c:ext xmlns:c16="http://schemas.microsoft.com/office/drawing/2014/chart" uri="{C3380CC4-5D6E-409C-BE32-E72D297353CC}">
              <c16:uniqueId val="{00000000-18A9-F745-B71A-8F28F9BB547B}"/>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C - Epsilon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cat>
            <c:strRef>
              <c:f>Extraction!$FA$17:$FA$25</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Extraction!$FF$17:$FF$25</c:f>
              <c:numCache>
                <c:formatCode>0%</c:formatCode>
                <c:ptCount val="9"/>
                <c:pt idx="0">
                  <c:v>0.58333333333333337</c:v>
                </c:pt>
                <c:pt idx="1">
                  <c:v>0</c:v>
                </c:pt>
                <c:pt idx="2">
                  <c:v>0.52098108747044913</c:v>
                </c:pt>
                <c:pt idx="3">
                  <c:v>0.19444444444444445</c:v>
                </c:pt>
                <c:pt idx="4">
                  <c:v>0.55555555555555558</c:v>
                </c:pt>
                <c:pt idx="5">
                  <c:v>0.45555555555555549</c:v>
                </c:pt>
                <c:pt idx="6">
                  <c:v>0.4</c:v>
                </c:pt>
                <c:pt idx="7">
                  <c:v>0.54629629629629628</c:v>
                </c:pt>
                <c:pt idx="8">
                  <c:v>0.1111111111111111</c:v>
                </c:pt>
              </c:numCache>
            </c:numRef>
          </c:val>
          <c:extLst>
            <c:ext xmlns:c16="http://schemas.microsoft.com/office/drawing/2014/chart" uri="{C3380CC4-5D6E-409C-BE32-E72D297353CC}">
              <c16:uniqueId val="{00000000-8081-C542-8D9B-A32223CD3D38}"/>
            </c:ext>
          </c:extLst>
        </c:ser>
        <c:dLbls>
          <c:showLegendKey val="0"/>
          <c:showVal val="0"/>
          <c:showCatName val="0"/>
          <c:showSerName val="0"/>
          <c:showPercent val="0"/>
          <c:showBubbleSize val="0"/>
        </c:dLbls>
        <c:gapWidth val="219"/>
        <c:axId val="1418443360"/>
        <c:axId val="1612472463"/>
      </c:barChart>
      <c:lineChart>
        <c:grouping val="standard"/>
        <c:varyColors val="0"/>
        <c:ser>
          <c:idx val="1"/>
          <c:order val="1"/>
          <c:spPr>
            <a:ln w="28575" cap="rnd">
              <a:solidFill>
                <a:schemeClr val="accent2"/>
              </a:solidFill>
              <a:round/>
            </a:ln>
            <a:effectLst/>
          </c:spPr>
          <c:marker>
            <c:symbol val="none"/>
          </c:marker>
          <c:val>
            <c:numRef>
              <c:f>Extraction!$FF$37:$FF$45</c:f>
              <c:numCache>
                <c:formatCode>0.00%</c:formatCode>
                <c:ptCount val="9"/>
                <c:pt idx="0">
                  <c:v>0.37414193152963837</c:v>
                </c:pt>
                <c:pt idx="1">
                  <c:v>0.37414193152963837</c:v>
                </c:pt>
                <c:pt idx="2">
                  <c:v>0.37414193152963837</c:v>
                </c:pt>
                <c:pt idx="3">
                  <c:v>0.37414193152963837</c:v>
                </c:pt>
                <c:pt idx="4">
                  <c:v>0.37414193152963837</c:v>
                </c:pt>
                <c:pt idx="5">
                  <c:v>0.37414193152963837</c:v>
                </c:pt>
                <c:pt idx="6">
                  <c:v>0.37414193152963837</c:v>
                </c:pt>
                <c:pt idx="7">
                  <c:v>0.37414193152963837</c:v>
                </c:pt>
                <c:pt idx="8">
                  <c:v>0.37414193152963837</c:v>
                </c:pt>
              </c:numCache>
            </c:numRef>
          </c:val>
          <c:smooth val="0"/>
          <c:extLst>
            <c:ext xmlns:c16="http://schemas.microsoft.com/office/drawing/2014/chart" uri="{C3380CC4-5D6E-409C-BE32-E72D297353CC}">
              <c16:uniqueId val="{00000004-8081-C542-8D9B-A32223CD3D38}"/>
            </c:ext>
          </c:extLst>
        </c:ser>
        <c:dLbls>
          <c:showLegendKey val="0"/>
          <c:showVal val="0"/>
          <c:showCatName val="0"/>
          <c:showSerName val="0"/>
          <c:showPercent val="0"/>
          <c:showBubbleSize val="0"/>
        </c:dLbls>
        <c:marker val="1"/>
        <c:smooth val="0"/>
        <c:axId val="1418443360"/>
        <c:axId val="1612472463"/>
      </c:line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D - Humata</a:t>
            </a:r>
          </a:p>
        </c:rich>
      </c:tx>
      <c:layout>
        <c:manualLayout>
          <c:xMode val="edge"/>
          <c:yMode val="edge"/>
          <c:x val="1.3069944664957402E-2"/>
          <c:y val="2.78563446114972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5107718586951591"/>
          <c:y val="9.3068184249374214E-2"/>
          <c:w val="0.38228809524834956"/>
          <c:h val="0.82292063356225442"/>
        </c:manualLayout>
      </c:layout>
      <c:radarChart>
        <c:radarStyle val="marker"/>
        <c:varyColors val="0"/>
        <c:ser>
          <c:idx val="3"/>
          <c:order val="0"/>
          <c:tx>
            <c:strRef>
              <c:f>SCORE!$A$22</c:f>
              <c:strCache>
                <c:ptCount val="1"/>
                <c:pt idx="0">
                  <c:v>Humata</c:v>
                </c:pt>
              </c:strCache>
            </c:strRef>
          </c:tx>
          <c:spPr>
            <a:ln w="28575" cap="rnd">
              <a:solidFill>
                <a:schemeClr val="accent4"/>
              </a:solidFill>
              <a:round/>
            </a:ln>
            <a:effectLst/>
          </c:spPr>
          <c:marker>
            <c:symbol val="none"/>
          </c:marker>
          <c:cat>
            <c:strRef>
              <c:f>SCORE!$B$18:$F$18</c:f>
              <c:strCache>
                <c:ptCount val="5"/>
                <c:pt idx="0">
                  <c:v>Extraction</c:v>
                </c:pt>
                <c:pt idx="1">
                  <c:v>Comprehension</c:v>
                </c:pt>
                <c:pt idx="2">
                  <c:v>Analysis </c:v>
                </c:pt>
                <c:pt idx="3">
                  <c:v>Compliance</c:v>
                </c:pt>
                <c:pt idx="4">
                  <c:v>Traceability</c:v>
                </c:pt>
              </c:strCache>
            </c:strRef>
          </c:cat>
          <c:val>
            <c:numRef>
              <c:f>SCORE!$B$15:$F$15</c:f>
              <c:numCache>
                <c:formatCode>0.000</c:formatCode>
                <c:ptCount val="5"/>
                <c:pt idx="0">
                  <c:v>4.91</c:v>
                </c:pt>
                <c:pt idx="1">
                  <c:v>6.66</c:v>
                </c:pt>
                <c:pt idx="2">
                  <c:v>6.86</c:v>
                </c:pt>
                <c:pt idx="3">
                  <c:v>10</c:v>
                </c:pt>
                <c:pt idx="4">
                  <c:v>10</c:v>
                </c:pt>
              </c:numCache>
            </c:numRef>
          </c:val>
          <c:extLst>
            <c:ext xmlns:c16="http://schemas.microsoft.com/office/drawing/2014/chart" uri="{C3380CC4-5D6E-409C-BE32-E72D297353CC}">
              <c16:uniqueId val="{00000000-0985-624E-ACAC-15C2DFF98788}"/>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SCORE!$A$6</c:f>
              <c:strCache>
                <c:ptCount val="1"/>
                <c:pt idx="0">
                  <c:v>Humata</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SCORE!$M$6</c:f>
              <c:numCache>
                <c:formatCode>0.000</c:formatCode>
                <c:ptCount val="1"/>
                <c:pt idx="0">
                  <c:v>63.620000000000005</c:v>
                </c:pt>
              </c:numCache>
            </c:numRef>
          </c:val>
          <c:extLst>
            <c:ext xmlns:c16="http://schemas.microsoft.com/office/drawing/2014/chart" uri="{C3380CC4-5D6E-409C-BE32-E72D297353CC}">
              <c16:uniqueId val="{00000000-63CE-4B4D-ADB8-3A5C9D0C5AA3}"/>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SCORE!$A$6</c:f>
              <c:strCache>
                <c:ptCount val="1"/>
                <c:pt idx="0">
                  <c:v>Humata</c:v>
                </c:pt>
              </c:strCache>
            </c:strRef>
          </c:tx>
          <c:spPr>
            <a:solidFill>
              <a:schemeClr val="accent4">
                <a:lumMod val="20000"/>
                <a:lumOff val="8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SCORE!$L$6</c:f>
              <c:numCache>
                <c:formatCode>0.000</c:formatCode>
                <c:ptCount val="1"/>
                <c:pt idx="0">
                  <c:v>38.43</c:v>
                </c:pt>
              </c:numCache>
            </c:numRef>
          </c:val>
          <c:extLst>
            <c:ext xmlns:c16="http://schemas.microsoft.com/office/drawing/2014/chart" uri="{C3380CC4-5D6E-409C-BE32-E72D297353CC}">
              <c16:uniqueId val="{00000000-3A89-AF45-B7DB-40EAA3E07E0F}"/>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E - SciSpace/Typeset</a:t>
            </a:r>
          </a:p>
        </c:rich>
      </c:tx>
      <c:layout>
        <c:manualLayout>
          <c:xMode val="edge"/>
          <c:yMode val="edge"/>
          <c:x val="1.1038139976602683E-2"/>
          <c:y val="3.43137254901960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5070706628768199"/>
          <c:y val="9.3541885635282096E-2"/>
          <c:w val="0.35761881347036312"/>
          <c:h val="0.81291622872943581"/>
        </c:manualLayout>
      </c:layout>
      <c:radarChart>
        <c:radarStyle val="marker"/>
        <c:varyColors val="0"/>
        <c:ser>
          <c:idx val="4"/>
          <c:order val="0"/>
          <c:tx>
            <c:strRef>
              <c:f>SCORE!$A$23</c:f>
              <c:strCache>
                <c:ptCount val="1"/>
                <c:pt idx="0">
                  <c:v>SciSpace/Typeset</c:v>
                </c:pt>
              </c:strCache>
            </c:strRef>
          </c:tx>
          <c:spPr>
            <a:ln w="28575" cap="rnd">
              <a:solidFill>
                <a:schemeClr val="accent5"/>
              </a:solidFill>
              <a:round/>
            </a:ln>
            <a:effectLst/>
          </c:spPr>
          <c:marker>
            <c:symbol val="none"/>
          </c:marker>
          <c:cat>
            <c:strRef>
              <c:f>SCORE!$B$18:$F$18</c:f>
              <c:strCache>
                <c:ptCount val="5"/>
                <c:pt idx="0">
                  <c:v>Extraction</c:v>
                </c:pt>
                <c:pt idx="1">
                  <c:v>Comprehension</c:v>
                </c:pt>
                <c:pt idx="2">
                  <c:v>Analysis </c:v>
                </c:pt>
                <c:pt idx="3">
                  <c:v>Compliance</c:v>
                </c:pt>
                <c:pt idx="4">
                  <c:v>Traceability</c:v>
                </c:pt>
              </c:strCache>
            </c:strRef>
          </c:cat>
          <c:val>
            <c:numRef>
              <c:f>SCORE!$B$16:$F$16</c:f>
              <c:numCache>
                <c:formatCode>0.000</c:formatCode>
                <c:ptCount val="5"/>
                <c:pt idx="0">
                  <c:v>3.7410000000000001</c:v>
                </c:pt>
                <c:pt idx="1">
                  <c:v>7.43</c:v>
                </c:pt>
                <c:pt idx="2">
                  <c:v>7.1</c:v>
                </c:pt>
                <c:pt idx="3">
                  <c:v>10</c:v>
                </c:pt>
                <c:pt idx="4">
                  <c:v>10</c:v>
                </c:pt>
              </c:numCache>
            </c:numRef>
          </c:val>
          <c:extLst>
            <c:ext xmlns:c16="http://schemas.microsoft.com/office/drawing/2014/chart" uri="{C3380CC4-5D6E-409C-BE32-E72D297353CC}">
              <c16:uniqueId val="{00000000-E9A8-DA40-815F-6C67EE1E1647}"/>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0"/>
          <c:tx>
            <c:strRef>
              <c:f>SCORE!$A$7</c:f>
              <c:strCache>
                <c:ptCount val="1"/>
                <c:pt idx="0">
                  <c:v>SciSpace/Typeset</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SCORE!$M$7</c:f>
              <c:numCache>
                <c:formatCode>0.000</c:formatCode>
                <c:ptCount val="1"/>
                <c:pt idx="0">
                  <c:v>64.085999999999999</c:v>
                </c:pt>
              </c:numCache>
            </c:numRef>
          </c:val>
          <c:extLst>
            <c:ext xmlns:c16="http://schemas.microsoft.com/office/drawing/2014/chart" uri="{C3380CC4-5D6E-409C-BE32-E72D297353CC}">
              <c16:uniqueId val="{00000000-F6E7-8D4A-BEFC-7F719D9AA112}"/>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0"/>
          <c:tx>
            <c:strRef>
              <c:f>SCORE!$A$7</c:f>
              <c:strCache>
                <c:ptCount val="1"/>
                <c:pt idx="0">
                  <c:v>SciSpace/Typeset</c:v>
                </c:pt>
              </c:strCache>
            </c:strRef>
          </c:tx>
          <c:spPr>
            <a:solidFill>
              <a:schemeClr val="accent5">
                <a:lumMod val="20000"/>
                <a:lumOff val="8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SCORE!$L$7</c:f>
              <c:numCache>
                <c:formatCode>0.000</c:formatCode>
                <c:ptCount val="1"/>
                <c:pt idx="0">
                  <c:v>38.271000000000001</c:v>
                </c:pt>
              </c:numCache>
            </c:numRef>
          </c:val>
          <c:extLst>
            <c:ext xmlns:c16="http://schemas.microsoft.com/office/drawing/2014/chart" uri="{C3380CC4-5D6E-409C-BE32-E72D297353CC}">
              <c16:uniqueId val="{00000000-C00B-7F4A-BE18-0887D0FDACE1}"/>
            </c:ext>
          </c:extLst>
        </c:ser>
        <c:dLbls>
          <c:dLblPos val="outEnd"/>
          <c:showLegendKey val="0"/>
          <c:showVal val="1"/>
          <c:showCatName val="0"/>
          <c:showSerName val="0"/>
          <c:showPercent val="0"/>
          <c:showBubbleSize val="0"/>
        </c:dLbls>
        <c:gapWidth val="219"/>
        <c:overlap val="-27"/>
        <c:axId val="457018255"/>
        <c:axId val="318583136"/>
      </c:barChart>
      <c:catAx>
        <c:axId val="457018255"/>
        <c:scaling>
          <c:orientation val="minMax"/>
        </c:scaling>
        <c:delete val="1"/>
        <c:axPos val="b"/>
        <c:majorTickMark val="none"/>
        <c:minorTickMark val="none"/>
        <c:tickLblPos val="nextTo"/>
        <c:crossAx val="318583136"/>
        <c:crosses val="autoZero"/>
        <c:auto val="1"/>
        <c:lblAlgn val="ctr"/>
        <c:lblOffset val="100"/>
        <c:noMultiLvlLbl val="0"/>
      </c:catAx>
      <c:valAx>
        <c:axId val="31858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4570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1,0-1,0-1,0-1,0-1,0</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'SCORE-Variability'!$A$13</c:f>
              <c:strCache>
                <c:ptCount val="1"/>
                <c:pt idx="0">
                  <c:v>ChatGPT </c:v>
                </c:pt>
              </c:strCache>
            </c:strRef>
          </c:tx>
          <c:spPr>
            <a:ln w="19050" cap="rnd">
              <a:solidFill>
                <a:schemeClr val="accent1"/>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'SCORE-Variability'!$B$13:$F$13</c:f>
              <c:numCache>
                <c:formatCode>0.00</c:formatCode>
                <c:ptCount val="5"/>
                <c:pt idx="0">
                  <c:v>8.6989999999999998</c:v>
                </c:pt>
                <c:pt idx="1">
                  <c:v>7.48</c:v>
                </c:pt>
                <c:pt idx="2">
                  <c:v>7.1</c:v>
                </c:pt>
                <c:pt idx="3">
                  <c:v>5</c:v>
                </c:pt>
                <c:pt idx="4">
                  <c:v>0</c:v>
                </c:pt>
              </c:numCache>
            </c:numRef>
          </c:val>
          <c:extLst>
            <c:ext xmlns:c16="http://schemas.microsoft.com/office/drawing/2014/chart" uri="{C3380CC4-5D6E-409C-BE32-E72D297353CC}">
              <c16:uniqueId val="{00000000-37D9-5A4C-BF7C-88DB7B640ED8}"/>
            </c:ext>
          </c:extLst>
        </c:ser>
        <c:ser>
          <c:idx val="1"/>
          <c:order val="1"/>
          <c:tx>
            <c:strRef>
              <c:f>'SCORE-Variability'!$A$14</c:f>
              <c:strCache>
                <c:ptCount val="1"/>
                <c:pt idx="0">
                  <c:v>ELISE</c:v>
                </c:pt>
              </c:strCache>
            </c:strRef>
          </c:tx>
          <c:spPr>
            <a:ln w="19050" cap="rnd">
              <a:solidFill>
                <a:schemeClr val="accent2"/>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'SCORE-Variability'!$B$14:$F$14</c:f>
              <c:numCache>
                <c:formatCode>0.00</c:formatCode>
                <c:ptCount val="5"/>
                <c:pt idx="0">
                  <c:v>8.75</c:v>
                </c:pt>
                <c:pt idx="1">
                  <c:v>8.23</c:v>
                </c:pt>
                <c:pt idx="2">
                  <c:v>7.98</c:v>
                </c:pt>
                <c:pt idx="3">
                  <c:v>10</c:v>
                </c:pt>
                <c:pt idx="4">
                  <c:v>10</c:v>
                </c:pt>
              </c:numCache>
            </c:numRef>
          </c:val>
          <c:extLst>
            <c:ext xmlns:c16="http://schemas.microsoft.com/office/drawing/2014/chart" uri="{C3380CC4-5D6E-409C-BE32-E72D297353CC}">
              <c16:uniqueId val="{00000001-37D9-5A4C-BF7C-88DB7B640ED8}"/>
            </c:ext>
          </c:extLst>
        </c:ser>
        <c:ser>
          <c:idx val="2"/>
          <c:order val="2"/>
          <c:tx>
            <c:strRef>
              <c:f>'SCORE-Variability'!$A$15</c:f>
              <c:strCache>
                <c:ptCount val="1"/>
                <c:pt idx="0">
                  <c:v>Epsilon</c:v>
                </c:pt>
              </c:strCache>
            </c:strRef>
          </c:tx>
          <c:spPr>
            <a:ln w="19050" cap="rnd">
              <a:solidFill>
                <a:schemeClr val="accent3"/>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'SCORE-Variability'!$B$15:$F$15</c:f>
              <c:numCache>
                <c:formatCode>0.00</c:formatCode>
                <c:ptCount val="5"/>
                <c:pt idx="0">
                  <c:v>5.2</c:v>
                </c:pt>
                <c:pt idx="1">
                  <c:v>7.56</c:v>
                </c:pt>
                <c:pt idx="2">
                  <c:v>6.98</c:v>
                </c:pt>
                <c:pt idx="3">
                  <c:v>0</c:v>
                </c:pt>
                <c:pt idx="4">
                  <c:v>10</c:v>
                </c:pt>
              </c:numCache>
            </c:numRef>
          </c:val>
          <c:extLst>
            <c:ext xmlns:c16="http://schemas.microsoft.com/office/drawing/2014/chart" uri="{C3380CC4-5D6E-409C-BE32-E72D297353CC}">
              <c16:uniqueId val="{00000002-37D9-5A4C-BF7C-88DB7B640ED8}"/>
            </c:ext>
          </c:extLst>
        </c:ser>
        <c:ser>
          <c:idx val="3"/>
          <c:order val="3"/>
          <c:tx>
            <c:strRef>
              <c:f>'SCORE-Variability'!$A$16</c:f>
              <c:strCache>
                <c:ptCount val="1"/>
                <c:pt idx="0">
                  <c:v>Humata</c:v>
                </c:pt>
              </c:strCache>
            </c:strRef>
          </c:tx>
          <c:spPr>
            <a:ln w="19050" cap="rnd">
              <a:solidFill>
                <a:schemeClr val="accent4"/>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'SCORE-Variability'!$B$16:$F$16</c:f>
              <c:numCache>
                <c:formatCode>0.00</c:formatCode>
                <c:ptCount val="5"/>
                <c:pt idx="0">
                  <c:v>4.91</c:v>
                </c:pt>
                <c:pt idx="1">
                  <c:v>6.66</c:v>
                </c:pt>
                <c:pt idx="2">
                  <c:v>6.86</c:v>
                </c:pt>
                <c:pt idx="3">
                  <c:v>10</c:v>
                </c:pt>
                <c:pt idx="4">
                  <c:v>10</c:v>
                </c:pt>
              </c:numCache>
            </c:numRef>
          </c:val>
          <c:extLst>
            <c:ext xmlns:c16="http://schemas.microsoft.com/office/drawing/2014/chart" uri="{C3380CC4-5D6E-409C-BE32-E72D297353CC}">
              <c16:uniqueId val="{00000003-37D9-5A4C-BF7C-88DB7B640ED8}"/>
            </c:ext>
          </c:extLst>
        </c:ser>
        <c:ser>
          <c:idx val="4"/>
          <c:order val="4"/>
          <c:tx>
            <c:strRef>
              <c:f>'SCORE-Variability'!$A$17</c:f>
              <c:strCache>
                <c:ptCount val="1"/>
                <c:pt idx="0">
                  <c:v>SciSpace/Typeset</c:v>
                </c:pt>
              </c:strCache>
            </c:strRef>
          </c:tx>
          <c:spPr>
            <a:ln w="19050" cap="rnd">
              <a:solidFill>
                <a:schemeClr val="accent5"/>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'SCORE-Variability'!$B$17:$F$17</c:f>
              <c:numCache>
                <c:formatCode>0.00</c:formatCode>
                <c:ptCount val="5"/>
                <c:pt idx="0">
                  <c:v>3.7410000000000001</c:v>
                </c:pt>
                <c:pt idx="1">
                  <c:v>7.43</c:v>
                </c:pt>
                <c:pt idx="2">
                  <c:v>7.1</c:v>
                </c:pt>
                <c:pt idx="3">
                  <c:v>10</c:v>
                </c:pt>
                <c:pt idx="4">
                  <c:v>10</c:v>
                </c:pt>
              </c:numCache>
            </c:numRef>
          </c:val>
          <c:extLst>
            <c:ext xmlns:c16="http://schemas.microsoft.com/office/drawing/2014/chart" uri="{C3380CC4-5D6E-409C-BE32-E72D297353CC}">
              <c16:uniqueId val="{00000004-37D9-5A4C-BF7C-88DB7B640ED8}"/>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1,0-1,5-2,0-1,5-2,0</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'SCORE-Variability'!$A$23</c:f>
              <c:strCache>
                <c:ptCount val="1"/>
                <c:pt idx="0">
                  <c:v>ChatGPT </c:v>
                </c:pt>
              </c:strCache>
            </c:strRef>
          </c:tx>
          <c:spPr>
            <a:ln w="28575" cap="rnd">
              <a:solidFill>
                <a:schemeClr val="accent1"/>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'SCORE-Variability'!$B$23:$F$23</c:f>
              <c:numCache>
                <c:formatCode>0.00</c:formatCode>
                <c:ptCount val="5"/>
                <c:pt idx="0">
                  <c:v>8.6989999999999998</c:v>
                </c:pt>
                <c:pt idx="1">
                  <c:v>11.22</c:v>
                </c:pt>
                <c:pt idx="2">
                  <c:v>14.2</c:v>
                </c:pt>
                <c:pt idx="3">
                  <c:v>7.5</c:v>
                </c:pt>
                <c:pt idx="4">
                  <c:v>0</c:v>
                </c:pt>
              </c:numCache>
            </c:numRef>
          </c:val>
          <c:extLst>
            <c:ext xmlns:c16="http://schemas.microsoft.com/office/drawing/2014/chart" uri="{C3380CC4-5D6E-409C-BE32-E72D297353CC}">
              <c16:uniqueId val="{00000000-48F3-0B43-AFF6-7E8BCEFB7A02}"/>
            </c:ext>
          </c:extLst>
        </c:ser>
        <c:ser>
          <c:idx val="1"/>
          <c:order val="1"/>
          <c:tx>
            <c:strRef>
              <c:f>'SCORE-Variability'!$A$24</c:f>
              <c:strCache>
                <c:ptCount val="1"/>
                <c:pt idx="0">
                  <c:v>ELISE</c:v>
                </c:pt>
              </c:strCache>
            </c:strRef>
          </c:tx>
          <c:spPr>
            <a:ln w="28575" cap="rnd">
              <a:solidFill>
                <a:schemeClr val="accent2"/>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'SCORE-Variability'!$B$24:$F$24</c:f>
              <c:numCache>
                <c:formatCode>0.00</c:formatCode>
                <c:ptCount val="5"/>
                <c:pt idx="0">
                  <c:v>8.75</c:v>
                </c:pt>
                <c:pt idx="1">
                  <c:v>12.345000000000001</c:v>
                </c:pt>
                <c:pt idx="2">
                  <c:v>15.96</c:v>
                </c:pt>
                <c:pt idx="3">
                  <c:v>15</c:v>
                </c:pt>
                <c:pt idx="4">
                  <c:v>20</c:v>
                </c:pt>
              </c:numCache>
            </c:numRef>
          </c:val>
          <c:extLst>
            <c:ext xmlns:c16="http://schemas.microsoft.com/office/drawing/2014/chart" uri="{C3380CC4-5D6E-409C-BE32-E72D297353CC}">
              <c16:uniqueId val="{00000001-48F3-0B43-AFF6-7E8BCEFB7A02}"/>
            </c:ext>
          </c:extLst>
        </c:ser>
        <c:ser>
          <c:idx val="2"/>
          <c:order val="2"/>
          <c:tx>
            <c:strRef>
              <c:f>'SCORE-Variability'!$A$25</c:f>
              <c:strCache>
                <c:ptCount val="1"/>
                <c:pt idx="0">
                  <c:v>Epsilon</c:v>
                </c:pt>
              </c:strCache>
            </c:strRef>
          </c:tx>
          <c:spPr>
            <a:ln w="28575" cap="rnd">
              <a:solidFill>
                <a:schemeClr val="accent3"/>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'SCORE-Variability'!$B$25:$F$25</c:f>
              <c:numCache>
                <c:formatCode>0.00</c:formatCode>
                <c:ptCount val="5"/>
                <c:pt idx="0">
                  <c:v>5.2</c:v>
                </c:pt>
                <c:pt idx="1">
                  <c:v>11.34</c:v>
                </c:pt>
                <c:pt idx="2">
                  <c:v>13.96</c:v>
                </c:pt>
                <c:pt idx="3">
                  <c:v>0</c:v>
                </c:pt>
                <c:pt idx="4">
                  <c:v>20</c:v>
                </c:pt>
              </c:numCache>
            </c:numRef>
          </c:val>
          <c:extLst>
            <c:ext xmlns:c16="http://schemas.microsoft.com/office/drawing/2014/chart" uri="{C3380CC4-5D6E-409C-BE32-E72D297353CC}">
              <c16:uniqueId val="{00000002-48F3-0B43-AFF6-7E8BCEFB7A02}"/>
            </c:ext>
          </c:extLst>
        </c:ser>
        <c:ser>
          <c:idx val="3"/>
          <c:order val="3"/>
          <c:tx>
            <c:strRef>
              <c:f>'SCORE-Variability'!$A$26</c:f>
              <c:strCache>
                <c:ptCount val="1"/>
                <c:pt idx="0">
                  <c:v>Humata</c:v>
                </c:pt>
              </c:strCache>
            </c:strRef>
          </c:tx>
          <c:spPr>
            <a:ln w="28575" cap="rnd">
              <a:solidFill>
                <a:schemeClr val="accent4"/>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'SCORE-Variability'!$B$26:$F$26</c:f>
              <c:numCache>
                <c:formatCode>0.00</c:formatCode>
                <c:ptCount val="5"/>
                <c:pt idx="0">
                  <c:v>4.91</c:v>
                </c:pt>
                <c:pt idx="1">
                  <c:v>9.99</c:v>
                </c:pt>
                <c:pt idx="2">
                  <c:v>13.72</c:v>
                </c:pt>
                <c:pt idx="3">
                  <c:v>15</c:v>
                </c:pt>
                <c:pt idx="4">
                  <c:v>20</c:v>
                </c:pt>
              </c:numCache>
            </c:numRef>
          </c:val>
          <c:extLst>
            <c:ext xmlns:c16="http://schemas.microsoft.com/office/drawing/2014/chart" uri="{C3380CC4-5D6E-409C-BE32-E72D297353CC}">
              <c16:uniqueId val="{00000003-48F3-0B43-AFF6-7E8BCEFB7A02}"/>
            </c:ext>
          </c:extLst>
        </c:ser>
        <c:ser>
          <c:idx val="4"/>
          <c:order val="4"/>
          <c:tx>
            <c:strRef>
              <c:f>'SCORE-Variability'!$A$27</c:f>
              <c:strCache>
                <c:ptCount val="1"/>
                <c:pt idx="0">
                  <c:v>SciSpace/Typeset</c:v>
                </c:pt>
              </c:strCache>
            </c:strRef>
          </c:tx>
          <c:spPr>
            <a:ln w="28575" cap="rnd">
              <a:solidFill>
                <a:schemeClr val="accent5"/>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'SCORE-Variability'!$B$27:$F$27</c:f>
              <c:numCache>
                <c:formatCode>0.00</c:formatCode>
                <c:ptCount val="5"/>
                <c:pt idx="0">
                  <c:v>3.7410000000000001</c:v>
                </c:pt>
                <c:pt idx="1">
                  <c:v>11.145</c:v>
                </c:pt>
                <c:pt idx="2">
                  <c:v>14.2</c:v>
                </c:pt>
                <c:pt idx="3">
                  <c:v>15</c:v>
                </c:pt>
                <c:pt idx="4">
                  <c:v>20</c:v>
                </c:pt>
              </c:numCache>
            </c:numRef>
          </c:val>
          <c:extLst>
            <c:ext xmlns:c16="http://schemas.microsoft.com/office/drawing/2014/chart" uri="{C3380CC4-5D6E-409C-BE32-E72D297353CC}">
              <c16:uniqueId val="{00000004-48F3-0B43-AFF6-7E8BCEFB7A02}"/>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2,0-1,5-1,0-2,0-1,0</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'SCORE-Variability'!$A$33</c:f>
              <c:strCache>
                <c:ptCount val="1"/>
                <c:pt idx="0">
                  <c:v>ChatGPT </c:v>
                </c:pt>
              </c:strCache>
            </c:strRef>
          </c:tx>
          <c:spPr>
            <a:ln w="28575" cap="rnd">
              <a:solidFill>
                <a:schemeClr val="accent1"/>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'SCORE-Variability'!$B$33:$F$33</c:f>
              <c:numCache>
                <c:formatCode>0.00</c:formatCode>
                <c:ptCount val="5"/>
                <c:pt idx="0">
                  <c:v>17.398</c:v>
                </c:pt>
                <c:pt idx="1">
                  <c:v>11.22</c:v>
                </c:pt>
                <c:pt idx="2">
                  <c:v>7.1</c:v>
                </c:pt>
                <c:pt idx="3">
                  <c:v>10</c:v>
                </c:pt>
                <c:pt idx="4">
                  <c:v>0</c:v>
                </c:pt>
              </c:numCache>
            </c:numRef>
          </c:val>
          <c:extLst>
            <c:ext xmlns:c16="http://schemas.microsoft.com/office/drawing/2014/chart" uri="{C3380CC4-5D6E-409C-BE32-E72D297353CC}">
              <c16:uniqueId val="{00000000-6ACF-274F-B242-DEED64BC9385}"/>
            </c:ext>
          </c:extLst>
        </c:ser>
        <c:ser>
          <c:idx val="1"/>
          <c:order val="1"/>
          <c:tx>
            <c:strRef>
              <c:f>'SCORE-Variability'!$A$34</c:f>
              <c:strCache>
                <c:ptCount val="1"/>
                <c:pt idx="0">
                  <c:v>ELISE</c:v>
                </c:pt>
              </c:strCache>
            </c:strRef>
          </c:tx>
          <c:spPr>
            <a:ln w="28575" cap="rnd">
              <a:solidFill>
                <a:schemeClr val="accent2"/>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'SCORE-Variability'!$B$34:$F$34</c:f>
              <c:numCache>
                <c:formatCode>0.00</c:formatCode>
                <c:ptCount val="5"/>
                <c:pt idx="0">
                  <c:v>17.5</c:v>
                </c:pt>
                <c:pt idx="1">
                  <c:v>12.345000000000001</c:v>
                </c:pt>
                <c:pt idx="2">
                  <c:v>7.98</c:v>
                </c:pt>
                <c:pt idx="3">
                  <c:v>20</c:v>
                </c:pt>
                <c:pt idx="4">
                  <c:v>10</c:v>
                </c:pt>
              </c:numCache>
            </c:numRef>
          </c:val>
          <c:extLst>
            <c:ext xmlns:c16="http://schemas.microsoft.com/office/drawing/2014/chart" uri="{C3380CC4-5D6E-409C-BE32-E72D297353CC}">
              <c16:uniqueId val="{00000001-6ACF-274F-B242-DEED64BC9385}"/>
            </c:ext>
          </c:extLst>
        </c:ser>
        <c:ser>
          <c:idx val="2"/>
          <c:order val="2"/>
          <c:tx>
            <c:strRef>
              <c:f>'SCORE-Variability'!$A$35</c:f>
              <c:strCache>
                <c:ptCount val="1"/>
                <c:pt idx="0">
                  <c:v>Epsilon</c:v>
                </c:pt>
              </c:strCache>
            </c:strRef>
          </c:tx>
          <c:spPr>
            <a:ln w="28575" cap="rnd">
              <a:solidFill>
                <a:schemeClr val="accent3"/>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'SCORE-Variability'!$B$35:$F$35</c:f>
              <c:numCache>
                <c:formatCode>0.00</c:formatCode>
                <c:ptCount val="5"/>
                <c:pt idx="0">
                  <c:v>10.4</c:v>
                </c:pt>
                <c:pt idx="1">
                  <c:v>11.34</c:v>
                </c:pt>
                <c:pt idx="2">
                  <c:v>6.98</c:v>
                </c:pt>
                <c:pt idx="3">
                  <c:v>0</c:v>
                </c:pt>
                <c:pt idx="4">
                  <c:v>10</c:v>
                </c:pt>
              </c:numCache>
            </c:numRef>
          </c:val>
          <c:extLst>
            <c:ext xmlns:c16="http://schemas.microsoft.com/office/drawing/2014/chart" uri="{C3380CC4-5D6E-409C-BE32-E72D297353CC}">
              <c16:uniqueId val="{00000002-6ACF-274F-B242-DEED64BC9385}"/>
            </c:ext>
          </c:extLst>
        </c:ser>
        <c:ser>
          <c:idx val="3"/>
          <c:order val="3"/>
          <c:tx>
            <c:strRef>
              <c:f>'SCORE-Variability'!$A$36</c:f>
              <c:strCache>
                <c:ptCount val="1"/>
                <c:pt idx="0">
                  <c:v>Humata</c:v>
                </c:pt>
              </c:strCache>
            </c:strRef>
          </c:tx>
          <c:spPr>
            <a:ln w="28575" cap="rnd">
              <a:solidFill>
                <a:schemeClr val="accent4"/>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'SCORE-Variability'!$B$36:$F$36</c:f>
              <c:numCache>
                <c:formatCode>0.00</c:formatCode>
                <c:ptCount val="5"/>
                <c:pt idx="0">
                  <c:v>9.82</c:v>
                </c:pt>
                <c:pt idx="1">
                  <c:v>9.99</c:v>
                </c:pt>
                <c:pt idx="2">
                  <c:v>6.86</c:v>
                </c:pt>
                <c:pt idx="3">
                  <c:v>20</c:v>
                </c:pt>
                <c:pt idx="4">
                  <c:v>10</c:v>
                </c:pt>
              </c:numCache>
            </c:numRef>
          </c:val>
          <c:extLst>
            <c:ext xmlns:c16="http://schemas.microsoft.com/office/drawing/2014/chart" uri="{C3380CC4-5D6E-409C-BE32-E72D297353CC}">
              <c16:uniqueId val="{00000003-6ACF-274F-B242-DEED64BC9385}"/>
            </c:ext>
          </c:extLst>
        </c:ser>
        <c:ser>
          <c:idx val="4"/>
          <c:order val="4"/>
          <c:tx>
            <c:strRef>
              <c:f>'SCORE-Variability'!$A$37</c:f>
              <c:strCache>
                <c:ptCount val="1"/>
                <c:pt idx="0">
                  <c:v>SciSpace/Typeset</c:v>
                </c:pt>
              </c:strCache>
            </c:strRef>
          </c:tx>
          <c:spPr>
            <a:ln w="28575" cap="rnd">
              <a:solidFill>
                <a:schemeClr val="accent5"/>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'SCORE-Variability'!$B$37:$F$37</c:f>
              <c:numCache>
                <c:formatCode>0.00</c:formatCode>
                <c:ptCount val="5"/>
                <c:pt idx="0">
                  <c:v>7.4820000000000002</c:v>
                </c:pt>
                <c:pt idx="1">
                  <c:v>11.145</c:v>
                </c:pt>
                <c:pt idx="2">
                  <c:v>7.1</c:v>
                </c:pt>
                <c:pt idx="3">
                  <c:v>20</c:v>
                </c:pt>
                <c:pt idx="4">
                  <c:v>10</c:v>
                </c:pt>
              </c:numCache>
            </c:numRef>
          </c:val>
          <c:extLst>
            <c:ext xmlns:c16="http://schemas.microsoft.com/office/drawing/2014/chart" uri="{C3380CC4-5D6E-409C-BE32-E72D297353CC}">
              <c16:uniqueId val="{00000004-6ACF-274F-B242-DEED64BC9385}"/>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2,0-2,0-2,0-1,0-1,0</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'SCORE-Variability'!$A$43</c:f>
              <c:strCache>
                <c:ptCount val="1"/>
                <c:pt idx="0">
                  <c:v>ChatGPT </c:v>
                </c:pt>
              </c:strCache>
            </c:strRef>
          </c:tx>
          <c:spPr>
            <a:ln w="28575" cap="rnd">
              <a:solidFill>
                <a:schemeClr val="accent1"/>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'SCORE-Variability'!$B$43:$F$43</c:f>
              <c:numCache>
                <c:formatCode>0.00</c:formatCode>
                <c:ptCount val="5"/>
                <c:pt idx="0">
                  <c:v>17.398</c:v>
                </c:pt>
                <c:pt idx="1">
                  <c:v>14.96</c:v>
                </c:pt>
                <c:pt idx="2">
                  <c:v>14.2</c:v>
                </c:pt>
                <c:pt idx="3">
                  <c:v>5</c:v>
                </c:pt>
                <c:pt idx="4">
                  <c:v>0</c:v>
                </c:pt>
              </c:numCache>
            </c:numRef>
          </c:val>
          <c:extLst>
            <c:ext xmlns:c16="http://schemas.microsoft.com/office/drawing/2014/chart" uri="{C3380CC4-5D6E-409C-BE32-E72D297353CC}">
              <c16:uniqueId val="{00000000-AFD8-BC4D-ABE9-4485B4E5A1AE}"/>
            </c:ext>
          </c:extLst>
        </c:ser>
        <c:ser>
          <c:idx val="1"/>
          <c:order val="1"/>
          <c:tx>
            <c:strRef>
              <c:f>'SCORE-Variability'!$A$44</c:f>
              <c:strCache>
                <c:ptCount val="1"/>
                <c:pt idx="0">
                  <c:v>ELISE</c:v>
                </c:pt>
              </c:strCache>
            </c:strRef>
          </c:tx>
          <c:spPr>
            <a:ln w="28575" cap="rnd">
              <a:solidFill>
                <a:schemeClr val="accent2"/>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'SCORE-Variability'!$B$44:$F$44</c:f>
              <c:numCache>
                <c:formatCode>0.00</c:formatCode>
                <c:ptCount val="5"/>
                <c:pt idx="0">
                  <c:v>17.5</c:v>
                </c:pt>
                <c:pt idx="1">
                  <c:v>16.46</c:v>
                </c:pt>
                <c:pt idx="2">
                  <c:v>15.96</c:v>
                </c:pt>
                <c:pt idx="3">
                  <c:v>10</c:v>
                </c:pt>
                <c:pt idx="4">
                  <c:v>10</c:v>
                </c:pt>
              </c:numCache>
            </c:numRef>
          </c:val>
          <c:extLst>
            <c:ext xmlns:c16="http://schemas.microsoft.com/office/drawing/2014/chart" uri="{C3380CC4-5D6E-409C-BE32-E72D297353CC}">
              <c16:uniqueId val="{00000001-AFD8-BC4D-ABE9-4485B4E5A1AE}"/>
            </c:ext>
          </c:extLst>
        </c:ser>
        <c:ser>
          <c:idx val="2"/>
          <c:order val="2"/>
          <c:tx>
            <c:strRef>
              <c:f>'SCORE-Variability'!$A$45</c:f>
              <c:strCache>
                <c:ptCount val="1"/>
                <c:pt idx="0">
                  <c:v>Epsilon</c:v>
                </c:pt>
              </c:strCache>
            </c:strRef>
          </c:tx>
          <c:spPr>
            <a:ln w="28575" cap="rnd">
              <a:solidFill>
                <a:schemeClr val="accent3"/>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'SCORE-Variability'!$B$45:$F$45</c:f>
              <c:numCache>
                <c:formatCode>0.00</c:formatCode>
                <c:ptCount val="5"/>
                <c:pt idx="0">
                  <c:v>10.4</c:v>
                </c:pt>
                <c:pt idx="1">
                  <c:v>15.12</c:v>
                </c:pt>
                <c:pt idx="2">
                  <c:v>13.96</c:v>
                </c:pt>
                <c:pt idx="3">
                  <c:v>0</c:v>
                </c:pt>
                <c:pt idx="4">
                  <c:v>10</c:v>
                </c:pt>
              </c:numCache>
            </c:numRef>
          </c:val>
          <c:extLst>
            <c:ext xmlns:c16="http://schemas.microsoft.com/office/drawing/2014/chart" uri="{C3380CC4-5D6E-409C-BE32-E72D297353CC}">
              <c16:uniqueId val="{00000002-AFD8-BC4D-ABE9-4485B4E5A1AE}"/>
            </c:ext>
          </c:extLst>
        </c:ser>
        <c:ser>
          <c:idx val="3"/>
          <c:order val="3"/>
          <c:tx>
            <c:strRef>
              <c:f>'SCORE-Variability'!$A$46</c:f>
              <c:strCache>
                <c:ptCount val="1"/>
                <c:pt idx="0">
                  <c:v>Humata</c:v>
                </c:pt>
              </c:strCache>
            </c:strRef>
          </c:tx>
          <c:spPr>
            <a:ln w="28575" cap="rnd">
              <a:solidFill>
                <a:schemeClr val="accent4"/>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'SCORE-Variability'!$B$46:$F$46</c:f>
              <c:numCache>
                <c:formatCode>0.00</c:formatCode>
                <c:ptCount val="5"/>
                <c:pt idx="0">
                  <c:v>9.82</c:v>
                </c:pt>
                <c:pt idx="1">
                  <c:v>13.32</c:v>
                </c:pt>
                <c:pt idx="2">
                  <c:v>13.72</c:v>
                </c:pt>
                <c:pt idx="3">
                  <c:v>10</c:v>
                </c:pt>
                <c:pt idx="4">
                  <c:v>10</c:v>
                </c:pt>
              </c:numCache>
            </c:numRef>
          </c:val>
          <c:extLst>
            <c:ext xmlns:c16="http://schemas.microsoft.com/office/drawing/2014/chart" uri="{C3380CC4-5D6E-409C-BE32-E72D297353CC}">
              <c16:uniqueId val="{00000003-AFD8-BC4D-ABE9-4485B4E5A1AE}"/>
            </c:ext>
          </c:extLst>
        </c:ser>
        <c:ser>
          <c:idx val="4"/>
          <c:order val="4"/>
          <c:tx>
            <c:strRef>
              <c:f>'SCORE-Variability'!$A$47</c:f>
              <c:strCache>
                <c:ptCount val="1"/>
                <c:pt idx="0">
                  <c:v>SciSpace/Typeset</c:v>
                </c:pt>
              </c:strCache>
            </c:strRef>
          </c:tx>
          <c:spPr>
            <a:ln w="28575" cap="rnd">
              <a:solidFill>
                <a:schemeClr val="accent5"/>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'SCORE-Variability'!$B$47:$F$47</c:f>
              <c:numCache>
                <c:formatCode>0.00</c:formatCode>
                <c:ptCount val="5"/>
                <c:pt idx="0">
                  <c:v>7.4820000000000002</c:v>
                </c:pt>
                <c:pt idx="1">
                  <c:v>14.86</c:v>
                </c:pt>
                <c:pt idx="2">
                  <c:v>14.2</c:v>
                </c:pt>
                <c:pt idx="3">
                  <c:v>10</c:v>
                </c:pt>
                <c:pt idx="4">
                  <c:v>10</c:v>
                </c:pt>
              </c:numCache>
            </c:numRef>
          </c:val>
          <c:extLst>
            <c:ext xmlns:c16="http://schemas.microsoft.com/office/drawing/2014/chart" uri="{C3380CC4-5D6E-409C-BE32-E72D297353CC}">
              <c16:uniqueId val="{00000004-AFD8-BC4D-ABE9-4485B4E5A1AE}"/>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solidFill>
                <a:latin typeface="+mn-lt"/>
                <a:ea typeface="+mn-ea"/>
                <a:cs typeface="+mn-cs"/>
              </a:defRPr>
            </a:pPr>
            <a:r>
              <a:rPr lang="en-GB"/>
              <a:t>E - SciSpace/Typeset</a:t>
            </a:r>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cat>
            <c:strRef>
              <c:f>Extraction!$FA$17:$FA$25</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Extraction!$FE$17:$FE$25</c:f>
              <c:numCache>
                <c:formatCode>0%</c:formatCode>
                <c:ptCount val="9"/>
                <c:pt idx="0">
                  <c:v>0.61111111111111116</c:v>
                </c:pt>
                <c:pt idx="1">
                  <c:v>0.75</c:v>
                </c:pt>
                <c:pt idx="2">
                  <c:v>0.61111111111111116</c:v>
                </c:pt>
                <c:pt idx="3">
                  <c:v>0.49305555555555558</c:v>
                </c:pt>
                <c:pt idx="4">
                  <c:v>0.4811111111111111</c:v>
                </c:pt>
                <c:pt idx="5">
                  <c:v>0.1111111111111111</c:v>
                </c:pt>
                <c:pt idx="6">
                  <c:v>0.19444444444444445</c:v>
                </c:pt>
                <c:pt idx="7">
                  <c:v>0.66666666666666663</c:v>
                </c:pt>
                <c:pt idx="8">
                  <c:v>0.5</c:v>
                </c:pt>
              </c:numCache>
            </c:numRef>
          </c:val>
          <c:extLst>
            <c:ext xmlns:c16="http://schemas.microsoft.com/office/drawing/2014/chart" uri="{C3380CC4-5D6E-409C-BE32-E72D297353CC}">
              <c16:uniqueId val="{00000000-2CFD-B94E-8803-06E082D83601}"/>
            </c:ext>
          </c:extLst>
        </c:ser>
        <c:dLbls>
          <c:showLegendKey val="0"/>
          <c:showVal val="0"/>
          <c:showCatName val="0"/>
          <c:showSerName val="0"/>
          <c:showPercent val="0"/>
          <c:showBubbleSize val="0"/>
        </c:dLbls>
        <c:gapWidth val="219"/>
        <c:axId val="1418443360"/>
        <c:axId val="1612472463"/>
      </c:barChart>
      <c:lineChart>
        <c:grouping val="standard"/>
        <c:varyColors val="0"/>
        <c:ser>
          <c:idx val="1"/>
          <c:order val="1"/>
          <c:spPr>
            <a:ln w="28575" cap="rnd">
              <a:solidFill>
                <a:schemeClr val="accent2"/>
              </a:solidFill>
              <a:round/>
            </a:ln>
            <a:effectLst/>
          </c:spPr>
          <c:marker>
            <c:symbol val="none"/>
          </c:marker>
          <c:val>
            <c:numRef>
              <c:f>Extraction!$FE$37:$FE$45</c:f>
              <c:numCache>
                <c:formatCode>0.00%</c:formatCode>
                <c:ptCount val="9"/>
                <c:pt idx="0">
                  <c:v>0.49095679012345683</c:v>
                </c:pt>
                <c:pt idx="1">
                  <c:v>0.49095679012345683</c:v>
                </c:pt>
                <c:pt idx="2">
                  <c:v>0.49095679012345683</c:v>
                </c:pt>
                <c:pt idx="3">
                  <c:v>0.49095679012345683</c:v>
                </c:pt>
                <c:pt idx="4">
                  <c:v>0.49095679012345683</c:v>
                </c:pt>
                <c:pt idx="5">
                  <c:v>0.49095679012345683</c:v>
                </c:pt>
                <c:pt idx="6">
                  <c:v>0.49095679012345683</c:v>
                </c:pt>
                <c:pt idx="7">
                  <c:v>0.49095679012345683</c:v>
                </c:pt>
                <c:pt idx="8">
                  <c:v>0.49095679012345683</c:v>
                </c:pt>
              </c:numCache>
            </c:numRef>
          </c:val>
          <c:smooth val="0"/>
          <c:extLst>
            <c:ext xmlns:c16="http://schemas.microsoft.com/office/drawing/2014/chart" uri="{C3380CC4-5D6E-409C-BE32-E72D297353CC}">
              <c16:uniqueId val="{00000001-2CFD-B94E-8803-06E082D83601}"/>
            </c:ext>
          </c:extLst>
        </c:ser>
        <c:dLbls>
          <c:showLegendKey val="0"/>
          <c:showVal val="0"/>
          <c:showCatName val="0"/>
          <c:showSerName val="0"/>
          <c:showPercent val="0"/>
          <c:showBubbleSize val="0"/>
        </c:dLbls>
        <c:marker val="1"/>
        <c:smooth val="0"/>
        <c:axId val="1418443360"/>
        <c:axId val="1612472463"/>
      </c:line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1,0-2,0-2,0-0,5-0,5</a:t>
            </a:r>
          </a:p>
        </c:rich>
      </c:tx>
      <c:layout>
        <c:manualLayout>
          <c:xMode val="edge"/>
          <c:yMode val="edge"/>
          <c:x val="1.110523692279807E-2"/>
          <c:y val="2.9637281677859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radarChart>
        <c:radarStyle val="marker"/>
        <c:varyColors val="0"/>
        <c:ser>
          <c:idx val="0"/>
          <c:order val="0"/>
          <c:tx>
            <c:strRef>
              <c:f>'SCORE-Variability'!$A$53</c:f>
              <c:strCache>
                <c:ptCount val="1"/>
                <c:pt idx="0">
                  <c:v>ChatGPT </c:v>
                </c:pt>
              </c:strCache>
            </c:strRef>
          </c:tx>
          <c:spPr>
            <a:ln w="28575" cap="rnd">
              <a:solidFill>
                <a:schemeClr val="accent1"/>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'SCORE-Variability'!$B$53:$F$53</c:f>
              <c:numCache>
                <c:formatCode>0.00</c:formatCode>
                <c:ptCount val="5"/>
                <c:pt idx="0">
                  <c:v>8.6989999999999998</c:v>
                </c:pt>
                <c:pt idx="1">
                  <c:v>14.96</c:v>
                </c:pt>
                <c:pt idx="2">
                  <c:v>14.2</c:v>
                </c:pt>
                <c:pt idx="3">
                  <c:v>2.5</c:v>
                </c:pt>
                <c:pt idx="4">
                  <c:v>0</c:v>
                </c:pt>
              </c:numCache>
            </c:numRef>
          </c:val>
          <c:extLst>
            <c:ext xmlns:c16="http://schemas.microsoft.com/office/drawing/2014/chart" uri="{C3380CC4-5D6E-409C-BE32-E72D297353CC}">
              <c16:uniqueId val="{00000000-CD10-8946-A2B9-E72848F4955E}"/>
            </c:ext>
          </c:extLst>
        </c:ser>
        <c:ser>
          <c:idx val="1"/>
          <c:order val="1"/>
          <c:tx>
            <c:strRef>
              <c:f>'SCORE-Variability'!$A$54</c:f>
              <c:strCache>
                <c:ptCount val="1"/>
                <c:pt idx="0">
                  <c:v>ELISE</c:v>
                </c:pt>
              </c:strCache>
            </c:strRef>
          </c:tx>
          <c:spPr>
            <a:ln w="28575" cap="rnd">
              <a:solidFill>
                <a:schemeClr val="accent2"/>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'SCORE-Variability'!$B$54:$F$54</c:f>
              <c:numCache>
                <c:formatCode>0.00</c:formatCode>
                <c:ptCount val="5"/>
                <c:pt idx="0">
                  <c:v>8.75</c:v>
                </c:pt>
                <c:pt idx="1">
                  <c:v>16.46</c:v>
                </c:pt>
                <c:pt idx="2">
                  <c:v>15.96</c:v>
                </c:pt>
                <c:pt idx="3">
                  <c:v>5</c:v>
                </c:pt>
                <c:pt idx="4">
                  <c:v>5</c:v>
                </c:pt>
              </c:numCache>
            </c:numRef>
          </c:val>
          <c:extLst>
            <c:ext xmlns:c16="http://schemas.microsoft.com/office/drawing/2014/chart" uri="{C3380CC4-5D6E-409C-BE32-E72D297353CC}">
              <c16:uniqueId val="{00000001-CD10-8946-A2B9-E72848F4955E}"/>
            </c:ext>
          </c:extLst>
        </c:ser>
        <c:ser>
          <c:idx val="2"/>
          <c:order val="2"/>
          <c:tx>
            <c:strRef>
              <c:f>'SCORE-Variability'!$A$55</c:f>
              <c:strCache>
                <c:ptCount val="1"/>
                <c:pt idx="0">
                  <c:v>Epsilon</c:v>
                </c:pt>
              </c:strCache>
            </c:strRef>
          </c:tx>
          <c:spPr>
            <a:ln w="28575" cap="rnd">
              <a:solidFill>
                <a:schemeClr val="accent3"/>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'SCORE-Variability'!$B$55:$F$55</c:f>
              <c:numCache>
                <c:formatCode>0.00</c:formatCode>
                <c:ptCount val="5"/>
                <c:pt idx="0">
                  <c:v>5.2</c:v>
                </c:pt>
                <c:pt idx="1">
                  <c:v>15.12</c:v>
                </c:pt>
                <c:pt idx="2">
                  <c:v>13.96</c:v>
                </c:pt>
                <c:pt idx="3">
                  <c:v>0</c:v>
                </c:pt>
                <c:pt idx="4">
                  <c:v>5</c:v>
                </c:pt>
              </c:numCache>
            </c:numRef>
          </c:val>
          <c:extLst>
            <c:ext xmlns:c16="http://schemas.microsoft.com/office/drawing/2014/chart" uri="{C3380CC4-5D6E-409C-BE32-E72D297353CC}">
              <c16:uniqueId val="{00000002-CD10-8946-A2B9-E72848F4955E}"/>
            </c:ext>
          </c:extLst>
        </c:ser>
        <c:ser>
          <c:idx val="3"/>
          <c:order val="3"/>
          <c:tx>
            <c:strRef>
              <c:f>'SCORE-Variability'!$A$56</c:f>
              <c:strCache>
                <c:ptCount val="1"/>
                <c:pt idx="0">
                  <c:v>Humata</c:v>
                </c:pt>
              </c:strCache>
            </c:strRef>
          </c:tx>
          <c:spPr>
            <a:ln w="28575" cap="rnd">
              <a:solidFill>
                <a:schemeClr val="accent4"/>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'SCORE-Variability'!$B$56:$F$56</c:f>
              <c:numCache>
                <c:formatCode>0.00</c:formatCode>
                <c:ptCount val="5"/>
                <c:pt idx="0">
                  <c:v>4.91</c:v>
                </c:pt>
                <c:pt idx="1">
                  <c:v>13.32</c:v>
                </c:pt>
                <c:pt idx="2">
                  <c:v>13.72</c:v>
                </c:pt>
                <c:pt idx="3">
                  <c:v>5</c:v>
                </c:pt>
                <c:pt idx="4">
                  <c:v>5</c:v>
                </c:pt>
              </c:numCache>
            </c:numRef>
          </c:val>
          <c:extLst>
            <c:ext xmlns:c16="http://schemas.microsoft.com/office/drawing/2014/chart" uri="{C3380CC4-5D6E-409C-BE32-E72D297353CC}">
              <c16:uniqueId val="{00000003-CD10-8946-A2B9-E72848F4955E}"/>
            </c:ext>
          </c:extLst>
        </c:ser>
        <c:ser>
          <c:idx val="4"/>
          <c:order val="4"/>
          <c:tx>
            <c:strRef>
              <c:f>'SCORE-Variability'!$A$57</c:f>
              <c:strCache>
                <c:ptCount val="1"/>
                <c:pt idx="0">
                  <c:v>SciSpace/Typeset</c:v>
                </c:pt>
              </c:strCache>
            </c:strRef>
          </c:tx>
          <c:spPr>
            <a:ln w="28575" cap="rnd">
              <a:solidFill>
                <a:schemeClr val="accent5"/>
              </a:solidFill>
              <a:prstDash val="sysDash"/>
              <a:round/>
            </a:ln>
            <a:effectLst/>
          </c:spPr>
          <c:marker>
            <c:symbol val="none"/>
          </c:marker>
          <c:cat>
            <c:strRef>
              <c:f>'SCORE-Variability'!$B$12:$F$12</c:f>
              <c:strCache>
                <c:ptCount val="5"/>
                <c:pt idx="0">
                  <c:v>Extraction</c:v>
                </c:pt>
                <c:pt idx="1">
                  <c:v>Comprehension</c:v>
                </c:pt>
                <c:pt idx="2">
                  <c:v>Analysis </c:v>
                </c:pt>
                <c:pt idx="3">
                  <c:v>Compliance</c:v>
                </c:pt>
                <c:pt idx="4">
                  <c:v>Traceability</c:v>
                </c:pt>
              </c:strCache>
            </c:strRef>
          </c:cat>
          <c:val>
            <c:numRef>
              <c:f>'SCORE-Variability'!$B$57:$F$57</c:f>
              <c:numCache>
                <c:formatCode>0.00</c:formatCode>
                <c:ptCount val="5"/>
                <c:pt idx="0">
                  <c:v>3.7410000000000001</c:v>
                </c:pt>
                <c:pt idx="1">
                  <c:v>14.86</c:v>
                </c:pt>
                <c:pt idx="2">
                  <c:v>14.2</c:v>
                </c:pt>
                <c:pt idx="3">
                  <c:v>5</c:v>
                </c:pt>
                <c:pt idx="4">
                  <c:v>5</c:v>
                </c:pt>
              </c:numCache>
            </c:numRef>
          </c:val>
          <c:extLst>
            <c:ext xmlns:c16="http://schemas.microsoft.com/office/drawing/2014/chart" uri="{C3380CC4-5D6E-409C-BE32-E72D297353CC}">
              <c16:uniqueId val="{00000004-CD10-8946-A2B9-E72848F4955E}"/>
            </c:ext>
          </c:extLst>
        </c:ser>
        <c:dLbls>
          <c:showLegendKey val="0"/>
          <c:showVal val="0"/>
          <c:showCatName val="0"/>
          <c:showSerName val="0"/>
          <c:showPercent val="0"/>
          <c:showBubbleSize val="0"/>
        </c:dLbls>
        <c:axId val="169910512"/>
        <c:axId val="2080504304"/>
      </c:radarChart>
      <c:catAx>
        <c:axId val="1699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2080504304"/>
        <c:crosses val="autoZero"/>
        <c:auto val="1"/>
        <c:lblAlgn val="ctr"/>
        <c:lblOffset val="100"/>
        <c:noMultiLvlLbl val="0"/>
      </c:catAx>
      <c:valAx>
        <c:axId val="2080504304"/>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FR"/>
          </a:p>
        </c:txPr>
        <c:crossAx val="169910512"/>
        <c:crosses val="autoZero"/>
        <c:crossBetween val="between"/>
      </c:valAx>
      <c:spPr>
        <a:noFill/>
        <a:ln>
          <a:noFill/>
        </a:ln>
        <a:effectLst/>
      </c:spPr>
    </c:plotArea>
    <c:legend>
      <c:legendPos val="r"/>
      <c:legendEntry>
        <c:idx val="4"/>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Article 6 - French version</c:v>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'Language change'!$D$27:$R$28</c:f>
              <c:multiLvlStrCache>
                <c:ptCount val="15"/>
                <c:lvl>
                  <c:pt idx="0">
                    <c:v>ChatGPT </c:v>
                  </c:pt>
                  <c:pt idx="1">
                    <c:v>ELISE</c:v>
                  </c:pt>
                  <c:pt idx="2">
                    <c:v>Epsilon</c:v>
                  </c:pt>
                  <c:pt idx="3">
                    <c:v>Humata</c:v>
                  </c:pt>
                  <c:pt idx="4">
                    <c:v>SciSpace/Typeset</c:v>
                  </c:pt>
                  <c:pt idx="5">
                    <c:v>ChatGPT </c:v>
                  </c:pt>
                  <c:pt idx="6">
                    <c:v>ELISE</c:v>
                  </c:pt>
                  <c:pt idx="7">
                    <c:v>Epsilon</c:v>
                  </c:pt>
                  <c:pt idx="8">
                    <c:v>Humata</c:v>
                  </c:pt>
                  <c:pt idx="9">
                    <c:v>SciSpace/Typeset</c:v>
                  </c:pt>
                  <c:pt idx="10">
                    <c:v>ChatGPT </c:v>
                  </c:pt>
                  <c:pt idx="11">
                    <c:v>ELISE</c:v>
                  </c:pt>
                  <c:pt idx="12">
                    <c:v>Epsilon</c:v>
                  </c:pt>
                  <c:pt idx="13">
                    <c:v>Humata</c:v>
                  </c:pt>
                  <c:pt idx="14">
                    <c:v>SciSpace/Typeset</c:v>
                  </c:pt>
                </c:lvl>
                <c:lvl>
                  <c:pt idx="0">
                    <c:v>Extraction</c:v>
                  </c:pt>
                  <c:pt idx="5">
                    <c:v>Comprehension </c:v>
                  </c:pt>
                  <c:pt idx="10">
                    <c:v>Analysis </c:v>
                  </c:pt>
                </c:lvl>
              </c:multiLvlStrCache>
            </c:multiLvlStrRef>
          </c:cat>
          <c:val>
            <c:numRef>
              <c:f>'Language change'!$D$29:$R$29</c:f>
              <c:numCache>
                <c:formatCode>0.00</c:formatCode>
                <c:ptCount val="15"/>
                <c:pt idx="0">
                  <c:v>8.0555555555555554</c:v>
                </c:pt>
                <c:pt idx="1">
                  <c:v>6.6666666666666696</c:v>
                </c:pt>
                <c:pt idx="2">
                  <c:v>4.5555555555555554</c:v>
                </c:pt>
                <c:pt idx="3">
                  <c:v>0</c:v>
                </c:pt>
                <c:pt idx="4">
                  <c:v>1.1111111111111109</c:v>
                </c:pt>
                <c:pt idx="5">
                  <c:v>7.25</c:v>
                </c:pt>
                <c:pt idx="6">
                  <c:v>8.375</c:v>
                </c:pt>
                <c:pt idx="7">
                  <c:v>8.1666666666666661</c:v>
                </c:pt>
                <c:pt idx="8">
                  <c:v>6.666666666666667</c:v>
                </c:pt>
                <c:pt idx="9">
                  <c:v>7.625</c:v>
                </c:pt>
                <c:pt idx="10">
                  <c:v>7.333333333333333</c:v>
                </c:pt>
                <c:pt idx="11">
                  <c:v>8.2777777777777786</c:v>
                </c:pt>
                <c:pt idx="12">
                  <c:v>7.5</c:v>
                </c:pt>
                <c:pt idx="13">
                  <c:v>7.1111111111111116</c:v>
                </c:pt>
                <c:pt idx="14">
                  <c:v>7.666666666666667</c:v>
                </c:pt>
              </c:numCache>
            </c:numRef>
          </c:val>
          <c:extLst>
            <c:ext xmlns:c16="http://schemas.microsoft.com/office/drawing/2014/chart" uri="{C3380CC4-5D6E-409C-BE32-E72D297353CC}">
              <c16:uniqueId val="{00000000-3A9F-6842-987C-FA20C3D7E79F}"/>
            </c:ext>
          </c:extLst>
        </c:ser>
        <c:ser>
          <c:idx val="1"/>
          <c:order val="1"/>
          <c:tx>
            <c:v>Article 7 - English version</c:v>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'Language change'!$D$27:$R$28</c:f>
              <c:multiLvlStrCache>
                <c:ptCount val="15"/>
                <c:lvl>
                  <c:pt idx="0">
                    <c:v>ChatGPT </c:v>
                  </c:pt>
                  <c:pt idx="1">
                    <c:v>ELISE</c:v>
                  </c:pt>
                  <c:pt idx="2">
                    <c:v>Epsilon</c:v>
                  </c:pt>
                  <c:pt idx="3">
                    <c:v>Humata</c:v>
                  </c:pt>
                  <c:pt idx="4">
                    <c:v>SciSpace/Typeset</c:v>
                  </c:pt>
                  <c:pt idx="5">
                    <c:v>ChatGPT </c:v>
                  </c:pt>
                  <c:pt idx="6">
                    <c:v>ELISE</c:v>
                  </c:pt>
                  <c:pt idx="7">
                    <c:v>Epsilon</c:v>
                  </c:pt>
                  <c:pt idx="8">
                    <c:v>Humata</c:v>
                  </c:pt>
                  <c:pt idx="9">
                    <c:v>SciSpace/Typeset</c:v>
                  </c:pt>
                  <c:pt idx="10">
                    <c:v>ChatGPT </c:v>
                  </c:pt>
                  <c:pt idx="11">
                    <c:v>ELISE</c:v>
                  </c:pt>
                  <c:pt idx="12">
                    <c:v>Epsilon</c:v>
                  </c:pt>
                  <c:pt idx="13">
                    <c:v>Humata</c:v>
                  </c:pt>
                  <c:pt idx="14">
                    <c:v>SciSpace/Typeset</c:v>
                  </c:pt>
                </c:lvl>
                <c:lvl>
                  <c:pt idx="0">
                    <c:v>Extraction</c:v>
                  </c:pt>
                  <c:pt idx="5">
                    <c:v>Comprehension </c:v>
                  </c:pt>
                  <c:pt idx="10">
                    <c:v>Analysis </c:v>
                  </c:pt>
                </c:lvl>
              </c:multiLvlStrCache>
            </c:multiLvlStrRef>
          </c:cat>
          <c:val>
            <c:numRef>
              <c:f>'Language change'!$D$30:$R$30</c:f>
              <c:numCache>
                <c:formatCode>0.00</c:formatCode>
                <c:ptCount val="15"/>
                <c:pt idx="0">
                  <c:v>7.7777777777777777</c:v>
                </c:pt>
                <c:pt idx="1">
                  <c:v>8.3333333333333339</c:v>
                </c:pt>
                <c:pt idx="2">
                  <c:v>4</c:v>
                </c:pt>
                <c:pt idx="3">
                  <c:v>3.6111111111111107</c:v>
                </c:pt>
                <c:pt idx="4">
                  <c:v>1.9444444444444444</c:v>
                </c:pt>
                <c:pt idx="5">
                  <c:v>7.208333333333333</c:v>
                </c:pt>
                <c:pt idx="6">
                  <c:v>8.625</c:v>
                </c:pt>
                <c:pt idx="7">
                  <c:v>7.9375</c:v>
                </c:pt>
                <c:pt idx="8">
                  <c:v>7.875</c:v>
                </c:pt>
                <c:pt idx="9">
                  <c:v>7.416666666666667</c:v>
                </c:pt>
                <c:pt idx="10">
                  <c:v>6.9444444444444438</c:v>
                </c:pt>
                <c:pt idx="11">
                  <c:v>7.916666666666667</c:v>
                </c:pt>
                <c:pt idx="12">
                  <c:v>6.9444444444444455</c:v>
                </c:pt>
                <c:pt idx="13">
                  <c:v>8.0555555555555554</c:v>
                </c:pt>
                <c:pt idx="14">
                  <c:v>7.833333333333333</c:v>
                </c:pt>
              </c:numCache>
            </c:numRef>
          </c:val>
          <c:extLst>
            <c:ext xmlns:c16="http://schemas.microsoft.com/office/drawing/2014/chart" uri="{C3380CC4-5D6E-409C-BE32-E72D297353CC}">
              <c16:uniqueId val="{00000001-3A9F-6842-987C-FA20C3D7E79F}"/>
            </c:ext>
          </c:extLst>
        </c:ser>
        <c:dLbls>
          <c:dLblPos val="outEnd"/>
          <c:showLegendKey val="0"/>
          <c:showVal val="1"/>
          <c:showCatName val="0"/>
          <c:showSerName val="0"/>
          <c:showPercent val="0"/>
          <c:showBubbleSize val="0"/>
        </c:dLbls>
        <c:gapWidth val="219"/>
        <c:overlap val="-27"/>
        <c:axId val="478928527"/>
        <c:axId val="759781199"/>
      </c:barChart>
      <c:catAx>
        <c:axId val="4789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FR"/>
          </a:p>
        </c:txPr>
        <c:crossAx val="759781199"/>
        <c:crosses val="autoZero"/>
        <c:auto val="1"/>
        <c:lblAlgn val="ctr"/>
        <c:lblOffset val="100"/>
        <c:noMultiLvlLbl val="0"/>
      </c:catAx>
      <c:valAx>
        <c:axId val="759781199"/>
        <c:scaling>
          <c:orientation val="minMax"/>
        </c:scaling>
        <c:delete val="0"/>
        <c:axPos val="l"/>
        <c:majorGridlines>
          <c:spPr>
            <a:ln w="9525" cap="flat" cmpd="sng" algn="ctr">
              <a:solidFill>
                <a:schemeClr val="bg1">
                  <a:lumMod val="7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47892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F</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0.12948138032189616"/>
          <c:y val="0.15395437939781098"/>
          <c:w val="0.84008117233630397"/>
          <c:h val="0.73819233093395686"/>
        </c:manualLayout>
      </c:layout>
      <c:barChart>
        <c:barDir val="col"/>
        <c:grouping val="clustered"/>
        <c:varyColors val="0"/>
        <c:ser>
          <c:idx val="0"/>
          <c:order val="0"/>
          <c:spPr>
            <a:solidFill>
              <a:schemeClr val="accent2"/>
            </a:solidFill>
            <a:ln>
              <a:noFill/>
            </a:ln>
            <a:effectLst/>
          </c:spPr>
          <c:invertIfNegative val="0"/>
          <c:dLbls>
            <c:dLbl>
              <c:idx val="0"/>
              <c:layout>
                <c:manualLayout>
                  <c:x val="4.434088539495902E-2"/>
                  <c:y val="1.3953074455582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A6-BB4B-8E4B-588F25C9906C}"/>
                </c:ext>
              </c:extLst>
            </c:dLbl>
            <c:dLbl>
              <c:idx val="1"/>
              <c:layout>
                <c:manualLayout>
                  <c:x val="4.4340885394958993E-2"/>
                  <c:y val="2.32551240926381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A6-BB4B-8E4B-588F25C9906C}"/>
                </c:ext>
              </c:extLst>
            </c:dLbl>
            <c:dLbl>
              <c:idx val="2"/>
              <c:layout>
                <c:manualLayout>
                  <c:x val="4.7112190732143955E-2"/>
                  <c:y val="9.30204963705517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A6-BB4B-8E4B-588F25C9906C}"/>
                </c:ext>
              </c:extLst>
            </c:dLbl>
            <c:dLbl>
              <c:idx val="3"/>
              <c:layout>
                <c:manualLayout>
                  <c:x val="4.434088539495902E-2"/>
                  <c:y val="9.302049637055264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A6-BB4B-8E4B-588F25C9906C}"/>
                </c:ext>
              </c:extLst>
            </c:dLbl>
            <c:dLbl>
              <c:idx val="4"/>
              <c:layout>
                <c:manualLayout>
                  <c:x val="4.7112190732143858E-2"/>
                  <c:y val="1.86040992741105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A6-BB4B-8E4B-588F25C990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Extraction!$FB$28:$FF$28</c:f>
                <c:numCache>
                  <c:formatCode>General</c:formatCode>
                  <c:ptCount val="5"/>
                  <c:pt idx="0">
                    <c:v>9.4199027543406852E-2</c:v>
                  </c:pt>
                  <c:pt idx="1">
                    <c:v>9.1628085218250513E-2</c:v>
                  </c:pt>
                  <c:pt idx="2">
                    <c:v>0.22774871740101918</c:v>
                  </c:pt>
                  <c:pt idx="3">
                    <c:v>0.21190708455087848</c:v>
                  </c:pt>
                  <c:pt idx="4">
                    <c:v>0.21697528971117605</c:v>
                  </c:pt>
                </c:numCache>
              </c:numRef>
            </c:plus>
            <c:minus>
              <c:numRef>
                <c:f>Extraction!$FB$28:$FF$28</c:f>
                <c:numCache>
                  <c:formatCode>General</c:formatCode>
                  <c:ptCount val="5"/>
                  <c:pt idx="0">
                    <c:v>9.4199027543406852E-2</c:v>
                  </c:pt>
                  <c:pt idx="1">
                    <c:v>9.1628085218250513E-2</c:v>
                  </c:pt>
                  <c:pt idx="2">
                    <c:v>0.22774871740101918</c:v>
                  </c:pt>
                  <c:pt idx="3">
                    <c:v>0.21190708455087848</c:v>
                  </c:pt>
                  <c:pt idx="4">
                    <c:v>0.21697528971117605</c:v>
                  </c:pt>
                </c:numCache>
              </c:numRef>
            </c:minus>
            <c:spPr>
              <a:noFill/>
              <a:ln w="9525" cap="flat" cmpd="sng" algn="ctr">
                <a:solidFill>
                  <a:schemeClr val="tx1">
                    <a:lumMod val="65000"/>
                    <a:lumOff val="35000"/>
                  </a:schemeClr>
                </a:solidFill>
                <a:round/>
              </a:ln>
              <a:effectLst/>
            </c:spPr>
          </c:errBars>
          <c:cat>
            <c:strRef>
              <c:f>Extraction!$FB$16:$FF$16</c:f>
              <c:strCache>
                <c:ptCount val="5"/>
                <c:pt idx="0">
                  <c:v>ELISE</c:v>
                </c:pt>
                <c:pt idx="1">
                  <c:v>ChatGPT </c:v>
                </c:pt>
                <c:pt idx="2">
                  <c:v>Humata</c:v>
                </c:pt>
                <c:pt idx="3">
                  <c:v>SciSpace/Typeset</c:v>
                </c:pt>
                <c:pt idx="4">
                  <c:v>Epsilon</c:v>
                </c:pt>
              </c:strCache>
            </c:strRef>
          </c:cat>
          <c:val>
            <c:numRef>
              <c:f>Extraction!$FB$27:$FF$27</c:f>
              <c:numCache>
                <c:formatCode>0.00%</c:formatCode>
                <c:ptCount val="5"/>
                <c:pt idx="0">
                  <c:v>0.875</c:v>
                </c:pt>
                <c:pt idx="1">
                  <c:v>0.86989553656220309</c:v>
                </c:pt>
                <c:pt idx="2">
                  <c:v>0.52002763128649654</c:v>
                </c:pt>
                <c:pt idx="3">
                  <c:v>0.49095679012345683</c:v>
                </c:pt>
                <c:pt idx="4">
                  <c:v>0.37414193152963837</c:v>
                </c:pt>
              </c:numCache>
            </c:numRef>
          </c:val>
          <c:extLst>
            <c:ext xmlns:c16="http://schemas.microsoft.com/office/drawing/2014/chart" uri="{C3380CC4-5D6E-409C-BE32-E72D297353CC}">
              <c16:uniqueId val="{00000000-28A6-BB4B-8E4B-588F25C9906C}"/>
            </c:ext>
          </c:extLst>
        </c:ser>
        <c:dLbls>
          <c:showLegendKey val="0"/>
          <c:showVal val="0"/>
          <c:showCatName val="0"/>
          <c:showSerName val="0"/>
          <c:showPercent val="0"/>
          <c:showBubbleSize val="0"/>
        </c:dLbls>
        <c:gapWidth val="219"/>
        <c:overlap val="-27"/>
        <c:axId val="1418443360"/>
        <c:axId val="1612472463"/>
      </c:barChart>
      <c:catAx>
        <c:axId val="14184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FR"/>
          </a:p>
        </c:txPr>
        <c:crossAx val="1612472463"/>
        <c:crosses val="autoZero"/>
        <c:auto val="1"/>
        <c:lblAlgn val="ctr"/>
        <c:lblOffset val="100"/>
        <c:noMultiLvlLbl val="0"/>
      </c:catAx>
      <c:valAx>
        <c:axId val="16124724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14184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 - ChatGPT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FR"/>
        </a:p>
      </c:txPr>
    </c:title>
    <c:autoTitleDeleted val="0"/>
    <c:plotArea>
      <c:layout/>
      <c:barChart>
        <c:barDir val="col"/>
        <c:grouping val="clustered"/>
        <c:varyColors val="0"/>
        <c:ser>
          <c:idx val="2"/>
          <c:order val="0"/>
          <c:spPr>
            <a:solidFill>
              <a:srgbClr val="1C6082"/>
            </a:solidFill>
            <a:ln>
              <a:noFill/>
            </a:ln>
            <a:effectLst/>
          </c:spPr>
          <c:invertIfNegative val="0"/>
          <c:errBars>
            <c:errBarType val="both"/>
            <c:errValType val="cust"/>
            <c:noEndCap val="0"/>
            <c:plus>
              <c:numRef>
                <c:f>'C - Global vs human'!$BA$106:$BA$114</c:f>
                <c:numCache>
                  <c:formatCode>General</c:formatCode>
                  <c:ptCount val="9"/>
                  <c:pt idx="0">
                    <c:v>1.43882491434396</c:v>
                  </c:pt>
                  <c:pt idx="1">
                    <c:v>1.2608093495011394</c:v>
                  </c:pt>
                  <c:pt idx="2">
                    <c:v>0.93587344225446356</c:v>
                  </c:pt>
                  <c:pt idx="3">
                    <c:v>0.93431457067730739</c:v>
                  </c:pt>
                  <c:pt idx="4">
                    <c:v>0.92321664167111805</c:v>
                  </c:pt>
                  <c:pt idx="5">
                    <c:v>1.2423024571347603</c:v>
                  </c:pt>
                  <c:pt idx="6">
                    <c:v>0.90587075118057736</c:v>
                  </c:pt>
                  <c:pt idx="7">
                    <c:v>1.5071399872475286</c:v>
                  </c:pt>
                  <c:pt idx="8">
                    <c:v>1.3122130320988183</c:v>
                  </c:pt>
                </c:numCache>
              </c:numRef>
            </c:plus>
            <c:minus>
              <c:numRef>
                <c:f>'C - Global vs human'!$BA$106:$BA$114</c:f>
                <c:numCache>
                  <c:formatCode>General</c:formatCode>
                  <c:ptCount val="9"/>
                  <c:pt idx="0">
                    <c:v>1.43882491434396</c:v>
                  </c:pt>
                  <c:pt idx="1">
                    <c:v>1.2608093495011394</c:v>
                  </c:pt>
                  <c:pt idx="2">
                    <c:v>0.93587344225446356</c:v>
                  </c:pt>
                  <c:pt idx="3">
                    <c:v>0.93431457067730739</c:v>
                  </c:pt>
                  <c:pt idx="4">
                    <c:v>0.92321664167111805</c:v>
                  </c:pt>
                  <c:pt idx="5">
                    <c:v>1.2423024571347603</c:v>
                  </c:pt>
                  <c:pt idx="6">
                    <c:v>0.90587075118057736</c:v>
                  </c:pt>
                  <c:pt idx="7">
                    <c:v>1.5071399872475286</c:v>
                  </c:pt>
                  <c:pt idx="8">
                    <c:v>1.3122130320988183</c:v>
                  </c:pt>
                </c:numCache>
              </c:numRef>
            </c:minus>
            <c:spPr>
              <a:noFill/>
              <a:ln w="9525" cap="flat" cmpd="sng" algn="ctr">
                <a:solidFill>
                  <a:schemeClr val="tx1">
                    <a:lumMod val="65000"/>
                    <a:lumOff val="35000"/>
                  </a:schemeClr>
                </a:solidFill>
                <a:round/>
              </a:ln>
              <a:effectLst/>
            </c:spPr>
          </c:errBars>
          <c:cat>
            <c:strRef>
              <c:f>'C - Global vs human'!$AW$91:$AW$99</c:f>
              <c:strCache>
                <c:ptCount val="9"/>
                <c:pt idx="0">
                  <c:v>Article 1</c:v>
                </c:pt>
                <c:pt idx="1">
                  <c:v>Article 2</c:v>
                </c:pt>
                <c:pt idx="2">
                  <c:v>Article 3</c:v>
                </c:pt>
                <c:pt idx="3">
                  <c:v>Article 4</c:v>
                </c:pt>
                <c:pt idx="4">
                  <c:v>Article 5</c:v>
                </c:pt>
                <c:pt idx="5">
                  <c:v>Article 6</c:v>
                </c:pt>
                <c:pt idx="6">
                  <c:v>Article 7</c:v>
                </c:pt>
                <c:pt idx="7">
                  <c:v>Article 8</c:v>
                </c:pt>
                <c:pt idx="8">
                  <c:v>Article 9</c:v>
                </c:pt>
              </c:strCache>
            </c:strRef>
          </c:cat>
          <c:val>
            <c:numRef>
              <c:f>'C - Global vs human'!$BA$91:$BA$99</c:f>
              <c:numCache>
                <c:formatCode>0.00</c:formatCode>
                <c:ptCount val="9"/>
                <c:pt idx="0">
                  <c:v>7.75</c:v>
                </c:pt>
                <c:pt idx="1">
                  <c:v>7.375</c:v>
                </c:pt>
                <c:pt idx="2">
                  <c:v>7.916666666666667</c:v>
                </c:pt>
                <c:pt idx="3">
                  <c:v>7.75</c:v>
                </c:pt>
                <c:pt idx="4">
                  <c:v>7.666666666666667</c:v>
                </c:pt>
                <c:pt idx="5">
                  <c:v>7.25</c:v>
                </c:pt>
                <c:pt idx="6">
                  <c:v>7.208333333333333</c:v>
                </c:pt>
                <c:pt idx="7">
                  <c:v>6.916666666666667</c:v>
                </c:pt>
                <c:pt idx="8">
                  <c:v>7.5</c:v>
                </c:pt>
              </c:numCache>
            </c:numRef>
          </c:val>
          <c:extLst>
            <c:ext xmlns:c16="http://schemas.microsoft.com/office/drawing/2014/chart" uri="{C3380CC4-5D6E-409C-BE32-E72D297353CC}">
              <c16:uniqueId val="{00000000-9987-FB49-AAE7-D91811B13AE4}"/>
            </c:ext>
          </c:extLst>
        </c:ser>
        <c:dLbls>
          <c:showLegendKey val="0"/>
          <c:showVal val="0"/>
          <c:showCatName val="0"/>
          <c:showSerName val="0"/>
          <c:showPercent val="0"/>
          <c:showBubbleSize val="0"/>
        </c:dLbls>
        <c:gapWidth val="219"/>
        <c:axId val="665352447"/>
        <c:axId val="92142319"/>
      </c:barChart>
      <c:lineChart>
        <c:grouping val="standard"/>
        <c:varyColors val="0"/>
        <c:ser>
          <c:idx val="0"/>
          <c:order val="1"/>
          <c:spPr>
            <a:ln w="28575" cap="rnd">
              <a:solidFill>
                <a:schemeClr val="accent2"/>
              </a:solidFill>
              <a:round/>
            </a:ln>
            <a:effectLst/>
          </c:spPr>
          <c:marker>
            <c:symbol val="none"/>
          </c:marker>
          <c:val>
            <c:numRef>
              <c:f>'C - Global vs human'!$AX$132:$AX$140</c:f>
              <c:numCache>
                <c:formatCode>0.00</c:formatCode>
                <c:ptCount val="9"/>
                <c:pt idx="0">
                  <c:v>7.4814814814814801</c:v>
                </c:pt>
                <c:pt idx="1">
                  <c:v>7.4814814814814801</c:v>
                </c:pt>
                <c:pt idx="2">
                  <c:v>7.4814814814814801</c:v>
                </c:pt>
                <c:pt idx="3">
                  <c:v>7.4814814814814801</c:v>
                </c:pt>
                <c:pt idx="4">
                  <c:v>7.4814814814814801</c:v>
                </c:pt>
                <c:pt idx="5">
                  <c:v>7.4814814814814801</c:v>
                </c:pt>
                <c:pt idx="6">
                  <c:v>7.4814814814814801</c:v>
                </c:pt>
                <c:pt idx="7">
                  <c:v>7.4814814814814801</c:v>
                </c:pt>
                <c:pt idx="8">
                  <c:v>7.4814814814814801</c:v>
                </c:pt>
              </c:numCache>
            </c:numRef>
          </c:val>
          <c:smooth val="0"/>
          <c:extLst>
            <c:ext xmlns:c16="http://schemas.microsoft.com/office/drawing/2014/chart" uri="{C3380CC4-5D6E-409C-BE32-E72D297353CC}">
              <c16:uniqueId val="{00000001-9987-FB49-AAE7-D91811B13AE4}"/>
            </c:ext>
          </c:extLst>
        </c:ser>
        <c:dLbls>
          <c:showLegendKey val="0"/>
          <c:showVal val="0"/>
          <c:showCatName val="0"/>
          <c:showSerName val="0"/>
          <c:showPercent val="0"/>
          <c:showBubbleSize val="0"/>
        </c:dLbls>
        <c:marker val="1"/>
        <c:smooth val="0"/>
        <c:axId val="665352447"/>
        <c:axId val="92142319"/>
      </c:lineChart>
      <c:catAx>
        <c:axId val="6653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92142319"/>
        <c:crosses val="autoZero"/>
        <c:auto val="1"/>
        <c:lblAlgn val="ctr"/>
        <c:lblOffset val="100"/>
        <c:noMultiLvlLbl val="0"/>
      </c:catAx>
      <c:valAx>
        <c:axId val="92142319"/>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FR"/>
          </a:p>
        </c:txPr>
        <c:crossAx val="665352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chart" Target="../charts/chart4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7.xml"/><Relationship Id="rId13" Type="http://schemas.openxmlformats.org/officeDocument/2006/relationships/chart" Target="../charts/chart62.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6" Type="http://schemas.openxmlformats.org/officeDocument/2006/relationships/chart" Target="../charts/chart65.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5" Type="http://schemas.openxmlformats.org/officeDocument/2006/relationships/chart" Target="../charts/chart6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 Id="rId14" Type="http://schemas.openxmlformats.org/officeDocument/2006/relationships/chart" Target="../charts/chart6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drawing1.xml><?xml version="1.0" encoding="utf-8"?>
<xdr:wsDr xmlns:xdr="http://schemas.openxmlformats.org/drawingml/2006/spreadsheetDrawing" xmlns:a="http://schemas.openxmlformats.org/drawingml/2006/main">
  <xdr:twoCellAnchor>
    <xdr:from>
      <xdr:col>21</xdr:col>
      <xdr:colOff>0</xdr:colOff>
      <xdr:row>154</xdr:row>
      <xdr:rowOff>0</xdr:rowOff>
    </xdr:from>
    <xdr:to>
      <xdr:col>30</xdr:col>
      <xdr:colOff>719</xdr:colOff>
      <xdr:row>174</xdr:row>
      <xdr:rowOff>33866</xdr:rowOff>
    </xdr:to>
    <xdr:graphicFrame macro="">
      <xdr:nvGraphicFramePr>
        <xdr:cNvPr id="10" name="Chart 9">
          <a:extLst>
            <a:ext uri="{FF2B5EF4-FFF2-40B4-BE49-F238E27FC236}">
              <a16:creationId xmlns:a16="http://schemas.microsoft.com/office/drawing/2014/main" id="{5DB0E327-BAEE-4C48-B82C-B9D3E0126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176</xdr:row>
      <xdr:rowOff>0</xdr:rowOff>
    </xdr:from>
    <xdr:to>
      <xdr:col>30</xdr:col>
      <xdr:colOff>719</xdr:colOff>
      <xdr:row>196</xdr:row>
      <xdr:rowOff>33867</xdr:rowOff>
    </xdr:to>
    <xdr:graphicFrame macro="">
      <xdr:nvGraphicFramePr>
        <xdr:cNvPr id="11" name="Chart 10">
          <a:extLst>
            <a:ext uri="{FF2B5EF4-FFF2-40B4-BE49-F238E27FC236}">
              <a16:creationId xmlns:a16="http://schemas.microsoft.com/office/drawing/2014/main" id="{5D2F7514-8AEC-C345-AB95-2EC2F918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650240</xdr:colOff>
      <xdr:row>37</xdr:row>
      <xdr:rowOff>132080</xdr:rowOff>
    </xdr:from>
    <xdr:to>
      <xdr:col>13</xdr:col>
      <xdr:colOff>74507</xdr:colOff>
      <xdr:row>50</xdr:row>
      <xdr:rowOff>135467</xdr:rowOff>
    </xdr:to>
    <xdr:grpSp>
      <xdr:nvGrpSpPr>
        <xdr:cNvPr id="12" name="Group 11">
          <a:extLst>
            <a:ext uri="{FF2B5EF4-FFF2-40B4-BE49-F238E27FC236}">
              <a16:creationId xmlns:a16="http://schemas.microsoft.com/office/drawing/2014/main" id="{93B99830-24D0-78C9-4318-344949356B19}"/>
            </a:ext>
          </a:extLst>
        </xdr:cNvPr>
        <xdr:cNvGrpSpPr/>
      </xdr:nvGrpSpPr>
      <xdr:grpSpPr>
        <a:xfrm>
          <a:off x="5628640" y="7650480"/>
          <a:ext cx="11057467" cy="2644987"/>
          <a:chOff x="5770880" y="35194240"/>
          <a:chExt cx="10905067" cy="2644987"/>
        </a:xfrm>
      </xdr:grpSpPr>
      <xdr:sp macro="" textlink="">
        <xdr:nvSpPr>
          <xdr:cNvPr id="6" name="Rectangle 5">
            <a:extLst>
              <a:ext uri="{FF2B5EF4-FFF2-40B4-BE49-F238E27FC236}">
                <a16:creationId xmlns:a16="http://schemas.microsoft.com/office/drawing/2014/main" id="{2C25F216-4BAC-4338-8E58-E2E9ACFA25F4}"/>
              </a:ext>
            </a:extLst>
          </xdr:cNvPr>
          <xdr:cNvSpPr/>
        </xdr:nvSpPr>
        <xdr:spPr>
          <a:xfrm>
            <a:off x="5770880" y="35194240"/>
            <a:ext cx="10901680" cy="2641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sp macro="" textlink="">
        <xdr:nvSpPr>
          <xdr:cNvPr id="9" name="Rectangle 8">
            <a:extLst>
              <a:ext uri="{FF2B5EF4-FFF2-40B4-BE49-F238E27FC236}">
                <a16:creationId xmlns:a16="http://schemas.microsoft.com/office/drawing/2014/main" id="{1A47531E-639D-C70B-D767-B5874F7A5D82}"/>
              </a:ext>
            </a:extLst>
          </xdr:cNvPr>
          <xdr:cNvSpPr/>
        </xdr:nvSpPr>
        <xdr:spPr>
          <a:xfrm>
            <a:off x="6228080" y="35214560"/>
            <a:ext cx="3434080" cy="2621280"/>
          </a:xfrm>
          <a:prstGeom prst="rect">
            <a:avLst/>
          </a:prstGeom>
          <a:solidFill>
            <a:schemeClr val="accent1">
              <a:alpha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sp macro="" textlink="">
        <xdr:nvSpPr>
          <xdr:cNvPr id="11" name="Rectangle 10">
            <a:extLst>
              <a:ext uri="{FF2B5EF4-FFF2-40B4-BE49-F238E27FC236}">
                <a16:creationId xmlns:a16="http://schemas.microsoft.com/office/drawing/2014/main" id="{CD289645-7566-CC4B-A4EB-E9C165569A33}"/>
              </a:ext>
            </a:extLst>
          </xdr:cNvPr>
          <xdr:cNvSpPr/>
        </xdr:nvSpPr>
        <xdr:spPr>
          <a:xfrm>
            <a:off x="13096240" y="35204400"/>
            <a:ext cx="3566160" cy="2621280"/>
          </a:xfrm>
          <a:prstGeom prst="rect">
            <a:avLst/>
          </a:prstGeom>
          <a:solidFill>
            <a:schemeClr val="accent5">
              <a:alpha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sp macro="" textlink="">
        <xdr:nvSpPr>
          <xdr:cNvPr id="10" name="Rectangle 9">
            <a:extLst>
              <a:ext uri="{FF2B5EF4-FFF2-40B4-BE49-F238E27FC236}">
                <a16:creationId xmlns:a16="http://schemas.microsoft.com/office/drawing/2014/main" id="{3469BB7E-A205-984B-9ECD-DA05BD8FDC54}"/>
              </a:ext>
            </a:extLst>
          </xdr:cNvPr>
          <xdr:cNvSpPr/>
        </xdr:nvSpPr>
        <xdr:spPr>
          <a:xfrm>
            <a:off x="9662160" y="35204400"/>
            <a:ext cx="3434080" cy="2621280"/>
          </a:xfrm>
          <a:prstGeom prst="rect">
            <a:avLst/>
          </a:prstGeom>
          <a:solidFill>
            <a:schemeClr val="accent3">
              <a:alpha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graphicFrame macro="">
        <xdr:nvGraphicFramePr>
          <xdr:cNvPr id="5" name="Chart 4">
            <a:extLst>
              <a:ext uri="{FF2B5EF4-FFF2-40B4-BE49-F238E27FC236}">
                <a16:creationId xmlns:a16="http://schemas.microsoft.com/office/drawing/2014/main" id="{4F32B0FC-F674-2F42-8B81-561850719D50}"/>
              </a:ext>
            </a:extLst>
          </xdr:cNvPr>
          <xdr:cNvGraphicFramePr>
            <a:graphicFrameLocks/>
          </xdr:cNvGraphicFramePr>
        </xdr:nvGraphicFramePr>
        <xdr:xfrm>
          <a:off x="5781040" y="35194240"/>
          <a:ext cx="10894907" cy="264498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wsDr>
</file>

<file path=xl/drawings/drawing11.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562D01E9-88F5-3068-A3FA-A6AB042B5CEB}"/>
            </a:ext>
          </a:extLst>
        </cdr:cNvPr>
        <cdr:cNvSpPr/>
      </cdr:nvSpPr>
      <cdr:spPr>
        <a:xfrm xmlns:a="http://schemas.openxmlformats.org/drawingml/2006/main">
          <a:off x="-10160" y="-10160"/>
          <a:ext cx="10911840" cy="2651760"/>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kern="1200"/>
        </a:p>
      </cdr:txBody>
    </cdr:sp>
  </cdr:relSizeAnchor>
</c:userShapes>
</file>

<file path=xl/drawings/drawing2.xml><?xml version="1.0" encoding="utf-8"?>
<xdr:wsDr xmlns:xdr="http://schemas.openxmlformats.org/drawingml/2006/spreadsheetDrawing" xmlns:a="http://schemas.openxmlformats.org/drawingml/2006/main">
  <xdr:twoCellAnchor>
    <xdr:from>
      <xdr:col>170</xdr:col>
      <xdr:colOff>0</xdr:colOff>
      <xdr:row>15</xdr:row>
      <xdr:rowOff>0</xdr:rowOff>
    </xdr:from>
    <xdr:to>
      <xdr:col>175</xdr:col>
      <xdr:colOff>457201</xdr:colOff>
      <xdr:row>28</xdr:row>
      <xdr:rowOff>101600</xdr:rowOff>
    </xdr:to>
    <xdr:graphicFrame macro="">
      <xdr:nvGraphicFramePr>
        <xdr:cNvPr id="3" name="Chart 2">
          <a:extLst>
            <a:ext uri="{FF2B5EF4-FFF2-40B4-BE49-F238E27FC236}">
              <a16:creationId xmlns:a16="http://schemas.microsoft.com/office/drawing/2014/main" id="{20C5B3A7-BCD6-D546-9915-6ABB91576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164</xdr:col>
      <xdr:colOff>0</xdr:colOff>
      <xdr:row>15</xdr:row>
      <xdr:rowOff>0</xdr:rowOff>
    </xdr:from>
    <xdr:to>
      <xdr:col>169</xdr:col>
      <xdr:colOff>457201</xdr:colOff>
      <xdr:row>28</xdr:row>
      <xdr:rowOff>101600</xdr:rowOff>
    </xdr:to>
    <xdr:graphicFrame macro="">
      <xdr:nvGraphicFramePr>
        <xdr:cNvPr id="4" name="Chart 3">
          <a:extLst>
            <a:ext uri="{FF2B5EF4-FFF2-40B4-BE49-F238E27FC236}">
              <a16:creationId xmlns:a16="http://schemas.microsoft.com/office/drawing/2014/main" id="{50E705C0-5970-DE45-A475-2B7A13C3B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170</xdr:col>
      <xdr:colOff>0</xdr:colOff>
      <xdr:row>30</xdr:row>
      <xdr:rowOff>0</xdr:rowOff>
    </xdr:from>
    <xdr:to>
      <xdr:col>175</xdr:col>
      <xdr:colOff>457201</xdr:colOff>
      <xdr:row>43</xdr:row>
      <xdr:rowOff>101600</xdr:rowOff>
    </xdr:to>
    <xdr:graphicFrame macro="">
      <xdr:nvGraphicFramePr>
        <xdr:cNvPr id="5" name="Chart 4">
          <a:extLst>
            <a:ext uri="{FF2B5EF4-FFF2-40B4-BE49-F238E27FC236}">
              <a16:creationId xmlns:a16="http://schemas.microsoft.com/office/drawing/2014/main" id="{45BABDC9-61D8-4D4C-A3CD-41D886796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164</xdr:col>
      <xdr:colOff>0</xdr:colOff>
      <xdr:row>30</xdr:row>
      <xdr:rowOff>0</xdr:rowOff>
    </xdr:from>
    <xdr:to>
      <xdr:col>169</xdr:col>
      <xdr:colOff>457201</xdr:colOff>
      <xdr:row>43</xdr:row>
      <xdr:rowOff>101600</xdr:rowOff>
    </xdr:to>
    <xdr:graphicFrame macro="">
      <xdr:nvGraphicFramePr>
        <xdr:cNvPr id="6" name="Chart 5">
          <a:extLst>
            <a:ext uri="{FF2B5EF4-FFF2-40B4-BE49-F238E27FC236}">
              <a16:creationId xmlns:a16="http://schemas.microsoft.com/office/drawing/2014/main" id="{F8EAC9D0-31E4-6447-A545-ABC8F781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164</xdr:col>
      <xdr:colOff>0</xdr:colOff>
      <xdr:row>45</xdr:row>
      <xdr:rowOff>0</xdr:rowOff>
    </xdr:from>
    <xdr:to>
      <xdr:col>169</xdr:col>
      <xdr:colOff>457201</xdr:colOff>
      <xdr:row>58</xdr:row>
      <xdr:rowOff>101600</xdr:rowOff>
    </xdr:to>
    <xdr:graphicFrame macro="">
      <xdr:nvGraphicFramePr>
        <xdr:cNvPr id="7" name="Chart 6">
          <a:extLst>
            <a:ext uri="{FF2B5EF4-FFF2-40B4-BE49-F238E27FC236}">
              <a16:creationId xmlns:a16="http://schemas.microsoft.com/office/drawing/2014/main" id="{B3230FDF-30A4-0B42-821D-78BA0AC84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170</xdr:col>
      <xdr:colOff>0</xdr:colOff>
      <xdr:row>45</xdr:row>
      <xdr:rowOff>0</xdr:rowOff>
    </xdr:from>
    <xdr:to>
      <xdr:col>175</xdr:col>
      <xdr:colOff>457201</xdr:colOff>
      <xdr:row>58</xdr:row>
      <xdr:rowOff>101600</xdr:rowOff>
    </xdr:to>
    <xdr:grpSp>
      <xdr:nvGrpSpPr>
        <xdr:cNvPr id="14" name="Group 13">
          <a:extLst>
            <a:ext uri="{FF2B5EF4-FFF2-40B4-BE49-F238E27FC236}">
              <a16:creationId xmlns:a16="http://schemas.microsoft.com/office/drawing/2014/main" id="{506A8542-15A3-E4A2-B94E-AB3BBEF1C5B7}"/>
            </a:ext>
          </a:extLst>
        </xdr:cNvPr>
        <xdr:cNvGrpSpPr/>
      </xdr:nvGrpSpPr>
      <xdr:grpSpPr>
        <a:xfrm>
          <a:off x="251290667" y="25179867"/>
          <a:ext cx="4605867" cy="2743200"/>
          <a:chOff x="250667520" y="25328880"/>
          <a:chExt cx="4572001" cy="2743200"/>
        </a:xfrm>
      </xdr:grpSpPr>
      <xdr:graphicFrame macro="">
        <xdr:nvGraphicFramePr>
          <xdr:cNvPr id="8" name="Chart 7">
            <a:extLst>
              <a:ext uri="{FF2B5EF4-FFF2-40B4-BE49-F238E27FC236}">
                <a16:creationId xmlns:a16="http://schemas.microsoft.com/office/drawing/2014/main" id="{2439F155-C049-BC4F-8054-3D2FB7382445}"/>
              </a:ext>
            </a:extLst>
          </xdr:cNvPr>
          <xdr:cNvGraphicFramePr>
            <a:graphicFrameLocks/>
          </xdr:cNvGraphicFramePr>
        </xdr:nvGraphicFramePr>
        <xdr:xfrm>
          <a:off x="250667520" y="25328880"/>
          <a:ext cx="4572001"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 name="TextBox 9">
            <a:extLst>
              <a:ext uri="{FF2B5EF4-FFF2-40B4-BE49-F238E27FC236}">
                <a16:creationId xmlns:a16="http://schemas.microsoft.com/office/drawing/2014/main" id="{51400932-284C-84B9-B0EE-3D668CA60227}"/>
              </a:ext>
            </a:extLst>
          </xdr:cNvPr>
          <xdr:cNvSpPr txBox="1"/>
        </xdr:nvSpPr>
        <xdr:spPr>
          <a:xfrm>
            <a:off x="252252480" y="25562560"/>
            <a:ext cx="3236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t>ns</a:t>
            </a:r>
          </a:p>
        </xdr:txBody>
      </xdr:sp>
      <xdr:sp macro="" textlink="">
        <xdr:nvSpPr>
          <xdr:cNvPr id="11" name="TextBox 10">
            <a:extLst>
              <a:ext uri="{FF2B5EF4-FFF2-40B4-BE49-F238E27FC236}">
                <a16:creationId xmlns:a16="http://schemas.microsoft.com/office/drawing/2014/main" id="{E3C58B67-8E10-7742-923A-AB1545C8B76B}"/>
              </a:ext>
            </a:extLst>
          </xdr:cNvPr>
          <xdr:cNvSpPr txBox="1"/>
        </xdr:nvSpPr>
        <xdr:spPr>
          <a:xfrm>
            <a:off x="252963680" y="25999440"/>
            <a:ext cx="41460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sp macro="" textlink="">
        <xdr:nvSpPr>
          <xdr:cNvPr id="12" name="TextBox 11">
            <a:extLst>
              <a:ext uri="{FF2B5EF4-FFF2-40B4-BE49-F238E27FC236}">
                <a16:creationId xmlns:a16="http://schemas.microsoft.com/office/drawing/2014/main" id="{48CCC336-60EB-474B-AF1E-37A10D8E9ACE}"/>
              </a:ext>
            </a:extLst>
          </xdr:cNvPr>
          <xdr:cNvSpPr txBox="1"/>
        </xdr:nvSpPr>
        <xdr:spPr>
          <a:xfrm>
            <a:off x="253674880" y="26080720"/>
            <a:ext cx="529569"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sp macro="" textlink="">
        <xdr:nvSpPr>
          <xdr:cNvPr id="13" name="TextBox 12">
            <a:extLst>
              <a:ext uri="{FF2B5EF4-FFF2-40B4-BE49-F238E27FC236}">
                <a16:creationId xmlns:a16="http://schemas.microsoft.com/office/drawing/2014/main" id="{7819F4BA-E563-C642-94D5-E2234B538DFC}"/>
              </a:ext>
            </a:extLst>
          </xdr:cNvPr>
          <xdr:cNvSpPr txBox="1"/>
        </xdr:nvSpPr>
        <xdr:spPr>
          <a:xfrm>
            <a:off x="254447040" y="26294080"/>
            <a:ext cx="529569"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70</xdr:col>
      <xdr:colOff>0</xdr:colOff>
      <xdr:row>114</xdr:row>
      <xdr:rowOff>0</xdr:rowOff>
    </xdr:from>
    <xdr:to>
      <xdr:col>76</xdr:col>
      <xdr:colOff>211667</xdr:colOff>
      <xdr:row>131</xdr:row>
      <xdr:rowOff>152038</xdr:rowOff>
    </xdr:to>
    <xdr:graphicFrame macro="">
      <xdr:nvGraphicFramePr>
        <xdr:cNvPr id="39" name="Chart 38">
          <a:extLst>
            <a:ext uri="{FF2B5EF4-FFF2-40B4-BE49-F238E27FC236}">
              <a16:creationId xmlns:a16="http://schemas.microsoft.com/office/drawing/2014/main" id="{1552D457-8916-A747-8244-5DD9E2849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77</xdr:col>
      <xdr:colOff>0</xdr:colOff>
      <xdr:row>114</xdr:row>
      <xdr:rowOff>0</xdr:rowOff>
    </xdr:from>
    <xdr:to>
      <xdr:col>83</xdr:col>
      <xdr:colOff>364067</xdr:colOff>
      <xdr:row>131</xdr:row>
      <xdr:rowOff>139338</xdr:rowOff>
    </xdr:to>
    <xdr:graphicFrame macro="">
      <xdr:nvGraphicFramePr>
        <xdr:cNvPr id="40" name="Chart 39">
          <a:extLst>
            <a:ext uri="{FF2B5EF4-FFF2-40B4-BE49-F238E27FC236}">
              <a16:creationId xmlns:a16="http://schemas.microsoft.com/office/drawing/2014/main" id="{C8CA2ECC-8C5E-C045-8298-A37FABF3F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70</xdr:col>
      <xdr:colOff>0</xdr:colOff>
      <xdr:row>133</xdr:row>
      <xdr:rowOff>0</xdr:rowOff>
    </xdr:from>
    <xdr:to>
      <xdr:col>76</xdr:col>
      <xdr:colOff>211667</xdr:colOff>
      <xdr:row>150</xdr:row>
      <xdr:rowOff>139338</xdr:rowOff>
    </xdr:to>
    <xdr:graphicFrame macro="">
      <xdr:nvGraphicFramePr>
        <xdr:cNvPr id="41" name="Chart 40">
          <a:extLst>
            <a:ext uri="{FF2B5EF4-FFF2-40B4-BE49-F238E27FC236}">
              <a16:creationId xmlns:a16="http://schemas.microsoft.com/office/drawing/2014/main" id="{0CC5710E-4AE9-3F45-A435-D62826F18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77</xdr:col>
      <xdr:colOff>0</xdr:colOff>
      <xdr:row>133</xdr:row>
      <xdr:rowOff>0</xdr:rowOff>
    </xdr:from>
    <xdr:to>
      <xdr:col>83</xdr:col>
      <xdr:colOff>364067</xdr:colOff>
      <xdr:row>150</xdr:row>
      <xdr:rowOff>139338</xdr:rowOff>
    </xdr:to>
    <xdr:graphicFrame macro="">
      <xdr:nvGraphicFramePr>
        <xdr:cNvPr id="42" name="Chart 41">
          <a:extLst>
            <a:ext uri="{FF2B5EF4-FFF2-40B4-BE49-F238E27FC236}">
              <a16:creationId xmlns:a16="http://schemas.microsoft.com/office/drawing/2014/main" id="{DD2AEA1E-7729-C548-8A4A-9BBAFA6FA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0</xdr:colOff>
      <xdr:row>152</xdr:row>
      <xdr:rowOff>0</xdr:rowOff>
    </xdr:from>
    <xdr:to>
      <xdr:col>76</xdr:col>
      <xdr:colOff>212876</xdr:colOff>
      <xdr:row>170</xdr:row>
      <xdr:rowOff>3267</xdr:rowOff>
    </xdr:to>
    <xdr:graphicFrame macro="">
      <xdr:nvGraphicFramePr>
        <xdr:cNvPr id="43" name="Chart 42">
          <a:extLst>
            <a:ext uri="{FF2B5EF4-FFF2-40B4-BE49-F238E27FC236}">
              <a16:creationId xmlns:a16="http://schemas.microsoft.com/office/drawing/2014/main" id="{D7AEE28F-A3C7-ED4B-BAA7-42866B135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77</xdr:col>
      <xdr:colOff>0</xdr:colOff>
      <xdr:row>152</xdr:row>
      <xdr:rowOff>0</xdr:rowOff>
    </xdr:from>
    <xdr:to>
      <xdr:col>83</xdr:col>
      <xdr:colOff>382209</xdr:colOff>
      <xdr:row>170</xdr:row>
      <xdr:rowOff>3267</xdr:rowOff>
    </xdr:to>
    <xdr:grpSp>
      <xdr:nvGrpSpPr>
        <xdr:cNvPr id="51" name="Group 50">
          <a:extLst>
            <a:ext uri="{FF2B5EF4-FFF2-40B4-BE49-F238E27FC236}">
              <a16:creationId xmlns:a16="http://schemas.microsoft.com/office/drawing/2014/main" id="{5CE712DA-E522-3F65-9188-964E256CFBD7}"/>
            </a:ext>
          </a:extLst>
        </xdr:cNvPr>
        <xdr:cNvGrpSpPr/>
      </xdr:nvGrpSpPr>
      <xdr:grpSpPr>
        <a:xfrm>
          <a:off x="73539048" y="28423810"/>
          <a:ext cx="5280780" cy="2724695"/>
          <a:chOff x="73952100" y="27736800"/>
          <a:chExt cx="5335209" cy="2517867"/>
        </a:xfrm>
      </xdr:grpSpPr>
      <xdr:graphicFrame macro="">
        <xdr:nvGraphicFramePr>
          <xdr:cNvPr id="45" name="Chart 44">
            <a:extLst>
              <a:ext uri="{FF2B5EF4-FFF2-40B4-BE49-F238E27FC236}">
                <a16:creationId xmlns:a16="http://schemas.microsoft.com/office/drawing/2014/main" id="{A54BE307-0183-AE49-A30F-56FC57FAA573}"/>
              </a:ext>
            </a:extLst>
          </xdr:cNvPr>
          <xdr:cNvGraphicFramePr>
            <a:graphicFrameLocks/>
          </xdr:cNvGraphicFramePr>
        </xdr:nvGraphicFramePr>
        <xdr:xfrm>
          <a:off x="73952100" y="27736800"/>
          <a:ext cx="5335209" cy="251786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7" name="TextBox 46">
            <a:extLst>
              <a:ext uri="{FF2B5EF4-FFF2-40B4-BE49-F238E27FC236}">
                <a16:creationId xmlns:a16="http://schemas.microsoft.com/office/drawing/2014/main" id="{7DA9992D-D0E0-8644-850C-2D532385C398}"/>
              </a:ext>
            </a:extLst>
          </xdr:cNvPr>
          <xdr:cNvSpPr txBox="1"/>
        </xdr:nvSpPr>
        <xdr:spPr>
          <a:xfrm>
            <a:off x="75679300" y="28160980"/>
            <a:ext cx="29963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sp macro="" textlink="">
        <xdr:nvSpPr>
          <xdr:cNvPr id="48" name="TextBox 47">
            <a:extLst>
              <a:ext uri="{FF2B5EF4-FFF2-40B4-BE49-F238E27FC236}">
                <a16:creationId xmlns:a16="http://schemas.microsoft.com/office/drawing/2014/main" id="{AC19D62F-A412-6444-B4A6-B92293BAB12D}"/>
              </a:ext>
            </a:extLst>
          </xdr:cNvPr>
          <xdr:cNvSpPr txBox="1"/>
        </xdr:nvSpPr>
        <xdr:spPr>
          <a:xfrm>
            <a:off x="76619100" y="28262580"/>
            <a:ext cx="29963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sp macro="" textlink="">
        <xdr:nvSpPr>
          <xdr:cNvPr id="49" name="TextBox 48">
            <a:extLst>
              <a:ext uri="{FF2B5EF4-FFF2-40B4-BE49-F238E27FC236}">
                <a16:creationId xmlns:a16="http://schemas.microsoft.com/office/drawing/2014/main" id="{35393C52-7BD6-B34C-A7B6-6A1D9D4A5B13}"/>
              </a:ext>
            </a:extLst>
          </xdr:cNvPr>
          <xdr:cNvSpPr txBox="1"/>
        </xdr:nvSpPr>
        <xdr:spPr>
          <a:xfrm>
            <a:off x="77508100" y="28237180"/>
            <a:ext cx="41460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sp macro="" textlink="">
        <xdr:nvSpPr>
          <xdr:cNvPr id="50" name="TextBox 49">
            <a:extLst>
              <a:ext uri="{FF2B5EF4-FFF2-40B4-BE49-F238E27FC236}">
                <a16:creationId xmlns:a16="http://schemas.microsoft.com/office/drawing/2014/main" id="{D86D4E85-22F4-D746-A1E5-9CF08D36B8FA}"/>
              </a:ext>
            </a:extLst>
          </xdr:cNvPr>
          <xdr:cNvSpPr txBox="1"/>
        </xdr:nvSpPr>
        <xdr:spPr>
          <a:xfrm>
            <a:off x="78409800" y="28224480"/>
            <a:ext cx="529569"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b="1" kern="1200"/>
              <a: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70</xdr:col>
      <xdr:colOff>0</xdr:colOff>
      <xdr:row>110</xdr:row>
      <xdr:rowOff>0</xdr:rowOff>
    </xdr:from>
    <xdr:to>
      <xdr:col>76</xdr:col>
      <xdr:colOff>175756</xdr:colOff>
      <xdr:row>125</xdr:row>
      <xdr:rowOff>86786</xdr:rowOff>
    </xdr:to>
    <xdr:graphicFrame macro="">
      <xdr:nvGraphicFramePr>
        <xdr:cNvPr id="11" name="Chart 10">
          <a:extLst>
            <a:ext uri="{FF2B5EF4-FFF2-40B4-BE49-F238E27FC236}">
              <a16:creationId xmlns:a16="http://schemas.microsoft.com/office/drawing/2014/main" id="{50FF660D-1229-CF4B-A6C5-B05E30B94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77</xdr:col>
      <xdr:colOff>0</xdr:colOff>
      <xdr:row>110</xdr:row>
      <xdr:rowOff>0</xdr:rowOff>
    </xdr:from>
    <xdr:to>
      <xdr:col>83</xdr:col>
      <xdr:colOff>328156</xdr:colOff>
      <xdr:row>125</xdr:row>
      <xdr:rowOff>86786</xdr:rowOff>
    </xdr:to>
    <xdr:graphicFrame macro="">
      <xdr:nvGraphicFramePr>
        <xdr:cNvPr id="12" name="Chart 11">
          <a:extLst>
            <a:ext uri="{FF2B5EF4-FFF2-40B4-BE49-F238E27FC236}">
              <a16:creationId xmlns:a16="http://schemas.microsoft.com/office/drawing/2014/main" id="{2832EFBE-CBF6-A443-B5E3-86D65247A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70</xdr:col>
      <xdr:colOff>0</xdr:colOff>
      <xdr:row>127</xdr:row>
      <xdr:rowOff>0</xdr:rowOff>
    </xdr:from>
    <xdr:to>
      <xdr:col>76</xdr:col>
      <xdr:colOff>175756</xdr:colOff>
      <xdr:row>142</xdr:row>
      <xdr:rowOff>86786</xdr:rowOff>
    </xdr:to>
    <xdr:graphicFrame macro="">
      <xdr:nvGraphicFramePr>
        <xdr:cNvPr id="13" name="Chart 12">
          <a:extLst>
            <a:ext uri="{FF2B5EF4-FFF2-40B4-BE49-F238E27FC236}">
              <a16:creationId xmlns:a16="http://schemas.microsoft.com/office/drawing/2014/main" id="{1C0AFF35-6B38-6B4F-A6FA-3E7105261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77</xdr:col>
      <xdr:colOff>0</xdr:colOff>
      <xdr:row>127</xdr:row>
      <xdr:rowOff>0</xdr:rowOff>
    </xdr:from>
    <xdr:to>
      <xdr:col>83</xdr:col>
      <xdr:colOff>328156</xdr:colOff>
      <xdr:row>142</xdr:row>
      <xdr:rowOff>86786</xdr:rowOff>
    </xdr:to>
    <xdr:graphicFrame macro="">
      <xdr:nvGraphicFramePr>
        <xdr:cNvPr id="14" name="Chart 13">
          <a:extLst>
            <a:ext uri="{FF2B5EF4-FFF2-40B4-BE49-F238E27FC236}">
              <a16:creationId xmlns:a16="http://schemas.microsoft.com/office/drawing/2014/main" id="{82E1AE0B-BF2F-1F4C-9080-9368DD932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0</xdr:colOff>
      <xdr:row>144</xdr:row>
      <xdr:rowOff>0</xdr:rowOff>
    </xdr:from>
    <xdr:to>
      <xdr:col>76</xdr:col>
      <xdr:colOff>175756</xdr:colOff>
      <xdr:row>159</xdr:row>
      <xdr:rowOff>86786</xdr:rowOff>
    </xdr:to>
    <xdr:graphicFrame macro="">
      <xdr:nvGraphicFramePr>
        <xdr:cNvPr id="15" name="Chart 14">
          <a:extLst>
            <a:ext uri="{FF2B5EF4-FFF2-40B4-BE49-F238E27FC236}">
              <a16:creationId xmlns:a16="http://schemas.microsoft.com/office/drawing/2014/main" id="{FBA9CCA8-45DE-E646-8921-A380B33F7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77</xdr:col>
      <xdr:colOff>0</xdr:colOff>
      <xdr:row>144</xdr:row>
      <xdr:rowOff>0</xdr:rowOff>
    </xdr:from>
    <xdr:to>
      <xdr:col>83</xdr:col>
      <xdr:colOff>328156</xdr:colOff>
      <xdr:row>159</xdr:row>
      <xdr:rowOff>86786</xdr:rowOff>
    </xdr:to>
    <xdr:grpSp>
      <xdr:nvGrpSpPr>
        <xdr:cNvPr id="21" name="Group 20">
          <a:extLst>
            <a:ext uri="{FF2B5EF4-FFF2-40B4-BE49-F238E27FC236}">
              <a16:creationId xmlns:a16="http://schemas.microsoft.com/office/drawing/2014/main" id="{9E1EA496-BD71-853B-5A4F-F2C0F3FE6A7C}"/>
            </a:ext>
          </a:extLst>
        </xdr:cNvPr>
        <xdr:cNvGrpSpPr/>
      </xdr:nvGrpSpPr>
      <xdr:grpSpPr>
        <a:xfrm>
          <a:off x="76266842" y="35961053"/>
          <a:ext cx="5140788" cy="2092049"/>
          <a:chOff x="78005963" y="36492110"/>
          <a:chExt cx="5291643" cy="2184034"/>
        </a:xfrm>
      </xdr:grpSpPr>
      <xdr:graphicFrame macro="">
        <xdr:nvGraphicFramePr>
          <xdr:cNvPr id="16" name="Chart 15">
            <a:extLst>
              <a:ext uri="{FF2B5EF4-FFF2-40B4-BE49-F238E27FC236}">
                <a16:creationId xmlns:a16="http://schemas.microsoft.com/office/drawing/2014/main" id="{DF87A6DA-A6BE-8145-A081-4986351EB0BD}"/>
              </a:ext>
            </a:extLst>
          </xdr:cNvPr>
          <xdr:cNvGraphicFramePr>
            <a:graphicFrameLocks/>
          </xdr:cNvGraphicFramePr>
        </xdr:nvGraphicFramePr>
        <xdr:xfrm>
          <a:off x="78005963" y="36492110"/>
          <a:ext cx="5291643" cy="218403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7" name="TextBox 16">
            <a:extLst>
              <a:ext uri="{FF2B5EF4-FFF2-40B4-BE49-F238E27FC236}">
                <a16:creationId xmlns:a16="http://schemas.microsoft.com/office/drawing/2014/main" id="{5FF09B73-4C45-1A43-B704-D09F4F6D6D64}"/>
              </a:ext>
            </a:extLst>
          </xdr:cNvPr>
          <xdr:cNvSpPr txBox="1"/>
        </xdr:nvSpPr>
        <xdr:spPr>
          <a:xfrm>
            <a:off x="81547981" y="36981468"/>
            <a:ext cx="414601" cy="32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800" b="1" kern="1200"/>
              <a:t>**</a:t>
            </a:r>
          </a:p>
        </xdr:txBody>
      </xdr:sp>
      <xdr:sp macro="" textlink="">
        <xdr:nvSpPr>
          <xdr:cNvPr id="18" name="TextBox 17">
            <a:extLst>
              <a:ext uri="{FF2B5EF4-FFF2-40B4-BE49-F238E27FC236}">
                <a16:creationId xmlns:a16="http://schemas.microsoft.com/office/drawing/2014/main" id="{7513FA05-E17B-E34C-ADBE-20B916905F00}"/>
              </a:ext>
            </a:extLst>
          </xdr:cNvPr>
          <xdr:cNvSpPr txBox="1"/>
        </xdr:nvSpPr>
        <xdr:spPr>
          <a:xfrm>
            <a:off x="82446070" y="36912491"/>
            <a:ext cx="500078" cy="32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800" b="1" kern="1200"/>
              <a:t>***</a:t>
            </a:r>
          </a:p>
        </xdr:txBody>
      </xdr:sp>
      <xdr:sp macro="" textlink="">
        <xdr:nvSpPr>
          <xdr:cNvPr id="19" name="TextBox 18">
            <a:extLst>
              <a:ext uri="{FF2B5EF4-FFF2-40B4-BE49-F238E27FC236}">
                <a16:creationId xmlns:a16="http://schemas.microsoft.com/office/drawing/2014/main" id="{70B9B302-04A7-8C45-8AC0-94CF7536F4D3}"/>
              </a:ext>
            </a:extLst>
          </xdr:cNvPr>
          <xdr:cNvSpPr txBox="1"/>
        </xdr:nvSpPr>
        <xdr:spPr>
          <a:xfrm>
            <a:off x="80605152" y="36959097"/>
            <a:ext cx="414601" cy="32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800" b="1" kern="1200"/>
              <a:t>**</a:t>
            </a:r>
          </a:p>
        </xdr:txBody>
      </xdr:sp>
      <xdr:sp macro="" textlink="">
        <xdr:nvSpPr>
          <xdr:cNvPr id="20" name="TextBox 19">
            <a:extLst>
              <a:ext uri="{FF2B5EF4-FFF2-40B4-BE49-F238E27FC236}">
                <a16:creationId xmlns:a16="http://schemas.microsoft.com/office/drawing/2014/main" id="{ECD031DE-1280-1A41-8E10-E85C2A009F93}"/>
              </a:ext>
            </a:extLst>
          </xdr:cNvPr>
          <xdr:cNvSpPr txBox="1"/>
        </xdr:nvSpPr>
        <xdr:spPr>
          <a:xfrm>
            <a:off x="79662322" y="36971681"/>
            <a:ext cx="414601" cy="32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800" b="1" kern="1200"/>
              <a: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74</xdr:col>
      <xdr:colOff>0</xdr:colOff>
      <xdr:row>115</xdr:row>
      <xdr:rowOff>0</xdr:rowOff>
    </xdr:from>
    <xdr:to>
      <xdr:col>80</xdr:col>
      <xdr:colOff>290483</xdr:colOff>
      <xdr:row>130</xdr:row>
      <xdr:rowOff>17388</xdr:rowOff>
    </xdr:to>
    <xdr:graphicFrame macro="">
      <xdr:nvGraphicFramePr>
        <xdr:cNvPr id="12" name="Chart 11">
          <a:extLst>
            <a:ext uri="{FF2B5EF4-FFF2-40B4-BE49-F238E27FC236}">
              <a16:creationId xmlns:a16="http://schemas.microsoft.com/office/drawing/2014/main" id="{83123179-740B-4C45-9282-9464559DA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0</xdr:colOff>
      <xdr:row>115</xdr:row>
      <xdr:rowOff>0</xdr:rowOff>
    </xdr:from>
    <xdr:to>
      <xdr:col>87</xdr:col>
      <xdr:colOff>290483</xdr:colOff>
      <xdr:row>130</xdr:row>
      <xdr:rowOff>17388</xdr:rowOff>
    </xdr:to>
    <xdr:graphicFrame macro="">
      <xdr:nvGraphicFramePr>
        <xdr:cNvPr id="13" name="Chart 12">
          <a:extLst>
            <a:ext uri="{FF2B5EF4-FFF2-40B4-BE49-F238E27FC236}">
              <a16:creationId xmlns:a16="http://schemas.microsoft.com/office/drawing/2014/main" id="{45F59B1A-949B-BD41-BFE8-0CE6D276A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0</xdr:colOff>
      <xdr:row>132</xdr:row>
      <xdr:rowOff>0</xdr:rowOff>
    </xdr:from>
    <xdr:to>
      <xdr:col>80</xdr:col>
      <xdr:colOff>290483</xdr:colOff>
      <xdr:row>147</xdr:row>
      <xdr:rowOff>17388</xdr:rowOff>
    </xdr:to>
    <xdr:graphicFrame macro="">
      <xdr:nvGraphicFramePr>
        <xdr:cNvPr id="14" name="Chart 13">
          <a:extLst>
            <a:ext uri="{FF2B5EF4-FFF2-40B4-BE49-F238E27FC236}">
              <a16:creationId xmlns:a16="http://schemas.microsoft.com/office/drawing/2014/main" id="{640D4D02-30F7-C043-8EFF-4D6B14519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81</xdr:col>
      <xdr:colOff>0</xdr:colOff>
      <xdr:row>132</xdr:row>
      <xdr:rowOff>0</xdr:rowOff>
    </xdr:from>
    <xdr:to>
      <xdr:col>87</xdr:col>
      <xdr:colOff>290483</xdr:colOff>
      <xdr:row>147</xdr:row>
      <xdr:rowOff>17388</xdr:rowOff>
    </xdr:to>
    <xdr:graphicFrame macro="">
      <xdr:nvGraphicFramePr>
        <xdr:cNvPr id="15" name="Chart 14">
          <a:extLst>
            <a:ext uri="{FF2B5EF4-FFF2-40B4-BE49-F238E27FC236}">
              <a16:creationId xmlns:a16="http://schemas.microsoft.com/office/drawing/2014/main" id="{48BCD90E-512C-6941-BEB0-F1323CA4B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149</xdr:row>
      <xdr:rowOff>0</xdr:rowOff>
    </xdr:from>
    <xdr:to>
      <xdr:col>80</xdr:col>
      <xdr:colOff>290483</xdr:colOff>
      <xdr:row>164</xdr:row>
      <xdr:rowOff>17387</xdr:rowOff>
    </xdr:to>
    <xdr:graphicFrame macro="">
      <xdr:nvGraphicFramePr>
        <xdr:cNvPr id="16" name="Chart 15">
          <a:extLst>
            <a:ext uri="{FF2B5EF4-FFF2-40B4-BE49-F238E27FC236}">
              <a16:creationId xmlns:a16="http://schemas.microsoft.com/office/drawing/2014/main" id="{38C71062-88F6-164E-84B0-0A360A4CC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81</xdr:col>
      <xdr:colOff>0</xdr:colOff>
      <xdr:row>149</xdr:row>
      <xdr:rowOff>0</xdr:rowOff>
    </xdr:from>
    <xdr:to>
      <xdr:col>87</xdr:col>
      <xdr:colOff>290483</xdr:colOff>
      <xdr:row>164</xdr:row>
      <xdr:rowOff>17387</xdr:rowOff>
    </xdr:to>
    <xdr:graphicFrame macro="">
      <xdr:nvGraphicFramePr>
        <xdr:cNvPr id="17" name="Chart 16">
          <a:extLst>
            <a:ext uri="{FF2B5EF4-FFF2-40B4-BE49-F238E27FC236}">
              <a16:creationId xmlns:a16="http://schemas.microsoft.com/office/drawing/2014/main" id="{2C349011-3AC9-B34E-A7C4-7672A27FF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78</xdr:col>
      <xdr:colOff>0</xdr:colOff>
      <xdr:row>166</xdr:row>
      <xdr:rowOff>0</xdr:rowOff>
    </xdr:from>
    <xdr:to>
      <xdr:col>84</xdr:col>
      <xdr:colOff>290482</xdr:colOff>
      <xdr:row>181</xdr:row>
      <xdr:rowOff>17388</xdr:rowOff>
    </xdr:to>
    <xdr:graphicFrame macro="">
      <xdr:nvGraphicFramePr>
        <xdr:cNvPr id="18" name="Chart 17">
          <a:extLst>
            <a:ext uri="{FF2B5EF4-FFF2-40B4-BE49-F238E27FC236}">
              <a16:creationId xmlns:a16="http://schemas.microsoft.com/office/drawing/2014/main" id="{57E1F00D-D235-6A40-83DD-0CBBC58D3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86</xdr:col>
      <xdr:colOff>312616</xdr:colOff>
      <xdr:row>159</xdr:row>
      <xdr:rowOff>78154</xdr:rowOff>
    </xdr:from>
    <xdr:to>
      <xdr:col>92</xdr:col>
      <xdr:colOff>492847</xdr:colOff>
      <xdr:row>172</xdr:row>
      <xdr:rowOff>37524</xdr:rowOff>
    </xdr:to>
    <xdr:graphicFrame macro="">
      <xdr:nvGraphicFramePr>
        <xdr:cNvPr id="11" name="Chart 10">
          <a:extLst>
            <a:ext uri="{FF2B5EF4-FFF2-40B4-BE49-F238E27FC236}">
              <a16:creationId xmlns:a16="http://schemas.microsoft.com/office/drawing/2014/main" id="{6962251D-8753-7B4C-9809-AC8674C34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0</xdr:colOff>
      <xdr:row>115</xdr:row>
      <xdr:rowOff>0</xdr:rowOff>
    </xdr:from>
    <xdr:to>
      <xdr:col>89</xdr:col>
      <xdr:colOff>180232</xdr:colOff>
      <xdr:row>127</xdr:row>
      <xdr:rowOff>96139</xdr:rowOff>
    </xdr:to>
    <xdr:graphicFrame macro="">
      <xdr:nvGraphicFramePr>
        <xdr:cNvPr id="12" name="Chart 11">
          <a:extLst>
            <a:ext uri="{FF2B5EF4-FFF2-40B4-BE49-F238E27FC236}">
              <a16:creationId xmlns:a16="http://schemas.microsoft.com/office/drawing/2014/main" id="{E136CBC7-D78D-0249-91D2-9D5635100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90</xdr:col>
      <xdr:colOff>0</xdr:colOff>
      <xdr:row>115</xdr:row>
      <xdr:rowOff>0</xdr:rowOff>
    </xdr:from>
    <xdr:to>
      <xdr:col>96</xdr:col>
      <xdr:colOff>180232</xdr:colOff>
      <xdr:row>127</xdr:row>
      <xdr:rowOff>96139</xdr:rowOff>
    </xdr:to>
    <xdr:graphicFrame macro="">
      <xdr:nvGraphicFramePr>
        <xdr:cNvPr id="13" name="Chart 12">
          <a:extLst>
            <a:ext uri="{FF2B5EF4-FFF2-40B4-BE49-F238E27FC236}">
              <a16:creationId xmlns:a16="http://schemas.microsoft.com/office/drawing/2014/main" id="{F21690BC-8984-7B4C-A467-3FEF5FAB5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83</xdr:col>
      <xdr:colOff>0</xdr:colOff>
      <xdr:row>129</xdr:row>
      <xdr:rowOff>0</xdr:rowOff>
    </xdr:from>
    <xdr:to>
      <xdr:col>89</xdr:col>
      <xdr:colOff>180232</xdr:colOff>
      <xdr:row>141</xdr:row>
      <xdr:rowOff>96139</xdr:rowOff>
    </xdr:to>
    <xdr:graphicFrame macro="">
      <xdr:nvGraphicFramePr>
        <xdr:cNvPr id="14" name="Chart 13">
          <a:extLst>
            <a:ext uri="{FF2B5EF4-FFF2-40B4-BE49-F238E27FC236}">
              <a16:creationId xmlns:a16="http://schemas.microsoft.com/office/drawing/2014/main" id="{F1C743B5-3F5B-CA45-BF16-CC7E91AD8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90</xdr:col>
      <xdr:colOff>0</xdr:colOff>
      <xdr:row>129</xdr:row>
      <xdr:rowOff>0</xdr:rowOff>
    </xdr:from>
    <xdr:to>
      <xdr:col>96</xdr:col>
      <xdr:colOff>180232</xdr:colOff>
      <xdr:row>141</xdr:row>
      <xdr:rowOff>96139</xdr:rowOff>
    </xdr:to>
    <xdr:graphicFrame macro="">
      <xdr:nvGraphicFramePr>
        <xdr:cNvPr id="15" name="Chart 14">
          <a:extLst>
            <a:ext uri="{FF2B5EF4-FFF2-40B4-BE49-F238E27FC236}">
              <a16:creationId xmlns:a16="http://schemas.microsoft.com/office/drawing/2014/main" id="{F810FF88-31D8-2F47-9D81-F61000E84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0</xdr:colOff>
      <xdr:row>143</xdr:row>
      <xdr:rowOff>0</xdr:rowOff>
    </xdr:from>
    <xdr:to>
      <xdr:col>89</xdr:col>
      <xdr:colOff>180232</xdr:colOff>
      <xdr:row>155</xdr:row>
      <xdr:rowOff>96139</xdr:rowOff>
    </xdr:to>
    <xdr:graphicFrame macro="">
      <xdr:nvGraphicFramePr>
        <xdr:cNvPr id="16" name="Chart 15">
          <a:extLst>
            <a:ext uri="{FF2B5EF4-FFF2-40B4-BE49-F238E27FC236}">
              <a16:creationId xmlns:a16="http://schemas.microsoft.com/office/drawing/2014/main" id="{439B4B26-EACF-B14B-9802-0F3491875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90</xdr:col>
      <xdr:colOff>0</xdr:colOff>
      <xdr:row>143</xdr:row>
      <xdr:rowOff>0</xdr:rowOff>
    </xdr:from>
    <xdr:to>
      <xdr:col>96</xdr:col>
      <xdr:colOff>180232</xdr:colOff>
      <xdr:row>155</xdr:row>
      <xdr:rowOff>96139</xdr:rowOff>
    </xdr:to>
    <xdr:graphicFrame macro="">
      <xdr:nvGraphicFramePr>
        <xdr:cNvPr id="17" name="Chart 16">
          <a:extLst>
            <a:ext uri="{FF2B5EF4-FFF2-40B4-BE49-F238E27FC236}">
              <a16:creationId xmlns:a16="http://schemas.microsoft.com/office/drawing/2014/main" id="{29FF47B0-95D6-F84C-AEC4-AC60AC9FB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7</xdr:col>
      <xdr:colOff>442770</xdr:colOff>
      <xdr:row>16</xdr:row>
      <xdr:rowOff>86591</xdr:rowOff>
    </xdr:to>
    <xdr:graphicFrame macro="">
      <xdr:nvGraphicFramePr>
        <xdr:cNvPr id="2" name="Chart 1">
          <a:extLst>
            <a:ext uri="{FF2B5EF4-FFF2-40B4-BE49-F238E27FC236}">
              <a16:creationId xmlns:a16="http://schemas.microsoft.com/office/drawing/2014/main" id="{BFCE06A5-C4A0-AB4C-AD1A-BBD94CCC3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0</xdr:rowOff>
    </xdr:from>
    <xdr:to>
      <xdr:col>8</xdr:col>
      <xdr:colOff>393755</xdr:colOff>
      <xdr:row>29</xdr:row>
      <xdr:rowOff>192612</xdr:rowOff>
    </xdr:to>
    <xdr:graphicFrame macro="">
      <xdr:nvGraphicFramePr>
        <xdr:cNvPr id="3" name="Chart 2">
          <a:extLst>
            <a:ext uri="{FF2B5EF4-FFF2-40B4-BE49-F238E27FC236}">
              <a16:creationId xmlns:a16="http://schemas.microsoft.com/office/drawing/2014/main" id="{BB6C3389-8981-9C42-816F-5CA7C41E1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32</xdr:row>
      <xdr:rowOff>0</xdr:rowOff>
    </xdr:from>
    <xdr:to>
      <xdr:col>8</xdr:col>
      <xdr:colOff>335344</xdr:colOff>
      <xdr:row>43</xdr:row>
      <xdr:rowOff>8190</xdr:rowOff>
    </xdr:to>
    <xdr:graphicFrame macro="">
      <xdr:nvGraphicFramePr>
        <xdr:cNvPr id="4" name="Chart 3">
          <a:extLst>
            <a:ext uri="{FF2B5EF4-FFF2-40B4-BE49-F238E27FC236}">
              <a16:creationId xmlns:a16="http://schemas.microsoft.com/office/drawing/2014/main" id="{19426A5A-AA62-FC45-88A5-4AEF1E665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27</xdr:row>
      <xdr:rowOff>0</xdr:rowOff>
    </xdr:from>
    <xdr:to>
      <xdr:col>15</xdr:col>
      <xdr:colOff>379470</xdr:colOff>
      <xdr:row>40</xdr:row>
      <xdr:rowOff>157296</xdr:rowOff>
    </xdr:to>
    <xdr:graphicFrame macro="">
      <xdr:nvGraphicFramePr>
        <xdr:cNvPr id="7" name="Chart 6">
          <a:extLst>
            <a:ext uri="{FF2B5EF4-FFF2-40B4-BE49-F238E27FC236}">
              <a16:creationId xmlns:a16="http://schemas.microsoft.com/office/drawing/2014/main" id="{FB560374-0CE2-E54C-BBEC-859985E9B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12</xdr:row>
      <xdr:rowOff>0</xdr:rowOff>
    </xdr:from>
    <xdr:to>
      <xdr:col>15</xdr:col>
      <xdr:colOff>379470</xdr:colOff>
      <xdr:row>25</xdr:row>
      <xdr:rowOff>157296</xdr:rowOff>
    </xdr:to>
    <xdr:graphicFrame macro="">
      <xdr:nvGraphicFramePr>
        <xdr:cNvPr id="8" name="Chart 7">
          <a:extLst>
            <a:ext uri="{FF2B5EF4-FFF2-40B4-BE49-F238E27FC236}">
              <a16:creationId xmlns:a16="http://schemas.microsoft.com/office/drawing/2014/main" id="{842DED83-6727-2D44-81BD-10758391E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79</xdr:row>
      <xdr:rowOff>200904</xdr:rowOff>
    </xdr:from>
    <xdr:to>
      <xdr:col>10</xdr:col>
      <xdr:colOff>193074</xdr:colOff>
      <xdr:row>91</xdr:row>
      <xdr:rowOff>0</xdr:rowOff>
    </xdr:to>
    <xdr:graphicFrame macro="">
      <xdr:nvGraphicFramePr>
        <xdr:cNvPr id="9" name="Chart 8">
          <a:extLst>
            <a:ext uri="{FF2B5EF4-FFF2-40B4-BE49-F238E27FC236}">
              <a16:creationId xmlns:a16="http://schemas.microsoft.com/office/drawing/2014/main" id="{F783C19E-501D-8C4F-9909-29B477633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92</xdr:row>
      <xdr:rowOff>0</xdr:rowOff>
    </xdr:from>
    <xdr:to>
      <xdr:col>10</xdr:col>
      <xdr:colOff>193074</xdr:colOff>
      <xdr:row>103</xdr:row>
      <xdr:rowOff>2296</xdr:rowOff>
    </xdr:to>
    <xdr:graphicFrame macro="">
      <xdr:nvGraphicFramePr>
        <xdr:cNvPr id="11" name="Chart 10">
          <a:extLst>
            <a:ext uri="{FF2B5EF4-FFF2-40B4-BE49-F238E27FC236}">
              <a16:creationId xmlns:a16="http://schemas.microsoft.com/office/drawing/2014/main" id="{5F89FB29-4F0B-8F4F-A153-6D0B6276B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80</xdr:row>
      <xdr:rowOff>0</xdr:rowOff>
    </xdr:from>
    <xdr:to>
      <xdr:col>18</xdr:col>
      <xdr:colOff>193074</xdr:colOff>
      <xdr:row>91</xdr:row>
      <xdr:rowOff>10762</xdr:rowOff>
    </xdr:to>
    <xdr:graphicFrame macro="">
      <xdr:nvGraphicFramePr>
        <xdr:cNvPr id="5" name="Chart 4">
          <a:extLst>
            <a:ext uri="{FF2B5EF4-FFF2-40B4-BE49-F238E27FC236}">
              <a16:creationId xmlns:a16="http://schemas.microsoft.com/office/drawing/2014/main" id="{66543760-A009-D24D-BA38-6314BEDB7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92</xdr:row>
      <xdr:rowOff>10762</xdr:rowOff>
    </xdr:from>
    <xdr:to>
      <xdr:col>18</xdr:col>
      <xdr:colOff>193074</xdr:colOff>
      <xdr:row>103</xdr:row>
      <xdr:rowOff>13058</xdr:rowOff>
    </xdr:to>
    <xdr:graphicFrame macro="">
      <xdr:nvGraphicFramePr>
        <xdr:cNvPr id="6" name="Chart 5">
          <a:extLst>
            <a:ext uri="{FF2B5EF4-FFF2-40B4-BE49-F238E27FC236}">
              <a16:creationId xmlns:a16="http://schemas.microsoft.com/office/drawing/2014/main" id="{D4AC3430-2288-4B40-890A-190508689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80</xdr:row>
      <xdr:rowOff>0</xdr:rowOff>
    </xdr:from>
    <xdr:to>
      <xdr:col>25</xdr:col>
      <xdr:colOff>193074</xdr:colOff>
      <xdr:row>91</xdr:row>
      <xdr:rowOff>10762</xdr:rowOff>
    </xdr:to>
    <xdr:graphicFrame macro="">
      <xdr:nvGraphicFramePr>
        <xdr:cNvPr id="10" name="Chart 9">
          <a:extLst>
            <a:ext uri="{FF2B5EF4-FFF2-40B4-BE49-F238E27FC236}">
              <a16:creationId xmlns:a16="http://schemas.microsoft.com/office/drawing/2014/main" id="{0508ECDD-69FB-4C43-B7C3-405E7A0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0</xdr:colOff>
      <xdr:row>92</xdr:row>
      <xdr:rowOff>10762</xdr:rowOff>
    </xdr:from>
    <xdr:to>
      <xdr:col>25</xdr:col>
      <xdr:colOff>193074</xdr:colOff>
      <xdr:row>103</xdr:row>
      <xdr:rowOff>13058</xdr:rowOff>
    </xdr:to>
    <xdr:graphicFrame macro="">
      <xdr:nvGraphicFramePr>
        <xdr:cNvPr id="12" name="Chart 11">
          <a:extLst>
            <a:ext uri="{FF2B5EF4-FFF2-40B4-BE49-F238E27FC236}">
              <a16:creationId xmlns:a16="http://schemas.microsoft.com/office/drawing/2014/main" id="{9599FD19-8AE9-4C40-BDBD-03AEF2BB7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0</xdr:colOff>
      <xdr:row>80</xdr:row>
      <xdr:rowOff>0</xdr:rowOff>
    </xdr:from>
    <xdr:to>
      <xdr:col>32</xdr:col>
      <xdr:colOff>193074</xdr:colOff>
      <xdr:row>91</xdr:row>
      <xdr:rowOff>10762</xdr:rowOff>
    </xdr:to>
    <xdr:graphicFrame macro="">
      <xdr:nvGraphicFramePr>
        <xdr:cNvPr id="13" name="Chart 12">
          <a:extLst>
            <a:ext uri="{FF2B5EF4-FFF2-40B4-BE49-F238E27FC236}">
              <a16:creationId xmlns:a16="http://schemas.microsoft.com/office/drawing/2014/main" id="{3453D01C-691C-0047-8DE7-12C618301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0</xdr:colOff>
      <xdr:row>92</xdr:row>
      <xdr:rowOff>10762</xdr:rowOff>
    </xdr:from>
    <xdr:to>
      <xdr:col>32</xdr:col>
      <xdr:colOff>193074</xdr:colOff>
      <xdr:row>103</xdr:row>
      <xdr:rowOff>13058</xdr:rowOff>
    </xdr:to>
    <xdr:graphicFrame macro="">
      <xdr:nvGraphicFramePr>
        <xdr:cNvPr id="14" name="Chart 13">
          <a:extLst>
            <a:ext uri="{FF2B5EF4-FFF2-40B4-BE49-F238E27FC236}">
              <a16:creationId xmlns:a16="http://schemas.microsoft.com/office/drawing/2014/main" id="{37BD9586-95FC-AE43-B582-2AFB00D04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0</xdr:colOff>
      <xdr:row>80</xdr:row>
      <xdr:rowOff>0</xdr:rowOff>
    </xdr:from>
    <xdr:to>
      <xdr:col>40</xdr:col>
      <xdr:colOff>193075</xdr:colOff>
      <xdr:row>91</xdr:row>
      <xdr:rowOff>10762</xdr:rowOff>
    </xdr:to>
    <xdr:graphicFrame macro="">
      <xdr:nvGraphicFramePr>
        <xdr:cNvPr id="15" name="Chart 14">
          <a:extLst>
            <a:ext uri="{FF2B5EF4-FFF2-40B4-BE49-F238E27FC236}">
              <a16:creationId xmlns:a16="http://schemas.microsoft.com/office/drawing/2014/main" id="{97ED0998-216F-4948-B7DC-F8108E49B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0</xdr:colOff>
      <xdr:row>92</xdr:row>
      <xdr:rowOff>10762</xdr:rowOff>
    </xdr:from>
    <xdr:to>
      <xdr:col>40</xdr:col>
      <xdr:colOff>193075</xdr:colOff>
      <xdr:row>103</xdr:row>
      <xdr:rowOff>13058</xdr:rowOff>
    </xdr:to>
    <xdr:graphicFrame macro="">
      <xdr:nvGraphicFramePr>
        <xdr:cNvPr id="16" name="Chart 15">
          <a:extLst>
            <a:ext uri="{FF2B5EF4-FFF2-40B4-BE49-F238E27FC236}">
              <a16:creationId xmlns:a16="http://schemas.microsoft.com/office/drawing/2014/main" id="{E680615D-2625-3F4F-928A-C95E94737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9781</xdr:colOff>
      <xdr:row>54</xdr:row>
      <xdr:rowOff>0</xdr:rowOff>
    </xdr:from>
    <xdr:to>
      <xdr:col>21</xdr:col>
      <xdr:colOff>189551</xdr:colOff>
      <xdr:row>66</xdr:row>
      <xdr:rowOff>132686</xdr:rowOff>
    </xdr:to>
    <xdr:graphicFrame macro="">
      <xdr:nvGraphicFramePr>
        <xdr:cNvPr id="45" name="Chart 44">
          <a:extLst>
            <a:ext uri="{FF2B5EF4-FFF2-40B4-BE49-F238E27FC236}">
              <a16:creationId xmlns:a16="http://schemas.microsoft.com/office/drawing/2014/main" id="{99DF9DE7-217D-D942-8C59-4A364EF69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9782</xdr:colOff>
      <xdr:row>26</xdr:row>
      <xdr:rowOff>0</xdr:rowOff>
    </xdr:from>
    <xdr:to>
      <xdr:col>12</xdr:col>
      <xdr:colOff>0</xdr:colOff>
      <xdr:row>39</xdr:row>
      <xdr:rowOff>98680</xdr:rowOff>
    </xdr:to>
    <xdr:grpSp>
      <xdr:nvGrpSpPr>
        <xdr:cNvPr id="85" name="Group 84">
          <a:extLst>
            <a:ext uri="{FF2B5EF4-FFF2-40B4-BE49-F238E27FC236}">
              <a16:creationId xmlns:a16="http://schemas.microsoft.com/office/drawing/2014/main" id="{6C38F33F-FB1A-C7C7-A01B-D19783D0A56F}"/>
            </a:ext>
          </a:extLst>
        </xdr:cNvPr>
        <xdr:cNvGrpSpPr/>
      </xdr:nvGrpSpPr>
      <xdr:grpSpPr>
        <a:xfrm>
          <a:off x="6444449" y="5283200"/>
          <a:ext cx="6069284" cy="2740280"/>
          <a:chOff x="6397882" y="5283200"/>
          <a:chExt cx="6022718" cy="2740280"/>
        </a:xfrm>
      </xdr:grpSpPr>
      <xdr:graphicFrame macro="">
        <xdr:nvGraphicFramePr>
          <xdr:cNvPr id="24" name="Chart 23">
            <a:extLst>
              <a:ext uri="{FF2B5EF4-FFF2-40B4-BE49-F238E27FC236}">
                <a16:creationId xmlns:a16="http://schemas.microsoft.com/office/drawing/2014/main" id="{12E96F99-5218-6F4D-95CA-322ED0B93F39}"/>
              </a:ext>
            </a:extLst>
          </xdr:cNvPr>
          <xdr:cNvGraphicFramePr>
            <a:graphicFrameLocks/>
          </xdr:cNvGraphicFramePr>
        </xdr:nvGraphicFramePr>
        <xdr:xfrm>
          <a:off x="6397882" y="5283200"/>
          <a:ext cx="6022718" cy="27402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1" name="Chart 70">
            <a:extLst>
              <a:ext uri="{FF2B5EF4-FFF2-40B4-BE49-F238E27FC236}">
                <a16:creationId xmlns:a16="http://schemas.microsoft.com/office/drawing/2014/main" id="{7BA58CB3-75F1-1646-B593-41D04AFA2BDE}"/>
              </a:ext>
            </a:extLst>
          </xdr:cNvPr>
          <xdr:cNvGraphicFramePr>
            <a:graphicFrameLocks/>
          </xdr:cNvGraphicFramePr>
        </xdr:nvGraphicFramePr>
        <xdr:xfrm>
          <a:off x="10482636" y="5614827"/>
          <a:ext cx="1824292" cy="102110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6" name="Chart 75">
            <a:extLst>
              <a:ext uri="{FF2B5EF4-FFF2-40B4-BE49-F238E27FC236}">
                <a16:creationId xmlns:a16="http://schemas.microsoft.com/office/drawing/2014/main" id="{DD8A6733-3E26-7D48-9739-0CC544FB42E0}"/>
              </a:ext>
            </a:extLst>
          </xdr:cNvPr>
          <xdr:cNvGraphicFramePr>
            <a:graphicFrameLocks/>
          </xdr:cNvGraphicFramePr>
        </xdr:nvGraphicFramePr>
        <xdr:xfrm>
          <a:off x="10468369" y="6719869"/>
          <a:ext cx="1840975" cy="102145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14</xdr:col>
      <xdr:colOff>9782</xdr:colOff>
      <xdr:row>26</xdr:row>
      <xdr:rowOff>0</xdr:rowOff>
    </xdr:from>
    <xdr:to>
      <xdr:col>21</xdr:col>
      <xdr:colOff>330200</xdr:colOff>
      <xdr:row>39</xdr:row>
      <xdr:rowOff>98680</xdr:rowOff>
    </xdr:to>
    <xdr:grpSp>
      <xdr:nvGrpSpPr>
        <xdr:cNvPr id="86" name="Group 85">
          <a:extLst>
            <a:ext uri="{FF2B5EF4-FFF2-40B4-BE49-F238E27FC236}">
              <a16:creationId xmlns:a16="http://schemas.microsoft.com/office/drawing/2014/main" id="{5A525731-C744-4C99-841E-84C1B2D3F993}"/>
            </a:ext>
          </a:extLst>
        </xdr:cNvPr>
        <xdr:cNvGrpSpPr/>
      </xdr:nvGrpSpPr>
      <xdr:grpSpPr>
        <a:xfrm>
          <a:off x="14182982" y="5283200"/>
          <a:ext cx="6128551" cy="2740280"/>
          <a:chOff x="14081382" y="5283200"/>
          <a:chExt cx="6098918" cy="2740280"/>
        </a:xfrm>
      </xdr:grpSpPr>
      <xdr:graphicFrame macro="">
        <xdr:nvGraphicFramePr>
          <xdr:cNvPr id="43" name="Chart 42">
            <a:extLst>
              <a:ext uri="{FF2B5EF4-FFF2-40B4-BE49-F238E27FC236}">
                <a16:creationId xmlns:a16="http://schemas.microsoft.com/office/drawing/2014/main" id="{4B805EFA-AAEB-C142-BD55-CFBE85BD9A94}"/>
              </a:ext>
            </a:extLst>
          </xdr:cNvPr>
          <xdr:cNvGraphicFramePr>
            <a:graphicFrameLocks/>
          </xdr:cNvGraphicFramePr>
        </xdr:nvGraphicFramePr>
        <xdr:xfrm>
          <a:off x="14081382" y="5283200"/>
          <a:ext cx="6098918" cy="27402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7" name="Chart 76">
            <a:extLst>
              <a:ext uri="{FF2B5EF4-FFF2-40B4-BE49-F238E27FC236}">
                <a16:creationId xmlns:a16="http://schemas.microsoft.com/office/drawing/2014/main" id="{6EB262F2-0E8C-EF49-AE73-5407A290A37C}"/>
              </a:ext>
            </a:extLst>
          </xdr:cNvPr>
          <xdr:cNvGraphicFramePr>
            <a:graphicFrameLocks/>
          </xdr:cNvGraphicFramePr>
        </xdr:nvGraphicFramePr>
        <xdr:xfrm>
          <a:off x="18115624" y="6776947"/>
          <a:ext cx="1835125" cy="102145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0" name="Chart 79">
            <a:extLst>
              <a:ext uri="{FF2B5EF4-FFF2-40B4-BE49-F238E27FC236}">
                <a16:creationId xmlns:a16="http://schemas.microsoft.com/office/drawing/2014/main" id="{73D834E0-661D-A948-8FB7-E4B30E5A45AA}"/>
              </a:ext>
            </a:extLst>
          </xdr:cNvPr>
          <xdr:cNvGraphicFramePr>
            <a:graphicFrameLocks/>
          </xdr:cNvGraphicFramePr>
        </xdr:nvGraphicFramePr>
        <xdr:xfrm>
          <a:off x="18129893" y="5640702"/>
          <a:ext cx="1818442" cy="1021108"/>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6</xdr:col>
      <xdr:colOff>9782</xdr:colOff>
      <xdr:row>40</xdr:row>
      <xdr:rowOff>0</xdr:rowOff>
    </xdr:from>
    <xdr:to>
      <xdr:col>12</xdr:col>
      <xdr:colOff>114299</xdr:colOff>
      <xdr:row>53</xdr:row>
      <xdr:rowOff>98680</xdr:rowOff>
    </xdr:to>
    <xdr:grpSp>
      <xdr:nvGrpSpPr>
        <xdr:cNvPr id="87" name="Group 86">
          <a:extLst>
            <a:ext uri="{FF2B5EF4-FFF2-40B4-BE49-F238E27FC236}">
              <a16:creationId xmlns:a16="http://schemas.microsoft.com/office/drawing/2014/main" id="{BF4B5E06-7066-2BB1-C2A7-F19E2A922E75}"/>
            </a:ext>
          </a:extLst>
        </xdr:cNvPr>
        <xdr:cNvGrpSpPr/>
      </xdr:nvGrpSpPr>
      <xdr:grpSpPr>
        <a:xfrm>
          <a:off x="6444449" y="8128000"/>
          <a:ext cx="6183583" cy="2740280"/>
          <a:chOff x="6397882" y="8128000"/>
          <a:chExt cx="6137017" cy="2740280"/>
        </a:xfrm>
      </xdr:grpSpPr>
      <xdr:graphicFrame macro="">
        <xdr:nvGraphicFramePr>
          <xdr:cNvPr id="21" name="Chart 20">
            <a:extLst>
              <a:ext uri="{FF2B5EF4-FFF2-40B4-BE49-F238E27FC236}">
                <a16:creationId xmlns:a16="http://schemas.microsoft.com/office/drawing/2014/main" id="{6E390D5B-9C40-4E4B-A93F-3A4F19BE8E16}"/>
              </a:ext>
            </a:extLst>
          </xdr:cNvPr>
          <xdr:cNvGraphicFramePr>
            <a:graphicFrameLocks/>
          </xdr:cNvGraphicFramePr>
        </xdr:nvGraphicFramePr>
        <xdr:xfrm>
          <a:off x="6397882" y="8128000"/>
          <a:ext cx="6137017" cy="274028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78" name="Chart 77">
            <a:extLst>
              <a:ext uri="{FF2B5EF4-FFF2-40B4-BE49-F238E27FC236}">
                <a16:creationId xmlns:a16="http://schemas.microsoft.com/office/drawing/2014/main" id="{7D369ACE-CFC5-9944-AAE1-26C5A496141E}"/>
              </a:ext>
            </a:extLst>
          </xdr:cNvPr>
          <xdr:cNvGraphicFramePr>
            <a:graphicFrameLocks/>
          </xdr:cNvGraphicFramePr>
        </xdr:nvGraphicFramePr>
        <xdr:xfrm>
          <a:off x="10469509" y="9593208"/>
          <a:ext cx="1839121" cy="102145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81" name="Chart 80">
            <a:extLst>
              <a:ext uri="{FF2B5EF4-FFF2-40B4-BE49-F238E27FC236}">
                <a16:creationId xmlns:a16="http://schemas.microsoft.com/office/drawing/2014/main" id="{902F0A66-1AA3-1844-A586-0A53887421B4}"/>
              </a:ext>
            </a:extLst>
          </xdr:cNvPr>
          <xdr:cNvGraphicFramePr>
            <a:graphicFrameLocks/>
          </xdr:cNvGraphicFramePr>
        </xdr:nvGraphicFramePr>
        <xdr:xfrm>
          <a:off x="10483778" y="8485501"/>
          <a:ext cx="1822438" cy="102110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14</xdr:col>
      <xdr:colOff>9783</xdr:colOff>
      <xdr:row>40</xdr:row>
      <xdr:rowOff>4817</xdr:rowOff>
    </xdr:from>
    <xdr:to>
      <xdr:col>21</xdr:col>
      <xdr:colOff>317500</xdr:colOff>
      <xdr:row>53</xdr:row>
      <xdr:rowOff>98680</xdr:rowOff>
    </xdr:to>
    <xdr:grpSp>
      <xdr:nvGrpSpPr>
        <xdr:cNvPr id="88" name="Group 87">
          <a:extLst>
            <a:ext uri="{FF2B5EF4-FFF2-40B4-BE49-F238E27FC236}">
              <a16:creationId xmlns:a16="http://schemas.microsoft.com/office/drawing/2014/main" id="{C3D81E16-C421-368B-6339-8E5F07DDEDAF}"/>
            </a:ext>
          </a:extLst>
        </xdr:cNvPr>
        <xdr:cNvGrpSpPr/>
      </xdr:nvGrpSpPr>
      <xdr:grpSpPr>
        <a:xfrm>
          <a:off x="14182983" y="8132817"/>
          <a:ext cx="6115850" cy="2735463"/>
          <a:chOff x="14081383" y="8132817"/>
          <a:chExt cx="6086217" cy="2735463"/>
        </a:xfrm>
      </xdr:grpSpPr>
      <xdr:graphicFrame macro="">
        <xdr:nvGraphicFramePr>
          <xdr:cNvPr id="44" name="Chart 43">
            <a:extLst>
              <a:ext uri="{FF2B5EF4-FFF2-40B4-BE49-F238E27FC236}">
                <a16:creationId xmlns:a16="http://schemas.microsoft.com/office/drawing/2014/main" id="{AD0D3190-05A0-A648-9BA7-F694A2B9090B}"/>
              </a:ext>
            </a:extLst>
          </xdr:cNvPr>
          <xdr:cNvGraphicFramePr>
            <a:graphicFrameLocks/>
          </xdr:cNvGraphicFramePr>
        </xdr:nvGraphicFramePr>
        <xdr:xfrm>
          <a:off x="14081383" y="8132817"/>
          <a:ext cx="6086217" cy="273546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79" name="Chart 78">
            <a:extLst>
              <a:ext uri="{FF2B5EF4-FFF2-40B4-BE49-F238E27FC236}">
                <a16:creationId xmlns:a16="http://schemas.microsoft.com/office/drawing/2014/main" id="{5BFF17D2-842A-754B-91B8-4F91BA35B25E}"/>
              </a:ext>
            </a:extLst>
          </xdr:cNvPr>
          <xdr:cNvGraphicFramePr>
            <a:graphicFrameLocks/>
          </xdr:cNvGraphicFramePr>
        </xdr:nvGraphicFramePr>
        <xdr:xfrm>
          <a:off x="18115624" y="9636018"/>
          <a:ext cx="1835125" cy="1021453"/>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82" name="Chart 81">
            <a:extLst>
              <a:ext uri="{FF2B5EF4-FFF2-40B4-BE49-F238E27FC236}">
                <a16:creationId xmlns:a16="http://schemas.microsoft.com/office/drawing/2014/main" id="{10369DF6-2658-FD45-AD3B-81E484BF571F}"/>
              </a:ext>
            </a:extLst>
          </xdr:cNvPr>
          <xdr:cNvGraphicFramePr>
            <a:graphicFrameLocks/>
          </xdr:cNvGraphicFramePr>
        </xdr:nvGraphicFramePr>
        <xdr:xfrm>
          <a:off x="18129892" y="8485503"/>
          <a:ext cx="1818442" cy="1021108"/>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6</xdr:col>
      <xdr:colOff>1136</xdr:colOff>
      <xdr:row>54</xdr:row>
      <xdr:rowOff>0</xdr:rowOff>
    </xdr:from>
    <xdr:to>
      <xdr:col>11</xdr:col>
      <xdr:colOff>821329</xdr:colOff>
      <xdr:row>66</xdr:row>
      <xdr:rowOff>152400</xdr:rowOff>
    </xdr:to>
    <xdr:grpSp>
      <xdr:nvGrpSpPr>
        <xdr:cNvPr id="89" name="Group 88">
          <a:extLst>
            <a:ext uri="{FF2B5EF4-FFF2-40B4-BE49-F238E27FC236}">
              <a16:creationId xmlns:a16="http://schemas.microsoft.com/office/drawing/2014/main" id="{3717FB60-7BE0-D922-7DB7-FF1F5B0CF00D}"/>
            </a:ext>
          </a:extLst>
        </xdr:cNvPr>
        <xdr:cNvGrpSpPr/>
      </xdr:nvGrpSpPr>
      <xdr:grpSpPr>
        <a:xfrm>
          <a:off x="6435803" y="10972800"/>
          <a:ext cx="6069526" cy="2590800"/>
          <a:chOff x="6389236" y="10972800"/>
          <a:chExt cx="6027193" cy="2590800"/>
        </a:xfrm>
      </xdr:grpSpPr>
      <xdr:graphicFrame macro="">
        <xdr:nvGraphicFramePr>
          <xdr:cNvPr id="22" name="Chart 21">
            <a:extLst>
              <a:ext uri="{FF2B5EF4-FFF2-40B4-BE49-F238E27FC236}">
                <a16:creationId xmlns:a16="http://schemas.microsoft.com/office/drawing/2014/main" id="{1D71F8BB-DBB3-C34F-87D5-A59CBF2D91DE}"/>
              </a:ext>
            </a:extLst>
          </xdr:cNvPr>
          <xdr:cNvGraphicFramePr>
            <a:graphicFrameLocks/>
          </xdr:cNvGraphicFramePr>
        </xdr:nvGraphicFramePr>
        <xdr:xfrm>
          <a:off x="6389236" y="10972800"/>
          <a:ext cx="6027193" cy="25908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83" name="Chart 82">
            <a:extLst>
              <a:ext uri="{FF2B5EF4-FFF2-40B4-BE49-F238E27FC236}">
                <a16:creationId xmlns:a16="http://schemas.microsoft.com/office/drawing/2014/main" id="{A6E6AA55-85D9-7B4E-B925-BE9E9B2A8D16}"/>
              </a:ext>
            </a:extLst>
          </xdr:cNvPr>
          <xdr:cNvGraphicFramePr>
            <a:graphicFrameLocks/>
          </xdr:cNvGraphicFramePr>
        </xdr:nvGraphicFramePr>
        <xdr:xfrm>
          <a:off x="10425560" y="12440673"/>
          <a:ext cx="1840975" cy="1021453"/>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84" name="Chart 83">
            <a:extLst>
              <a:ext uri="{FF2B5EF4-FFF2-40B4-BE49-F238E27FC236}">
                <a16:creationId xmlns:a16="http://schemas.microsoft.com/office/drawing/2014/main" id="{50020BF7-729D-2B44-85FE-91748BC34527}"/>
              </a:ext>
            </a:extLst>
          </xdr:cNvPr>
          <xdr:cNvGraphicFramePr>
            <a:graphicFrameLocks/>
          </xdr:cNvGraphicFramePr>
        </xdr:nvGraphicFramePr>
        <xdr:xfrm>
          <a:off x="10425558" y="11304428"/>
          <a:ext cx="1824292" cy="1021107"/>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571969</xdr:colOff>
      <xdr:row>20</xdr:row>
      <xdr:rowOff>137025</xdr:rowOff>
    </xdr:to>
    <xdr:graphicFrame macro="">
      <xdr:nvGraphicFramePr>
        <xdr:cNvPr id="24" name="Chart 23">
          <a:extLst>
            <a:ext uri="{FF2B5EF4-FFF2-40B4-BE49-F238E27FC236}">
              <a16:creationId xmlns:a16="http://schemas.microsoft.com/office/drawing/2014/main" id="{F192CDAB-0F6B-6A47-A47D-BAF1E94AE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21</xdr:row>
      <xdr:rowOff>0</xdr:rowOff>
    </xdr:from>
    <xdr:to>
      <xdr:col>13</xdr:col>
      <xdr:colOff>571969</xdr:colOff>
      <xdr:row>33</xdr:row>
      <xdr:rowOff>137025</xdr:rowOff>
    </xdr:to>
    <xdr:graphicFrame macro="">
      <xdr:nvGraphicFramePr>
        <xdr:cNvPr id="25" name="Chart 24">
          <a:extLst>
            <a:ext uri="{FF2B5EF4-FFF2-40B4-BE49-F238E27FC236}">
              <a16:creationId xmlns:a16="http://schemas.microsoft.com/office/drawing/2014/main" id="{68DE1A69-B161-FC41-8F04-586566807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0</xdr:rowOff>
    </xdr:from>
    <xdr:to>
      <xdr:col>13</xdr:col>
      <xdr:colOff>571969</xdr:colOff>
      <xdr:row>46</xdr:row>
      <xdr:rowOff>137025</xdr:rowOff>
    </xdr:to>
    <xdr:graphicFrame macro="">
      <xdr:nvGraphicFramePr>
        <xdr:cNvPr id="26" name="Chart 25">
          <a:extLst>
            <a:ext uri="{FF2B5EF4-FFF2-40B4-BE49-F238E27FC236}">
              <a16:creationId xmlns:a16="http://schemas.microsoft.com/office/drawing/2014/main" id="{060FF028-C4A9-894F-8EB2-ADC21C861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47</xdr:row>
      <xdr:rowOff>0</xdr:rowOff>
    </xdr:from>
    <xdr:to>
      <xdr:col>13</xdr:col>
      <xdr:colOff>571969</xdr:colOff>
      <xdr:row>59</xdr:row>
      <xdr:rowOff>137025</xdr:rowOff>
    </xdr:to>
    <xdr:graphicFrame macro="">
      <xdr:nvGraphicFramePr>
        <xdr:cNvPr id="27" name="Chart 26">
          <a:extLst>
            <a:ext uri="{FF2B5EF4-FFF2-40B4-BE49-F238E27FC236}">
              <a16:creationId xmlns:a16="http://schemas.microsoft.com/office/drawing/2014/main" id="{BD3DFC29-662D-1247-BF95-EFDC34D95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60</xdr:row>
      <xdr:rowOff>0</xdr:rowOff>
    </xdr:from>
    <xdr:to>
      <xdr:col>13</xdr:col>
      <xdr:colOff>571969</xdr:colOff>
      <xdr:row>72</xdr:row>
      <xdr:rowOff>137026</xdr:rowOff>
    </xdr:to>
    <xdr:graphicFrame macro="">
      <xdr:nvGraphicFramePr>
        <xdr:cNvPr id="28" name="Chart 27">
          <a:extLst>
            <a:ext uri="{FF2B5EF4-FFF2-40B4-BE49-F238E27FC236}">
              <a16:creationId xmlns:a16="http://schemas.microsoft.com/office/drawing/2014/main" id="{4A8F35E4-8391-BA46-8292-A76DBC5A4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oi.org/10.1021/acs.jcim.4c00791" TargetMode="External"/><Relationship Id="rId1" Type="http://schemas.openxmlformats.org/officeDocument/2006/relationships/hyperlink" Target="https://doi.org/10.24095/hpcdp.43.1.0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37E3-8372-8A41-ABEC-030545624308}">
  <sheetPr>
    <tabColor rgb="FF00B050"/>
  </sheetPr>
  <dimension ref="E1:AF150"/>
  <sheetViews>
    <sheetView tabSelected="1" topLeftCell="E1" zoomScale="125" zoomScaleNormal="41" workbookViewId="0">
      <selection activeCell="S9" sqref="S9"/>
    </sheetView>
  </sheetViews>
  <sheetFormatPr baseColWidth="10" defaultRowHeight="11" x14ac:dyDescent="0.15"/>
  <cols>
    <col min="1" max="1" width="10.83203125" style="1"/>
    <col min="2" max="2" width="13.1640625" style="1" customWidth="1"/>
    <col min="3" max="3" width="11" style="1" customWidth="1"/>
    <col min="4" max="4" width="10.6640625" style="1" customWidth="1"/>
    <col min="5" max="5" width="76" style="1" customWidth="1"/>
    <col min="6" max="16384" width="10.83203125" style="1"/>
  </cols>
  <sheetData>
    <row r="1" spans="5:17" s="25" customFormat="1" x14ac:dyDescent="0.2">
      <c r="F1" s="107" t="s">
        <v>31</v>
      </c>
      <c r="G1" s="106" t="s">
        <v>7</v>
      </c>
      <c r="H1" s="106"/>
      <c r="I1" s="106"/>
      <c r="J1" s="106"/>
      <c r="K1" s="106"/>
      <c r="M1" s="106" t="s">
        <v>405</v>
      </c>
      <c r="N1" s="106"/>
      <c r="O1" s="106"/>
      <c r="P1" s="106"/>
      <c r="Q1" s="106"/>
    </row>
    <row r="2" spans="5:17" s="25" customFormat="1" x14ac:dyDescent="0.2">
      <c r="F2" s="107"/>
      <c r="G2" s="10"/>
      <c r="H2" s="10"/>
      <c r="I2" s="10"/>
      <c r="J2" s="10"/>
      <c r="K2" s="10"/>
      <c r="M2" s="10" t="s">
        <v>400</v>
      </c>
      <c r="N2" s="10" t="s">
        <v>401</v>
      </c>
      <c r="O2" s="10" t="s">
        <v>402</v>
      </c>
      <c r="P2" s="10" t="s">
        <v>403</v>
      </c>
      <c r="Q2" s="10" t="s">
        <v>404</v>
      </c>
    </row>
    <row r="3" spans="5:17" x14ac:dyDescent="0.15">
      <c r="F3" s="107"/>
      <c r="G3" s="10" t="s">
        <v>11</v>
      </c>
      <c r="H3" s="10" t="s">
        <v>2</v>
      </c>
      <c r="I3" s="10" t="s">
        <v>12</v>
      </c>
      <c r="J3" s="10" t="s">
        <v>13</v>
      </c>
      <c r="K3" s="10" t="s">
        <v>14</v>
      </c>
      <c r="M3" s="10" t="s">
        <v>11</v>
      </c>
      <c r="N3" s="10" t="s">
        <v>2</v>
      </c>
      <c r="O3" s="10" t="s">
        <v>12</v>
      </c>
      <c r="P3" s="10" t="s">
        <v>13</v>
      </c>
      <c r="Q3" s="10" t="s">
        <v>14</v>
      </c>
    </row>
    <row r="4" spans="5:17" ht="24" x14ac:dyDescent="0.15">
      <c r="E4" s="5" t="s">
        <v>10</v>
      </c>
      <c r="F4" s="107"/>
      <c r="G4" s="16">
        <v>7</v>
      </c>
      <c r="H4" s="16">
        <v>9</v>
      </c>
      <c r="I4" s="16">
        <v>8</v>
      </c>
      <c r="J4" s="16">
        <v>8</v>
      </c>
      <c r="K4" s="16">
        <v>7</v>
      </c>
      <c r="M4" s="66">
        <v>7</v>
      </c>
      <c r="N4" s="66">
        <v>9</v>
      </c>
      <c r="O4" s="66">
        <v>8</v>
      </c>
      <c r="P4" s="66">
        <v>8</v>
      </c>
      <c r="Q4" s="66">
        <v>9</v>
      </c>
    </row>
    <row r="5" spans="5:17" ht="24" x14ac:dyDescent="0.15">
      <c r="E5" s="5" t="s">
        <v>15</v>
      </c>
      <c r="F5" s="107"/>
      <c r="G5" s="16">
        <v>7</v>
      </c>
      <c r="H5" s="16">
        <v>9</v>
      </c>
      <c r="I5" s="16">
        <v>8</v>
      </c>
      <c r="J5" s="16">
        <v>9</v>
      </c>
      <c r="K5" s="16">
        <v>6</v>
      </c>
      <c r="M5" s="66">
        <v>6</v>
      </c>
      <c r="N5" s="66">
        <v>7</v>
      </c>
      <c r="O5" s="66">
        <v>9</v>
      </c>
      <c r="P5" s="66">
        <v>7</v>
      </c>
      <c r="Q5" s="66">
        <v>8</v>
      </c>
    </row>
    <row r="6" spans="5:17" ht="36" x14ac:dyDescent="0.15">
      <c r="E6" s="5" t="s">
        <v>16</v>
      </c>
      <c r="F6" s="107"/>
      <c r="G6" s="16">
        <v>6</v>
      </c>
      <c r="H6" s="16">
        <v>7</v>
      </c>
      <c r="I6" s="16">
        <v>9</v>
      </c>
      <c r="J6" s="16">
        <v>5</v>
      </c>
      <c r="K6" s="16">
        <v>6</v>
      </c>
      <c r="M6" s="66">
        <v>5</v>
      </c>
      <c r="N6" s="66">
        <v>6</v>
      </c>
      <c r="O6" s="66">
        <v>9</v>
      </c>
      <c r="P6" s="66">
        <v>7</v>
      </c>
      <c r="Q6" s="66">
        <v>8</v>
      </c>
    </row>
    <row r="7" spans="5:17" ht="24" x14ac:dyDescent="0.15">
      <c r="E7" s="5" t="s">
        <v>18</v>
      </c>
      <c r="F7" s="107"/>
      <c r="G7" s="16">
        <v>6</v>
      </c>
      <c r="H7" s="16">
        <v>8</v>
      </c>
      <c r="I7" s="16">
        <v>9</v>
      </c>
      <c r="J7" s="16">
        <v>7</v>
      </c>
      <c r="K7" s="16">
        <v>7</v>
      </c>
      <c r="M7" s="66">
        <v>6</v>
      </c>
      <c r="N7" s="66">
        <v>8</v>
      </c>
      <c r="O7" s="66">
        <v>9</v>
      </c>
      <c r="P7" s="66">
        <v>7</v>
      </c>
      <c r="Q7" s="66">
        <v>7</v>
      </c>
    </row>
    <row r="8" spans="5:17" ht="24" x14ac:dyDescent="0.15">
      <c r="E8" s="5" t="s">
        <v>17</v>
      </c>
      <c r="F8" s="107"/>
      <c r="G8" s="16">
        <v>3</v>
      </c>
      <c r="H8" s="16">
        <v>2</v>
      </c>
      <c r="I8" s="16">
        <v>1</v>
      </c>
      <c r="J8" s="16">
        <v>10</v>
      </c>
      <c r="K8" s="16">
        <v>2</v>
      </c>
      <c r="M8" s="66">
        <v>3</v>
      </c>
      <c r="N8" s="66">
        <v>8</v>
      </c>
      <c r="O8" s="66">
        <v>9</v>
      </c>
      <c r="P8" s="66">
        <v>2</v>
      </c>
      <c r="Q8" s="66">
        <v>6</v>
      </c>
    </row>
    <row r="9" spans="5:17" ht="24" x14ac:dyDescent="0.15">
      <c r="E9" s="5" t="s">
        <v>19</v>
      </c>
      <c r="F9" s="107"/>
      <c r="G9" s="16">
        <v>7</v>
      </c>
      <c r="H9" s="16">
        <v>8</v>
      </c>
      <c r="I9" s="16">
        <v>9</v>
      </c>
      <c r="J9" s="16">
        <v>9</v>
      </c>
      <c r="K9" s="16">
        <v>7</v>
      </c>
      <c r="M9" s="66">
        <v>6</v>
      </c>
      <c r="N9" s="66">
        <v>7</v>
      </c>
      <c r="O9" s="66">
        <v>8</v>
      </c>
      <c r="P9" s="66">
        <v>9</v>
      </c>
      <c r="Q9" s="66">
        <v>8</v>
      </c>
    </row>
    <row r="10" spans="5:17" ht="24" x14ac:dyDescent="0.15">
      <c r="E10" s="5" t="s">
        <v>20</v>
      </c>
      <c r="F10" s="107"/>
      <c r="G10" s="16">
        <v>6</v>
      </c>
      <c r="H10" s="16">
        <v>9</v>
      </c>
      <c r="I10" s="16">
        <v>7</v>
      </c>
      <c r="J10" s="16">
        <v>8</v>
      </c>
      <c r="K10" s="16">
        <v>8</v>
      </c>
      <c r="M10" s="66">
        <v>6</v>
      </c>
      <c r="N10" s="66">
        <v>9</v>
      </c>
      <c r="O10" s="66">
        <v>7</v>
      </c>
      <c r="P10" s="66">
        <v>8</v>
      </c>
      <c r="Q10" s="66">
        <v>9</v>
      </c>
    </row>
    <row r="11" spans="5:17" ht="24" x14ac:dyDescent="0.15">
      <c r="E11" s="5" t="s">
        <v>21</v>
      </c>
      <c r="F11" s="107"/>
      <c r="G11" s="16">
        <v>6</v>
      </c>
      <c r="H11" s="16">
        <v>7</v>
      </c>
      <c r="I11" s="16">
        <v>9</v>
      </c>
      <c r="J11" s="16">
        <v>5</v>
      </c>
      <c r="K11" s="16">
        <v>8</v>
      </c>
      <c r="M11" s="66">
        <v>5</v>
      </c>
      <c r="N11" s="66">
        <v>6</v>
      </c>
      <c r="O11" s="66">
        <v>9</v>
      </c>
      <c r="P11" s="66">
        <v>7</v>
      </c>
      <c r="Q11" s="66">
        <v>8</v>
      </c>
    </row>
    <row r="12" spans="5:17" ht="24" x14ac:dyDescent="0.15">
      <c r="E12" s="5" t="s">
        <v>22</v>
      </c>
      <c r="F12" s="107"/>
      <c r="G12" s="16">
        <v>5</v>
      </c>
      <c r="H12" s="16">
        <v>8</v>
      </c>
      <c r="I12" s="16">
        <v>9</v>
      </c>
      <c r="J12" s="16">
        <v>7</v>
      </c>
      <c r="K12" s="16">
        <v>6</v>
      </c>
      <c r="M12" s="66">
        <v>5</v>
      </c>
      <c r="N12" s="66">
        <v>7</v>
      </c>
      <c r="O12" s="66">
        <v>9</v>
      </c>
      <c r="P12" s="66">
        <v>8</v>
      </c>
      <c r="Q12" s="66">
        <v>6</v>
      </c>
    </row>
    <row r="13" spans="5:17" ht="24" x14ac:dyDescent="0.15">
      <c r="E13" s="5" t="s">
        <v>23</v>
      </c>
      <c r="F13" s="107"/>
      <c r="G13" s="16">
        <v>3</v>
      </c>
      <c r="H13" s="16">
        <v>8</v>
      </c>
      <c r="I13" s="16">
        <v>9</v>
      </c>
      <c r="J13" s="16">
        <v>7</v>
      </c>
      <c r="K13" s="16">
        <v>8</v>
      </c>
      <c r="M13" s="66">
        <v>3</v>
      </c>
      <c r="N13" s="66">
        <v>7</v>
      </c>
      <c r="O13" s="66">
        <v>9</v>
      </c>
      <c r="P13" s="66">
        <v>8</v>
      </c>
      <c r="Q13" s="66">
        <v>8</v>
      </c>
    </row>
    <row r="14" spans="5:17" ht="132" x14ac:dyDescent="0.15">
      <c r="E14" s="5" t="s">
        <v>26</v>
      </c>
      <c r="F14" s="107"/>
      <c r="G14" s="16">
        <v>9</v>
      </c>
      <c r="H14" s="16">
        <v>9</v>
      </c>
      <c r="I14" s="16">
        <v>8</v>
      </c>
      <c r="J14" s="16">
        <v>10</v>
      </c>
      <c r="K14" s="16">
        <v>10</v>
      </c>
      <c r="M14" s="66">
        <v>9</v>
      </c>
      <c r="N14" s="66">
        <v>9</v>
      </c>
      <c r="O14" s="66">
        <v>8</v>
      </c>
      <c r="P14" s="66">
        <v>10</v>
      </c>
      <c r="Q14" s="66">
        <v>10</v>
      </c>
    </row>
    <row r="15" spans="5:17" ht="132" x14ac:dyDescent="0.15">
      <c r="E15" s="5" t="s">
        <v>27</v>
      </c>
      <c r="F15" s="107"/>
      <c r="G15" s="16">
        <v>3</v>
      </c>
      <c r="H15" s="16">
        <v>10</v>
      </c>
      <c r="I15" s="16">
        <v>2</v>
      </c>
      <c r="J15" s="16">
        <v>2</v>
      </c>
      <c r="K15" s="16">
        <v>5</v>
      </c>
      <c r="M15" s="66">
        <v>3</v>
      </c>
      <c r="N15" s="66">
        <v>9</v>
      </c>
      <c r="O15" s="66">
        <v>4</v>
      </c>
      <c r="P15" s="66">
        <v>5</v>
      </c>
      <c r="Q15" s="66">
        <v>7</v>
      </c>
    </row>
    <row r="16" spans="5:17" ht="132" x14ac:dyDescent="0.15">
      <c r="E16" s="5" t="s">
        <v>30</v>
      </c>
      <c r="F16" s="107"/>
      <c r="G16" s="16">
        <v>6</v>
      </c>
      <c r="H16" s="16">
        <v>7</v>
      </c>
      <c r="I16" s="16">
        <v>5</v>
      </c>
      <c r="J16" s="16">
        <v>8</v>
      </c>
      <c r="K16" s="16">
        <v>9</v>
      </c>
      <c r="M16" s="66">
        <v>6</v>
      </c>
      <c r="N16" s="66">
        <v>8</v>
      </c>
      <c r="O16" s="66">
        <v>5</v>
      </c>
      <c r="P16" s="66">
        <v>7</v>
      </c>
      <c r="Q16" s="66">
        <v>9</v>
      </c>
    </row>
    <row r="17" spans="5:18" ht="24" x14ac:dyDescent="0.2">
      <c r="E17" s="5" t="s">
        <v>24</v>
      </c>
      <c r="F17" s="107"/>
      <c r="G17" s="16">
        <v>7</v>
      </c>
      <c r="H17" s="16">
        <v>9</v>
      </c>
      <c r="I17" s="16">
        <v>6</v>
      </c>
      <c r="J17" s="16">
        <v>8</v>
      </c>
      <c r="K17" s="16">
        <v>5</v>
      </c>
      <c r="M17" s="15">
        <v>6</v>
      </c>
      <c r="N17" s="15">
        <v>8</v>
      </c>
      <c r="O17" s="15">
        <v>4</v>
      </c>
      <c r="P17" s="15">
        <v>7</v>
      </c>
      <c r="Q17" s="15">
        <v>3</v>
      </c>
    </row>
    <row r="18" spans="5:18" x14ac:dyDescent="0.15">
      <c r="F18" s="107"/>
      <c r="G18" s="16"/>
      <c r="H18" s="16"/>
      <c r="I18" s="16"/>
      <c r="J18" s="16"/>
      <c r="K18" s="16"/>
      <c r="M18" s="16"/>
      <c r="N18" s="16"/>
      <c r="O18" s="16"/>
      <c r="P18" s="16"/>
      <c r="Q18" s="16"/>
    </row>
    <row r="19" spans="5:18" x14ac:dyDescent="0.15">
      <c r="F19" s="107"/>
      <c r="G19" s="29">
        <f>AVERAGE(G4:G11)</f>
        <v>6</v>
      </c>
      <c r="H19" s="29">
        <f t="shared" ref="H19:K19" si="0">AVERAGE(H4:H11)</f>
        <v>7.375</v>
      </c>
      <c r="I19" s="29">
        <f t="shared" si="0"/>
        <v>7.5</v>
      </c>
      <c r="J19" s="29">
        <f t="shared" si="0"/>
        <v>7.625</v>
      </c>
      <c r="K19" s="29">
        <f t="shared" si="0"/>
        <v>6.375</v>
      </c>
      <c r="M19" s="29">
        <f t="shared" ref="M19:Q19" si="1">AVERAGE(M4:M11)</f>
        <v>5.5</v>
      </c>
      <c r="N19" s="29">
        <f t="shared" si="1"/>
        <v>7.5</v>
      </c>
      <c r="O19" s="29">
        <f t="shared" si="1"/>
        <v>8.5</v>
      </c>
      <c r="P19" s="29">
        <f t="shared" si="1"/>
        <v>6.875</v>
      </c>
      <c r="Q19" s="29">
        <f t="shared" si="1"/>
        <v>7.875</v>
      </c>
      <c r="R19" s="7" t="s">
        <v>38</v>
      </c>
    </row>
    <row r="20" spans="5:18" x14ac:dyDescent="0.15">
      <c r="F20" s="107"/>
      <c r="G20" s="29">
        <f t="shared" ref="G20:K20" si="2">STDEV(G4:G11)</f>
        <v>1.3093073414159542</v>
      </c>
      <c r="H20" s="29">
        <f t="shared" si="2"/>
        <v>2.3260942125619688</v>
      </c>
      <c r="I20" s="29">
        <f t="shared" si="2"/>
        <v>2.7255405754769875</v>
      </c>
      <c r="J20" s="29">
        <f t="shared" si="2"/>
        <v>1.8468119248354136</v>
      </c>
      <c r="K20" s="29">
        <f t="shared" si="2"/>
        <v>1.9226098333849673</v>
      </c>
      <c r="M20" s="29">
        <f t="shared" ref="M20:Q20" si="3">STDEV(M4:M11)</f>
        <v>1.1952286093343936</v>
      </c>
      <c r="N20" s="29">
        <f t="shared" si="3"/>
        <v>1.1952286093343936</v>
      </c>
      <c r="O20" s="29">
        <f t="shared" si="3"/>
        <v>0.7559289460184544</v>
      </c>
      <c r="P20" s="29">
        <f t="shared" si="3"/>
        <v>2.1001700611413079</v>
      </c>
      <c r="Q20" s="29">
        <f t="shared" si="3"/>
        <v>0.99103120896511487</v>
      </c>
      <c r="R20" s="7" t="s">
        <v>41</v>
      </c>
    </row>
    <row r="21" spans="5:18" x14ac:dyDescent="0.15">
      <c r="F21" s="107"/>
      <c r="G21" s="29">
        <f t="shared" ref="G21:K21" si="4">AVERAGE(G12:G17)</f>
        <v>5.5</v>
      </c>
      <c r="H21" s="29">
        <f t="shared" si="4"/>
        <v>8.5</v>
      </c>
      <c r="I21" s="29">
        <f t="shared" si="4"/>
        <v>6.5</v>
      </c>
      <c r="J21" s="29">
        <f t="shared" si="4"/>
        <v>7</v>
      </c>
      <c r="K21" s="29">
        <f t="shared" si="4"/>
        <v>7.166666666666667</v>
      </c>
      <c r="M21" s="29">
        <f t="shared" ref="M21:Q21" si="5">AVERAGE(M12:M17)</f>
        <v>5.333333333333333</v>
      </c>
      <c r="N21" s="29">
        <f t="shared" si="5"/>
        <v>8</v>
      </c>
      <c r="O21" s="29">
        <f t="shared" si="5"/>
        <v>6.5</v>
      </c>
      <c r="P21" s="29">
        <f t="shared" si="5"/>
        <v>7.5</v>
      </c>
      <c r="Q21" s="29">
        <f t="shared" si="5"/>
        <v>7.166666666666667</v>
      </c>
      <c r="R21" s="7" t="s">
        <v>39</v>
      </c>
    </row>
    <row r="22" spans="5:18" x14ac:dyDescent="0.15">
      <c r="F22" s="107"/>
      <c r="G22" s="29">
        <f t="shared" ref="G22:K22" si="6">STDEV(G12:G17)</f>
        <v>2.3452078799117149</v>
      </c>
      <c r="H22" s="29">
        <f t="shared" si="6"/>
        <v>1.0488088481701516</v>
      </c>
      <c r="I22" s="29">
        <f t="shared" si="6"/>
        <v>2.7386127875258306</v>
      </c>
      <c r="J22" s="29">
        <f t="shared" si="6"/>
        <v>2.6832815729997477</v>
      </c>
      <c r="K22" s="29">
        <f t="shared" si="6"/>
        <v>2.1369760566432801</v>
      </c>
      <c r="M22" s="29">
        <f t="shared" ref="M22:Q22" si="7">STDEV(M12:M17)</f>
        <v>2.2509257354845511</v>
      </c>
      <c r="N22" s="29">
        <f t="shared" si="7"/>
        <v>0.89442719099991586</v>
      </c>
      <c r="O22" s="29">
        <f t="shared" si="7"/>
        <v>2.4289915602982237</v>
      </c>
      <c r="P22" s="29">
        <f t="shared" si="7"/>
        <v>1.6431676725154984</v>
      </c>
      <c r="Q22" s="29">
        <f t="shared" si="7"/>
        <v>2.483277404291889</v>
      </c>
      <c r="R22" s="7" t="s">
        <v>42</v>
      </c>
    </row>
    <row r="23" spans="5:18" x14ac:dyDescent="0.15">
      <c r="F23" s="107"/>
      <c r="G23" s="23"/>
      <c r="H23" s="23"/>
      <c r="I23" s="23"/>
      <c r="J23" s="23"/>
      <c r="K23" s="23"/>
      <c r="M23" s="23"/>
      <c r="N23" s="23"/>
      <c r="O23" s="23"/>
      <c r="P23" s="23"/>
      <c r="Q23" s="23"/>
      <c r="R23" s="23"/>
    </row>
    <row r="24" spans="5:18" x14ac:dyDescent="0.15">
      <c r="F24" s="107"/>
      <c r="G24" s="29">
        <f t="shared" ref="G24:K24" si="8">AVERAGE(G4:G17)</f>
        <v>5.7857142857142856</v>
      </c>
      <c r="H24" s="29">
        <f t="shared" si="8"/>
        <v>7.8571428571428568</v>
      </c>
      <c r="I24" s="29">
        <f t="shared" si="8"/>
        <v>7.0714285714285712</v>
      </c>
      <c r="J24" s="29">
        <f t="shared" si="8"/>
        <v>7.3571428571428568</v>
      </c>
      <c r="K24" s="29">
        <f t="shared" si="8"/>
        <v>6.7142857142857144</v>
      </c>
      <c r="M24" s="29">
        <f t="shared" ref="M24:Q24" si="9">AVERAGE(M4:M17)</f>
        <v>5.4285714285714288</v>
      </c>
      <c r="N24" s="29">
        <f t="shared" si="9"/>
        <v>7.7142857142857144</v>
      </c>
      <c r="O24" s="29">
        <f t="shared" si="9"/>
        <v>7.6428571428571432</v>
      </c>
      <c r="P24" s="29">
        <f t="shared" si="9"/>
        <v>7.1428571428571432</v>
      </c>
      <c r="Q24" s="29">
        <f t="shared" si="9"/>
        <v>7.5714285714285712</v>
      </c>
      <c r="R24" s="7" t="s">
        <v>40</v>
      </c>
    </row>
    <row r="25" spans="5:18" x14ac:dyDescent="0.15">
      <c r="F25" s="107"/>
      <c r="G25" s="29">
        <f t="shared" ref="G25:K25" si="10">STDEV(G4:G17)</f>
        <v>1.7619295117556781</v>
      </c>
      <c r="H25" s="29">
        <f t="shared" si="10"/>
        <v>1.9158104473902595</v>
      </c>
      <c r="I25" s="29">
        <f t="shared" si="10"/>
        <v>2.6736401493753137</v>
      </c>
      <c r="J25" s="29">
        <f t="shared" si="10"/>
        <v>2.1699749327564146</v>
      </c>
      <c r="K25" s="29">
        <f t="shared" si="10"/>
        <v>1.9778998741311236</v>
      </c>
      <c r="M25" s="29">
        <f t="shared" ref="M25:Q25" si="11">STDEV(M4:M17)</f>
        <v>1.6508406117111145</v>
      </c>
      <c r="N25" s="29">
        <f t="shared" si="11"/>
        <v>1.0690449676496987</v>
      </c>
      <c r="O25" s="29">
        <f t="shared" si="11"/>
        <v>1.9057460827371857</v>
      </c>
      <c r="P25" s="29">
        <f t="shared" si="11"/>
        <v>1.8752289237539808</v>
      </c>
      <c r="Q25" s="29">
        <f t="shared" si="11"/>
        <v>1.7415415679698931</v>
      </c>
      <c r="R25" s="7" t="s">
        <v>43</v>
      </c>
    </row>
    <row r="26" spans="5:18" x14ac:dyDescent="0.15">
      <c r="G26" s="16"/>
      <c r="H26" s="16"/>
      <c r="I26" s="16"/>
      <c r="J26" s="16"/>
      <c r="K26" s="16"/>
      <c r="M26" s="16"/>
      <c r="N26" s="16"/>
      <c r="O26" s="16"/>
      <c r="P26" s="16"/>
      <c r="Q26" s="16"/>
      <c r="R26" s="7"/>
    </row>
    <row r="27" spans="5:18" x14ac:dyDescent="0.15">
      <c r="G27" s="16"/>
      <c r="H27" s="16"/>
      <c r="I27" s="16"/>
      <c r="J27" s="16"/>
      <c r="K27" s="16"/>
      <c r="M27" s="16"/>
      <c r="N27" s="16"/>
      <c r="O27" s="16"/>
      <c r="P27" s="16"/>
      <c r="Q27" s="16"/>
    </row>
    <row r="28" spans="5:18" ht="11" customHeight="1" x14ac:dyDescent="0.15">
      <c r="F28" s="107" t="s">
        <v>32</v>
      </c>
      <c r="G28" s="106" t="s">
        <v>7</v>
      </c>
      <c r="H28" s="106"/>
      <c r="I28" s="106"/>
      <c r="J28" s="106"/>
      <c r="K28" s="106"/>
      <c r="M28" s="106" t="s">
        <v>405</v>
      </c>
      <c r="N28" s="106"/>
      <c r="O28" s="106"/>
      <c r="P28" s="106"/>
      <c r="Q28" s="106"/>
    </row>
    <row r="29" spans="5:18" ht="11" customHeight="1" x14ac:dyDescent="0.15">
      <c r="F29" s="107"/>
      <c r="G29" s="10"/>
      <c r="H29" s="10"/>
      <c r="I29" s="10"/>
      <c r="J29" s="10"/>
      <c r="K29" s="10"/>
      <c r="M29" s="10" t="s">
        <v>400</v>
      </c>
      <c r="N29" s="10" t="s">
        <v>401</v>
      </c>
      <c r="O29" s="10" t="s">
        <v>402</v>
      </c>
      <c r="P29" s="10" t="s">
        <v>403</v>
      </c>
      <c r="Q29" s="10" t="s">
        <v>404</v>
      </c>
    </row>
    <row r="30" spans="5:18" x14ac:dyDescent="0.15">
      <c r="F30" s="107"/>
      <c r="G30" s="10" t="s">
        <v>11</v>
      </c>
      <c r="H30" s="10" t="s">
        <v>2</v>
      </c>
      <c r="I30" s="10" t="s">
        <v>12</v>
      </c>
      <c r="J30" s="10" t="s">
        <v>13</v>
      </c>
      <c r="K30" s="10" t="s">
        <v>14</v>
      </c>
      <c r="M30" s="10" t="s">
        <v>11</v>
      </c>
      <c r="N30" s="10" t="s">
        <v>2</v>
      </c>
      <c r="O30" s="10" t="s">
        <v>12</v>
      </c>
      <c r="P30" s="10" t="s">
        <v>13</v>
      </c>
      <c r="Q30" s="10" t="s">
        <v>14</v>
      </c>
    </row>
    <row r="31" spans="5:18" ht="24" x14ac:dyDescent="0.2">
      <c r="E31" s="5" t="s">
        <v>10</v>
      </c>
      <c r="F31" s="107"/>
      <c r="G31" s="16">
        <v>9</v>
      </c>
      <c r="H31" s="16">
        <v>8</v>
      </c>
      <c r="I31" s="16">
        <v>9</v>
      </c>
      <c r="J31" s="16">
        <v>7</v>
      </c>
      <c r="K31" s="16">
        <v>8</v>
      </c>
      <c r="M31" s="15">
        <v>8</v>
      </c>
      <c r="N31" s="15">
        <v>9</v>
      </c>
      <c r="O31" s="15">
        <v>7</v>
      </c>
      <c r="P31" s="15">
        <v>8</v>
      </c>
      <c r="Q31" s="15">
        <v>8</v>
      </c>
    </row>
    <row r="32" spans="5:18" ht="24" x14ac:dyDescent="0.2">
      <c r="E32" s="5" t="s">
        <v>15</v>
      </c>
      <c r="F32" s="107"/>
      <c r="G32" s="16">
        <v>8</v>
      </c>
      <c r="H32" s="16">
        <v>6</v>
      </c>
      <c r="I32" s="16">
        <v>7</v>
      </c>
      <c r="J32" s="16">
        <v>5</v>
      </c>
      <c r="K32" s="16">
        <v>7</v>
      </c>
      <c r="M32" s="15">
        <v>7</v>
      </c>
      <c r="N32" s="15">
        <v>5</v>
      </c>
      <c r="O32" s="15">
        <v>8</v>
      </c>
      <c r="P32" s="15">
        <v>6</v>
      </c>
      <c r="Q32" s="15">
        <v>7</v>
      </c>
    </row>
    <row r="33" spans="5:18" ht="36" x14ac:dyDescent="0.2">
      <c r="E33" s="5" t="s">
        <v>16</v>
      </c>
      <c r="F33" s="107"/>
      <c r="G33" s="16">
        <v>8</v>
      </c>
      <c r="H33" s="16">
        <v>9</v>
      </c>
      <c r="I33" s="16">
        <v>7</v>
      </c>
      <c r="J33" s="16">
        <v>6</v>
      </c>
      <c r="K33" s="16">
        <v>8</v>
      </c>
      <c r="M33" s="15">
        <v>8</v>
      </c>
      <c r="N33" s="15">
        <v>9</v>
      </c>
      <c r="O33" s="15">
        <v>10</v>
      </c>
      <c r="P33" s="15">
        <v>7</v>
      </c>
      <c r="Q33" s="15">
        <v>8</v>
      </c>
    </row>
    <row r="34" spans="5:18" ht="24" x14ac:dyDescent="0.2">
      <c r="E34" s="5" t="s">
        <v>18</v>
      </c>
      <c r="F34" s="107"/>
      <c r="G34" s="16">
        <v>8</v>
      </c>
      <c r="H34" s="16">
        <v>9</v>
      </c>
      <c r="I34" s="16">
        <v>7</v>
      </c>
      <c r="J34" s="16">
        <v>8</v>
      </c>
      <c r="K34" s="16">
        <v>6</v>
      </c>
      <c r="M34" s="15">
        <v>8</v>
      </c>
      <c r="N34" s="15">
        <v>9</v>
      </c>
      <c r="O34" s="15">
        <v>7</v>
      </c>
      <c r="P34" s="15">
        <v>8</v>
      </c>
      <c r="Q34" s="15">
        <v>6</v>
      </c>
    </row>
    <row r="35" spans="5:18" ht="24" x14ac:dyDescent="0.2">
      <c r="E35" s="5" t="s">
        <v>17</v>
      </c>
      <c r="F35" s="107"/>
      <c r="G35" s="16">
        <v>6</v>
      </c>
      <c r="H35" s="16">
        <v>8</v>
      </c>
      <c r="I35" s="16">
        <v>9</v>
      </c>
      <c r="J35" s="16">
        <v>4</v>
      </c>
      <c r="K35" s="16">
        <v>7</v>
      </c>
      <c r="M35" s="15">
        <v>6</v>
      </c>
      <c r="N35" s="15">
        <v>8</v>
      </c>
      <c r="O35" s="15">
        <v>9</v>
      </c>
      <c r="P35" s="15">
        <v>5</v>
      </c>
      <c r="Q35" s="15">
        <v>7</v>
      </c>
    </row>
    <row r="36" spans="5:18" ht="24" x14ac:dyDescent="0.2">
      <c r="E36" s="5" t="s">
        <v>19</v>
      </c>
      <c r="F36" s="107"/>
      <c r="G36" s="16">
        <v>8</v>
      </c>
      <c r="H36" s="16">
        <v>9</v>
      </c>
      <c r="I36" s="16">
        <v>9</v>
      </c>
      <c r="J36" s="16">
        <v>8</v>
      </c>
      <c r="K36" s="16">
        <v>8</v>
      </c>
      <c r="M36" s="15">
        <v>8</v>
      </c>
      <c r="N36" s="15">
        <v>9</v>
      </c>
      <c r="O36" s="15">
        <v>7</v>
      </c>
      <c r="P36" s="15">
        <v>8</v>
      </c>
      <c r="Q36" s="15">
        <v>9</v>
      </c>
    </row>
    <row r="37" spans="5:18" ht="24" x14ac:dyDescent="0.2">
      <c r="E37" s="5" t="s">
        <v>20</v>
      </c>
      <c r="F37" s="107"/>
      <c r="G37" s="16">
        <v>8</v>
      </c>
      <c r="H37" s="16">
        <v>9</v>
      </c>
      <c r="I37" s="16">
        <v>7</v>
      </c>
      <c r="J37" s="16">
        <v>8</v>
      </c>
      <c r="K37" s="16">
        <v>9</v>
      </c>
      <c r="M37" s="15">
        <v>8</v>
      </c>
      <c r="N37" s="15">
        <v>9</v>
      </c>
      <c r="O37" s="15">
        <v>7</v>
      </c>
      <c r="P37" s="15">
        <v>8</v>
      </c>
      <c r="Q37" s="15">
        <v>9</v>
      </c>
    </row>
    <row r="38" spans="5:18" ht="24" x14ac:dyDescent="0.2">
      <c r="E38" s="5" t="s">
        <v>21</v>
      </c>
      <c r="F38" s="107"/>
      <c r="G38" s="16">
        <v>9</v>
      </c>
      <c r="H38" s="16">
        <v>8</v>
      </c>
      <c r="I38" s="16">
        <v>7</v>
      </c>
      <c r="J38" s="16">
        <v>8</v>
      </c>
      <c r="K38" s="16">
        <v>9</v>
      </c>
      <c r="M38" s="15">
        <v>8</v>
      </c>
      <c r="N38" s="15">
        <v>9</v>
      </c>
      <c r="O38" s="15">
        <v>7</v>
      </c>
      <c r="P38" s="15">
        <v>8</v>
      </c>
      <c r="Q38" s="15">
        <v>9</v>
      </c>
    </row>
    <row r="39" spans="5:18" ht="24" x14ac:dyDescent="0.2">
      <c r="E39" s="5" t="s">
        <v>22</v>
      </c>
      <c r="F39" s="107"/>
      <c r="G39" s="16">
        <v>8</v>
      </c>
      <c r="H39" s="16">
        <v>9</v>
      </c>
      <c r="I39" s="16">
        <v>7</v>
      </c>
      <c r="J39" s="16">
        <v>8</v>
      </c>
      <c r="K39" s="16">
        <v>6</v>
      </c>
      <c r="M39" s="15">
        <v>7</v>
      </c>
      <c r="N39" s="15">
        <v>8</v>
      </c>
      <c r="O39" s="15">
        <v>9</v>
      </c>
      <c r="P39" s="15">
        <v>8</v>
      </c>
      <c r="Q39" s="15">
        <v>6</v>
      </c>
    </row>
    <row r="40" spans="5:18" ht="24" x14ac:dyDescent="0.2">
      <c r="E40" s="5" t="s">
        <v>23</v>
      </c>
      <c r="F40" s="107"/>
      <c r="G40" s="16">
        <v>6</v>
      </c>
      <c r="H40" s="16">
        <v>8</v>
      </c>
      <c r="I40" s="16">
        <v>7</v>
      </c>
      <c r="J40" s="16">
        <v>7</v>
      </c>
      <c r="K40" s="16">
        <v>8</v>
      </c>
      <c r="M40" s="15">
        <v>6</v>
      </c>
      <c r="N40" s="15">
        <v>8</v>
      </c>
      <c r="O40" s="15">
        <v>7</v>
      </c>
      <c r="P40" s="15">
        <v>7</v>
      </c>
      <c r="Q40" s="15">
        <v>8</v>
      </c>
    </row>
    <row r="41" spans="5:18" ht="132" x14ac:dyDescent="0.2">
      <c r="E41" s="5" t="s">
        <v>26</v>
      </c>
      <c r="F41" s="107"/>
      <c r="G41" s="16">
        <v>10</v>
      </c>
      <c r="H41" s="16">
        <v>10</v>
      </c>
      <c r="I41" s="16">
        <v>9</v>
      </c>
      <c r="J41" s="16">
        <v>10</v>
      </c>
      <c r="K41" s="16">
        <v>10</v>
      </c>
      <c r="M41" s="15">
        <v>10</v>
      </c>
      <c r="N41" s="15">
        <v>10</v>
      </c>
      <c r="O41" s="15">
        <v>9</v>
      </c>
      <c r="P41" s="15">
        <v>10</v>
      </c>
      <c r="Q41" s="15">
        <v>10</v>
      </c>
    </row>
    <row r="42" spans="5:18" ht="132" x14ac:dyDescent="0.2">
      <c r="E42" s="5" t="s">
        <v>27</v>
      </c>
      <c r="F42" s="107"/>
      <c r="G42" s="16">
        <v>5</v>
      </c>
      <c r="H42" s="16">
        <v>10</v>
      </c>
      <c r="I42" s="16">
        <v>6</v>
      </c>
      <c r="J42" s="16">
        <v>6</v>
      </c>
      <c r="K42" s="16">
        <v>4</v>
      </c>
      <c r="M42" s="15">
        <v>5</v>
      </c>
      <c r="N42" s="15">
        <v>10</v>
      </c>
      <c r="O42" s="15">
        <v>7</v>
      </c>
      <c r="P42" s="15">
        <v>6</v>
      </c>
      <c r="Q42" s="15">
        <v>8</v>
      </c>
    </row>
    <row r="43" spans="5:18" ht="132" x14ac:dyDescent="0.2">
      <c r="E43" s="5" t="s">
        <v>30</v>
      </c>
      <c r="F43" s="107"/>
      <c r="G43" s="16">
        <v>8</v>
      </c>
      <c r="H43" s="16">
        <v>9</v>
      </c>
      <c r="I43" s="16">
        <v>7</v>
      </c>
      <c r="J43" s="16">
        <v>8</v>
      </c>
      <c r="K43" s="16">
        <v>9</v>
      </c>
      <c r="M43" s="15">
        <v>7</v>
      </c>
      <c r="N43" s="15">
        <v>8</v>
      </c>
      <c r="O43" s="15">
        <v>9</v>
      </c>
      <c r="P43" s="15">
        <v>7</v>
      </c>
      <c r="Q43" s="15">
        <v>8</v>
      </c>
    </row>
    <row r="44" spans="5:18" ht="24" x14ac:dyDescent="0.2">
      <c r="E44" s="5" t="s">
        <v>24</v>
      </c>
      <c r="F44" s="107"/>
      <c r="G44" s="16">
        <v>9</v>
      </c>
      <c r="H44" s="16">
        <v>8</v>
      </c>
      <c r="I44" s="16">
        <v>7</v>
      </c>
      <c r="J44" s="16">
        <v>8</v>
      </c>
      <c r="K44" s="16">
        <v>6</v>
      </c>
      <c r="M44" s="15">
        <v>8</v>
      </c>
      <c r="N44" s="15">
        <v>9</v>
      </c>
      <c r="O44" s="15">
        <v>7</v>
      </c>
      <c r="P44" s="15">
        <v>8</v>
      </c>
      <c r="Q44" s="15">
        <v>6</v>
      </c>
    </row>
    <row r="45" spans="5:18" x14ac:dyDescent="0.15">
      <c r="F45" s="107"/>
      <c r="G45" s="16"/>
      <c r="H45" s="16"/>
      <c r="I45" s="16"/>
      <c r="J45" s="16"/>
      <c r="K45" s="16"/>
      <c r="M45" s="16"/>
      <c r="N45" s="16"/>
      <c r="O45" s="16"/>
      <c r="P45" s="16"/>
      <c r="Q45" s="16"/>
    </row>
    <row r="46" spans="5:18" x14ac:dyDescent="0.15">
      <c r="F46" s="107"/>
      <c r="G46" s="29">
        <f t="shared" ref="G46:K46" si="12">AVERAGE(G31:G38)</f>
        <v>8</v>
      </c>
      <c r="H46" s="29">
        <f t="shared" si="12"/>
        <v>8.25</v>
      </c>
      <c r="I46" s="29">
        <f t="shared" si="12"/>
        <v>7.75</v>
      </c>
      <c r="J46" s="29">
        <f t="shared" si="12"/>
        <v>6.75</v>
      </c>
      <c r="K46" s="29">
        <f t="shared" si="12"/>
        <v>7.75</v>
      </c>
      <c r="M46" s="29">
        <f>AVERAGE(M31:M38)</f>
        <v>7.625</v>
      </c>
      <c r="N46" s="29">
        <f>AVERAGE(N31:N38)</f>
        <v>8.375</v>
      </c>
      <c r="O46" s="29">
        <f>AVERAGE(O31:O38)</f>
        <v>7.75</v>
      </c>
      <c r="P46" s="29">
        <f>AVERAGE(P31:P38)</f>
        <v>7.25</v>
      </c>
      <c r="Q46" s="29">
        <f>AVERAGE(Q31:Q38)</f>
        <v>7.875</v>
      </c>
      <c r="R46" s="7" t="s">
        <v>38</v>
      </c>
    </row>
    <row r="47" spans="5:18" x14ac:dyDescent="0.15">
      <c r="F47" s="107"/>
      <c r="G47" s="29">
        <f t="shared" ref="G47:K47" si="13">STDEV(G31:G38)</f>
        <v>0.92582009977255142</v>
      </c>
      <c r="H47" s="29">
        <f t="shared" si="13"/>
        <v>1.0350983390135313</v>
      </c>
      <c r="I47" s="29">
        <f t="shared" si="13"/>
        <v>1.0350983390135313</v>
      </c>
      <c r="J47" s="29">
        <f t="shared" si="13"/>
        <v>1.5811388300841898</v>
      </c>
      <c r="K47" s="29">
        <f t="shared" si="13"/>
        <v>1.0350983390135313</v>
      </c>
      <c r="M47" s="29">
        <f>STDEV(M31:M38)</f>
        <v>0.74402380914284494</v>
      </c>
      <c r="N47" s="29">
        <f>STDEV(N31:N38)</f>
        <v>1.407885953173359</v>
      </c>
      <c r="O47" s="29">
        <f>STDEV(O31:O38)</f>
        <v>1.1649647450214351</v>
      </c>
      <c r="P47" s="29">
        <f>STDEV(P31:P38)</f>
        <v>1.1649647450214351</v>
      </c>
      <c r="Q47" s="29">
        <f>STDEV(Q31:Q38)</f>
        <v>1.1259916264596033</v>
      </c>
      <c r="R47" s="7" t="s">
        <v>41</v>
      </c>
    </row>
    <row r="48" spans="5:18" x14ac:dyDescent="0.15">
      <c r="F48" s="107"/>
      <c r="G48" s="29">
        <f t="shared" ref="G48:K48" si="14">AVERAGE(G39:G44)</f>
        <v>7.666666666666667</v>
      </c>
      <c r="H48" s="29">
        <f t="shared" si="14"/>
        <v>9</v>
      </c>
      <c r="I48" s="29">
        <f t="shared" si="14"/>
        <v>7.166666666666667</v>
      </c>
      <c r="J48" s="29">
        <f t="shared" si="14"/>
        <v>7.833333333333333</v>
      </c>
      <c r="K48" s="29">
        <f t="shared" si="14"/>
        <v>7.166666666666667</v>
      </c>
      <c r="M48" s="29">
        <f>AVERAGE(M39:M44)</f>
        <v>7.166666666666667</v>
      </c>
      <c r="N48" s="29">
        <f>AVERAGE(N39:N44)</f>
        <v>8.8333333333333339</v>
      </c>
      <c r="O48" s="29">
        <f>AVERAGE(O39:O44)</f>
        <v>8</v>
      </c>
      <c r="P48" s="29">
        <f>AVERAGE(P39:P44)</f>
        <v>7.666666666666667</v>
      </c>
      <c r="Q48" s="29">
        <f>AVERAGE(Q39:Q44)</f>
        <v>7.666666666666667</v>
      </c>
      <c r="R48" s="7" t="s">
        <v>39</v>
      </c>
    </row>
    <row r="49" spans="5:18" x14ac:dyDescent="0.15">
      <c r="F49" s="107"/>
      <c r="G49" s="29">
        <f t="shared" ref="G49:K49" si="15">STDEV(G39:G44)</f>
        <v>1.8618986725025244</v>
      </c>
      <c r="H49" s="29">
        <f t="shared" si="15"/>
        <v>0.89442719099991586</v>
      </c>
      <c r="I49" s="29">
        <f t="shared" si="15"/>
        <v>0.98319208025017313</v>
      </c>
      <c r="J49" s="29">
        <f t="shared" si="15"/>
        <v>1.3291601358251244</v>
      </c>
      <c r="K49" s="29">
        <f t="shared" si="15"/>
        <v>2.2286019533929031</v>
      </c>
      <c r="M49" s="29">
        <f>STDEV(M39:M44)</f>
        <v>1.7224014243685073</v>
      </c>
      <c r="N49" s="29">
        <f>STDEV(N39:N44)</f>
        <v>0.98319208025017313</v>
      </c>
      <c r="O49" s="29">
        <f>STDEV(O39:O44)</f>
        <v>1.0954451150103321</v>
      </c>
      <c r="P49" s="29">
        <f>STDEV(P39:P44)</f>
        <v>1.366260102127945</v>
      </c>
      <c r="Q49" s="29">
        <f>STDEV(Q39:Q44)</f>
        <v>1.5055453054181609</v>
      </c>
      <c r="R49" s="7" t="s">
        <v>42</v>
      </c>
    </row>
    <row r="50" spans="5:18" x14ac:dyDescent="0.15">
      <c r="F50" s="107"/>
      <c r="G50" s="23"/>
      <c r="H50" s="23"/>
      <c r="I50" s="23"/>
      <c r="J50" s="23"/>
      <c r="K50" s="23"/>
      <c r="M50" s="23"/>
      <c r="N50" s="23"/>
      <c r="O50" s="23"/>
      <c r="P50" s="23"/>
      <c r="Q50" s="23"/>
      <c r="R50" s="23"/>
    </row>
    <row r="51" spans="5:18" x14ac:dyDescent="0.15">
      <c r="F51" s="107"/>
      <c r="G51" s="29">
        <f t="shared" ref="G51:K51" si="16">AVERAGE(G31:G44)</f>
        <v>7.8571428571428568</v>
      </c>
      <c r="H51" s="29">
        <f t="shared" si="16"/>
        <v>8.5714285714285712</v>
      </c>
      <c r="I51" s="29">
        <f t="shared" si="16"/>
        <v>7.5</v>
      </c>
      <c r="J51" s="29">
        <f t="shared" si="16"/>
        <v>7.2142857142857144</v>
      </c>
      <c r="K51" s="29">
        <f t="shared" si="16"/>
        <v>7.5</v>
      </c>
      <c r="M51" s="29">
        <f t="shared" ref="M51:Q51" si="17">AVERAGE(M31:M44)</f>
        <v>7.4285714285714288</v>
      </c>
      <c r="N51" s="29">
        <f>AVERAGE(N31:N44)</f>
        <v>8.5714285714285712</v>
      </c>
      <c r="O51" s="29">
        <f t="shared" si="17"/>
        <v>7.8571428571428568</v>
      </c>
      <c r="P51" s="29">
        <f t="shared" si="17"/>
        <v>7.4285714285714288</v>
      </c>
      <c r="Q51" s="29">
        <f t="shared" si="17"/>
        <v>7.7857142857142856</v>
      </c>
      <c r="R51" s="7" t="s">
        <v>40</v>
      </c>
    </row>
    <row r="52" spans="5:18" x14ac:dyDescent="0.15">
      <c r="F52" s="107"/>
      <c r="G52" s="29">
        <f t="shared" ref="G52:K52" si="18">STDEV(G31:G44)</f>
        <v>1.3506205330054109</v>
      </c>
      <c r="H52" s="29">
        <f t="shared" si="18"/>
        <v>1.016349857562358</v>
      </c>
      <c r="I52" s="29">
        <f t="shared" si="18"/>
        <v>1.0190493307301363</v>
      </c>
      <c r="J52" s="29">
        <f t="shared" si="18"/>
        <v>1.5281246137553173</v>
      </c>
      <c r="K52" s="29">
        <f t="shared" si="18"/>
        <v>1.6052797503622467</v>
      </c>
      <c r="M52" s="29">
        <f t="shared" ref="M52:Q52" si="19">STDEV(M31:M44)</f>
        <v>1.2224996910042538</v>
      </c>
      <c r="N52" s="29">
        <f t="shared" si="19"/>
        <v>1.22249969100425</v>
      </c>
      <c r="O52" s="29">
        <f t="shared" si="19"/>
        <v>1.0994504121565487</v>
      </c>
      <c r="P52" s="29">
        <f t="shared" si="19"/>
        <v>1.2224996910042538</v>
      </c>
      <c r="Q52" s="29">
        <f t="shared" si="19"/>
        <v>1.2513728724621085</v>
      </c>
      <c r="R52" s="7" t="s">
        <v>43</v>
      </c>
    </row>
    <row r="53" spans="5:18" x14ac:dyDescent="0.15">
      <c r="G53" s="16"/>
      <c r="H53" s="16"/>
      <c r="I53" s="16"/>
      <c r="J53" s="16"/>
      <c r="K53" s="16"/>
      <c r="M53" s="16"/>
      <c r="N53" s="16"/>
      <c r="O53" s="16"/>
      <c r="P53" s="16"/>
      <c r="Q53" s="16"/>
    </row>
    <row r="54" spans="5:18" x14ac:dyDescent="0.15">
      <c r="G54" s="16"/>
      <c r="H54" s="16"/>
      <c r="I54" s="16"/>
      <c r="J54" s="16"/>
      <c r="K54" s="16"/>
      <c r="M54" s="16"/>
      <c r="N54" s="16"/>
      <c r="O54" s="16"/>
      <c r="P54" s="16"/>
      <c r="Q54" s="16"/>
    </row>
    <row r="55" spans="5:18" x14ac:dyDescent="0.15">
      <c r="F55" s="107" t="s">
        <v>33</v>
      </c>
      <c r="G55" s="106" t="s">
        <v>7</v>
      </c>
      <c r="H55" s="106"/>
      <c r="I55" s="106"/>
      <c r="J55" s="106"/>
      <c r="K55" s="106"/>
      <c r="M55" s="106" t="s">
        <v>405</v>
      </c>
      <c r="N55" s="106"/>
      <c r="O55" s="106"/>
      <c r="P55" s="106"/>
      <c r="Q55" s="106"/>
    </row>
    <row r="56" spans="5:18" x14ac:dyDescent="0.15">
      <c r="F56" s="107"/>
      <c r="G56" s="10"/>
      <c r="H56" s="10"/>
      <c r="I56" s="10"/>
      <c r="J56" s="10"/>
      <c r="K56" s="10"/>
      <c r="M56" s="10" t="s">
        <v>400</v>
      </c>
      <c r="N56" s="10" t="s">
        <v>401</v>
      </c>
      <c r="O56" s="10" t="s">
        <v>402</v>
      </c>
      <c r="P56" s="10" t="s">
        <v>403</v>
      </c>
      <c r="Q56" s="10" t="s">
        <v>404</v>
      </c>
    </row>
    <row r="57" spans="5:18" x14ac:dyDescent="0.15">
      <c r="F57" s="107"/>
      <c r="G57" s="10" t="s">
        <v>11</v>
      </c>
      <c r="H57" s="10" t="s">
        <v>2</v>
      </c>
      <c r="I57" s="10" t="s">
        <v>12</v>
      </c>
      <c r="J57" s="10" t="s">
        <v>13</v>
      </c>
      <c r="K57" s="10" t="s">
        <v>14</v>
      </c>
      <c r="M57" s="10" t="s">
        <v>11</v>
      </c>
      <c r="N57" s="10" t="s">
        <v>2</v>
      </c>
      <c r="O57" s="10" t="s">
        <v>12</v>
      </c>
      <c r="P57" s="10" t="s">
        <v>13</v>
      </c>
      <c r="Q57" s="10" t="s">
        <v>14</v>
      </c>
    </row>
    <row r="58" spans="5:18" ht="24" x14ac:dyDescent="0.2">
      <c r="E58" s="5" t="s">
        <v>10</v>
      </c>
      <c r="F58" s="107"/>
      <c r="G58" s="16">
        <v>9</v>
      </c>
      <c r="H58" s="16">
        <v>10</v>
      </c>
      <c r="I58" s="16">
        <v>8</v>
      </c>
      <c r="J58" s="16">
        <v>9</v>
      </c>
      <c r="K58" s="16">
        <v>9</v>
      </c>
      <c r="M58" s="15">
        <v>9</v>
      </c>
      <c r="N58" s="15">
        <v>10</v>
      </c>
      <c r="O58" s="15">
        <v>8</v>
      </c>
      <c r="P58" s="15">
        <v>9</v>
      </c>
      <c r="Q58" s="15">
        <v>9</v>
      </c>
    </row>
    <row r="59" spans="5:18" ht="24" x14ac:dyDescent="0.2">
      <c r="E59" s="5" t="s">
        <v>15</v>
      </c>
      <c r="F59" s="107"/>
      <c r="G59" s="16">
        <v>9</v>
      </c>
      <c r="H59" s="16">
        <v>6</v>
      </c>
      <c r="I59" s="16">
        <v>7</v>
      </c>
      <c r="J59" s="16">
        <v>5</v>
      </c>
      <c r="K59" s="16">
        <v>9</v>
      </c>
      <c r="M59" s="15">
        <v>9</v>
      </c>
      <c r="N59" s="15">
        <v>3</v>
      </c>
      <c r="O59" s="15">
        <v>6</v>
      </c>
      <c r="P59" s="15">
        <v>4</v>
      </c>
      <c r="Q59" s="15">
        <v>9</v>
      </c>
    </row>
    <row r="60" spans="5:18" ht="36" x14ac:dyDescent="0.2">
      <c r="E60" s="5" t="s">
        <v>16</v>
      </c>
      <c r="F60" s="107"/>
      <c r="G60" s="16">
        <v>9</v>
      </c>
      <c r="H60" s="16">
        <v>9</v>
      </c>
      <c r="I60" s="16">
        <v>9</v>
      </c>
      <c r="J60" s="16">
        <v>8</v>
      </c>
      <c r="K60" s="16">
        <v>8</v>
      </c>
      <c r="M60" s="15">
        <v>7</v>
      </c>
      <c r="N60" s="15">
        <v>8</v>
      </c>
      <c r="O60" s="15">
        <v>9</v>
      </c>
      <c r="P60" s="15">
        <v>6</v>
      </c>
      <c r="Q60" s="15">
        <v>7</v>
      </c>
    </row>
    <row r="61" spans="5:18" ht="24" x14ac:dyDescent="0.2">
      <c r="E61" s="5" t="s">
        <v>18</v>
      </c>
      <c r="F61" s="107"/>
      <c r="G61" s="16">
        <v>9</v>
      </c>
      <c r="H61" s="16">
        <v>9</v>
      </c>
      <c r="I61" s="16">
        <v>9</v>
      </c>
      <c r="J61" s="16">
        <v>8</v>
      </c>
      <c r="K61" s="16">
        <v>6</v>
      </c>
      <c r="M61" s="15">
        <v>9</v>
      </c>
      <c r="N61" s="15">
        <v>10</v>
      </c>
      <c r="O61" s="15">
        <v>7</v>
      </c>
      <c r="P61" s="15">
        <v>8</v>
      </c>
      <c r="Q61" s="15">
        <v>5</v>
      </c>
    </row>
    <row r="62" spans="5:18" ht="24" x14ac:dyDescent="0.2">
      <c r="E62" s="5" t="s">
        <v>17</v>
      </c>
      <c r="F62" s="107"/>
      <c r="G62" s="16">
        <v>9</v>
      </c>
      <c r="H62" s="16">
        <v>10</v>
      </c>
      <c r="I62" s="16">
        <v>10</v>
      </c>
      <c r="J62" s="16">
        <v>2</v>
      </c>
      <c r="K62" s="16">
        <v>9</v>
      </c>
      <c r="M62" s="15">
        <v>5</v>
      </c>
      <c r="N62" s="15">
        <v>6</v>
      </c>
      <c r="O62" s="15">
        <v>4</v>
      </c>
      <c r="P62" s="15">
        <v>9</v>
      </c>
      <c r="Q62" s="15">
        <v>5</v>
      </c>
    </row>
    <row r="63" spans="5:18" ht="24" x14ac:dyDescent="0.2">
      <c r="E63" s="5" t="s">
        <v>19</v>
      </c>
      <c r="F63" s="107"/>
      <c r="G63" s="16">
        <v>8</v>
      </c>
      <c r="H63" s="16">
        <v>9</v>
      </c>
      <c r="I63" s="16">
        <v>9</v>
      </c>
      <c r="J63" s="16">
        <v>9</v>
      </c>
      <c r="K63" s="16">
        <v>10</v>
      </c>
      <c r="M63" s="15">
        <v>9</v>
      </c>
      <c r="N63" s="15">
        <v>10</v>
      </c>
      <c r="O63" s="15">
        <v>9</v>
      </c>
      <c r="P63" s="15">
        <v>10</v>
      </c>
      <c r="Q63" s="15">
        <v>8</v>
      </c>
    </row>
    <row r="64" spans="5:18" ht="24" x14ac:dyDescent="0.2">
      <c r="E64" s="5" t="s">
        <v>20</v>
      </c>
      <c r="F64" s="107"/>
      <c r="G64" s="16">
        <v>9</v>
      </c>
      <c r="H64" s="16">
        <v>10</v>
      </c>
      <c r="I64" s="16">
        <v>7</v>
      </c>
      <c r="J64" s="16">
        <v>10</v>
      </c>
      <c r="K64" s="16">
        <v>10</v>
      </c>
      <c r="M64" s="15">
        <v>9</v>
      </c>
      <c r="N64" s="15">
        <v>10</v>
      </c>
      <c r="O64" s="15">
        <v>7</v>
      </c>
      <c r="P64" s="15">
        <v>10</v>
      </c>
      <c r="Q64" s="15">
        <v>9</v>
      </c>
    </row>
    <row r="65" spans="5:18" ht="24" x14ac:dyDescent="0.2">
      <c r="E65" s="5" t="s">
        <v>21</v>
      </c>
      <c r="F65" s="107"/>
      <c r="G65" s="16">
        <v>10</v>
      </c>
      <c r="H65" s="16">
        <v>10</v>
      </c>
      <c r="I65" s="16">
        <v>8</v>
      </c>
      <c r="J65" s="16">
        <v>7</v>
      </c>
      <c r="K65" s="16">
        <v>6</v>
      </c>
      <c r="M65" s="15">
        <v>9</v>
      </c>
      <c r="N65" s="15">
        <v>8</v>
      </c>
      <c r="O65" s="15">
        <v>7</v>
      </c>
      <c r="P65" s="15">
        <v>8.5</v>
      </c>
      <c r="Q65" s="15">
        <v>6</v>
      </c>
    </row>
    <row r="66" spans="5:18" ht="24" x14ac:dyDescent="0.2">
      <c r="E66" s="5" t="s">
        <v>22</v>
      </c>
      <c r="F66" s="107"/>
      <c r="G66" s="16">
        <v>7</v>
      </c>
      <c r="H66" s="16">
        <v>9</v>
      </c>
      <c r="I66" s="16">
        <v>8</v>
      </c>
      <c r="J66" s="16">
        <v>9</v>
      </c>
      <c r="K66" s="16">
        <v>6</v>
      </c>
      <c r="M66" s="15">
        <v>8</v>
      </c>
      <c r="N66" s="15">
        <v>9</v>
      </c>
      <c r="O66" s="15">
        <v>8</v>
      </c>
      <c r="P66" s="15">
        <v>9</v>
      </c>
      <c r="Q66" s="15">
        <v>6</v>
      </c>
    </row>
    <row r="67" spans="5:18" ht="24" x14ac:dyDescent="0.2">
      <c r="E67" s="5" t="s">
        <v>23</v>
      </c>
      <c r="F67" s="107"/>
      <c r="G67" s="16">
        <v>4</v>
      </c>
      <c r="H67" s="16">
        <v>8</v>
      </c>
      <c r="I67" s="16">
        <v>6</v>
      </c>
      <c r="J67" s="16">
        <v>7</v>
      </c>
      <c r="K67" s="16">
        <v>7</v>
      </c>
      <c r="M67" s="15">
        <v>6</v>
      </c>
      <c r="N67" s="15">
        <v>8</v>
      </c>
      <c r="O67" s="15">
        <v>9</v>
      </c>
      <c r="P67" s="15">
        <v>8</v>
      </c>
      <c r="Q67" s="15">
        <v>8</v>
      </c>
    </row>
    <row r="68" spans="5:18" ht="132" x14ac:dyDescent="0.2">
      <c r="E68" s="5" t="s">
        <v>26</v>
      </c>
      <c r="F68" s="107"/>
      <c r="G68" s="16">
        <v>10</v>
      </c>
      <c r="H68" s="16">
        <v>10</v>
      </c>
      <c r="I68" s="16">
        <v>8</v>
      </c>
      <c r="J68" s="16">
        <v>10</v>
      </c>
      <c r="K68" s="16">
        <v>10</v>
      </c>
      <c r="M68" s="15">
        <v>10</v>
      </c>
      <c r="N68" s="15">
        <v>10</v>
      </c>
      <c r="O68" s="15">
        <v>8</v>
      </c>
      <c r="P68" s="15">
        <v>10</v>
      </c>
      <c r="Q68" s="15">
        <v>10</v>
      </c>
    </row>
    <row r="69" spans="5:18" ht="132" x14ac:dyDescent="0.2">
      <c r="E69" s="5" t="s">
        <v>27</v>
      </c>
      <c r="F69" s="107"/>
      <c r="G69" s="16">
        <v>5</v>
      </c>
      <c r="H69" s="16">
        <v>6</v>
      </c>
      <c r="I69" s="16">
        <v>8</v>
      </c>
      <c r="J69" s="16">
        <v>9</v>
      </c>
      <c r="K69" s="16">
        <v>10</v>
      </c>
      <c r="M69" s="15">
        <v>4</v>
      </c>
      <c r="N69" s="15">
        <v>6</v>
      </c>
      <c r="O69" s="15">
        <v>7</v>
      </c>
      <c r="P69" s="15">
        <v>8</v>
      </c>
      <c r="Q69" s="15">
        <v>9</v>
      </c>
    </row>
    <row r="70" spans="5:18" ht="132" x14ac:dyDescent="0.2">
      <c r="E70" s="5" t="s">
        <v>30</v>
      </c>
      <c r="F70" s="107"/>
      <c r="G70" s="16">
        <v>8</v>
      </c>
      <c r="H70" s="16">
        <v>9</v>
      </c>
      <c r="I70" s="16">
        <v>6</v>
      </c>
      <c r="J70" s="16">
        <v>8</v>
      </c>
      <c r="K70" s="16">
        <v>10</v>
      </c>
      <c r="M70" s="15">
        <v>5</v>
      </c>
      <c r="N70" s="15">
        <v>9</v>
      </c>
      <c r="O70" s="15">
        <v>6</v>
      </c>
      <c r="P70" s="15">
        <v>9</v>
      </c>
      <c r="Q70" s="15">
        <v>10</v>
      </c>
    </row>
    <row r="71" spans="5:18" ht="24" x14ac:dyDescent="0.2">
      <c r="E71" s="5" t="s">
        <v>24</v>
      </c>
      <c r="F71" s="107"/>
      <c r="G71" s="16">
        <v>10</v>
      </c>
      <c r="H71" s="16">
        <v>10</v>
      </c>
      <c r="I71" s="16">
        <v>8</v>
      </c>
      <c r="J71" s="16">
        <v>9</v>
      </c>
      <c r="K71" s="16">
        <v>6</v>
      </c>
      <c r="M71" s="15">
        <v>9</v>
      </c>
      <c r="N71" s="15">
        <v>10</v>
      </c>
      <c r="O71" s="15">
        <v>7</v>
      </c>
      <c r="P71" s="15">
        <v>9</v>
      </c>
      <c r="Q71" s="15">
        <v>5</v>
      </c>
    </row>
    <row r="72" spans="5:18" x14ac:dyDescent="0.15">
      <c r="F72" s="107"/>
      <c r="G72" s="16"/>
      <c r="H72" s="16"/>
      <c r="I72" s="16"/>
      <c r="J72" s="16"/>
      <c r="K72" s="16"/>
      <c r="M72" s="16"/>
      <c r="N72" s="16"/>
      <c r="O72" s="16"/>
      <c r="P72" s="16"/>
      <c r="Q72" s="16"/>
    </row>
    <row r="73" spans="5:18" x14ac:dyDescent="0.15">
      <c r="F73" s="107"/>
      <c r="G73" s="29">
        <f t="shared" ref="G73:K73" si="20">AVERAGE(G58:G65)</f>
        <v>9</v>
      </c>
      <c r="H73" s="29">
        <f t="shared" si="20"/>
        <v>9.125</v>
      </c>
      <c r="I73" s="29">
        <f t="shared" si="20"/>
        <v>8.375</v>
      </c>
      <c r="J73" s="29">
        <f t="shared" si="20"/>
        <v>7.25</v>
      </c>
      <c r="K73" s="29">
        <f t="shared" si="20"/>
        <v>8.375</v>
      </c>
      <c r="M73" s="29">
        <f t="shared" ref="M73:Q73" si="21">AVERAGE(M58:M65)</f>
        <v>8.25</v>
      </c>
      <c r="N73" s="29">
        <f t="shared" si="21"/>
        <v>8.125</v>
      </c>
      <c r="O73" s="29">
        <f t="shared" si="21"/>
        <v>7.125</v>
      </c>
      <c r="P73" s="29">
        <f t="shared" si="21"/>
        <v>8.0625</v>
      </c>
      <c r="Q73" s="29">
        <f t="shared" si="21"/>
        <v>7.25</v>
      </c>
      <c r="R73" s="7" t="s">
        <v>38</v>
      </c>
    </row>
    <row r="74" spans="5:18" x14ac:dyDescent="0.15">
      <c r="F74" s="107"/>
      <c r="G74" s="29">
        <f t="shared" ref="G74:K74" si="22">STDEV(G58:G65)</f>
        <v>0.53452248382484879</v>
      </c>
      <c r="H74" s="29">
        <f t="shared" si="22"/>
        <v>1.3562026818605375</v>
      </c>
      <c r="I74" s="29">
        <f t="shared" si="22"/>
        <v>1.0606601717798212</v>
      </c>
      <c r="J74" s="29">
        <f t="shared" si="22"/>
        <v>2.6049403612586386</v>
      </c>
      <c r="K74" s="29">
        <f t="shared" si="22"/>
        <v>1.5979898086569353</v>
      </c>
      <c r="M74" s="29">
        <f t="shared" ref="M74:Q74" si="23">STDEV(M58:M65)</f>
        <v>1.4880476182856899</v>
      </c>
      <c r="N74" s="29">
        <f t="shared" si="23"/>
        <v>2.5319388392523003</v>
      </c>
      <c r="O74" s="29">
        <f t="shared" si="23"/>
        <v>1.6420805617960927</v>
      </c>
      <c r="P74" s="29">
        <f t="shared" si="23"/>
        <v>2.0777305613852546</v>
      </c>
      <c r="Q74" s="29">
        <f t="shared" si="23"/>
        <v>1.7525491637693282</v>
      </c>
      <c r="R74" s="7" t="s">
        <v>41</v>
      </c>
    </row>
    <row r="75" spans="5:18" x14ac:dyDescent="0.15">
      <c r="F75" s="107"/>
      <c r="G75" s="29">
        <f t="shared" ref="G75:K75" si="24">AVERAGE(G66:G71)</f>
        <v>7.333333333333333</v>
      </c>
      <c r="H75" s="29">
        <f t="shared" si="24"/>
        <v>8.6666666666666661</v>
      </c>
      <c r="I75" s="29">
        <f t="shared" si="24"/>
        <v>7.333333333333333</v>
      </c>
      <c r="J75" s="29">
        <f t="shared" si="24"/>
        <v>8.6666666666666661</v>
      </c>
      <c r="K75" s="29">
        <f t="shared" si="24"/>
        <v>8.1666666666666661</v>
      </c>
      <c r="M75" s="29">
        <f t="shared" ref="M75:Q75" si="25">AVERAGE(M66:M71)</f>
        <v>7</v>
      </c>
      <c r="N75" s="29">
        <f t="shared" si="25"/>
        <v>8.6666666666666661</v>
      </c>
      <c r="O75" s="29">
        <f t="shared" si="25"/>
        <v>7.5</v>
      </c>
      <c r="P75" s="29">
        <f t="shared" si="25"/>
        <v>8.8333333333333339</v>
      </c>
      <c r="Q75" s="29">
        <f t="shared" si="25"/>
        <v>8</v>
      </c>
      <c r="R75" s="7" t="s">
        <v>39</v>
      </c>
    </row>
    <row r="76" spans="5:18" x14ac:dyDescent="0.15">
      <c r="F76" s="107"/>
      <c r="G76" s="29">
        <f t="shared" ref="G76:K76" si="26">STDEV(G66:G71)</f>
        <v>2.5033311140691441</v>
      </c>
      <c r="H76" s="29">
        <f t="shared" si="26"/>
        <v>1.5055453054181609</v>
      </c>
      <c r="I76" s="29">
        <f t="shared" si="26"/>
        <v>1.0327955589886426</v>
      </c>
      <c r="J76" s="29">
        <f t="shared" si="26"/>
        <v>1.0327955589886426</v>
      </c>
      <c r="K76" s="29">
        <f t="shared" si="26"/>
        <v>2.0412414523193139</v>
      </c>
      <c r="M76" s="29">
        <f t="shared" ref="M76:Q76" si="27">STDEV(M66:M71)</f>
        <v>2.3664319132398464</v>
      </c>
      <c r="N76" s="29">
        <f t="shared" si="27"/>
        <v>1.5055453054181609</v>
      </c>
      <c r="O76" s="29">
        <f t="shared" si="27"/>
        <v>1.0488088481701516</v>
      </c>
      <c r="P76" s="29">
        <f t="shared" si="27"/>
        <v>0.75277265270908111</v>
      </c>
      <c r="Q76" s="29">
        <f t="shared" si="27"/>
        <v>2.0976176963403033</v>
      </c>
      <c r="R76" s="7" t="s">
        <v>42</v>
      </c>
    </row>
    <row r="77" spans="5:18" x14ac:dyDescent="0.15">
      <c r="F77" s="107"/>
      <c r="G77" s="23"/>
      <c r="H77" s="23"/>
      <c r="I77" s="23"/>
      <c r="J77" s="23"/>
      <c r="K77" s="23"/>
      <c r="M77" s="23"/>
      <c r="N77" s="23"/>
      <c r="O77" s="23"/>
      <c r="P77" s="23"/>
      <c r="Q77" s="23"/>
      <c r="R77" s="23"/>
    </row>
    <row r="78" spans="5:18" x14ac:dyDescent="0.15">
      <c r="F78" s="107"/>
      <c r="G78" s="29">
        <f t="shared" ref="G78:K78" si="28">AVERAGE(G58:G71)</f>
        <v>8.2857142857142865</v>
      </c>
      <c r="H78" s="29">
        <f t="shared" si="28"/>
        <v>8.9285714285714288</v>
      </c>
      <c r="I78" s="29">
        <f t="shared" si="28"/>
        <v>7.9285714285714288</v>
      </c>
      <c r="J78" s="29">
        <f t="shared" si="28"/>
        <v>7.8571428571428568</v>
      </c>
      <c r="K78" s="29">
        <f t="shared" si="28"/>
        <v>8.2857142857142865</v>
      </c>
      <c r="M78" s="29">
        <f t="shared" ref="M78:Q78" si="29">AVERAGE(M58:M71)</f>
        <v>7.7142857142857144</v>
      </c>
      <c r="N78" s="29">
        <f t="shared" si="29"/>
        <v>8.3571428571428577</v>
      </c>
      <c r="O78" s="29">
        <f t="shared" si="29"/>
        <v>7.2857142857142856</v>
      </c>
      <c r="P78" s="29">
        <f t="shared" si="29"/>
        <v>8.3928571428571423</v>
      </c>
      <c r="Q78" s="29">
        <f t="shared" si="29"/>
        <v>7.5714285714285712</v>
      </c>
      <c r="R78" s="7" t="s">
        <v>40</v>
      </c>
    </row>
    <row r="79" spans="5:18" x14ac:dyDescent="0.15">
      <c r="F79" s="107"/>
      <c r="G79" s="29">
        <f t="shared" ref="G79:K79" si="30">STDEV(G58:G71)</f>
        <v>1.815682598006408</v>
      </c>
      <c r="H79" s="29">
        <f t="shared" si="30"/>
        <v>1.384768001357054</v>
      </c>
      <c r="I79" s="29">
        <f t="shared" si="30"/>
        <v>1.1411388181101383</v>
      </c>
      <c r="J79" s="29">
        <f t="shared" si="30"/>
        <v>2.1432234119210691</v>
      </c>
      <c r="K79" s="29">
        <f t="shared" si="30"/>
        <v>1.7288756430151335</v>
      </c>
      <c r="M79" s="29">
        <f t="shared" ref="M79:Q79" si="31">STDEV(M58:M71)</f>
        <v>1.9386185179765927</v>
      </c>
      <c r="N79" s="29">
        <f t="shared" si="31"/>
        <v>2.0978796202592029</v>
      </c>
      <c r="O79" s="29">
        <f t="shared" si="31"/>
        <v>1.3827826698682315</v>
      </c>
      <c r="P79" s="29">
        <f t="shared" si="31"/>
        <v>1.6429168646574361</v>
      </c>
      <c r="Q79" s="29">
        <f t="shared" si="31"/>
        <v>1.8693596482500354</v>
      </c>
      <c r="R79" s="7" t="s">
        <v>43</v>
      </c>
    </row>
    <row r="80" spans="5:18" x14ac:dyDescent="0.15">
      <c r="G80" s="16"/>
      <c r="H80" s="16"/>
      <c r="I80" s="16"/>
      <c r="J80" s="16"/>
      <c r="K80" s="16"/>
      <c r="M80" s="16"/>
      <c r="N80" s="16"/>
      <c r="O80" s="16"/>
      <c r="P80" s="16"/>
      <c r="Q80" s="16"/>
    </row>
    <row r="81" spans="5:17" x14ac:dyDescent="0.15">
      <c r="G81" s="16"/>
      <c r="H81" s="16"/>
      <c r="I81" s="16"/>
      <c r="J81" s="16"/>
      <c r="K81" s="16"/>
      <c r="M81" s="16"/>
      <c r="N81" s="16"/>
      <c r="O81" s="16"/>
      <c r="P81" s="16"/>
      <c r="Q81" s="16"/>
    </row>
    <row r="82" spans="5:17" x14ac:dyDescent="0.15">
      <c r="G82" s="16"/>
      <c r="H82" s="16"/>
      <c r="I82" s="16"/>
      <c r="J82" s="16"/>
      <c r="K82" s="16"/>
      <c r="M82" s="16"/>
      <c r="N82" s="16"/>
      <c r="O82" s="16"/>
      <c r="P82" s="16"/>
      <c r="Q82" s="16"/>
    </row>
    <row r="83" spans="5:17" x14ac:dyDescent="0.15">
      <c r="G83" s="7" t="s">
        <v>409</v>
      </c>
      <c r="H83" s="16"/>
      <c r="I83" s="16"/>
      <c r="J83" s="16"/>
      <c r="K83" s="16"/>
      <c r="M83" s="16"/>
      <c r="N83" s="16"/>
      <c r="O83" s="16"/>
      <c r="P83" s="16"/>
      <c r="Q83" s="16"/>
    </row>
    <row r="84" spans="5:17" x14ac:dyDescent="0.15">
      <c r="G84" s="16"/>
      <c r="H84" s="16"/>
      <c r="I84" s="16"/>
      <c r="J84" s="16"/>
      <c r="K84" s="16"/>
      <c r="M84" s="16"/>
      <c r="N84" s="16"/>
      <c r="O84" s="16"/>
      <c r="P84" s="16"/>
      <c r="Q84" s="16"/>
    </row>
    <row r="85" spans="5:17" x14ac:dyDescent="0.15">
      <c r="G85" s="106" t="s">
        <v>7</v>
      </c>
      <c r="H85" s="106"/>
      <c r="I85" s="106"/>
      <c r="J85" s="106"/>
      <c r="K85" s="106"/>
      <c r="M85" s="106" t="s">
        <v>405</v>
      </c>
      <c r="N85" s="106"/>
      <c r="O85" s="106"/>
      <c r="P85" s="106"/>
      <c r="Q85" s="106"/>
    </row>
    <row r="86" spans="5:17" x14ac:dyDescent="0.15">
      <c r="G86" s="10" t="s">
        <v>11</v>
      </c>
      <c r="H86" s="10" t="s">
        <v>2</v>
      </c>
      <c r="I86" s="10" t="s">
        <v>12</v>
      </c>
      <c r="J86" s="10" t="s">
        <v>13</v>
      </c>
      <c r="K86" s="10" t="s">
        <v>14</v>
      </c>
      <c r="M86" s="10" t="s">
        <v>11</v>
      </c>
      <c r="N86" s="10" t="s">
        <v>2</v>
      </c>
      <c r="O86" s="10" t="s">
        <v>12</v>
      </c>
      <c r="P86" s="10" t="s">
        <v>13</v>
      </c>
      <c r="Q86" s="10" t="s">
        <v>14</v>
      </c>
    </row>
    <row r="87" spans="5:17" ht="24" x14ac:dyDescent="0.15">
      <c r="E87" s="5" t="s">
        <v>10</v>
      </c>
      <c r="G87" s="24">
        <f>AVERAGE(G4,G31,G58)</f>
        <v>8.3333333333333339</v>
      </c>
      <c r="H87" s="24">
        <f t="shared" ref="H87:K87" si="32">AVERAGE(H4,H31,H58)</f>
        <v>9</v>
      </c>
      <c r="I87" s="24">
        <f t="shared" si="32"/>
        <v>8.3333333333333339</v>
      </c>
      <c r="J87" s="24">
        <f t="shared" si="32"/>
        <v>8</v>
      </c>
      <c r="K87" s="24">
        <f t="shared" si="32"/>
        <v>8</v>
      </c>
      <c r="M87" s="24">
        <f t="shared" ref="M87:Q93" si="33">AVERAGE(M4,M31,M58)</f>
        <v>8</v>
      </c>
      <c r="N87" s="24">
        <f t="shared" si="33"/>
        <v>9.3333333333333339</v>
      </c>
      <c r="O87" s="24">
        <f t="shared" si="33"/>
        <v>7.666666666666667</v>
      </c>
      <c r="P87" s="24">
        <f t="shared" si="33"/>
        <v>8.3333333333333339</v>
      </c>
      <c r="Q87" s="24">
        <f t="shared" si="33"/>
        <v>8.6666666666666661</v>
      </c>
    </row>
    <row r="88" spans="5:17" ht="24" x14ac:dyDescent="0.15">
      <c r="E88" s="5" t="s">
        <v>15</v>
      </c>
      <c r="G88" s="24">
        <f t="shared" ref="G88:K100" si="34">AVERAGE(G5,G32,G59)</f>
        <v>8</v>
      </c>
      <c r="H88" s="24">
        <f t="shared" si="34"/>
        <v>7</v>
      </c>
      <c r="I88" s="24">
        <f t="shared" si="34"/>
        <v>7.333333333333333</v>
      </c>
      <c r="J88" s="24">
        <f t="shared" si="34"/>
        <v>6.333333333333333</v>
      </c>
      <c r="K88" s="24">
        <f t="shared" si="34"/>
        <v>7.333333333333333</v>
      </c>
      <c r="M88" s="24">
        <f t="shared" si="33"/>
        <v>7.333333333333333</v>
      </c>
      <c r="N88" s="24">
        <f t="shared" si="33"/>
        <v>5</v>
      </c>
      <c r="O88" s="24">
        <f t="shared" si="33"/>
        <v>7.666666666666667</v>
      </c>
      <c r="P88" s="24">
        <f t="shared" si="33"/>
        <v>5.666666666666667</v>
      </c>
      <c r="Q88" s="24">
        <f t="shared" si="33"/>
        <v>8</v>
      </c>
    </row>
    <row r="89" spans="5:17" ht="36" x14ac:dyDescent="0.15">
      <c r="E89" s="5" t="s">
        <v>16</v>
      </c>
      <c r="G89" s="24">
        <f t="shared" si="34"/>
        <v>7.666666666666667</v>
      </c>
      <c r="H89" s="24">
        <f t="shared" si="34"/>
        <v>8.3333333333333339</v>
      </c>
      <c r="I89" s="24">
        <f t="shared" si="34"/>
        <v>8.3333333333333339</v>
      </c>
      <c r="J89" s="24">
        <f t="shared" si="34"/>
        <v>6.333333333333333</v>
      </c>
      <c r="K89" s="24">
        <f t="shared" si="34"/>
        <v>7.333333333333333</v>
      </c>
      <c r="M89" s="24">
        <f t="shared" si="33"/>
        <v>6.666666666666667</v>
      </c>
      <c r="N89" s="24">
        <f t="shared" si="33"/>
        <v>7.666666666666667</v>
      </c>
      <c r="O89" s="24">
        <f t="shared" si="33"/>
        <v>9.3333333333333339</v>
      </c>
      <c r="P89" s="24">
        <f t="shared" si="33"/>
        <v>6.666666666666667</v>
      </c>
      <c r="Q89" s="24">
        <f t="shared" si="33"/>
        <v>7.666666666666667</v>
      </c>
    </row>
    <row r="90" spans="5:17" ht="24" x14ac:dyDescent="0.15">
      <c r="E90" s="5" t="s">
        <v>18</v>
      </c>
      <c r="G90" s="24">
        <f t="shared" si="34"/>
        <v>7.666666666666667</v>
      </c>
      <c r="H90" s="24">
        <f t="shared" si="34"/>
        <v>8.6666666666666661</v>
      </c>
      <c r="I90" s="24">
        <f t="shared" si="34"/>
        <v>8.3333333333333339</v>
      </c>
      <c r="J90" s="24">
        <f t="shared" si="34"/>
        <v>7.666666666666667</v>
      </c>
      <c r="K90" s="24">
        <f t="shared" si="34"/>
        <v>6.333333333333333</v>
      </c>
      <c r="M90" s="24">
        <f t="shared" si="33"/>
        <v>7.666666666666667</v>
      </c>
      <c r="N90" s="24">
        <f t="shared" si="33"/>
        <v>9</v>
      </c>
      <c r="O90" s="24">
        <f t="shared" si="33"/>
        <v>7.666666666666667</v>
      </c>
      <c r="P90" s="24">
        <f t="shared" si="33"/>
        <v>7.666666666666667</v>
      </c>
      <c r="Q90" s="24">
        <f t="shared" si="33"/>
        <v>6</v>
      </c>
    </row>
    <row r="91" spans="5:17" ht="24" x14ac:dyDescent="0.15">
      <c r="E91" s="5" t="s">
        <v>17</v>
      </c>
      <c r="G91" s="24">
        <f t="shared" si="34"/>
        <v>6</v>
      </c>
      <c r="H91" s="24">
        <f t="shared" si="34"/>
        <v>6.666666666666667</v>
      </c>
      <c r="I91" s="24">
        <f t="shared" si="34"/>
        <v>6.666666666666667</v>
      </c>
      <c r="J91" s="24">
        <f t="shared" si="34"/>
        <v>5.333333333333333</v>
      </c>
      <c r="K91" s="24">
        <f t="shared" si="34"/>
        <v>6</v>
      </c>
      <c r="M91" s="24">
        <f t="shared" si="33"/>
        <v>4.666666666666667</v>
      </c>
      <c r="N91" s="24">
        <f t="shared" si="33"/>
        <v>7.333333333333333</v>
      </c>
      <c r="O91" s="24">
        <f t="shared" si="33"/>
        <v>7.333333333333333</v>
      </c>
      <c r="P91" s="24">
        <f t="shared" si="33"/>
        <v>5.333333333333333</v>
      </c>
      <c r="Q91" s="24">
        <f t="shared" si="33"/>
        <v>6</v>
      </c>
    </row>
    <row r="92" spans="5:17" ht="24" x14ac:dyDescent="0.15">
      <c r="E92" s="5" t="s">
        <v>19</v>
      </c>
      <c r="G92" s="24">
        <f t="shared" si="34"/>
        <v>7.666666666666667</v>
      </c>
      <c r="H92" s="24">
        <f t="shared" si="34"/>
        <v>8.6666666666666661</v>
      </c>
      <c r="I92" s="24">
        <f t="shared" si="34"/>
        <v>9</v>
      </c>
      <c r="J92" s="24">
        <f t="shared" si="34"/>
        <v>8.6666666666666661</v>
      </c>
      <c r="K92" s="24">
        <f t="shared" si="34"/>
        <v>8.3333333333333339</v>
      </c>
      <c r="M92" s="24">
        <f t="shared" si="33"/>
        <v>7.666666666666667</v>
      </c>
      <c r="N92" s="24">
        <f t="shared" si="33"/>
        <v>8.6666666666666661</v>
      </c>
      <c r="O92" s="24">
        <f t="shared" si="33"/>
        <v>8</v>
      </c>
      <c r="P92" s="24">
        <f t="shared" si="33"/>
        <v>9</v>
      </c>
      <c r="Q92" s="24">
        <f t="shared" si="33"/>
        <v>8.3333333333333339</v>
      </c>
    </row>
    <row r="93" spans="5:17" ht="24" x14ac:dyDescent="0.15">
      <c r="E93" s="5" t="s">
        <v>20</v>
      </c>
      <c r="G93" s="24">
        <f t="shared" si="34"/>
        <v>7.666666666666667</v>
      </c>
      <c r="H93" s="24">
        <f t="shared" si="34"/>
        <v>9.3333333333333339</v>
      </c>
      <c r="I93" s="24">
        <f t="shared" si="34"/>
        <v>7</v>
      </c>
      <c r="J93" s="24">
        <f t="shared" si="34"/>
        <v>8.6666666666666661</v>
      </c>
      <c r="K93" s="24">
        <f t="shared" si="34"/>
        <v>9</v>
      </c>
      <c r="M93" s="24">
        <f t="shared" si="33"/>
        <v>7.666666666666667</v>
      </c>
      <c r="N93" s="24">
        <f t="shared" si="33"/>
        <v>9.3333333333333339</v>
      </c>
      <c r="O93" s="24">
        <f t="shared" si="33"/>
        <v>7</v>
      </c>
      <c r="P93" s="24">
        <f t="shared" si="33"/>
        <v>8.6666666666666661</v>
      </c>
      <c r="Q93" s="24">
        <f t="shared" si="33"/>
        <v>9</v>
      </c>
    </row>
    <row r="94" spans="5:17" ht="24" x14ac:dyDescent="0.15">
      <c r="E94" s="5" t="s">
        <v>21</v>
      </c>
      <c r="G94" s="24">
        <f t="shared" si="34"/>
        <v>8.3333333333333339</v>
      </c>
      <c r="H94" s="24">
        <f t="shared" si="34"/>
        <v>8.3333333333333339</v>
      </c>
      <c r="I94" s="24">
        <f t="shared" si="34"/>
        <v>8</v>
      </c>
      <c r="J94" s="24">
        <f t="shared" si="34"/>
        <v>6.666666666666667</v>
      </c>
      <c r="K94" s="24">
        <f t="shared" si="34"/>
        <v>7.666666666666667</v>
      </c>
      <c r="M94" s="24">
        <f t="shared" ref="M94:Q95" si="35">AVERAGE(M11,M38,M65)</f>
        <v>7.333333333333333</v>
      </c>
      <c r="N94" s="24">
        <f t="shared" si="35"/>
        <v>7.666666666666667</v>
      </c>
      <c r="O94" s="24">
        <f t="shared" si="35"/>
        <v>7.666666666666667</v>
      </c>
      <c r="P94" s="24">
        <f t="shared" si="35"/>
        <v>7.833333333333333</v>
      </c>
      <c r="Q94" s="24">
        <f t="shared" si="35"/>
        <v>7.666666666666667</v>
      </c>
    </row>
    <row r="95" spans="5:17" ht="24" x14ac:dyDescent="0.15">
      <c r="E95" s="5" t="s">
        <v>22</v>
      </c>
      <c r="G95" s="24">
        <f t="shared" si="34"/>
        <v>6.666666666666667</v>
      </c>
      <c r="H95" s="24">
        <f t="shared" si="34"/>
        <v>8.6666666666666661</v>
      </c>
      <c r="I95" s="24">
        <f t="shared" si="34"/>
        <v>8</v>
      </c>
      <c r="J95" s="24">
        <f t="shared" si="34"/>
        <v>8</v>
      </c>
      <c r="K95" s="24">
        <f t="shared" si="34"/>
        <v>6</v>
      </c>
      <c r="M95" s="24">
        <f t="shared" si="35"/>
        <v>6.666666666666667</v>
      </c>
      <c r="N95" s="24">
        <f t="shared" si="35"/>
        <v>8</v>
      </c>
      <c r="O95" s="24">
        <f t="shared" si="35"/>
        <v>8.6666666666666661</v>
      </c>
      <c r="P95" s="24">
        <f t="shared" si="35"/>
        <v>8.3333333333333339</v>
      </c>
      <c r="Q95" s="24">
        <f t="shared" si="35"/>
        <v>6</v>
      </c>
    </row>
    <row r="96" spans="5:17" ht="24" x14ac:dyDescent="0.15">
      <c r="E96" s="5" t="s">
        <v>23</v>
      </c>
      <c r="G96" s="24">
        <f t="shared" si="34"/>
        <v>4.333333333333333</v>
      </c>
      <c r="H96" s="24">
        <f t="shared" si="34"/>
        <v>8</v>
      </c>
      <c r="I96" s="24">
        <f t="shared" si="34"/>
        <v>7.333333333333333</v>
      </c>
      <c r="J96" s="24">
        <f t="shared" si="34"/>
        <v>7</v>
      </c>
      <c r="K96" s="24">
        <f t="shared" si="34"/>
        <v>7.666666666666667</v>
      </c>
      <c r="M96" s="24">
        <f t="shared" ref="M96:Q100" si="36">AVERAGE(M13,M40,M67)</f>
        <v>5</v>
      </c>
      <c r="N96" s="24">
        <f t="shared" si="36"/>
        <v>7.666666666666667</v>
      </c>
      <c r="O96" s="24">
        <f t="shared" si="36"/>
        <v>8.3333333333333339</v>
      </c>
      <c r="P96" s="24">
        <f t="shared" si="36"/>
        <v>7.666666666666667</v>
      </c>
      <c r="Q96" s="24">
        <f t="shared" si="36"/>
        <v>8</v>
      </c>
    </row>
    <row r="97" spans="5:18" ht="12" x14ac:dyDescent="0.15">
      <c r="E97" s="5" t="s">
        <v>34</v>
      </c>
      <c r="G97" s="24">
        <f t="shared" si="34"/>
        <v>9.6666666666666661</v>
      </c>
      <c r="H97" s="24">
        <f t="shared" si="34"/>
        <v>9.6666666666666661</v>
      </c>
      <c r="I97" s="24">
        <f t="shared" si="34"/>
        <v>8.3333333333333339</v>
      </c>
      <c r="J97" s="24">
        <f t="shared" si="34"/>
        <v>10</v>
      </c>
      <c r="K97" s="24">
        <f t="shared" si="34"/>
        <v>10</v>
      </c>
      <c r="M97" s="24">
        <f t="shared" si="36"/>
        <v>9.6666666666666661</v>
      </c>
      <c r="N97" s="24">
        <f t="shared" si="36"/>
        <v>9.6666666666666661</v>
      </c>
      <c r="O97" s="24">
        <f t="shared" si="36"/>
        <v>8.3333333333333339</v>
      </c>
      <c r="P97" s="24">
        <f t="shared" si="36"/>
        <v>10</v>
      </c>
      <c r="Q97" s="24">
        <f t="shared" si="36"/>
        <v>10</v>
      </c>
    </row>
    <row r="98" spans="5:18" ht="12" x14ac:dyDescent="0.15">
      <c r="E98" s="5" t="s">
        <v>35</v>
      </c>
      <c r="G98" s="24">
        <f t="shared" si="34"/>
        <v>4.333333333333333</v>
      </c>
      <c r="H98" s="24">
        <f t="shared" si="34"/>
        <v>8.6666666666666661</v>
      </c>
      <c r="I98" s="24">
        <f t="shared" si="34"/>
        <v>5.333333333333333</v>
      </c>
      <c r="J98" s="24">
        <f t="shared" si="34"/>
        <v>5.666666666666667</v>
      </c>
      <c r="K98" s="24">
        <f t="shared" si="34"/>
        <v>6.333333333333333</v>
      </c>
      <c r="M98" s="24">
        <f t="shared" si="36"/>
        <v>4</v>
      </c>
      <c r="N98" s="24">
        <f t="shared" si="36"/>
        <v>8.3333333333333339</v>
      </c>
      <c r="O98" s="24">
        <f t="shared" si="36"/>
        <v>6</v>
      </c>
      <c r="P98" s="24">
        <f t="shared" si="36"/>
        <v>6.333333333333333</v>
      </c>
      <c r="Q98" s="24">
        <f t="shared" si="36"/>
        <v>8</v>
      </c>
    </row>
    <row r="99" spans="5:18" ht="12" x14ac:dyDescent="0.15">
      <c r="E99" s="5" t="s">
        <v>36</v>
      </c>
      <c r="G99" s="24">
        <f t="shared" si="34"/>
        <v>7.333333333333333</v>
      </c>
      <c r="H99" s="24">
        <f t="shared" si="34"/>
        <v>8.3333333333333339</v>
      </c>
      <c r="I99" s="24">
        <f t="shared" si="34"/>
        <v>6</v>
      </c>
      <c r="J99" s="24">
        <f t="shared" si="34"/>
        <v>8</v>
      </c>
      <c r="K99" s="24">
        <f t="shared" si="34"/>
        <v>9.3333333333333339</v>
      </c>
      <c r="M99" s="24">
        <f t="shared" si="36"/>
        <v>6</v>
      </c>
      <c r="N99" s="24">
        <f t="shared" si="36"/>
        <v>8.3333333333333339</v>
      </c>
      <c r="O99" s="24">
        <f t="shared" si="36"/>
        <v>6.666666666666667</v>
      </c>
      <c r="P99" s="24">
        <f t="shared" si="36"/>
        <v>7.666666666666667</v>
      </c>
      <c r="Q99" s="24">
        <f t="shared" si="36"/>
        <v>9</v>
      </c>
    </row>
    <row r="100" spans="5:18" ht="24" x14ac:dyDescent="0.15">
      <c r="E100" s="5" t="s">
        <v>24</v>
      </c>
      <c r="G100" s="24">
        <f t="shared" si="34"/>
        <v>8.6666666666666661</v>
      </c>
      <c r="H100" s="24">
        <f t="shared" si="34"/>
        <v>9</v>
      </c>
      <c r="I100" s="24">
        <f t="shared" si="34"/>
        <v>7</v>
      </c>
      <c r="J100" s="24">
        <f t="shared" si="34"/>
        <v>8.3333333333333339</v>
      </c>
      <c r="K100" s="24">
        <f t="shared" si="34"/>
        <v>5.666666666666667</v>
      </c>
      <c r="M100" s="24">
        <f t="shared" si="36"/>
        <v>7.666666666666667</v>
      </c>
      <c r="N100" s="24">
        <f t="shared" si="36"/>
        <v>9</v>
      </c>
      <c r="O100" s="24">
        <f t="shared" si="36"/>
        <v>6</v>
      </c>
      <c r="P100" s="24">
        <f t="shared" si="36"/>
        <v>8</v>
      </c>
      <c r="Q100" s="24">
        <f t="shared" si="36"/>
        <v>4.666666666666667</v>
      </c>
    </row>
    <row r="102" spans="5:18" x14ac:dyDescent="0.15">
      <c r="G102" s="29">
        <f t="shared" ref="G102:K102" si="37">AVERAGE(G87:G94)</f>
        <v>7.666666666666667</v>
      </c>
      <c r="H102" s="29">
        <f t="shared" si="37"/>
        <v>8.25</v>
      </c>
      <c r="I102" s="29">
        <f t="shared" si="37"/>
        <v>7.875</v>
      </c>
      <c r="J102" s="29">
        <f t="shared" si="37"/>
        <v>7.2083333333333321</v>
      </c>
      <c r="K102" s="29">
        <f t="shared" si="37"/>
        <v>7.5</v>
      </c>
      <c r="M102" s="29">
        <f t="shared" ref="M102:Q102" si="38">AVERAGE(M87:M94)</f>
        <v>7.125</v>
      </c>
      <c r="N102" s="29">
        <f t="shared" si="38"/>
        <v>8</v>
      </c>
      <c r="O102" s="29">
        <f t="shared" si="38"/>
        <v>7.791666666666667</v>
      </c>
      <c r="P102" s="29">
        <f t="shared" si="38"/>
        <v>7.3958333333333339</v>
      </c>
      <c r="Q102" s="29">
        <f t="shared" si="38"/>
        <v>7.6666666666666661</v>
      </c>
      <c r="R102" s="7" t="s">
        <v>38</v>
      </c>
    </row>
    <row r="103" spans="5:18" x14ac:dyDescent="0.15">
      <c r="G103" s="29">
        <f t="shared" ref="G103:K103" si="39">STDEV(G87:G94)</f>
        <v>0.73463088669245313</v>
      </c>
      <c r="H103" s="29">
        <f t="shared" si="39"/>
        <v>0.93859063544891164</v>
      </c>
      <c r="I103" s="29">
        <f t="shared" si="39"/>
        <v>0.79557306888588686</v>
      </c>
      <c r="J103" s="29">
        <f t="shared" si="39"/>
        <v>1.2206880703436811</v>
      </c>
      <c r="K103" s="29">
        <f t="shared" si="39"/>
        <v>0.99203174552379103</v>
      </c>
      <c r="M103" s="29">
        <f t="shared" ref="M103:Q103" si="40">STDEV(M87:M94)</f>
        <v>1.0681165741027578</v>
      </c>
      <c r="N103" s="29">
        <f t="shared" si="40"/>
        <v>1.4474937289114955</v>
      </c>
      <c r="O103" s="29">
        <f t="shared" si="40"/>
        <v>0.6886264220942655</v>
      </c>
      <c r="P103" s="29">
        <f t="shared" si="40"/>
        <v>1.368400468163409</v>
      </c>
      <c r="Q103" s="29">
        <f t="shared" si="40"/>
        <v>1.1268723396380238</v>
      </c>
      <c r="R103" s="7" t="s">
        <v>41</v>
      </c>
    </row>
    <row r="104" spans="5:18" x14ac:dyDescent="0.15">
      <c r="G104" s="29">
        <f t="shared" ref="G104:K104" si="41">AVERAGE(G95:G100)</f>
        <v>6.8333333333333321</v>
      </c>
      <c r="H104" s="29">
        <f t="shared" si="41"/>
        <v>8.7222222222222214</v>
      </c>
      <c r="I104" s="29">
        <f t="shared" si="41"/>
        <v>7</v>
      </c>
      <c r="J104" s="29">
        <f t="shared" si="41"/>
        <v>7.8333333333333348</v>
      </c>
      <c r="K104" s="29">
        <f t="shared" si="41"/>
        <v>7.5</v>
      </c>
      <c r="M104" s="29">
        <f t="shared" ref="M104:Q104" si="42">AVERAGE(M95:M100)</f>
        <v>6.5</v>
      </c>
      <c r="N104" s="29">
        <f t="shared" si="42"/>
        <v>8.5000000000000018</v>
      </c>
      <c r="O104" s="29">
        <f t="shared" si="42"/>
        <v>7.333333333333333</v>
      </c>
      <c r="P104" s="29">
        <f t="shared" si="42"/>
        <v>8</v>
      </c>
      <c r="Q104" s="29">
        <f t="shared" si="42"/>
        <v>7.6111111111111107</v>
      </c>
      <c r="R104" s="7" t="s">
        <v>39</v>
      </c>
    </row>
    <row r="105" spans="5:18" x14ac:dyDescent="0.15">
      <c r="G105" s="29">
        <f t="shared" ref="G105:K105" si="43">STDEV(G95:G100)</f>
        <v>2.1984843263788232</v>
      </c>
      <c r="H105" s="29">
        <f t="shared" si="43"/>
        <v>0.57413380812283588</v>
      </c>
      <c r="I105" s="29">
        <f t="shared" si="43"/>
        <v>1.1547005383792532</v>
      </c>
      <c r="J105" s="29">
        <f t="shared" si="43"/>
        <v>1.4414498873626373</v>
      </c>
      <c r="K105" s="29">
        <f t="shared" si="43"/>
        <v>1.8226964152656406</v>
      </c>
      <c r="M105" s="29">
        <f t="shared" ref="M105:Q105" si="44">STDEV(M95:M100)</f>
        <v>2.00831604418561</v>
      </c>
      <c r="N105" s="29">
        <f t="shared" si="44"/>
        <v>0.72264944628929306</v>
      </c>
      <c r="O105" s="29">
        <f t="shared" si="44"/>
        <v>1.2472191289246466</v>
      </c>
      <c r="P105" s="29">
        <f t="shared" si="44"/>
        <v>1.1925695879998857</v>
      </c>
      <c r="Q105" s="29">
        <f t="shared" si="44"/>
        <v>1.9597807889508303</v>
      </c>
      <c r="R105" s="7" t="s">
        <v>42</v>
      </c>
    </row>
    <row r="106" spans="5:18" x14ac:dyDescent="0.15">
      <c r="G106" s="23"/>
      <c r="H106" s="23"/>
      <c r="I106" s="23"/>
      <c r="J106" s="23"/>
      <c r="K106" s="23"/>
      <c r="M106" s="23"/>
      <c r="N106" s="23"/>
      <c r="O106" s="23"/>
      <c r="P106" s="23"/>
      <c r="Q106" s="23"/>
      <c r="R106" s="23"/>
    </row>
    <row r="107" spans="5:18" x14ac:dyDescent="0.15">
      <c r="G107" s="29">
        <f>AVERAGE(G87:G100)</f>
        <v>7.3095238095238093</v>
      </c>
      <c r="H107" s="29">
        <f t="shared" ref="G107:K107" si="45">AVERAGE(H87:H100)</f>
        <v>8.4523809523809526</v>
      </c>
      <c r="I107" s="29">
        <f t="shared" si="45"/>
        <v>7.4999999999999991</v>
      </c>
      <c r="J107" s="29">
        <f t="shared" si="45"/>
        <v>7.4761904761904754</v>
      </c>
      <c r="K107" s="29">
        <f t="shared" si="45"/>
        <v>7.5</v>
      </c>
      <c r="M107" s="29">
        <f t="shared" ref="M107:Q107" si="46">AVERAGE(M87:M100)</f>
        <v>6.8571428571428568</v>
      </c>
      <c r="N107" s="29">
        <f t="shared" si="46"/>
        <v>8.2142857142857135</v>
      </c>
      <c r="O107" s="29">
        <f t="shared" si="46"/>
        <v>7.5952380952380949</v>
      </c>
      <c r="P107" s="29">
        <f t="shared" si="46"/>
        <v>7.6547619047619051</v>
      </c>
      <c r="Q107" s="29">
        <f t="shared" si="46"/>
        <v>7.6428571428571432</v>
      </c>
      <c r="R107" s="7" t="s">
        <v>40</v>
      </c>
    </row>
    <row r="108" spans="5:18" x14ac:dyDescent="0.15">
      <c r="G108" s="29">
        <f>STDEV(G87:G100)</f>
        <v>1.5273253853461788</v>
      </c>
      <c r="H108" s="29">
        <f t="shared" ref="G108:K108" si="47">STDEV(H87:H100)</f>
        <v>0.81237378093532775</v>
      </c>
      <c r="I108" s="29">
        <f t="shared" si="47"/>
        <v>1.0274023338281779</v>
      </c>
      <c r="J108" s="29">
        <f t="shared" si="47"/>
        <v>1.3055717921729584</v>
      </c>
      <c r="K108" s="29">
        <f t="shared" si="47"/>
        <v>1.344504484072961</v>
      </c>
      <c r="M108" s="29">
        <f t="shared" ref="M108:Q108" si="48">STDEV(M87:M100)</f>
        <v>1.5061939677944101</v>
      </c>
      <c r="N108" s="29">
        <f t="shared" si="48"/>
        <v>1.1810985966437815</v>
      </c>
      <c r="O108" s="29">
        <f t="shared" si="48"/>
        <v>0.95343348432673181</v>
      </c>
      <c r="P108" s="29">
        <f t="shared" si="48"/>
        <v>1.2851290894524112</v>
      </c>
      <c r="Q108" s="29">
        <f t="shared" si="48"/>
        <v>1.4703001944442025</v>
      </c>
      <c r="R108" s="7" t="s">
        <v>43</v>
      </c>
    </row>
    <row r="120" spans="7:32" x14ac:dyDescent="0.15">
      <c r="G120" s="136"/>
      <c r="H120" s="142"/>
      <c r="I120" s="142"/>
      <c r="J120" s="142"/>
      <c r="K120" s="142"/>
      <c r="L120" s="142"/>
      <c r="M120" s="142"/>
      <c r="N120" s="142"/>
      <c r="O120" s="142"/>
      <c r="P120" s="142"/>
      <c r="Q120" s="142"/>
      <c r="R120" s="142"/>
    </row>
    <row r="121" spans="7:32" x14ac:dyDescent="0.15">
      <c r="G121" s="136"/>
      <c r="H121" s="142"/>
      <c r="I121" s="142"/>
      <c r="J121" s="142"/>
      <c r="K121" s="142"/>
      <c r="L121" s="142"/>
      <c r="M121" s="142"/>
      <c r="N121" s="142"/>
      <c r="O121" s="142"/>
      <c r="P121" s="142"/>
      <c r="Q121" s="142"/>
      <c r="R121" s="142"/>
      <c r="V121" s="106" t="s">
        <v>7</v>
      </c>
      <c r="W121" s="106"/>
      <c r="X121" s="106"/>
      <c r="Y121" s="106"/>
      <c r="Z121" s="106"/>
      <c r="AA121" s="25"/>
      <c r="AB121" s="106" t="s">
        <v>405</v>
      </c>
      <c r="AC121" s="106"/>
      <c r="AD121" s="106"/>
      <c r="AE121" s="106"/>
      <c r="AF121" s="106"/>
    </row>
    <row r="122" spans="7:32" x14ac:dyDescent="0.15">
      <c r="G122" s="147"/>
      <c r="H122" s="147"/>
      <c r="I122" s="147"/>
      <c r="J122" s="147"/>
      <c r="K122" s="147"/>
      <c r="L122" s="142"/>
      <c r="M122" s="147"/>
      <c r="N122" s="147"/>
      <c r="O122" s="147"/>
      <c r="P122" s="147"/>
      <c r="Q122" s="147"/>
      <c r="R122" s="142"/>
      <c r="V122" s="7" t="s">
        <v>46</v>
      </c>
      <c r="W122" s="7" t="s">
        <v>2</v>
      </c>
      <c r="X122" s="7" t="s">
        <v>397</v>
      </c>
      <c r="Y122" s="7" t="s">
        <v>398</v>
      </c>
      <c r="Z122" s="7" t="s">
        <v>433</v>
      </c>
      <c r="AB122" s="7" t="s">
        <v>11</v>
      </c>
      <c r="AC122" s="7" t="s">
        <v>2</v>
      </c>
      <c r="AD122" s="7" t="s">
        <v>12</v>
      </c>
      <c r="AE122" s="7" t="s">
        <v>13</v>
      </c>
      <c r="AF122" s="7" t="s">
        <v>14</v>
      </c>
    </row>
    <row r="123" spans="7:32" x14ac:dyDescent="0.15">
      <c r="G123" s="143"/>
      <c r="H123" s="143"/>
      <c r="I123" s="143"/>
      <c r="J123" s="143"/>
      <c r="K123" s="143"/>
      <c r="L123" s="142"/>
      <c r="M123" s="143"/>
      <c r="N123" s="143"/>
      <c r="O123" s="143"/>
      <c r="P123" s="143"/>
      <c r="Q123" s="143"/>
      <c r="R123" s="142"/>
      <c r="T123" s="7" t="s">
        <v>31</v>
      </c>
      <c r="U123" s="7" t="s">
        <v>38</v>
      </c>
      <c r="V123" s="29">
        <v>6</v>
      </c>
      <c r="W123" s="29">
        <v>7.375</v>
      </c>
      <c r="X123" s="29">
        <v>7.5</v>
      </c>
      <c r="Y123" s="29">
        <v>7.625</v>
      </c>
      <c r="Z123" s="29">
        <v>6.375</v>
      </c>
      <c r="AA123" s="7" t="s">
        <v>38</v>
      </c>
      <c r="AB123" s="29">
        <v>5.5</v>
      </c>
      <c r="AC123" s="29">
        <v>7.5</v>
      </c>
      <c r="AD123" s="29">
        <v>8.5</v>
      </c>
      <c r="AE123" s="29">
        <v>6.875</v>
      </c>
      <c r="AF123" s="29">
        <v>7.875</v>
      </c>
    </row>
    <row r="124" spans="7:32" x14ac:dyDescent="0.15">
      <c r="G124" s="144"/>
      <c r="H124" s="144"/>
      <c r="I124" s="144"/>
      <c r="J124" s="144"/>
      <c r="K124" s="144"/>
      <c r="L124" s="142"/>
      <c r="M124" s="144"/>
      <c r="N124" s="144"/>
      <c r="O124" s="144"/>
      <c r="P124" s="144"/>
      <c r="Q124" s="144"/>
      <c r="R124" s="142"/>
      <c r="T124" s="29"/>
      <c r="U124" s="7" t="s">
        <v>41</v>
      </c>
      <c r="V124" s="29">
        <v>1.3093073414159542</v>
      </c>
      <c r="W124" s="29">
        <v>2.3260942125619688</v>
      </c>
      <c r="X124" s="29">
        <v>2.7255405754769875</v>
      </c>
      <c r="Y124" s="29">
        <v>1.8468119248354136</v>
      </c>
      <c r="Z124" s="29">
        <v>1.9226098333849673</v>
      </c>
      <c r="AA124" s="7" t="s">
        <v>41</v>
      </c>
      <c r="AB124" s="29">
        <v>1.1952286093343936</v>
      </c>
      <c r="AC124" s="29">
        <v>1.1952286093343936</v>
      </c>
      <c r="AD124" s="29">
        <v>0.7559289460184544</v>
      </c>
      <c r="AE124" s="29">
        <v>2.1001700611413079</v>
      </c>
      <c r="AF124" s="29">
        <v>0.99103120896511487</v>
      </c>
    </row>
    <row r="125" spans="7:32" x14ac:dyDescent="0.15">
      <c r="G125" s="144"/>
      <c r="H125" s="144"/>
      <c r="I125" s="144"/>
      <c r="J125" s="144"/>
      <c r="K125" s="144"/>
      <c r="L125" s="142"/>
      <c r="M125" s="144"/>
      <c r="N125" s="144"/>
      <c r="O125" s="144"/>
      <c r="P125" s="144"/>
      <c r="Q125" s="144"/>
      <c r="R125" s="142"/>
      <c r="T125" s="29"/>
      <c r="U125" s="7" t="s">
        <v>39</v>
      </c>
      <c r="V125" s="29">
        <v>5.5</v>
      </c>
      <c r="W125" s="29">
        <v>8.5</v>
      </c>
      <c r="X125" s="29">
        <v>6.5</v>
      </c>
      <c r="Y125" s="29">
        <v>7</v>
      </c>
      <c r="Z125" s="29">
        <v>7.166666666666667</v>
      </c>
      <c r="AA125" s="7" t="s">
        <v>39</v>
      </c>
      <c r="AB125" s="29">
        <v>5.333333333333333</v>
      </c>
      <c r="AC125" s="29">
        <v>8</v>
      </c>
      <c r="AD125" s="29">
        <v>6.5</v>
      </c>
      <c r="AE125" s="29">
        <v>7.5</v>
      </c>
      <c r="AF125" s="29">
        <v>7.166666666666667</v>
      </c>
    </row>
    <row r="126" spans="7:32" x14ac:dyDescent="0.15">
      <c r="G126" s="144"/>
      <c r="H126" s="144"/>
      <c r="I126" s="144"/>
      <c r="J126" s="144"/>
      <c r="K126" s="144"/>
      <c r="L126" s="142"/>
      <c r="M126" s="144"/>
      <c r="N126" s="144"/>
      <c r="O126" s="144"/>
      <c r="P126" s="144"/>
      <c r="Q126" s="144"/>
      <c r="R126" s="142"/>
      <c r="T126" s="29"/>
      <c r="U126" s="7" t="s">
        <v>42</v>
      </c>
      <c r="V126" s="29">
        <v>2.34520787991171</v>
      </c>
      <c r="W126" s="29">
        <v>1.0488088481701516</v>
      </c>
      <c r="X126" s="29">
        <v>2.7386127875258306</v>
      </c>
      <c r="Y126" s="29">
        <v>2.6832815729997477</v>
      </c>
      <c r="Z126" s="29">
        <v>2.1369760566432801</v>
      </c>
      <c r="AA126" s="7" t="s">
        <v>42</v>
      </c>
      <c r="AB126" s="29">
        <v>2.2509257354845511</v>
      </c>
      <c r="AC126" s="29">
        <v>0.89442719099991586</v>
      </c>
      <c r="AD126" s="29">
        <v>2.4289915602982237</v>
      </c>
      <c r="AE126" s="29">
        <v>1.6431676725154984</v>
      </c>
      <c r="AF126" s="29">
        <v>2.483277404291889</v>
      </c>
    </row>
    <row r="127" spans="7:32" x14ac:dyDescent="0.15">
      <c r="G127" s="144"/>
      <c r="H127" s="144"/>
      <c r="I127" s="144"/>
      <c r="J127" s="144"/>
      <c r="K127" s="144"/>
      <c r="L127" s="142"/>
      <c r="M127" s="144"/>
      <c r="N127" s="144"/>
      <c r="O127" s="144"/>
      <c r="P127" s="144"/>
      <c r="Q127" s="144"/>
      <c r="R127" s="142"/>
      <c r="T127" s="29"/>
      <c r="V127" s="23"/>
      <c r="W127" s="23"/>
      <c r="X127" s="23"/>
      <c r="Y127" s="23"/>
      <c r="Z127" s="23"/>
      <c r="AB127" s="23"/>
      <c r="AC127" s="23"/>
      <c r="AD127" s="23"/>
      <c r="AE127" s="23"/>
      <c r="AF127" s="23"/>
    </row>
    <row r="128" spans="7:32" x14ac:dyDescent="0.15">
      <c r="G128" s="144"/>
      <c r="H128" s="144"/>
      <c r="I128" s="144"/>
      <c r="J128" s="144"/>
      <c r="K128" s="144"/>
      <c r="L128" s="142"/>
      <c r="M128" s="144"/>
      <c r="N128" s="144"/>
      <c r="O128" s="144"/>
      <c r="P128" s="144"/>
      <c r="Q128" s="144"/>
      <c r="R128" s="142"/>
      <c r="T128" s="29"/>
      <c r="U128" s="7" t="s">
        <v>40</v>
      </c>
      <c r="V128" s="29">
        <v>5.7857142857142856</v>
      </c>
      <c r="W128" s="29">
        <v>7.8571428571428568</v>
      </c>
      <c r="X128" s="29">
        <v>7.0714285714285712</v>
      </c>
      <c r="Y128" s="29">
        <v>7.3571428571428568</v>
      </c>
      <c r="Z128" s="29">
        <v>6.7142857142857144</v>
      </c>
      <c r="AA128" s="7" t="s">
        <v>40</v>
      </c>
      <c r="AB128" s="29">
        <v>5.4285714285714288</v>
      </c>
      <c r="AC128" s="29">
        <v>7.7142857142857144</v>
      </c>
      <c r="AD128" s="29">
        <v>7.6428571428571432</v>
      </c>
      <c r="AE128" s="29">
        <v>7.1428571428571432</v>
      </c>
      <c r="AF128" s="29">
        <v>7.5714285714285712</v>
      </c>
    </row>
    <row r="129" spans="7:32" x14ac:dyDescent="0.15">
      <c r="G129" s="144"/>
      <c r="H129" s="144"/>
      <c r="I129" s="144"/>
      <c r="J129" s="144"/>
      <c r="K129" s="144"/>
      <c r="L129" s="142"/>
      <c r="M129" s="144"/>
      <c r="N129" s="144"/>
      <c r="O129" s="144"/>
      <c r="P129" s="144"/>
      <c r="Q129" s="144"/>
      <c r="R129" s="142"/>
      <c r="T129" s="29"/>
      <c r="U129" s="7" t="s">
        <v>43</v>
      </c>
      <c r="V129" s="29">
        <v>1.7619295117556781</v>
      </c>
      <c r="W129" s="29">
        <v>1.9158104473902595</v>
      </c>
      <c r="X129" s="29">
        <v>2.6736401493753137</v>
      </c>
      <c r="Y129" s="29">
        <v>2.1699749327564146</v>
      </c>
      <c r="Z129" s="29">
        <v>1.9778998741311236</v>
      </c>
      <c r="AA129" s="7" t="s">
        <v>43</v>
      </c>
      <c r="AB129" s="29">
        <v>1.6508406117111145</v>
      </c>
      <c r="AC129" s="29">
        <v>1.0690449676496987</v>
      </c>
      <c r="AD129" s="29">
        <v>1.9057460827371857</v>
      </c>
      <c r="AE129" s="29">
        <v>1.8752289237539808</v>
      </c>
      <c r="AF129" s="29">
        <v>1.7415415679698931</v>
      </c>
    </row>
    <row r="130" spans="7:32" x14ac:dyDescent="0.15">
      <c r="G130" s="144"/>
      <c r="H130" s="144"/>
      <c r="I130" s="144"/>
      <c r="J130" s="144"/>
      <c r="K130" s="144"/>
      <c r="L130" s="142"/>
      <c r="M130" s="144"/>
      <c r="N130" s="144"/>
      <c r="O130" s="144"/>
      <c r="P130" s="144"/>
      <c r="Q130" s="144"/>
      <c r="R130" s="142"/>
      <c r="T130" s="7" t="s">
        <v>32</v>
      </c>
      <c r="U130" s="7" t="s">
        <v>38</v>
      </c>
      <c r="V130" s="29">
        <v>8</v>
      </c>
      <c r="W130" s="29">
        <v>8.25</v>
      </c>
      <c r="X130" s="29">
        <v>7.75</v>
      </c>
      <c r="Y130" s="29">
        <v>6.75</v>
      </c>
      <c r="Z130" s="29">
        <v>7.75</v>
      </c>
      <c r="AA130" s="7" t="s">
        <v>38</v>
      </c>
      <c r="AB130" s="29">
        <v>7.625</v>
      </c>
      <c r="AC130" s="29">
        <v>8.375</v>
      </c>
      <c r="AD130" s="29">
        <v>7.75</v>
      </c>
      <c r="AE130" s="29">
        <v>7.25</v>
      </c>
      <c r="AF130" s="29">
        <v>7.875</v>
      </c>
    </row>
    <row r="131" spans="7:32" x14ac:dyDescent="0.15">
      <c r="G131" s="144"/>
      <c r="H131" s="144"/>
      <c r="I131" s="144"/>
      <c r="J131" s="144"/>
      <c r="K131" s="144"/>
      <c r="L131" s="142"/>
      <c r="M131" s="144"/>
      <c r="N131" s="144"/>
      <c r="O131" s="144"/>
      <c r="P131" s="144"/>
      <c r="Q131" s="144"/>
      <c r="R131" s="142"/>
      <c r="U131" s="7" t="s">
        <v>41</v>
      </c>
      <c r="V131" s="29">
        <v>0.92582009977255142</v>
      </c>
      <c r="W131" s="29">
        <v>1.0350983390135313</v>
      </c>
      <c r="X131" s="29">
        <v>1.0350983390135313</v>
      </c>
      <c r="Y131" s="29">
        <v>1.5811388300841898</v>
      </c>
      <c r="Z131" s="29">
        <v>1.0350983390135313</v>
      </c>
      <c r="AA131" s="7" t="s">
        <v>41</v>
      </c>
      <c r="AB131" s="29">
        <v>0.74402380914284494</v>
      </c>
      <c r="AC131" s="29">
        <v>1.407885953173359</v>
      </c>
      <c r="AD131" s="29">
        <v>1.1649647450214351</v>
      </c>
      <c r="AE131" s="29">
        <v>1.1649647450214351</v>
      </c>
      <c r="AF131" s="29">
        <v>1.1259916264596033</v>
      </c>
    </row>
    <row r="132" spans="7:32" x14ac:dyDescent="0.15">
      <c r="G132" s="144"/>
      <c r="H132" s="144"/>
      <c r="I132" s="144"/>
      <c r="J132" s="144"/>
      <c r="K132" s="144"/>
      <c r="L132" s="142"/>
      <c r="M132" s="144"/>
      <c r="N132" s="144"/>
      <c r="O132" s="144"/>
      <c r="P132" s="144"/>
      <c r="Q132" s="144"/>
      <c r="R132" s="142"/>
      <c r="T132" s="29"/>
      <c r="U132" s="7" t="s">
        <v>39</v>
      </c>
      <c r="V132" s="29">
        <v>7.666666666666667</v>
      </c>
      <c r="W132" s="29">
        <v>9</v>
      </c>
      <c r="X132" s="29">
        <v>7.166666666666667</v>
      </c>
      <c r="Y132" s="29">
        <v>7.833333333333333</v>
      </c>
      <c r="Z132" s="29">
        <v>7.166666666666667</v>
      </c>
      <c r="AA132" s="7" t="s">
        <v>39</v>
      </c>
      <c r="AB132" s="29">
        <v>7.166666666666667</v>
      </c>
      <c r="AC132" s="29">
        <v>8.8333333333333339</v>
      </c>
      <c r="AD132" s="29">
        <v>8</v>
      </c>
      <c r="AE132" s="29">
        <v>7.666666666666667</v>
      </c>
      <c r="AF132" s="29">
        <v>7.666666666666667</v>
      </c>
    </row>
    <row r="133" spans="7:32" x14ac:dyDescent="0.15">
      <c r="G133" s="144"/>
      <c r="H133" s="144"/>
      <c r="I133" s="144"/>
      <c r="J133" s="144"/>
      <c r="K133" s="144"/>
      <c r="L133" s="142"/>
      <c r="M133" s="144"/>
      <c r="N133" s="144"/>
      <c r="O133" s="144"/>
      <c r="P133" s="144"/>
      <c r="Q133" s="144"/>
      <c r="R133" s="142"/>
      <c r="T133" s="29"/>
      <c r="U133" s="7" t="s">
        <v>42</v>
      </c>
      <c r="V133" s="29">
        <v>1.8618986725025244</v>
      </c>
      <c r="W133" s="29">
        <v>0.89442719099991586</v>
      </c>
      <c r="X133" s="29">
        <v>0.98319208025017313</v>
      </c>
      <c r="Y133" s="29">
        <v>1.3291601358251244</v>
      </c>
      <c r="Z133" s="29">
        <v>2.2286019533929031</v>
      </c>
      <c r="AA133" s="7" t="s">
        <v>42</v>
      </c>
      <c r="AB133" s="29">
        <v>1.7224014243685073</v>
      </c>
      <c r="AC133" s="29">
        <v>0.98319208025017313</v>
      </c>
      <c r="AD133" s="29">
        <v>1.0954451150103321</v>
      </c>
      <c r="AE133" s="29">
        <v>1.366260102127945</v>
      </c>
      <c r="AF133" s="29">
        <v>1.5055453054181609</v>
      </c>
    </row>
    <row r="134" spans="7:32" x14ac:dyDescent="0.15">
      <c r="G134" s="144"/>
      <c r="H134" s="144"/>
      <c r="I134" s="144"/>
      <c r="J134" s="144"/>
      <c r="K134" s="144"/>
      <c r="L134" s="142"/>
      <c r="M134" s="144"/>
      <c r="N134" s="144"/>
      <c r="O134" s="144"/>
      <c r="P134" s="144"/>
      <c r="Q134" s="144"/>
      <c r="R134" s="142"/>
      <c r="T134" s="29"/>
      <c r="V134" s="29"/>
      <c r="W134" s="29"/>
      <c r="X134" s="29"/>
      <c r="Y134" s="29"/>
      <c r="Z134" s="29"/>
      <c r="AB134" s="29"/>
      <c r="AC134" s="29"/>
      <c r="AD134" s="29"/>
      <c r="AE134" s="29"/>
      <c r="AF134" s="29"/>
    </row>
    <row r="135" spans="7:32" x14ac:dyDescent="0.15">
      <c r="G135" s="144"/>
      <c r="H135" s="144"/>
      <c r="I135" s="144"/>
      <c r="J135" s="144"/>
      <c r="K135" s="144"/>
      <c r="L135" s="142"/>
      <c r="M135" s="144"/>
      <c r="N135" s="144"/>
      <c r="O135" s="144"/>
      <c r="P135" s="144"/>
      <c r="Q135" s="144"/>
      <c r="R135" s="142"/>
      <c r="T135" s="29"/>
      <c r="U135" s="7" t="s">
        <v>40</v>
      </c>
      <c r="V135" s="29">
        <v>7.8571428571428568</v>
      </c>
      <c r="W135" s="29">
        <v>8.5714285714285712</v>
      </c>
      <c r="X135" s="29">
        <v>7.5</v>
      </c>
      <c r="Y135" s="29">
        <v>7.2142857142857144</v>
      </c>
      <c r="Z135" s="29">
        <v>7.5</v>
      </c>
      <c r="AA135" s="7" t="s">
        <v>40</v>
      </c>
      <c r="AB135" s="29">
        <v>7.4285714285714288</v>
      </c>
      <c r="AC135" s="29">
        <v>8.5714285714285712</v>
      </c>
      <c r="AD135" s="29">
        <v>7.8571428571428568</v>
      </c>
      <c r="AE135" s="29">
        <v>7.4285714285714288</v>
      </c>
      <c r="AF135" s="29">
        <v>7.7857142857142856</v>
      </c>
    </row>
    <row r="136" spans="7:32" x14ac:dyDescent="0.15">
      <c r="G136" s="144"/>
      <c r="H136" s="144"/>
      <c r="I136" s="144"/>
      <c r="J136" s="144"/>
      <c r="K136" s="144"/>
      <c r="L136" s="142"/>
      <c r="M136" s="144"/>
      <c r="N136" s="144"/>
      <c r="O136" s="144"/>
      <c r="P136" s="144"/>
      <c r="Q136" s="144"/>
      <c r="R136" s="142"/>
      <c r="T136" s="29"/>
      <c r="U136" s="7" t="s">
        <v>43</v>
      </c>
      <c r="V136" s="29">
        <v>1.3506205330054109</v>
      </c>
      <c r="W136" s="29">
        <v>1.016349857562358</v>
      </c>
      <c r="X136" s="29">
        <v>1.0190493307301363</v>
      </c>
      <c r="Y136" s="29">
        <v>1.5281246137553173</v>
      </c>
      <c r="Z136" s="29">
        <v>1.6052797503622467</v>
      </c>
      <c r="AA136" s="7" t="s">
        <v>43</v>
      </c>
      <c r="AB136" s="29">
        <v>1.2224996910042538</v>
      </c>
      <c r="AC136" s="29">
        <v>1.22249969100425</v>
      </c>
      <c r="AD136" s="29">
        <v>1.0994504121565487</v>
      </c>
      <c r="AE136" s="29">
        <v>1.2224996910042538</v>
      </c>
      <c r="AF136" s="29">
        <v>1.2513728724621085</v>
      </c>
    </row>
    <row r="137" spans="7:32" x14ac:dyDescent="0.15">
      <c r="G137" s="144"/>
      <c r="H137" s="144"/>
      <c r="I137" s="144"/>
      <c r="J137" s="144"/>
      <c r="K137" s="144"/>
      <c r="L137" s="142"/>
      <c r="M137" s="144"/>
      <c r="N137" s="144"/>
      <c r="O137" s="144"/>
      <c r="P137" s="144"/>
      <c r="Q137" s="144"/>
      <c r="R137" s="142"/>
      <c r="T137" s="7" t="s">
        <v>33</v>
      </c>
      <c r="U137" s="7" t="s">
        <v>38</v>
      </c>
      <c r="V137" s="29">
        <v>9</v>
      </c>
      <c r="W137" s="29">
        <v>9.125</v>
      </c>
      <c r="X137" s="29">
        <v>8.375</v>
      </c>
      <c r="Y137" s="29">
        <v>7.25</v>
      </c>
      <c r="Z137" s="29">
        <v>8.375</v>
      </c>
      <c r="AA137" s="7" t="s">
        <v>38</v>
      </c>
      <c r="AB137" s="29">
        <v>8.25</v>
      </c>
      <c r="AC137" s="29">
        <v>8.125</v>
      </c>
      <c r="AD137" s="29">
        <v>7.125</v>
      </c>
      <c r="AE137" s="29">
        <v>8.0625</v>
      </c>
      <c r="AF137" s="29">
        <v>7.25</v>
      </c>
    </row>
    <row r="138" spans="7:32" x14ac:dyDescent="0.15">
      <c r="G138" s="142"/>
      <c r="H138" s="142"/>
      <c r="I138" s="142"/>
      <c r="J138" s="142"/>
      <c r="K138" s="142"/>
      <c r="L138" s="142"/>
      <c r="M138" s="142"/>
      <c r="N138" s="142"/>
      <c r="O138" s="142"/>
      <c r="P138" s="142"/>
      <c r="Q138" s="142"/>
      <c r="R138" s="142"/>
      <c r="T138" s="29"/>
      <c r="U138" s="7" t="s">
        <v>41</v>
      </c>
      <c r="V138" s="29">
        <v>0.53452248382484879</v>
      </c>
      <c r="W138" s="29">
        <v>1.3562026818605375</v>
      </c>
      <c r="X138" s="29">
        <v>1.0606601717798212</v>
      </c>
      <c r="Y138" s="29">
        <v>2.6049403612586386</v>
      </c>
      <c r="Z138" s="29">
        <v>1.5979898086569353</v>
      </c>
      <c r="AA138" s="7" t="s">
        <v>41</v>
      </c>
      <c r="AB138" s="29">
        <v>1.4880476182856899</v>
      </c>
      <c r="AC138" s="29">
        <v>2.5319388392523003</v>
      </c>
      <c r="AD138" s="29">
        <v>1.6420805617960927</v>
      </c>
      <c r="AE138" s="29">
        <v>2.0777305613852546</v>
      </c>
      <c r="AF138" s="29">
        <v>1.7525491637693282</v>
      </c>
    </row>
    <row r="139" spans="7:32" x14ac:dyDescent="0.15">
      <c r="G139" s="145"/>
      <c r="H139" s="145"/>
      <c r="I139" s="145"/>
      <c r="J139" s="145"/>
      <c r="K139" s="145"/>
      <c r="L139" s="142"/>
      <c r="M139" s="145"/>
      <c r="N139" s="145"/>
      <c r="O139" s="145"/>
      <c r="P139" s="145"/>
      <c r="Q139" s="145"/>
      <c r="R139" s="143"/>
      <c r="U139" s="7" t="s">
        <v>39</v>
      </c>
      <c r="V139" s="29">
        <v>7.333333333333333</v>
      </c>
      <c r="W139" s="29">
        <v>8.6666666666666661</v>
      </c>
      <c r="X139" s="29">
        <v>7.333333333333333</v>
      </c>
      <c r="Y139" s="29">
        <v>8.6666666666666661</v>
      </c>
      <c r="Z139" s="29">
        <v>8.1666666666666661</v>
      </c>
      <c r="AA139" s="7" t="s">
        <v>39</v>
      </c>
      <c r="AB139" s="29">
        <v>7</v>
      </c>
      <c r="AC139" s="29">
        <v>8.6666666666666661</v>
      </c>
      <c r="AD139" s="29">
        <v>7.5</v>
      </c>
      <c r="AE139" s="29">
        <v>8.8333333333333339</v>
      </c>
      <c r="AF139" s="29">
        <v>8</v>
      </c>
    </row>
    <row r="140" spans="7:32" x14ac:dyDescent="0.15">
      <c r="G140" s="145"/>
      <c r="H140" s="145"/>
      <c r="I140" s="145"/>
      <c r="J140" s="145"/>
      <c r="K140" s="145"/>
      <c r="L140" s="142"/>
      <c r="M140" s="145"/>
      <c r="N140" s="145"/>
      <c r="O140" s="145"/>
      <c r="P140" s="145"/>
      <c r="Q140" s="145"/>
      <c r="R140" s="143"/>
      <c r="T140" s="29"/>
      <c r="U140" s="7" t="s">
        <v>42</v>
      </c>
      <c r="V140" s="29">
        <v>2.5033311140691441</v>
      </c>
      <c r="W140" s="29">
        <v>1.5055453054181609</v>
      </c>
      <c r="X140" s="29">
        <v>1.0327955589886426</v>
      </c>
      <c r="Y140" s="29">
        <v>1.0327955589886426</v>
      </c>
      <c r="Z140" s="29">
        <v>2.0412414523193139</v>
      </c>
      <c r="AA140" s="7" t="s">
        <v>42</v>
      </c>
      <c r="AB140" s="29">
        <v>2.3664319132398464</v>
      </c>
      <c r="AC140" s="29">
        <v>1.5055453054181609</v>
      </c>
      <c r="AD140" s="29">
        <v>1.0488088481701516</v>
      </c>
      <c r="AE140" s="29">
        <v>0.75277265270908111</v>
      </c>
      <c r="AF140" s="29">
        <v>2.0976176963403033</v>
      </c>
    </row>
    <row r="141" spans="7:32" x14ac:dyDescent="0.15">
      <c r="G141" s="145"/>
      <c r="H141" s="145"/>
      <c r="I141" s="145"/>
      <c r="J141" s="145"/>
      <c r="K141" s="145"/>
      <c r="L141" s="142"/>
      <c r="M141" s="145"/>
      <c r="N141" s="145"/>
      <c r="O141" s="145"/>
      <c r="P141" s="145"/>
      <c r="Q141" s="145"/>
      <c r="R141" s="143"/>
      <c r="T141" s="29"/>
      <c r="V141" s="29"/>
      <c r="W141" s="29"/>
      <c r="X141" s="29"/>
      <c r="Y141" s="29"/>
      <c r="Z141" s="29"/>
      <c r="AB141" s="29"/>
      <c r="AC141" s="29"/>
      <c r="AD141" s="29"/>
      <c r="AE141" s="29"/>
      <c r="AF141" s="29"/>
    </row>
    <row r="142" spans="7:32" x14ac:dyDescent="0.15">
      <c r="G142" s="145"/>
      <c r="H142" s="145"/>
      <c r="I142" s="145"/>
      <c r="J142" s="145"/>
      <c r="K142" s="145"/>
      <c r="L142" s="142"/>
      <c r="M142" s="145"/>
      <c r="N142" s="145"/>
      <c r="O142" s="145"/>
      <c r="P142" s="145"/>
      <c r="Q142" s="145"/>
      <c r="R142" s="143"/>
      <c r="T142" s="23"/>
      <c r="U142" s="7" t="s">
        <v>40</v>
      </c>
      <c r="V142" s="29">
        <v>8.2857142857142865</v>
      </c>
      <c r="W142" s="29">
        <v>8.9285714285714288</v>
      </c>
      <c r="X142" s="29">
        <v>7.9285714285714288</v>
      </c>
      <c r="Y142" s="29">
        <v>7.8571428571428568</v>
      </c>
      <c r="Z142" s="29">
        <v>8.2857142857142865</v>
      </c>
      <c r="AA142" s="7" t="s">
        <v>40</v>
      </c>
      <c r="AB142" s="29">
        <v>7.7142857142857144</v>
      </c>
      <c r="AC142" s="29">
        <v>8.3571428571428577</v>
      </c>
      <c r="AD142" s="29">
        <v>7.2857142857142856</v>
      </c>
      <c r="AE142" s="29">
        <v>8.3928571428571423</v>
      </c>
      <c r="AF142" s="29">
        <v>7.5714285714285712</v>
      </c>
    </row>
    <row r="143" spans="7:32" x14ac:dyDescent="0.15">
      <c r="G143" s="146"/>
      <c r="H143" s="146"/>
      <c r="I143" s="146"/>
      <c r="J143" s="146"/>
      <c r="K143" s="146"/>
      <c r="L143" s="142"/>
      <c r="M143" s="146"/>
      <c r="N143" s="146"/>
      <c r="O143" s="146"/>
      <c r="P143" s="146"/>
      <c r="Q143" s="146"/>
      <c r="R143" s="146"/>
      <c r="T143" s="29"/>
      <c r="U143" s="7" t="s">
        <v>43</v>
      </c>
      <c r="V143" s="29">
        <v>1.815682598006408</v>
      </c>
      <c r="W143" s="29">
        <v>1.384768001357054</v>
      </c>
      <c r="X143" s="29">
        <v>1.1411388181101383</v>
      </c>
      <c r="Y143" s="29">
        <v>2.1432234119210691</v>
      </c>
      <c r="Z143" s="29">
        <v>1.7288756430151335</v>
      </c>
      <c r="AA143" s="7" t="s">
        <v>43</v>
      </c>
      <c r="AB143" s="29">
        <v>1.9386185179765927</v>
      </c>
      <c r="AC143" s="29">
        <v>2.0978796202592029</v>
      </c>
      <c r="AD143" s="29">
        <v>1.3827826698682315</v>
      </c>
      <c r="AE143" s="29">
        <v>1.6429168646574361</v>
      </c>
      <c r="AF143" s="29">
        <v>1.8693596482500354</v>
      </c>
    </row>
    <row r="144" spans="7:32" x14ac:dyDescent="0.15">
      <c r="G144" s="145"/>
      <c r="H144" s="145"/>
      <c r="I144" s="145"/>
      <c r="J144" s="145"/>
      <c r="K144" s="145"/>
      <c r="L144" s="142"/>
      <c r="M144" s="145"/>
      <c r="N144" s="145"/>
      <c r="O144" s="145"/>
      <c r="P144" s="145"/>
      <c r="Q144" s="145"/>
      <c r="R144" s="143"/>
      <c r="T144" s="7" t="s">
        <v>37</v>
      </c>
      <c r="U144" s="7" t="s">
        <v>38</v>
      </c>
      <c r="V144" s="29">
        <v>7.666666666666667</v>
      </c>
      <c r="W144" s="29">
        <v>8.25</v>
      </c>
      <c r="X144" s="29">
        <v>7.875</v>
      </c>
      <c r="Y144" s="29">
        <v>7.2083333333333321</v>
      </c>
      <c r="Z144" s="29">
        <v>7.5</v>
      </c>
      <c r="AA144" s="7" t="s">
        <v>38</v>
      </c>
      <c r="AB144" s="29">
        <v>7.125</v>
      </c>
      <c r="AC144" s="29">
        <v>8</v>
      </c>
      <c r="AD144" s="29">
        <v>7.791666666666667</v>
      </c>
      <c r="AE144" s="29">
        <v>7.3958333333333339</v>
      </c>
      <c r="AF144" s="29">
        <v>7.6666666666666661</v>
      </c>
    </row>
    <row r="145" spans="7:32" x14ac:dyDescent="0.15">
      <c r="G145" s="145"/>
      <c r="H145" s="145"/>
      <c r="I145" s="145"/>
      <c r="J145" s="145"/>
      <c r="K145" s="145"/>
      <c r="L145" s="142"/>
      <c r="M145" s="145"/>
      <c r="N145" s="145"/>
      <c r="O145" s="145"/>
      <c r="P145" s="145"/>
      <c r="Q145" s="145"/>
      <c r="R145" s="143"/>
      <c r="U145" s="7" t="s">
        <v>41</v>
      </c>
      <c r="V145" s="29">
        <v>0.73463088669245313</v>
      </c>
      <c r="W145" s="29">
        <v>0.93859063544891164</v>
      </c>
      <c r="X145" s="29">
        <v>0.79557306888588686</v>
      </c>
      <c r="Y145" s="29">
        <v>1.2206880703436811</v>
      </c>
      <c r="Z145" s="29">
        <v>0.99203174552379103</v>
      </c>
      <c r="AA145" s="7" t="s">
        <v>41</v>
      </c>
      <c r="AB145" s="29">
        <v>1.0681165741027578</v>
      </c>
      <c r="AC145" s="29">
        <v>1.4474937289114955</v>
      </c>
      <c r="AD145" s="29">
        <v>0.6886264220942655</v>
      </c>
      <c r="AE145" s="29">
        <v>1.368400468163409</v>
      </c>
      <c r="AF145" s="29">
        <v>1.1268723396380238</v>
      </c>
    </row>
    <row r="146" spans="7:32" x14ac:dyDescent="0.15">
      <c r="U146" s="7" t="s">
        <v>39</v>
      </c>
      <c r="V146" s="29">
        <v>6.8333333333333321</v>
      </c>
      <c r="W146" s="29">
        <v>8.7222222222222214</v>
      </c>
      <c r="X146" s="29">
        <v>7</v>
      </c>
      <c r="Y146" s="29">
        <v>7.8333333333333348</v>
      </c>
      <c r="Z146" s="29">
        <v>7.5</v>
      </c>
      <c r="AA146" s="7" t="s">
        <v>39</v>
      </c>
      <c r="AB146" s="29">
        <v>6.5</v>
      </c>
      <c r="AC146" s="29">
        <v>8.5000000000000018</v>
      </c>
      <c r="AD146" s="29">
        <v>7.333333333333333</v>
      </c>
      <c r="AE146" s="29">
        <v>8</v>
      </c>
      <c r="AF146" s="29">
        <v>7.6111111111111107</v>
      </c>
    </row>
    <row r="147" spans="7:32" x14ac:dyDescent="0.15">
      <c r="U147" s="7" t="s">
        <v>42</v>
      </c>
      <c r="V147" s="29">
        <v>2.1984843263788232</v>
      </c>
      <c r="W147" s="29">
        <v>0.57413380812283588</v>
      </c>
      <c r="X147" s="29">
        <v>1.1547005383792532</v>
      </c>
      <c r="Y147" s="29">
        <v>1.4414498873626373</v>
      </c>
      <c r="Z147" s="29">
        <v>1.8226964152656406</v>
      </c>
      <c r="AA147" s="7" t="s">
        <v>42</v>
      </c>
      <c r="AB147" s="29">
        <v>2.00831604418561</v>
      </c>
      <c r="AC147" s="29">
        <v>0.72264944628929306</v>
      </c>
      <c r="AD147" s="29">
        <v>1.2472191289246466</v>
      </c>
      <c r="AE147" s="29">
        <v>1.1925695879998857</v>
      </c>
      <c r="AF147" s="29">
        <v>1.9597807889508303</v>
      </c>
    </row>
    <row r="148" spans="7:32" x14ac:dyDescent="0.15">
      <c r="V148" s="29"/>
      <c r="W148" s="29"/>
      <c r="X148" s="29"/>
      <c r="Y148" s="29"/>
      <c r="Z148" s="29"/>
      <c r="AB148" s="29"/>
      <c r="AC148" s="29"/>
      <c r="AD148" s="29"/>
      <c r="AE148" s="29"/>
      <c r="AF148" s="29"/>
    </row>
    <row r="149" spans="7:32" x14ac:dyDescent="0.15">
      <c r="U149" s="7" t="s">
        <v>40</v>
      </c>
      <c r="V149" s="148">
        <v>7.3095238095238093</v>
      </c>
      <c r="W149" s="148">
        <v>8.4523809523809526</v>
      </c>
      <c r="X149" s="148">
        <v>7.4999999999999991</v>
      </c>
      <c r="Y149" s="148">
        <v>7.4761904761904754</v>
      </c>
      <c r="Z149" s="148">
        <v>7.5</v>
      </c>
      <c r="AA149" s="7" t="s">
        <v>40</v>
      </c>
      <c r="AB149" s="148">
        <v>6.8571428571428568</v>
      </c>
      <c r="AC149" s="148">
        <v>8.2142857142857135</v>
      </c>
      <c r="AD149" s="148">
        <v>7.5952380952380949</v>
      </c>
      <c r="AE149" s="148">
        <v>7.6547619047619051</v>
      </c>
      <c r="AF149" s="148">
        <v>7.6428571428571432</v>
      </c>
    </row>
    <row r="150" spans="7:32" x14ac:dyDescent="0.15">
      <c r="U150" s="7" t="s">
        <v>43</v>
      </c>
      <c r="V150" s="29">
        <v>1.5273253853461799</v>
      </c>
      <c r="W150" s="29">
        <v>0.81237378093532775</v>
      </c>
      <c r="X150" s="29">
        <v>1.0274023338281779</v>
      </c>
      <c r="Y150" s="29">
        <v>1.3055717921729584</v>
      </c>
      <c r="Z150" s="29">
        <v>1.344504484072961</v>
      </c>
      <c r="AA150" s="7" t="s">
        <v>43</v>
      </c>
      <c r="AB150" s="29">
        <v>1.5061939677944101</v>
      </c>
      <c r="AC150" s="29">
        <v>1.1810985966437815</v>
      </c>
      <c r="AD150" s="29">
        <v>0.95343348432673181</v>
      </c>
      <c r="AE150" s="29">
        <v>1.2851290894524112</v>
      </c>
      <c r="AF150" s="29">
        <v>1.4703001944442025</v>
      </c>
    </row>
  </sheetData>
  <mergeCells count="13">
    <mergeCell ref="M85:Q85"/>
    <mergeCell ref="V121:Z121"/>
    <mergeCell ref="AB121:AF121"/>
    <mergeCell ref="G85:K85"/>
    <mergeCell ref="M1:Q1"/>
    <mergeCell ref="F1:F25"/>
    <mergeCell ref="G1:K1"/>
    <mergeCell ref="F55:F79"/>
    <mergeCell ref="G55:K55"/>
    <mergeCell ref="M55:Q55"/>
    <mergeCell ref="F28:F52"/>
    <mergeCell ref="G28:K28"/>
    <mergeCell ref="M28:Q28"/>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9C95-E54F-DE44-825C-FB19872A02BC}">
  <sheetPr>
    <tabColor rgb="FF00B050"/>
  </sheetPr>
  <dimension ref="B2:Y30"/>
  <sheetViews>
    <sheetView zoomScale="50" workbookViewId="0">
      <selection activeCell="L60" sqref="L60"/>
    </sheetView>
  </sheetViews>
  <sheetFormatPr baseColWidth="10" defaultRowHeight="16" x14ac:dyDescent="0.2"/>
  <cols>
    <col min="2" max="2" width="18.83203125" bestFit="1" customWidth="1"/>
    <col min="3" max="3" width="35.33203125" style="36" customWidth="1"/>
    <col min="10" max="16" width="21.5" customWidth="1"/>
    <col min="22" max="22" width="18.83203125" style="15" bestFit="1" customWidth="1"/>
    <col min="23" max="23" width="22.1640625" style="36" customWidth="1"/>
    <col min="30" max="36" width="20" customWidth="1"/>
  </cols>
  <sheetData>
    <row r="2" spans="2:25" x14ac:dyDescent="0.2">
      <c r="B2" s="67"/>
      <c r="C2" s="67"/>
      <c r="D2" s="133" t="s">
        <v>430</v>
      </c>
      <c r="E2" s="133"/>
      <c r="F2" s="133"/>
      <c r="G2" s="133"/>
      <c r="H2" s="133"/>
      <c r="I2" s="133"/>
      <c r="J2" s="133"/>
      <c r="K2" s="133"/>
      <c r="L2" s="67"/>
    </row>
    <row r="3" spans="2:25" x14ac:dyDescent="0.2">
      <c r="B3" s="67"/>
      <c r="C3" s="67"/>
      <c r="D3" s="67"/>
      <c r="E3" s="67"/>
      <c r="F3" s="67"/>
      <c r="G3" s="67"/>
      <c r="H3" s="67"/>
      <c r="I3" s="67"/>
      <c r="J3" s="67"/>
      <c r="K3" s="67"/>
      <c r="L3" s="67"/>
    </row>
    <row r="4" spans="2:25" x14ac:dyDescent="0.2">
      <c r="B4" s="67"/>
      <c r="C4" s="67"/>
      <c r="D4" s="67"/>
      <c r="E4" s="67"/>
      <c r="F4" s="67"/>
      <c r="G4" s="67"/>
      <c r="H4" s="67"/>
      <c r="I4" s="67"/>
      <c r="J4" s="67"/>
      <c r="K4" s="67"/>
      <c r="L4" s="67"/>
    </row>
    <row r="5" spans="2:25" x14ac:dyDescent="0.2">
      <c r="B5" s="67"/>
      <c r="C5" s="67"/>
      <c r="D5" s="67" t="s">
        <v>429</v>
      </c>
      <c r="E5" s="1"/>
      <c r="F5" s="72" t="s">
        <v>396</v>
      </c>
      <c r="G5" s="71" t="s">
        <v>2</v>
      </c>
      <c r="H5" s="70" t="s">
        <v>397</v>
      </c>
      <c r="I5" s="73" t="s">
        <v>398</v>
      </c>
      <c r="J5" s="69" t="s">
        <v>399</v>
      </c>
      <c r="K5" s="67"/>
      <c r="L5" s="67"/>
    </row>
    <row r="6" spans="2:25" x14ac:dyDescent="0.2">
      <c r="B6" s="67"/>
      <c r="C6" s="67"/>
      <c r="D6" s="67"/>
      <c r="E6" s="84" t="s">
        <v>424</v>
      </c>
      <c r="F6" s="63">
        <v>0.80555555555555558</v>
      </c>
      <c r="G6" s="63">
        <v>0.66666666666666696</v>
      </c>
      <c r="H6" s="63">
        <v>0.45555555555555549</v>
      </c>
      <c r="I6" s="63">
        <v>0</v>
      </c>
      <c r="J6" s="63">
        <v>0.1111111111111111</v>
      </c>
      <c r="K6" s="67"/>
      <c r="L6" s="67"/>
    </row>
    <row r="7" spans="2:25" x14ac:dyDescent="0.2">
      <c r="B7" s="67"/>
      <c r="C7" s="67"/>
      <c r="D7" s="67"/>
      <c r="E7" s="85" t="s">
        <v>425</v>
      </c>
      <c r="F7" s="63">
        <v>0.77777777777777779</v>
      </c>
      <c r="G7" s="63">
        <v>0.83333333333333337</v>
      </c>
      <c r="H7" s="63">
        <v>0.4</v>
      </c>
      <c r="I7" s="63">
        <v>0.3611111111111111</v>
      </c>
      <c r="J7" s="63">
        <v>0.19444444444444445</v>
      </c>
      <c r="K7" s="67"/>
      <c r="L7" s="67"/>
    </row>
    <row r="8" spans="2:25" x14ac:dyDescent="0.2">
      <c r="B8" s="67"/>
      <c r="C8" s="67"/>
      <c r="D8" s="67"/>
      <c r="F8" s="96"/>
      <c r="G8" s="96"/>
      <c r="H8" s="96"/>
      <c r="I8" s="96"/>
      <c r="J8" s="96"/>
      <c r="K8" s="67"/>
      <c r="L8" s="67"/>
    </row>
    <row r="9" spans="2:25" x14ac:dyDescent="0.2">
      <c r="B9" s="67"/>
      <c r="C9" s="67"/>
      <c r="D9" s="67"/>
      <c r="E9" s="67"/>
      <c r="F9" s="67"/>
      <c r="G9" s="67"/>
      <c r="H9" s="67"/>
      <c r="I9" s="67"/>
      <c r="J9" s="67"/>
      <c r="K9" s="67"/>
      <c r="L9" s="67"/>
    </row>
    <row r="10" spans="2:25" x14ac:dyDescent="0.2">
      <c r="B10" s="67"/>
      <c r="C10" s="67"/>
      <c r="D10" s="67"/>
      <c r="E10" s="67"/>
      <c r="F10" s="67"/>
      <c r="G10" s="67"/>
      <c r="H10" s="67"/>
      <c r="I10" s="67"/>
      <c r="J10" s="67"/>
      <c r="K10" s="67"/>
      <c r="L10" s="67"/>
    </row>
    <row r="11" spans="2:25" x14ac:dyDescent="0.2">
      <c r="B11" s="67"/>
      <c r="C11" s="67"/>
      <c r="D11" s="67"/>
      <c r="E11" s="67"/>
      <c r="F11" s="67"/>
      <c r="G11" s="67"/>
      <c r="H11" s="67"/>
      <c r="I11" s="67"/>
      <c r="J11" s="67"/>
      <c r="K11" s="67"/>
      <c r="L11" s="67"/>
    </row>
    <row r="12" spans="2:25" x14ac:dyDescent="0.2">
      <c r="B12" s="67"/>
      <c r="C12" s="67"/>
      <c r="D12" s="67" t="s">
        <v>431</v>
      </c>
      <c r="E12" s="1"/>
      <c r="F12" s="121" t="s">
        <v>396</v>
      </c>
      <c r="G12" s="121"/>
      <c r="H12" s="121"/>
      <c r="I12" s="78"/>
      <c r="J12" s="122" t="s">
        <v>2</v>
      </c>
      <c r="K12" s="122"/>
      <c r="L12" s="122"/>
      <c r="M12" s="77"/>
      <c r="N12" s="123" t="s">
        <v>397</v>
      </c>
      <c r="O12" s="123"/>
      <c r="P12" s="123"/>
      <c r="Q12" s="76"/>
      <c r="R12" s="124" t="s">
        <v>398</v>
      </c>
      <c r="S12" s="124"/>
      <c r="T12" s="124"/>
      <c r="U12" s="75"/>
      <c r="V12" s="120" t="s">
        <v>399</v>
      </c>
      <c r="W12" s="120"/>
      <c r="X12" s="120"/>
      <c r="Y12" s="74"/>
    </row>
    <row r="13" spans="2:25" x14ac:dyDescent="0.2">
      <c r="B13" s="67"/>
      <c r="C13" s="67"/>
      <c r="D13" s="67"/>
      <c r="E13" s="1"/>
      <c r="F13" s="7" t="s">
        <v>31</v>
      </c>
      <c r="G13" s="7" t="s">
        <v>32</v>
      </c>
      <c r="H13" s="7" t="s">
        <v>33</v>
      </c>
      <c r="I13" s="7" t="s">
        <v>37</v>
      </c>
      <c r="J13" s="7" t="s">
        <v>31</v>
      </c>
      <c r="K13" s="7" t="s">
        <v>32</v>
      </c>
      <c r="L13" s="7" t="s">
        <v>33</v>
      </c>
      <c r="M13" s="7" t="s">
        <v>37</v>
      </c>
      <c r="N13" s="7" t="s">
        <v>31</v>
      </c>
      <c r="O13" s="7" t="s">
        <v>32</v>
      </c>
      <c r="P13" s="7" t="s">
        <v>33</v>
      </c>
      <c r="Q13" s="7" t="s">
        <v>37</v>
      </c>
      <c r="R13" s="7" t="s">
        <v>31</v>
      </c>
      <c r="S13" s="7" t="s">
        <v>32</v>
      </c>
      <c r="T13" s="7" t="s">
        <v>33</v>
      </c>
      <c r="U13" s="7" t="s">
        <v>37</v>
      </c>
      <c r="V13" s="7" t="s">
        <v>31</v>
      </c>
      <c r="W13" s="7" t="s">
        <v>32</v>
      </c>
      <c r="X13" s="7" t="s">
        <v>33</v>
      </c>
      <c r="Y13" s="7" t="s">
        <v>37</v>
      </c>
    </row>
    <row r="14" spans="2:25" x14ac:dyDescent="0.2">
      <c r="B14" s="67"/>
      <c r="C14" s="67"/>
      <c r="D14" s="67"/>
      <c r="E14" s="84" t="s">
        <v>424</v>
      </c>
      <c r="F14" s="68">
        <v>6.25</v>
      </c>
      <c r="G14" s="68">
        <v>7.875</v>
      </c>
      <c r="H14" s="68">
        <v>7.625</v>
      </c>
      <c r="I14" s="68">
        <v>7.25</v>
      </c>
      <c r="J14" s="68">
        <v>7.875</v>
      </c>
      <c r="K14" s="68">
        <v>8.5</v>
      </c>
      <c r="L14" s="68">
        <v>8.75</v>
      </c>
      <c r="M14" s="68">
        <v>8.375</v>
      </c>
      <c r="N14" s="68">
        <v>8.125</v>
      </c>
      <c r="O14" s="68">
        <v>8.25</v>
      </c>
      <c r="P14" s="68">
        <v>8.125</v>
      </c>
      <c r="Q14" s="68">
        <v>8.1666666666666661</v>
      </c>
      <c r="R14" s="68">
        <v>6</v>
      </c>
      <c r="S14" s="68">
        <v>7</v>
      </c>
      <c r="T14" s="68">
        <v>7</v>
      </c>
      <c r="U14" s="68">
        <v>6.666666666666667</v>
      </c>
      <c r="V14" s="68">
        <v>6.875</v>
      </c>
      <c r="W14" s="68">
        <v>8</v>
      </c>
      <c r="X14" s="68">
        <v>8</v>
      </c>
      <c r="Y14" s="68">
        <v>7.625</v>
      </c>
    </row>
    <row r="15" spans="2:25" x14ac:dyDescent="0.2">
      <c r="B15" s="67"/>
      <c r="C15" s="67"/>
      <c r="D15" s="67"/>
      <c r="E15" s="85" t="s">
        <v>425</v>
      </c>
      <c r="F15" s="68">
        <v>5.75</v>
      </c>
      <c r="G15" s="68">
        <v>7.625</v>
      </c>
      <c r="H15" s="68">
        <v>8.25</v>
      </c>
      <c r="I15" s="68">
        <v>7.208333333333333</v>
      </c>
      <c r="J15" s="68">
        <v>8.125</v>
      </c>
      <c r="K15" s="68">
        <v>8.75</v>
      </c>
      <c r="L15" s="68">
        <v>9</v>
      </c>
      <c r="M15" s="68">
        <v>8.625</v>
      </c>
      <c r="N15" s="68">
        <v>8</v>
      </c>
      <c r="O15" s="68">
        <v>7.75</v>
      </c>
      <c r="P15" s="68">
        <v>8.0625</v>
      </c>
      <c r="Q15" s="68">
        <v>7.9375</v>
      </c>
      <c r="R15" s="68">
        <v>8.125</v>
      </c>
      <c r="S15" s="68">
        <v>7.75</v>
      </c>
      <c r="T15" s="68">
        <v>7.75</v>
      </c>
      <c r="U15" s="68">
        <v>7.875</v>
      </c>
      <c r="V15" s="68">
        <v>6.5</v>
      </c>
      <c r="W15" s="68">
        <v>8</v>
      </c>
      <c r="X15" s="68">
        <v>7.75</v>
      </c>
      <c r="Y15" s="68">
        <v>7.416666666666667</v>
      </c>
    </row>
    <row r="16" spans="2:25" x14ac:dyDescent="0.2">
      <c r="D16" s="1"/>
      <c r="E16" s="1"/>
      <c r="F16" s="96"/>
      <c r="G16" s="96"/>
      <c r="H16" s="96"/>
      <c r="I16" s="68"/>
      <c r="J16" s="96"/>
      <c r="K16" s="96"/>
      <c r="L16" s="96"/>
      <c r="M16" s="68"/>
      <c r="N16" s="96"/>
      <c r="O16" s="96"/>
      <c r="P16" s="96"/>
      <c r="Q16" s="68"/>
      <c r="R16" s="96"/>
      <c r="S16" s="96"/>
      <c r="T16" s="96"/>
      <c r="U16" s="68"/>
      <c r="V16" s="96"/>
      <c r="W16" s="96"/>
      <c r="X16" s="96"/>
      <c r="Y16" s="68"/>
    </row>
    <row r="17" spans="3:25" x14ac:dyDescent="0.2">
      <c r="D17" s="1"/>
      <c r="E17" s="1"/>
      <c r="F17" s="68"/>
      <c r="G17" s="1"/>
      <c r="H17" s="1"/>
      <c r="I17" s="68"/>
      <c r="J17" s="68"/>
      <c r="K17" s="1"/>
      <c r="L17" s="1"/>
      <c r="M17" s="68"/>
      <c r="N17" s="68"/>
      <c r="O17" s="1"/>
      <c r="P17" s="1"/>
      <c r="Q17" s="68"/>
      <c r="R17" s="68"/>
      <c r="S17" s="1"/>
      <c r="T17" s="1"/>
      <c r="U17" s="68"/>
      <c r="V17" s="68"/>
      <c r="W17" s="1"/>
      <c r="X17" s="1"/>
      <c r="Y17" s="68"/>
    </row>
    <row r="19" spans="3:25" x14ac:dyDescent="0.2">
      <c r="D19" s="1" t="s">
        <v>432</v>
      </c>
      <c r="E19" s="1"/>
      <c r="F19" s="121" t="s">
        <v>396</v>
      </c>
      <c r="G19" s="121"/>
      <c r="H19" s="121"/>
      <c r="I19" s="121"/>
      <c r="J19" s="122" t="s">
        <v>2</v>
      </c>
      <c r="K19" s="122"/>
      <c r="L19" s="122"/>
      <c r="M19" s="122"/>
      <c r="N19" s="123" t="s">
        <v>397</v>
      </c>
      <c r="O19" s="123"/>
      <c r="P19" s="123"/>
      <c r="Q19" s="123"/>
      <c r="R19" s="124" t="s">
        <v>398</v>
      </c>
      <c r="S19" s="124"/>
      <c r="T19" s="124"/>
      <c r="U19" s="124"/>
      <c r="V19" s="120" t="s">
        <v>399</v>
      </c>
      <c r="W19" s="120"/>
      <c r="X19" s="120"/>
      <c r="Y19" s="120"/>
    </row>
    <row r="20" spans="3:25" x14ac:dyDescent="0.2">
      <c r="D20" s="1"/>
      <c r="E20" s="1"/>
      <c r="F20" s="7" t="s">
        <v>31</v>
      </c>
      <c r="G20" s="7" t="s">
        <v>32</v>
      </c>
      <c r="H20" s="7" t="s">
        <v>33</v>
      </c>
      <c r="I20" s="7" t="s">
        <v>37</v>
      </c>
      <c r="J20" s="7" t="s">
        <v>31</v>
      </c>
      <c r="K20" s="7" t="s">
        <v>32</v>
      </c>
      <c r="L20" s="7" t="s">
        <v>33</v>
      </c>
      <c r="M20" s="7" t="s">
        <v>37</v>
      </c>
      <c r="N20" s="7" t="s">
        <v>31</v>
      </c>
      <c r="O20" s="7" t="s">
        <v>32</v>
      </c>
      <c r="P20" s="7" t="s">
        <v>33</v>
      </c>
      <c r="Q20" s="7" t="s">
        <v>37</v>
      </c>
      <c r="R20" s="7" t="s">
        <v>31</v>
      </c>
      <c r="S20" s="7" t="s">
        <v>32</v>
      </c>
      <c r="T20" s="7" t="s">
        <v>33</v>
      </c>
      <c r="U20" s="7" t="s">
        <v>37</v>
      </c>
      <c r="V20" s="7" t="s">
        <v>31</v>
      </c>
      <c r="W20" s="7" t="s">
        <v>32</v>
      </c>
      <c r="X20" s="7" t="s">
        <v>33</v>
      </c>
      <c r="Y20" s="7" t="s">
        <v>37</v>
      </c>
    </row>
    <row r="21" spans="3:25" x14ac:dyDescent="0.2">
      <c r="D21" s="1"/>
      <c r="E21" s="84" t="s">
        <v>424</v>
      </c>
      <c r="F21" s="68">
        <v>6</v>
      </c>
      <c r="G21" s="68">
        <v>7.833333333333333</v>
      </c>
      <c r="H21" s="68">
        <v>8.1666666666666661</v>
      </c>
      <c r="I21" s="68">
        <v>7.333333333333333</v>
      </c>
      <c r="J21" s="68">
        <v>7.833333333333333</v>
      </c>
      <c r="K21" s="68">
        <v>8.3333333333333339</v>
      </c>
      <c r="L21" s="68">
        <v>8.6666666666666661</v>
      </c>
      <c r="M21" s="68">
        <v>8.2777777777777786</v>
      </c>
      <c r="N21" s="68">
        <v>6.666666666666667</v>
      </c>
      <c r="O21" s="68">
        <v>7.666666666666667</v>
      </c>
      <c r="P21" s="68">
        <v>8.1666666666666661</v>
      </c>
      <c r="Q21" s="68">
        <v>7.5</v>
      </c>
      <c r="R21" s="68">
        <v>5.833333333333333</v>
      </c>
      <c r="S21" s="68">
        <v>7.166666666666667</v>
      </c>
      <c r="T21" s="68">
        <v>8.3333333333333339</v>
      </c>
      <c r="U21" s="68">
        <v>7.1111111111111116</v>
      </c>
      <c r="V21" s="68">
        <v>6.833333333333333</v>
      </c>
      <c r="W21" s="68">
        <v>7.666666666666667</v>
      </c>
      <c r="X21" s="68">
        <v>8.5</v>
      </c>
      <c r="Y21" s="68">
        <v>7.666666666666667</v>
      </c>
    </row>
    <row r="22" spans="3:25" x14ac:dyDescent="0.2">
      <c r="D22" s="1"/>
      <c r="E22" s="85" t="s">
        <v>425</v>
      </c>
      <c r="F22" s="68">
        <v>5.666666666666667</v>
      </c>
      <c r="G22" s="68">
        <v>7.833333333333333</v>
      </c>
      <c r="H22" s="68">
        <v>7.333333333333333</v>
      </c>
      <c r="I22" s="68">
        <v>6.9444444444444438</v>
      </c>
      <c r="J22" s="68">
        <v>7.5</v>
      </c>
      <c r="K22" s="68">
        <v>8.1666666666666661</v>
      </c>
      <c r="L22" s="68">
        <v>8.0833333333333339</v>
      </c>
      <c r="M22" s="68">
        <v>7.916666666666667</v>
      </c>
      <c r="N22" s="68">
        <v>7</v>
      </c>
      <c r="O22" s="68">
        <v>7.666666666666667</v>
      </c>
      <c r="P22" s="68">
        <v>6.166666666666667</v>
      </c>
      <c r="Q22" s="68">
        <v>6.9444444444444455</v>
      </c>
      <c r="R22" s="68">
        <v>8</v>
      </c>
      <c r="S22" s="68">
        <v>7.5</v>
      </c>
      <c r="T22" s="68">
        <v>8.6666666666666661</v>
      </c>
      <c r="U22" s="68">
        <v>8.0555555555555554</v>
      </c>
      <c r="V22" s="68">
        <v>7.666666666666667</v>
      </c>
      <c r="W22" s="68">
        <v>7.5</v>
      </c>
      <c r="X22" s="68">
        <v>8.3333333333333339</v>
      </c>
      <c r="Y22" s="68">
        <v>7.833333333333333</v>
      </c>
    </row>
    <row r="23" spans="3:25" x14ac:dyDescent="0.2">
      <c r="D23" s="1"/>
      <c r="E23" s="1"/>
      <c r="F23" s="96"/>
      <c r="G23" s="96"/>
      <c r="H23" s="96"/>
      <c r="I23" s="68"/>
      <c r="J23" s="96"/>
      <c r="K23" s="96"/>
      <c r="L23" s="96"/>
      <c r="M23" s="68"/>
      <c r="N23" s="96"/>
      <c r="O23" s="96"/>
      <c r="P23" s="96"/>
      <c r="Q23" s="68"/>
      <c r="R23" s="96"/>
      <c r="S23" s="96"/>
      <c r="T23" s="96"/>
      <c r="U23" s="68"/>
      <c r="V23" s="96"/>
      <c r="W23" s="96"/>
      <c r="X23" s="96"/>
      <c r="Y23" s="68"/>
    </row>
    <row r="24" spans="3:25" x14ac:dyDescent="0.2">
      <c r="D24" s="1"/>
      <c r="E24" s="1"/>
      <c r="F24" s="68"/>
      <c r="G24" s="1"/>
      <c r="H24" s="1"/>
      <c r="I24" s="68"/>
      <c r="J24" s="68"/>
      <c r="K24" s="1"/>
      <c r="L24" s="1"/>
      <c r="M24" s="68"/>
      <c r="N24" s="68"/>
      <c r="O24" s="1"/>
      <c r="P24" s="1"/>
      <c r="Q24" s="68"/>
      <c r="R24" s="68"/>
      <c r="S24" s="1"/>
      <c r="T24" s="1"/>
      <c r="U24" s="68"/>
      <c r="V24" s="68"/>
      <c r="W24" s="1"/>
      <c r="X24" s="1"/>
      <c r="Y24" s="68"/>
    </row>
    <row r="27" spans="3:25" x14ac:dyDescent="0.2">
      <c r="D27" s="132" t="s">
        <v>429</v>
      </c>
      <c r="E27" s="132"/>
      <c r="F27" s="132"/>
      <c r="G27" s="132"/>
      <c r="H27" s="132"/>
      <c r="I27" s="132" t="s">
        <v>439</v>
      </c>
      <c r="J27" s="132"/>
      <c r="K27" s="132"/>
      <c r="L27" s="132"/>
      <c r="M27" s="132"/>
      <c r="N27" s="132" t="s">
        <v>440</v>
      </c>
      <c r="O27" s="132"/>
      <c r="P27" s="132"/>
      <c r="Q27" s="132"/>
      <c r="R27" s="132"/>
    </row>
    <row r="28" spans="3:25" x14ac:dyDescent="0.2">
      <c r="D28" s="72" t="s">
        <v>396</v>
      </c>
      <c r="E28" s="71" t="s">
        <v>2</v>
      </c>
      <c r="F28" s="70" t="s">
        <v>397</v>
      </c>
      <c r="G28" s="73" t="s">
        <v>398</v>
      </c>
      <c r="H28" s="69" t="s">
        <v>433</v>
      </c>
      <c r="I28" s="72" t="s">
        <v>396</v>
      </c>
      <c r="J28" s="71" t="s">
        <v>2</v>
      </c>
      <c r="K28" s="70" t="s">
        <v>397</v>
      </c>
      <c r="L28" s="73" t="s">
        <v>398</v>
      </c>
      <c r="M28" s="69" t="s">
        <v>433</v>
      </c>
      <c r="N28" s="72" t="s">
        <v>396</v>
      </c>
      <c r="O28" s="71" t="s">
        <v>2</v>
      </c>
      <c r="P28" s="70" t="s">
        <v>397</v>
      </c>
      <c r="Q28" s="73" t="s">
        <v>398</v>
      </c>
      <c r="R28" s="69" t="s">
        <v>433</v>
      </c>
    </row>
    <row r="29" spans="3:25" x14ac:dyDescent="0.2">
      <c r="C29" s="84" t="s">
        <v>424</v>
      </c>
      <c r="D29" s="96">
        <f>F6/10*100</f>
        <v>8.0555555555555554</v>
      </c>
      <c r="E29" s="96">
        <f>G6/10*100</f>
        <v>6.6666666666666696</v>
      </c>
      <c r="F29" s="96">
        <f>H6/10*100</f>
        <v>4.5555555555555554</v>
      </c>
      <c r="G29" s="96">
        <f>I6/10*100</f>
        <v>0</v>
      </c>
      <c r="H29" s="96">
        <f>J6/10*100</f>
        <v>1.1111111111111109</v>
      </c>
      <c r="I29" s="96">
        <f>I14</f>
        <v>7.25</v>
      </c>
      <c r="J29" s="96">
        <f>M14</f>
        <v>8.375</v>
      </c>
      <c r="K29" s="96">
        <f>Q14</f>
        <v>8.1666666666666661</v>
      </c>
      <c r="L29" s="96">
        <f>U14</f>
        <v>6.666666666666667</v>
      </c>
      <c r="M29" s="96">
        <f>Y14</f>
        <v>7.625</v>
      </c>
      <c r="N29" s="96">
        <f>I21</f>
        <v>7.333333333333333</v>
      </c>
      <c r="O29" s="96">
        <f>M21</f>
        <v>8.2777777777777786</v>
      </c>
      <c r="P29" s="96">
        <f>Q21</f>
        <v>7.5</v>
      </c>
      <c r="Q29" s="96">
        <f>U21</f>
        <v>7.1111111111111116</v>
      </c>
      <c r="R29" s="96">
        <f>Y21</f>
        <v>7.666666666666667</v>
      </c>
    </row>
    <row r="30" spans="3:25" x14ac:dyDescent="0.2">
      <c r="C30" s="85" t="s">
        <v>425</v>
      </c>
      <c r="D30" s="96">
        <f>F7/10*100</f>
        <v>7.7777777777777777</v>
      </c>
      <c r="E30" s="96">
        <f t="shared" ref="E30" si="0">G7/10*100</f>
        <v>8.3333333333333339</v>
      </c>
      <c r="F30" s="96">
        <f t="shared" ref="F30" si="1">H7/10*100</f>
        <v>4</v>
      </c>
      <c r="G30" s="96">
        <f t="shared" ref="G30" si="2">I7/10*100</f>
        <v>3.6111111111111107</v>
      </c>
      <c r="H30" s="96">
        <f t="shared" ref="H30" si="3">J7/10*100</f>
        <v>1.9444444444444444</v>
      </c>
      <c r="I30" s="96">
        <f>I15</f>
        <v>7.208333333333333</v>
      </c>
      <c r="J30" s="96">
        <f>M15</f>
        <v>8.625</v>
      </c>
      <c r="K30" s="96">
        <f>Q15</f>
        <v>7.9375</v>
      </c>
      <c r="L30" s="96">
        <f>U15</f>
        <v>7.875</v>
      </c>
      <c r="M30" s="96">
        <f>Y15</f>
        <v>7.416666666666667</v>
      </c>
      <c r="N30" s="96">
        <f>I22</f>
        <v>6.9444444444444438</v>
      </c>
      <c r="O30" s="96">
        <f>M22</f>
        <v>7.916666666666667</v>
      </c>
      <c r="P30" s="96">
        <f>Q22</f>
        <v>6.9444444444444455</v>
      </c>
      <c r="Q30" s="96">
        <f>U22</f>
        <v>8.0555555555555554</v>
      </c>
      <c r="R30" s="96">
        <f>Y22</f>
        <v>7.833333333333333</v>
      </c>
    </row>
  </sheetData>
  <mergeCells count="14">
    <mergeCell ref="F12:H12"/>
    <mergeCell ref="J12:L12"/>
    <mergeCell ref="F19:I19"/>
    <mergeCell ref="J19:M19"/>
    <mergeCell ref="N19:Q19"/>
    <mergeCell ref="R19:U19"/>
    <mergeCell ref="V19:Y19"/>
    <mergeCell ref="N12:P12"/>
    <mergeCell ref="R12:T12"/>
    <mergeCell ref="V12:X12"/>
    <mergeCell ref="D27:H27"/>
    <mergeCell ref="I27:M27"/>
    <mergeCell ref="N27:R27"/>
    <mergeCell ref="D2:K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41AE-D97D-AD48-84C3-BFCA5F383C70}">
  <sheetPr>
    <tabColor rgb="FF00B050"/>
  </sheetPr>
  <dimension ref="B1:FV46"/>
  <sheetViews>
    <sheetView topLeftCell="CL1" zoomScale="75" zoomScaleNormal="90" workbookViewId="0">
      <selection activeCell="FU46" sqref="FU46"/>
    </sheetView>
  </sheetViews>
  <sheetFormatPr baseColWidth="10" defaultRowHeight="16" x14ac:dyDescent="0.2"/>
  <cols>
    <col min="3" max="3" width="35.6640625" customWidth="1"/>
    <col min="4" max="4" width="18.33203125" customWidth="1"/>
    <col min="5" max="5" width="37.1640625" customWidth="1"/>
    <col min="6" max="6" width="11.33203125" bestFit="1" customWidth="1"/>
    <col min="7" max="7" width="11.33203125" customWidth="1"/>
    <col min="8" max="8" width="37.1640625" customWidth="1"/>
    <col min="11" max="11" width="37.1640625" customWidth="1"/>
    <col min="14" max="14" width="37.1640625" customWidth="1"/>
    <col min="17" max="17" width="37.1640625" customWidth="1"/>
    <col min="20" max="20" width="37.1640625" customWidth="1"/>
    <col min="21" max="21" width="18.33203125" customWidth="1"/>
    <col min="22" max="22" width="37.1640625" customWidth="1"/>
    <col min="25" max="25" width="37.1640625" customWidth="1"/>
    <col min="28" max="28" width="37.1640625" customWidth="1"/>
    <col min="31" max="31" width="37.1640625" customWidth="1"/>
    <col min="34" max="34" width="37.1640625" customWidth="1"/>
    <col min="37" max="37" width="35.6640625" customWidth="1"/>
    <col min="38" max="38" width="18.33203125" customWidth="1"/>
    <col min="39" max="39" width="37.1640625" customWidth="1"/>
    <col min="42" max="42" width="37.1640625" customWidth="1"/>
    <col min="45" max="45" width="37.1640625" customWidth="1"/>
    <col min="48" max="48" width="37.1640625" customWidth="1"/>
    <col min="51" max="51" width="37.1640625" customWidth="1"/>
    <col min="54" max="54" width="35.6640625" customWidth="1"/>
    <col min="55" max="55" width="18.33203125" customWidth="1"/>
    <col min="56" max="56" width="37.1640625" customWidth="1"/>
    <col min="59" max="59" width="37.1640625" customWidth="1"/>
    <col min="62" max="62" width="37.1640625" customWidth="1"/>
    <col min="65" max="65" width="37.1640625" customWidth="1"/>
    <col min="68" max="68" width="37.1640625" customWidth="1"/>
    <col min="71" max="71" width="35.6640625" customWidth="1"/>
    <col min="72" max="72" width="18.33203125" customWidth="1"/>
    <col min="73" max="73" width="36" customWidth="1"/>
    <col min="76" max="76" width="36" customWidth="1"/>
    <col min="79" max="79" width="36" customWidth="1"/>
    <col min="82" max="82" width="36" customWidth="1"/>
    <col min="85" max="85" width="36" customWidth="1"/>
    <col min="88" max="88" width="36" customWidth="1"/>
    <col min="89" max="89" width="18.33203125" customWidth="1"/>
    <col min="90" max="90" width="36" customWidth="1"/>
    <col min="93" max="93" width="36" customWidth="1"/>
    <col min="96" max="96" width="36" customWidth="1"/>
    <col min="99" max="99" width="36" customWidth="1"/>
    <col min="102" max="102" width="36" customWidth="1"/>
    <col min="105" max="105" width="35.6640625" customWidth="1"/>
    <col min="106" max="106" width="18.33203125" customWidth="1"/>
    <col min="107" max="107" width="36" customWidth="1"/>
    <col min="110" max="110" width="36" customWidth="1"/>
    <col min="113" max="113" width="36" customWidth="1"/>
    <col min="116" max="116" width="36" customWidth="1"/>
    <col min="119" max="119" width="36" customWidth="1"/>
    <col min="122" max="122" width="35.6640625" customWidth="1"/>
    <col min="123" max="123" width="18.33203125" customWidth="1"/>
    <col min="124" max="124" width="36" customWidth="1"/>
    <col min="127" max="127" width="36" customWidth="1"/>
    <col min="130" max="130" width="36" customWidth="1"/>
    <col min="133" max="133" width="36" customWidth="1"/>
    <col min="136" max="136" width="36" customWidth="1"/>
    <col min="139" max="139" width="35.6640625" customWidth="1"/>
    <col min="140" max="140" width="18.33203125" customWidth="1"/>
    <col min="141" max="141" width="36" customWidth="1"/>
    <col min="144" max="144" width="36" customWidth="1"/>
    <col min="147" max="147" width="36" customWidth="1"/>
    <col min="150" max="150" width="36" customWidth="1"/>
    <col min="153" max="153" width="36" customWidth="1"/>
  </cols>
  <sheetData>
    <row r="1" spans="2:178" x14ac:dyDescent="0.2">
      <c r="C1" s="38"/>
      <c r="D1" s="47"/>
      <c r="E1" s="111" t="s">
        <v>410</v>
      </c>
      <c r="F1" s="111"/>
      <c r="G1" s="111"/>
      <c r="H1" s="111"/>
      <c r="I1" s="111"/>
      <c r="J1" s="111"/>
      <c r="K1" s="111"/>
      <c r="L1" s="111"/>
      <c r="M1" s="111"/>
      <c r="N1" s="111"/>
      <c r="O1" s="111"/>
      <c r="P1" s="111"/>
      <c r="Q1" s="111"/>
      <c r="R1" s="50"/>
      <c r="S1" s="50"/>
      <c r="T1" s="39"/>
      <c r="U1" s="47"/>
      <c r="V1" s="112" t="s">
        <v>411</v>
      </c>
      <c r="W1" s="112"/>
      <c r="X1" s="112"/>
      <c r="Y1" s="112"/>
      <c r="Z1" s="112"/>
      <c r="AA1" s="112"/>
      <c r="AB1" s="112"/>
      <c r="AC1" s="112"/>
      <c r="AD1" s="112"/>
      <c r="AE1" s="112"/>
      <c r="AF1" s="112"/>
      <c r="AG1" s="112"/>
      <c r="AH1" s="112"/>
      <c r="AI1" s="112"/>
      <c r="AJ1" s="46"/>
      <c r="AK1" s="40"/>
      <c r="AL1" s="47"/>
      <c r="AM1" s="113" t="s">
        <v>412</v>
      </c>
      <c r="AN1" s="113"/>
      <c r="AO1" s="113"/>
      <c r="AP1" s="113"/>
      <c r="AQ1" s="113"/>
      <c r="AR1" s="113"/>
      <c r="AS1" s="113"/>
      <c r="AT1" s="113"/>
      <c r="AU1" s="113"/>
      <c r="AV1" s="113"/>
      <c r="AW1" s="113"/>
      <c r="AX1" s="113"/>
      <c r="AY1" s="113"/>
      <c r="AZ1" s="113"/>
      <c r="BA1" s="8"/>
      <c r="BB1" s="41"/>
      <c r="BC1" s="47"/>
      <c r="BD1" s="114" t="s">
        <v>413</v>
      </c>
      <c r="BE1" s="114"/>
      <c r="BF1" s="114"/>
      <c r="BG1" s="114"/>
      <c r="BH1" s="114"/>
      <c r="BI1" s="114"/>
      <c r="BJ1" s="114"/>
      <c r="BK1" s="114"/>
      <c r="BL1" s="114"/>
      <c r="BM1" s="114"/>
      <c r="BN1" s="114"/>
      <c r="BO1" s="114"/>
      <c r="BP1" s="114"/>
      <c r="BQ1" s="114"/>
      <c r="BR1" s="9"/>
      <c r="BS1" s="41"/>
      <c r="BT1" s="47"/>
      <c r="BU1" s="106" t="s">
        <v>414</v>
      </c>
      <c r="BV1" s="106"/>
      <c r="BW1" s="106"/>
      <c r="BX1" s="106"/>
      <c r="BY1" s="106"/>
      <c r="BZ1" s="106"/>
      <c r="CA1" s="106"/>
      <c r="CB1" s="106"/>
      <c r="CC1" s="106"/>
      <c r="CD1" s="106"/>
      <c r="CE1" s="106"/>
      <c r="CF1" s="106"/>
      <c r="CG1" s="106"/>
      <c r="CH1" s="106"/>
      <c r="CI1" s="10"/>
      <c r="CJ1" s="41"/>
      <c r="CK1" s="47"/>
      <c r="CL1" s="115" t="s">
        <v>415</v>
      </c>
      <c r="CM1" s="115"/>
      <c r="CN1" s="115"/>
      <c r="CO1" s="115"/>
      <c r="CP1" s="115"/>
      <c r="CQ1" s="115"/>
      <c r="CR1" s="115"/>
      <c r="CS1" s="115"/>
      <c r="CT1" s="115"/>
      <c r="CU1" s="115"/>
      <c r="CV1" s="115"/>
      <c r="CW1" s="115"/>
      <c r="CX1" s="115"/>
      <c r="CY1" s="115"/>
      <c r="CZ1" s="11"/>
      <c r="DA1" s="41"/>
      <c r="DB1" s="47"/>
      <c r="DC1" s="108" t="s">
        <v>416</v>
      </c>
      <c r="DD1" s="108"/>
      <c r="DE1" s="108"/>
      <c r="DF1" s="108"/>
      <c r="DG1" s="108"/>
      <c r="DH1" s="108"/>
      <c r="DI1" s="108"/>
      <c r="DJ1" s="108"/>
      <c r="DK1" s="108"/>
      <c r="DL1" s="108"/>
      <c r="DM1" s="108"/>
      <c r="DN1" s="108"/>
      <c r="DO1" s="108"/>
      <c r="DP1" s="108"/>
      <c r="DQ1" s="12"/>
      <c r="DR1" s="41"/>
      <c r="DS1" s="47"/>
      <c r="DT1" s="109" t="s">
        <v>417</v>
      </c>
      <c r="DU1" s="109"/>
      <c r="DV1" s="109"/>
      <c r="DW1" s="109"/>
      <c r="DX1" s="109"/>
      <c r="DY1" s="109"/>
      <c r="DZ1" s="109"/>
      <c r="EA1" s="109"/>
      <c r="EB1" s="109"/>
      <c r="EC1" s="109"/>
      <c r="ED1" s="109"/>
      <c r="EE1" s="109"/>
      <c r="EF1" s="109"/>
      <c r="EG1" s="109"/>
      <c r="EH1" s="13"/>
      <c r="EI1" s="41"/>
      <c r="EJ1" s="47"/>
      <c r="EK1" s="110" t="s">
        <v>418</v>
      </c>
      <c r="EL1" s="110"/>
      <c r="EM1" s="110"/>
      <c r="EN1" s="110"/>
      <c r="EO1" s="110"/>
      <c r="EP1" s="110"/>
      <c r="EQ1" s="110"/>
      <c r="ER1" s="110"/>
      <c r="ES1" s="110"/>
      <c r="ET1" s="110"/>
      <c r="EU1" s="110"/>
      <c r="EV1" s="110"/>
      <c r="EW1" s="110"/>
      <c r="EX1" s="110"/>
      <c r="EY1" s="14"/>
    </row>
    <row r="2" spans="2:178" x14ac:dyDescent="0.2">
      <c r="B2" s="2" t="s">
        <v>49</v>
      </c>
      <c r="C2" s="37" t="s">
        <v>48</v>
      </c>
      <c r="D2" s="48" t="s">
        <v>118</v>
      </c>
      <c r="E2" s="18" t="s">
        <v>11</v>
      </c>
      <c r="F2" s="44" t="s">
        <v>119</v>
      </c>
      <c r="G2" s="44" t="s">
        <v>393</v>
      </c>
      <c r="H2" s="18" t="s">
        <v>2</v>
      </c>
      <c r="I2" s="44" t="s">
        <v>120</v>
      </c>
      <c r="J2" s="44" t="s">
        <v>393</v>
      </c>
      <c r="K2" s="18" t="s">
        <v>12</v>
      </c>
      <c r="L2" s="44" t="s">
        <v>121</v>
      </c>
      <c r="M2" s="44" t="s">
        <v>393</v>
      </c>
      <c r="N2" s="18" t="s">
        <v>13</v>
      </c>
      <c r="O2" s="44" t="s">
        <v>122</v>
      </c>
      <c r="P2" s="44" t="s">
        <v>393</v>
      </c>
      <c r="Q2" s="18" t="s">
        <v>14</v>
      </c>
      <c r="R2" s="44" t="s">
        <v>123</v>
      </c>
      <c r="S2" s="44" t="s">
        <v>393</v>
      </c>
      <c r="T2" s="37" t="s">
        <v>48</v>
      </c>
      <c r="U2" s="48" t="s">
        <v>118</v>
      </c>
      <c r="V2" s="45" t="s">
        <v>11</v>
      </c>
      <c r="W2" s="44" t="s">
        <v>119</v>
      </c>
      <c r="X2" s="44" t="s">
        <v>393</v>
      </c>
      <c r="Y2" s="45" t="s">
        <v>2</v>
      </c>
      <c r="Z2" s="44" t="s">
        <v>120</v>
      </c>
      <c r="AA2" s="44" t="s">
        <v>393</v>
      </c>
      <c r="AB2" s="45" t="s">
        <v>12</v>
      </c>
      <c r="AC2" s="44" t="s">
        <v>121</v>
      </c>
      <c r="AD2" s="44" t="s">
        <v>393</v>
      </c>
      <c r="AE2" s="45" t="s">
        <v>13</v>
      </c>
      <c r="AF2" s="44" t="s">
        <v>122</v>
      </c>
      <c r="AG2" s="44" t="s">
        <v>393</v>
      </c>
      <c r="AH2" s="45" t="s">
        <v>14</v>
      </c>
      <c r="AI2" s="44" t="s">
        <v>123</v>
      </c>
      <c r="AJ2" s="44" t="s">
        <v>393</v>
      </c>
      <c r="AK2" s="37" t="s">
        <v>48</v>
      </c>
      <c r="AL2" s="48" t="s">
        <v>118</v>
      </c>
      <c r="AM2" s="8" t="s">
        <v>11</v>
      </c>
      <c r="AN2" s="44" t="s">
        <v>119</v>
      </c>
      <c r="AO2" s="44" t="s">
        <v>393</v>
      </c>
      <c r="AP2" s="8" t="s">
        <v>2</v>
      </c>
      <c r="AQ2" s="44" t="s">
        <v>120</v>
      </c>
      <c r="AR2" s="44" t="s">
        <v>393</v>
      </c>
      <c r="AS2" s="8" t="s">
        <v>12</v>
      </c>
      <c r="AT2" s="44" t="s">
        <v>121</v>
      </c>
      <c r="AU2" s="44" t="s">
        <v>393</v>
      </c>
      <c r="AV2" s="8" t="s">
        <v>13</v>
      </c>
      <c r="AW2" s="44" t="s">
        <v>122</v>
      </c>
      <c r="AX2" s="44" t="s">
        <v>393</v>
      </c>
      <c r="AY2" s="8" t="s">
        <v>14</v>
      </c>
      <c r="AZ2" s="44" t="s">
        <v>123</v>
      </c>
      <c r="BA2" s="44" t="s">
        <v>393</v>
      </c>
      <c r="BB2" s="37" t="s">
        <v>48</v>
      </c>
      <c r="BC2" s="48" t="s">
        <v>118</v>
      </c>
      <c r="BD2" s="9" t="s">
        <v>11</v>
      </c>
      <c r="BE2" s="44" t="s">
        <v>119</v>
      </c>
      <c r="BF2" s="44" t="s">
        <v>393</v>
      </c>
      <c r="BG2" s="9" t="s">
        <v>2</v>
      </c>
      <c r="BH2" s="44" t="s">
        <v>120</v>
      </c>
      <c r="BI2" s="44" t="s">
        <v>393</v>
      </c>
      <c r="BJ2" s="9" t="s">
        <v>12</v>
      </c>
      <c r="BK2" s="44" t="s">
        <v>121</v>
      </c>
      <c r="BL2" s="44" t="s">
        <v>393</v>
      </c>
      <c r="BM2" s="9" t="s">
        <v>13</v>
      </c>
      <c r="BN2" s="44" t="s">
        <v>122</v>
      </c>
      <c r="BO2" s="44" t="s">
        <v>393</v>
      </c>
      <c r="BP2" s="9" t="s">
        <v>14</v>
      </c>
      <c r="BQ2" s="44" t="s">
        <v>123</v>
      </c>
      <c r="BR2" s="44" t="s">
        <v>393</v>
      </c>
      <c r="BS2" s="37" t="s">
        <v>48</v>
      </c>
      <c r="BT2" s="48" t="s">
        <v>118</v>
      </c>
      <c r="BU2" s="10" t="s">
        <v>11</v>
      </c>
      <c r="BV2" s="44" t="s">
        <v>119</v>
      </c>
      <c r="BW2" s="44" t="s">
        <v>393</v>
      </c>
      <c r="BX2" s="10" t="s">
        <v>2</v>
      </c>
      <c r="BY2" s="44" t="s">
        <v>120</v>
      </c>
      <c r="BZ2" s="44" t="s">
        <v>393</v>
      </c>
      <c r="CA2" s="10" t="s">
        <v>12</v>
      </c>
      <c r="CB2" s="44" t="s">
        <v>121</v>
      </c>
      <c r="CC2" s="44" t="s">
        <v>393</v>
      </c>
      <c r="CD2" s="10" t="s">
        <v>13</v>
      </c>
      <c r="CE2" s="44" t="s">
        <v>122</v>
      </c>
      <c r="CF2" s="44" t="s">
        <v>393</v>
      </c>
      <c r="CG2" s="10" t="s">
        <v>14</v>
      </c>
      <c r="CH2" s="44" t="s">
        <v>123</v>
      </c>
      <c r="CI2" s="44" t="s">
        <v>393</v>
      </c>
      <c r="CJ2" s="37" t="s">
        <v>48</v>
      </c>
      <c r="CK2" s="48" t="s">
        <v>118</v>
      </c>
      <c r="CL2" s="11" t="s">
        <v>11</v>
      </c>
      <c r="CM2" s="44" t="s">
        <v>119</v>
      </c>
      <c r="CN2" s="44" t="s">
        <v>393</v>
      </c>
      <c r="CO2" s="11" t="s">
        <v>2</v>
      </c>
      <c r="CP2" s="44" t="s">
        <v>120</v>
      </c>
      <c r="CQ2" s="44" t="s">
        <v>393</v>
      </c>
      <c r="CR2" s="11" t="s">
        <v>12</v>
      </c>
      <c r="CS2" s="44" t="s">
        <v>121</v>
      </c>
      <c r="CT2" s="44" t="s">
        <v>393</v>
      </c>
      <c r="CU2" s="11" t="s">
        <v>13</v>
      </c>
      <c r="CV2" s="44" t="s">
        <v>122</v>
      </c>
      <c r="CW2" s="44" t="s">
        <v>393</v>
      </c>
      <c r="CX2" s="11" t="s">
        <v>14</v>
      </c>
      <c r="CY2" s="44" t="s">
        <v>123</v>
      </c>
      <c r="CZ2" s="44" t="s">
        <v>393</v>
      </c>
      <c r="DA2" s="37" t="s">
        <v>48</v>
      </c>
      <c r="DB2" s="48" t="s">
        <v>118</v>
      </c>
      <c r="DC2" s="12" t="s">
        <v>11</v>
      </c>
      <c r="DD2" s="44" t="s">
        <v>119</v>
      </c>
      <c r="DE2" s="44" t="s">
        <v>393</v>
      </c>
      <c r="DF2" s="12" t="s">
        <v>2</v>
      </c>
      <c r="DG2" s="44" t="s">
        <v>120</v>
      </c>
      <c r="DH2" s="44" t="s">
        <v>393</v>
      </c>
      <c r="DI2" s="12" t="s">
        <v>12</v>
      </c>
      <c r="DJ2" s="44" t="s">
        <v>121</v>
      </c>
      <c r="DK2" s="44" t="s">
        <v>393</v>
      </c>
      <c r="DL2" s="12" t="s">
        <v>13</v>
      </c>
      <c r="DM2" s="44" t="s">
        <v>122</v>
      </c>
      <c r="DN2" s="44" t="s">
        <v>393</v>
      </c>
      <c r="DO2" s="12" t="s">
        <v>14</v>
      </c>
      <c r="DP2" s="44" t="s">
        <v>123</v>
      </c>
      <c r="DQ2" s="44" t="s">
        <v>393</v>
      </c>
      <c r="DR2" s="37" t="s">
        <v>48</v>
      </c>
      <c r="DS2" s="48" t="s">
        <v>118</v>
      </c>
      <c r="DT2" s="13" t="s">
        <v>11</v>
      </c>
      <c r="DU2" s="44" t="s">
        <v>119</v>
      </c>
      <c r="DV2" s="44" t="s">
        <v>393</v>
      </c>
      <c r="DW2" s="13" t="s">
        <v>2</v>
      </c>
      <c r="DX2" s="44" t="s">
        <v>120</v>
      </c>
      <c r="DY2" s="44" t="s">
        <v>393</v>
      </c>
      <c r="DZ2" s="13" t="s">
        <v>12</v>
      </c>
      <c r="EA2" s="44" t="s">
        <v>121</v>
      </c>
      <c r="EB2" s="44" t="s">
        <v>393</v>
      </c>
      <c r="EC2" s="13" t="s">
        <v>13</v>
      </c>
      <c r="ED2" s="44" t="s">
        <v>122</v>
      </c>
      <c r="EE2" s="44" t="s">
        <v>393</v>
      </c>
      <c r="EF2" s="13" t="s">
        <v>14</v>
      </c>
      <c r="EG2" s="44" t="s">
        <v>123</v>
      </c>
      <c r="EH2" s="44" t="s">
        <v>393</v>
      </c>
      <c r="EI2" s="37" t="s">
        <v>48</v>
      </c>
      <c r="EJ2" s="48" t="s">
        <v>118</v>
      </c>
      <c r="EK2" s="14" t="s">
        <v>11</v>
      </c>
      <c r="EL2" s="44" t="s">
        <v>119</v>
      </c>
      <c r="EM2" s="44" t="s">
        <v>393</v>
      </c>
      <c r="EN2" s="14" t="s">
        <v>2</v>
      </c>
      <c r="EO2" s="44" t="s">
        <v>120</v>
      </c>
      <c r="EP2" s="44" t="s">
        <v>393</v>
      </c>
      <c r="EQ2" s="14" t="s">
        <v>12</v>
      </c>
      <c r="ER2" s="44" t="s">
        <v>121</v>
      </c>
      <c r="ES2" s="44" t="s">
        <v>393</v>
      </c>
      <c r="ET2" s="14" t="s">
        <v>13</v>
      </c>
      <c r="EU2" s="44" t="s">
        <v>122</v>
      </c>
      <c r="EV2" s="44" t="s">
        <v>393</v>
      </c>
      <c r="EW2" s="14" t="s">
        <v>14</v>
      </c>
      <c r="EX2" s="44" t="s">
        <v>123</v>
      </c>
      <c r="EY2" s="44" t="s">
        <v>393</v>
      </c>
    </row>
    <row r="3" spans="2:178" ht="409.6" x14ac:dyDescent="0.2">
      <c r="B3" s="42" t="s">
        <v>50</v>
      </c>
      <c r="C3" s="43" t="s">
        <v>114</v>
      </c>
      <c r="D3" s="49">
        <v>2</v>
      </c>
      <c r="E3" s="28" t="s">
        <v>124</v>
      </c>
      <c r="F3" s="51">
        <v>1</v>
      </c>
      <c r="G3" s="51">
        <f>F3/$D3</f>
        <v>0.5</v>
      </c>
      <c r="H3" s="28" t="s">
        <v>129</v>
      </c>
      <c r="I3" s="51">
        <v>2</v>
      </c>
      <c r="J3" s="51">
        <f>I3/$D3</f>
        <v>1</v>
      </c>
      <c r="K3" s="28" t="s">
        <v>135</v>
      </c>
      <c r="L3" s="51">
        <v>1</v>
      </c>
      <c r="M3" s="51">
        <f>L3/$D3</f>
        <v>0.5</v>
      </c>
      <c r="N3" s="28" t="s">
        <v>140</v>
      </c>
      <c r="O3" s="51">
        <v>1</v>
      </c>
      <c r="P3" s="51">
        <f>O3/$D3</f>
        <v>0.5</v>
      </c>
      <c r="Q3" s="28" t="s">
        <v>147</v>
      </c>
      <c r="R3" s="51">
        <v>0</v>
      </c>
      <c r="S3" s="51">
        <f>R3/$D3</f>
        <v>0</v>
      </c>
      <c r="T3" s="43" t="s">
        <v>66</v>
      </c>
      <c r="U3" s="49">
        <v>5</v>
      </c>
      <c r="V3" s="28" t="s">
        <v>155</v>
      </c>
      <c r="W3" s="51">
        <v>5</v>
      </c>
      <c r="X3" s="51">
        <f>W3/$U3</f>
        <v>1</v>
      </c>
      <c r="Y3" s="28" t="s">
        <v>155</v>
      </c>
      <c r="Z3" s="51">
        <v>5</v>
      </c>
      <c r="AA3" s="51">
        <f>Z3/$U3</f>
        <v>1</v>
      </c>
      <c r="AB3" s="28" t="s">
        <v>165</v>
      </c>
      <c r="AC3" s="51">
        <v>0</v>
      </c>
      <c r="AD3" s="51">
        <f>AC3/$U3</f>
        <v>0</v>
      </c>
      <c r="AE3" s="28" t="s">
        <v>166</v>
      </c>
      <c r="AF3" s="51">
        <v>5</v>
      </c>
      <c r="AG3" s="51">
        <f>AF3/$U3</f>
        <v>1</v>
      </c>
      <c r="AH3" s="28" t="s">
        <v>174</v>
      </c>
      <c r="AI3" s="51">
        <v>5</v>
      </c>
      <c r="AJ3" s="51">
        <f>AI3/$U3</f>
        <v>1</v>
      </c>
      <c r="AK3" s="43" t="s">
        <v>115</v>
      </c>
      <c r="AL3" s="49">
        <v>47</v>
      </c>
      <c r="AM3" s="28" t="s">
        <v>181</v>
      </c>
      <c r="AN3" s="51">
        <v>47</v>
      </c>
      <c r="AO3" s="51">
        <f>AN3/$AL3</f>
        <v>1</v>
      </c>
      <c r="AP3" s="28" t="s">
        <v>181</v>
      </c>
      <c r="AQ3" s="51">
        <v>47</v>
      </c>
      <c r="AR3" s="51">
        <f>AQ3/$AL3</f>
        <v>1</v>
      </c>
      <c r="AS3" s="28" t="s">
        <v>395</v>
      </c>
      <c r="AT3" s="51">
        <v>3</v>
      </c>
      <c r="AU3" s="58">
        <f>AT3/$AL3</f>
        <v>6.3829787234042548E-2</v>
      </c>
      <c r="AV3" s="28" t="s">
        <v>200</v>
      </c>
      <c r="AW3" s="51">
        <v>1</v>
      </c>
      <c r="AX3" s="58">
        <f>AW3/$AL3</f>
        <v>2.1276595744680851E-2</v>
      </c>
      <c r="AY3" s="28" t="s">
        <v>207</v>
      </c>
      <c r="AZ3" s="51">
        <v>0</v>
      </c>
      <c r="BA3" s="51">
        <f>AZ3/$AL3</f>
        <v>0</v>
      </c>
      <c r="BB3" s="43" t="s">
        <v>116</v>
      </c>
      <c r="BC3" s="49">
        <v>16</v>
      </c>
      <c r="BD3" s="28" t="s">
        <v>214</v>
      </c>
      <c r="BE3" s="51">
        <v>16</v>
      </c>
      <c r="BF3" s="51">
        <f>BE3/$BC3</f>
        <v>1</v>
      </c>
      <c r="BG3" s="28" t="s">
        <v>239</v>
      </c>
      <c r="BH3" s="51">
        <v>16</v>
      </c>
      <c r="BI3" s="51">
        <f>BH3/$BC3</f>
        <v>1</v>
      </c>
      <c r="BJ3" s="28" t="s">
        <v>137</v>
      </c>
      <c r="BK3" s="51">
        <v>0</v>
      </c>
      <c r="BL3" s="51">
        <f>BK3/$BC3</f>
        <v>0</v>
      </c>
      <c r="BM3" s="28" t="s">
        <v>313</v>
      </c>
      <c r="BN3" s="51">
        <v>15</v>
      </c>
      <c r="BO3" s="58">
        <f>BN3/$BC3</f>
        <v>0.9375</v>
      </c>
      <c r="BP3" s="28" t="s">
        <v>385</v>
      </c>
      <c r="BQ3" s="51">
        <v>15</v>
      </c>
      <c r="BR3" s="58">
        <f>BQ3/$BC3</f>
        <v>0.9375</v>
      </c>
      <c r="BS3" s="43" t="s">
        <v>67</v>
      </c>
      <c r="BT3" s="49">
        <v>3</v>
      </c>
      <c r="BU3" s="28" t="s">
        <v>67</v>
      </c>
      <c r="BV3" s="51">
        <v>3</v>
      </c>
      <c r="BW3" s="51">
        <f>BV3/$BT3</f>
        <v>1</v>
      </c>
      <c r="BX3" s="28" t="s">
        <v>245</v>
      </c>
      <c r="BY3" s="51">
        <v>3</v>
      </c>
      <c r="BZ3" s="51">
        <f>BY3/$BT3</f>
        <v>1</v>
      </c>
      <c r="CA3" s="28" t="s">
        <v>302</v>
      </c>
      <c r="CB3" s="51">
        <v>3</v>
      </c>
      <c r="CC3" s="51">
        <f>CB3/$BT3</f>
        <v>1</v>
      </c>
      <c r="CD3" s="28" t="s">
        <v>318</v>
      </c>
      <c r="CE3" s="51">
        <v>0</v>
      </c>
      <c r="CF3" s="51">
        <f>CE3/$BT3</f>
        <v>0</v>
      </c>
      <c r="CG3" s="28" t="s">
        <v>378</v>
      </c>
      <c r="CH3" s="51">
        <v>0</v>
      </c>
      <c r="CI3" s="51">
        <f>CH3/$BT3</f>
        <v>0</v>
      </c>
      <c r="CJ3" s="43" t="s">
        <v>68</v>
      </c>
      <c r="CK3" s="49">
        <v>10</v>
      </c>
      <c r="CL3" s="28" t="s">
        <v>68</v>
      </c>
      <c r="CM3" s="51">
        <v>10</v>
      </c>
      <c r="CN3" s="51">
        <f>CM3/$CK3</f>
        <v>1</v>
      </c>
      <c r="CO3" s="28" t="s">
        <v>251</v>
      </c>
      <c r="CP3" s="51">
        <v>10</v>
      </c>
      <c r="CQ3" s="51">
        <f>CP3/$CK3</f>
        <v>1</v>
      </c>
      <c r="CR3" s="28" t="s">
        <v>286</v>
      </c>
      <c r="CS3" s="51">
        <v>1</v>
      </c>
      <c r="CT3" s="51">
        <f>CS3/$CK3</f>
        <v>0.1</v>
      </c>
      <c r="CU3" s="28" t="s">
        <v>331</v>
      </c>
      <c r="CV3" s="51">
        <v>0</v>
      </c>
      <c r="CW3" s="51">
        <f>CV3/$CK3</f>
        <v>0</v>
      </c>
      <c r="CX3" s="28" t="s">
        <v>348</v>
      </c>
      <c r="CY3" s="51">
        <v>0</v>
      </c>
      <c r="CZ3" s="51">
        <f>CY3/$CK3</f>
        <v>0</v>
      </c>
      <c r="DA3" s="43" t="s">
        <v>68</v>
      </c>
      <c r="DB3" s="49">
        <v>10</v>
      </c>
      <c r="DC3" s="28" t="s">
        <v>68</v>
      </c>
      <c r="DD3" s="51">
        <v>10</v>
      </c>
      <c r="DE3" s="51">
        <f>DD3/$DB3</f>
        <v>1</v>
      </c>
      <c r="DF3" s="28" t="s">
        <v>251</v>
      </c>
      <c r="DG3" s="51">
        <v>10</v>
      </c>
      <c r="DH3" s="51">
        <f>DG3/$DB3</f>
        <v>1</v>
      </c>
      <c r="DI3" s="28" t="s">
        <v>294</v>
      </c>
      <c r="DJ3" s="51">
        <v>1</v>
      </c>
      <c r="DK3" s="51">
        <f>DJ3/$DB3</f>
        <v>0.1</v>
      </c>
      <c r="DL3" s="28" t="s">
        <v>324</v>
      </c>
      <c r="DM3" s="51">
        <v>5</v>
      </c>
      <c r="DN3" s="51">
        <f>DM3/$DB3</f>
        <v>0.5</v>
      </c>
      <c r="DO3" s="28" t="s">
        <v>348</v>
      </c>
      <c r="DP3" s="51">
        <v>0</v>
      </c>
      <c r="DQ3" s="51">
        <f>DP3/$DB3</f>
        <v>0</v>
      </c>
      <c r="DR3" s="43" t="s">
        <v>117</v>
      </c>
      <c r="DS3" s="49">
        <v>26</v>
      </c>
      <c r="DT3" s="28" t="s">
        <v>231</v>
      </c>
      <c r="DU3" s="51">
        <v>25</v>
      </c>
      <c r="DV3" s="58">
        <f>DU3/$DS3</f>
        <v>0.96153846153846156</v>
      </c>
      <c r="DW3" s="28" t="s">
        <v>265</v>
      </c>
      <c r="DX3" s="51">
        <v>26</v>
      </c>
      <c r="DY3" s="58">
        <f>DX3/$DS3</f>
        <v>1</v>
      </c>
      <c r="DZ3" s="28" t="s">
        <v>277</v>
      </c>
      <c r="EA3" s="51">
        <v>26</v>
      </c>
      <c r="EB3" s="58">
        <f>EA3/$DS3</f>
        <v>1</v>
      </c>
      <c r="EC3" s="28" t="s">
        <v>332</v>
      </c>
      <c r="ED3" s="51">
        <v>1</v>
      </c>
      <c r="EE3" s="58">
        <f>ED3/$DS3</f>
        <v>3.8461538461538464E-2</v>
      </c>
      <c r="EF3" s="28" t="s">
        <v>356</v>
      </c>
      <c r="EG3" s="51">
        <v>26</v>
      </c>
      <c r="EH3" s="58">
        <f>EG3/$DS3</f>
        <v>1</v>
      </c>
      <c r="EI3" s="43" t="s">
        <v>69</v>
      </c>
      <c r="EJ3" s="49">
        <v>4</v>
      </c>
      <c r="EK3" s="28" t="s">
        <v>69</v>
      </c>
      <c r="EL3" s="51">
        <v>4</v>
      </c>
      <c r="EM3" s="51">
        <f>EL3/$EJ3</f>
        <v>1</v>
      </c>
      <c r="EN3" s="28" t="s">
        <v>271</v>
      </c>
      <c r="EO3" s="51">
        <v>4</v>
      </c>
      <c r="EP3" s="51">
        <f>EO3/$EJ3</f>
        <v>1</v>
      </c>
      <c r="EQ3" s="28" t="s">
        <v>276</v>
      </c>
      <c r="ER3" s="51">
        <v>0</v>
      </c>
      <c r="ES3" s="51">
        <f>ER3/$EJ3</f>
        <v>0</v>
      </c>
      <c r="ET3" s="28" t="s">
        <v>340</v>
      </c>
      <c r="EU3" s="51">
        <v>3</v>
      </c>
      <c r="EV3" s="51">
        <f>EU3/$EJ3</f>
        <v>0.75</v>
      </c>
      <c r="EW3" s="28" t="s">
        <v>348</v>
      </c>
      <c r="EX3" s="51">
        <v>0</v>
      </c>
      <c r="EY3" s="51">
        <f>EX3/$EJ3</f>
        <v>0</v>
      </c>
    </row>
    <row r="4" spans="2:178" ht="192" x14ac:dyDescent="0.2">
      <c r="B4" s="42" t="s">
        <v>51</v>
      </c>
      <c r="C4" s="43" t="s">
        <v>59</v>
      </c>
      <c r="D4" s="49">
        <v>4</v>
      </c>
      <c r="E4" s="28" t="s">
        <v>125</v>
      </c>
      <c r="F4" s="51">
        <v>2</v>
      </c>
      <c r="G4" s="51">
        <f t="shared" ref="G4:G11" si="0">F4/$D4</f>
        <v>0.5</v>
      </c>
      <c r="H4" s="28" t="s">
        <v>130</v>
      </c>
      <c r="I4" s="51">
        <v>4</v>
      </c>
      <c r="J4" s="51">
        <f t="shared" ref="J4:J11" si="1">I4/$D4</f>
        <v>1</v>
      </c>
      <c r="K4" s="28" t="s">
        <v>136</v>
      </c>
      <c r="L4" s="51">
        <v>3</v>
      </c>
      <c r="M4" s="51">
        <f t="shared" ref="M4:M11" si="2">L4/$D4</f>
        <v>0.75</v>
      </c>
      <c r="N4" s="28" t="s">
        <v>141</v>
      </c>
      <c r="O4" s="51">
        <v>3</v>
      </c>
      <c r="P4" s="51">
        <f t="shared" ref="P4:P11" si="3">O4/$D4</f>
        <v>0.75</v>
      </c>
      <c r="Q4" s="28" t="s">
        <v>148</v>
      </c>
      <c r="R4" s="51">
        <v>4</v>
      </c>
      <c r="S4" s="51">
        <f t="shared" ref="S4:S11" si="4">R4/$D4</f>
        <v>1</v>
      </c>
      <c r="T4" s="43" t="s">
        <v>70</v>
      </c>
      <c r="U4" s="49">
        <v>1</v>
      </c>
      <c r="V4" s="28" t="s">
        <v>156</v>
      </c>
      <c r="W4" s="51">
        <v>0.25</v>
      </c>
      <c r="X4" s="51">
        <f t="shared" ref="X4:X11" si="5">W4/$U4</f>
        <v>0.25</v>
      </c>
      <c r="Y4" s="28" t="s">
        <v>160</v>
      </c>
      <c r="Z4" s="51">
        <v>1</v>
      </c>
      <c r="AA4" s="51">
        <f t="shared" ref="AA4:AA11" si="6">Z4/$U4</f>
        <v>1</v>
      </c>
      <c r="AB4" s="28" t="s">
        <v>165</v>
      </c>
      <c r="AC4" s="51">
        <v>0</v>
      </c>
      <c r="AD4" s="51">
        <f t="shared" ref="AD4:AD11" si="7">AC4/$U4</f>
        <v>0</v>
      </c>
      <c r="AE4" s="28" t="s">
        <v>167</v>
      </c>
      <c r="AF4" s="51">
        <v>0.75</v>
      </c>
      <c r="AG4" s="51">
        <f t="shared" ref="AG4:AG11" si="8">AF4/$U4</f>
        <v>0.75</v>
      </c>
      <c r="AH4" s="28" t="s">
        <v>175</v>
      </c>
      <c r="AI4" s="51">
        <v>0</v>
      </c>
      <c r="AJ4" s="51">
        <f t="shared" ref="AJ4:AJ11" si="9">AI4/$U4</f>
        <v>0</v>
      </c>
      <c r="AK4" s="43" t="s">
        <v>71</v>
      </c>
      <c r="AL4" s="49">
        <v>8</v>
      </c>
      <c r="AM4" s="28" t="s">
        <v>182</v>
      </c>
      <c r="AN4" s="51">
        <v>8</v>
      </c>
      <c r="AO4" s="51">
        <f t="shared" ref="AO4:AO11" si="10">AN4/$AL4</f>
        <v>1</v>
      </c>
      <c r="AP4" s="28" t="s">
        <v>187</v>
      </c>
      <c r="AQ4" s="51">
        <v>3</v>
      </c>
      <c r="AR4" s="51">
        <f t="shared" ref="AR4:AR11" si="11">AQ4/$AL4</f>
        <v>0.375</v>
      </c>
      <c r="AS4" s="28" t="s">
        <v>193</v>
      </c>
      <c r="AT4" s="51">
        <v>3</v>
      </c>
      <c r="AU4" s="58">
        <f t="shared" ref="AU4:AU11" si="12">AT4/$AL4</f>
        <v>0.375</v>
      </c>
      <c r="AV4" s="28" t="s">
        <v>201</v>
      </c>
      <c r="AW4" s="51">
        <v>3</v>
      </c>
      <c r="AX4" s="58">
        <f t="shared" ref="AX4:AX11" si="13">AW4/$AL4</f>
        <v>0.375</v>
      </c>
      <c r="AY4" s="28" t="s">
        <v>208</v>
      </c>
      <c r="AZ4" s="51">
        <v>2</v>
      </c>
      <c r="BA4" s="51">
        <f t="shared" ref="BA4:BA11" si="14">AZ4/$AL4</f>
        <v>0.25</v>
      </c>
      <c r="BB4" s="43" t="s">
        <v>72</v>
      </c>
      <c r="BC4" s="49">
        <v>5</v>
      </c>
      <c r="BD4" s="28" t="s">
        <v>215</v>
      </c>
      <c r="BE4" s="51">
        <v>5</v>
      </c>
      <c r="BF4" s="51">
        <f t="shared" ref="BF4:BF11" si="15">BE4/$BC4</f>
        <v>1</v>
      </c>
      <c r="BG4" s="28" t="s">
        <v>240</v>
      </c>
      <c r="BH4" s="51">
        <v>5</v>
      </c>
      <c r="BI4" s="51">
        <f t="shared" ref="BI4:BI11" si="16">BH4/$BC4</f>
        <v>1</v>
      </c>
      <c r="BJ4" s="28" t="s">
        <v>137</v>
      </c>
      <c r="BK4" s="51">
        <v>0</v>
      </c>
      <c r="BL4" s="51">
        <f t="shared" ref="BL4:BL11" si="17">BK4/$BC4</f>
        <v>0</v>
      </c>
      <c r="BM4" s="28" t="s">
        <v>314</v>
      </c>
      <c r="BN4" s="51">
        <v>5</v>
      </c>
      <c r="BO4" s="51">
        <f t="shared" ref="BO4:BO11" si="18">BN4/$BC4</f>
        <v>1</v>
      </c>
      <c r="BP4" s="28" t="s">
        <v>386</v>
      </c>
      <c r="BQ4" s="51">
        <v>0</v>
      </c>
      <c r="BR4" s="51">
        <f t="shared" ref="BR4:BR11" si="19">BQ4/$BC4</f>
        <v>0</v>
      </c>
      <c r="BS4" s="43" t="s">
        <v>73</v>
      </c>
      <c r="BT4" s="49">
        <v>1</v>
      </c>
      <c r="BU4" s="28" t="s">
        <v>218</v>
      </c>
      <c r="BV4" s="51">
        <v>1</v>
      </c>
      <c r="BW4" s="51">
        <f t="shared" ref="BW4:BW11" si="20">BV4/$BT4</f>
        <v>1</v>
      </c>
      <c r="BX4" s="28" t="s">
        <v>246</v>
      </c>
      <c r="BY4" s="51">
        <v>1</v>
      </c>
      <c r="BZ4" s="51">
        <f t="shared" ref="BZ4:BZ11" si="21">BY4/$BT4</f>
        <v>1</v>
      </c>
      <c r="CA4" s="28" t="s">
        <v>303</v>
      </c>
      <c r="CB4" s="51">
        <v>0</v>
      </c>
      <c r="CC4" s="51">
        <f t="shared" ref="CC4:CC11" si="22">CB4/$BT4</f>
        <v>0</v>
      </c>
      <c r="CD4" s="28" t="s">
        <v>319</v>
      </c>
      <c r="CE4" s="51">
        <v>0</v>
      </c>
      <c r="CF4" s="51">
        <f t="shared" ref="CF4:CF11" si="23">CE4/$BT4</f>
        <v>0</v>
      </c>
      <c r="CG4" s="28" t="s">
        <v>379</v>
      </c>
      <c r="CH4" s="51">
        <v>0</v>
      </c>
      <c r="CI4" s="51">
        <f t="shared" ref="CI4:CI11" si="24">CH4/$BT4</f>
        <v>0</v>
      </c>
      <c r="CJ4" s="43" t="s">
        <v>74</v>
      </c>
      <c r="CK4" s="49">
        <v>1</v>
      </c>
      <c r="CL4" s="28" t="s">
        <v>223</v>
      </c>
      <c r="CM4" s="51">
        <v>1</v>
      </c>
      <c r="CN4" s="51">
        <f t="shared" ref="CN4:CN11" si="25">CM4/$CK4</f>
        <v>1</v>
      </c>
      <c r="CO4" s="28" t="s">
        <v>258</v>
      </c>
      <c r="CP4" s="51">
        <v>1</v>
      </c>
      <c r="CQ4" s="51">
        <f t="shared" ref="CQ4:CQ11" si="26">CP4/$CK4</f>
        <v>1</v>
      </c>
      <c r="CR4" s="28" t="s">
        <v>287</v>
      </c>
      <c r="CS4" s="51">
        <v>0.75</v>
      </c>
      <c r="CT4" s="51">
        <f t="shared" ref="CT4:CT11" si="27">CS4/$CK4</f>
        <v>0.75</v>
      </c>
      <c r="CU4" s="28" t="s">
        <v>331</v>
      </c>
      <c r="CV4" s="51">
        <v>0</v>
      </c>
      <c r="CW4" s="51">
        <f t="shared" ref="CW4:CW11" si="28">CV4/$CK4</f>
        <v>0</v>
      </c>
      <c r="CX4" s="28" t="s">
        <v>364</v>
      </c>
      <c r="CY4" s="51">
        <v>0</v>
      </c>
      <c r="CZ4" s="51">
        <f t="shared" ref="CZ4:CZ11" si="29">CY4/$CK4</f>
        <v>0</v>
      </c>
      <c r="DA4" s="43" t="s">
        <v>74</v>
      </c>
      <c r="DB4" s="49">
        <v>1</v>
      </c>
      <c r="DC4" s="28" t="s">
        <v>223</v>
      </c>
      <c r="DD4" s="51">
        <v>1</v>
      </c>
      <c r="DE4" s="51">
        <f t="shared" ref="DE4:DE11" si="30">DD4/$DB4</f>
        <v>1</v>
      </c>
      <c r="DF4" s="28" t="s">
        <v>252</v>
      </c>
      <c r="DG4" s="51">
        <v>1</v>
      </c>
      <c r="DH4" s="51">
        <f t="shared" ref="DH4:DH11" si="31">DG4/$DB4</f>
        <v>1</v>
      </c>
      <c r="DI4" s="28" t="s">
        <v>295</v>
      </c>
      <c r="DJ4" s="51">
        <v>1</v>
      </c>
      <c r="DK4" s="51">
        <f t="shared" ref="DK4:DK11" si="32">DJ4/$DB4</f>
        <v>1</v>
      </c>
      <c r="DL4" s="28" t="s">
        <v>325</v>
      </c>
      <c r="DM4" s="51">
        <v>0</v>
      </c>
      <c r="DN4" s="51">
        <f t="shared" ref="DN4:DN11" si="33">DM4/$DB4</f>
        <v>0</v>
      </c>
      <c r="DO4" s="28" t="s">
        <v>364</v>
      </c>
      <c r="DP4" s="51">
        <v>0</v>
      </c>
      <c r="DQ4" s="51">
        <f t="shared" ref="DQ4:DQ11" si="34">DP4/$DB4</f>
        <v>0</v>
      </c>
      <c r="DR4" s="43" t="s">
        <v>75</v>
      </c>
      <c r="DS4" s="49">
        <v>2</v>
      </c>
      <c r="DT4" s="28" t="s">
        <v>232</v>
      </c>
      <c r="DU4" s="51">
        <v>2</v>
      </c>
      <c r="DV4" s="58">
        <f t="shared" ref="DV4:DV11" si="35">DU4/$DS4</f>
        <v>1</v>
      </c>
      <c r="DW4" s="28" t="s">
        <v>266</v>
      </c>
      <c r="DX4" s="51">
        <v>2</v>
      </c>
      <c r="DY4" s="58">
        <f t="shared" ref="DY4:DY11" si="36">DX4/$DS4</f>
        <v>1</v>
      </c>
      <c r="DZ4" s="28" t="s">
        <v>278</v>
      </c>
      <c r="EA4" s="51">
        <v>1</v>
      </c>
      <c r="EB4" s="58">
        <f t="shared" ref="EB4:EB11" si="37">EA4/$DS4</f>
        <v>0.5</v>
      </c>
      <c r="EC4" s="28" t="s">
        <v>333</v>
      </c>
      <c r="ED4" s="51">
        <v>1</v>
      </c>
      <c r="EE4" s="58">
        <f t="shared" ref="EE4:EE11" si="38">ED4/$DS4</f>
        <v>0.5</v>
      </c>
      <c r="EF4" s="28" t="s">
        <v>357</v>
      </c>
      <c r="EG4" s="51">
        <v>1</v>
      </c>
      <c r="EH4" s="58">
        <f t="shared" ref="EH4:EH11" si="39">EG4/$DS4</f>
        <v>0.5</v>
      </c>
      <c r="EI4" s="43" t="s">
        <v>73</v>
      </c>
      <c r="EJ4" s="49">
        <v>1</v>
      </c>
      <c r="EK4" s="28" t="s">
        <v>236</v>
      </c>
      <c r="EL4" s="51">
        <v>1</v>
      </c>
      <c r="EM4" s="51">
        <f t="shared" ref="EM4:EM11" si="40">EL4/$EJ4</f>
        <v>1</v>
      </c>
      <c r="EN4" s="28" t="s">
        <v>406</v>
      </c>
      <c r="EO4" s="51">
        <v>1</v>
      </c>
      <c r="EP4" s="51">
        <f t="shared" ref="EP4:EP11" si="41">EO4/$EJ4</f>
        <v>1</v>
      </c>
      <c r="EQ4" s="28" t="s">
        <v>276</v>
      </c>
      <c r="ER4" s="51">
        <v>1</v>
      </c>
      <c r="ES4" s="51">
        <f t="shared" ref="ES4:ES11" si="42">ER4/$EJ4</f>
        <v>1</v>
      </c>
      <c r="ET4" s="28" t="s">
        <v>341</v>
      </c>
      <c r="EU4" s="51">
        <v>1</v>
      </c>
      <c r="EV4" s="51">
        <f t="shared" ref="EV4:EV11" si="43">EU4/$EJ4</f>
        <v>1</v>
      </c>
      <c r="EW4" s="28" t="s">
        <v>349</v>
      </c>
      <c r="EX4" s="51">
        <v>1</v>
      </c>
      <c r="EY4" s="51">
        <f t="shared" ref="EY4:EY11" si="44">EX4/$EJ4</f>
        <v>1</v>
      </c>
    </row>
    <row r="5" spans="2:178" ht="96" x14ac:dyDescent="0.2">
      <c r="B5" s="42" t="s">
        <v>52</v>
      </c>
      <c r="C5" s="43">
        <v>2014</v>
      </c>
      <c r="D5" s="49">
        <v>1</v>
      </c>
      <c r="E5" s="28">
        <v>2014</v>
      </c>
      <c r="F5" s="51">
        <v>1</v>
      </c>
      <c r="G5" s="51">
        <f t="shared" si="0"/>
        <v>1</v>
      </c>
      <c r="H5" s="28">
        <v>2014</v>
      </c>
      <c r="I5" s="51"/>
      <c r="J5" s="51">
        <f t="shared" si="1"/>
        <v>0</v>
      </c>
      <c r="K5" s="28" t="s">
        <v>137</v>
      </c>
      <c r="L5" s="51">
        <v>0</v>
      </c>
      <c r="M5" s="51">
        <f t="shared" si="2"/>
        <v>0</v>
      </c>
      <c r="N5" s="28" t="s">
        <v>142</v>
      </c>
      <c r="O5" s="51">
        <v>1</v>
      </c>
      <c r="P5" s="51">
        <f t="shared" si="3"/>
        <v>1</v>
      </c>
      <c r="Q5" s="28" t="s">
        <v>149</v>
      </c>
      <c r="R5" s="51">
        <v>0</v>
      </c>
      <c r="S5" s="51">
        <f t="shared" si="4"/>
        <v>0</v>
      </c>
      <c r="T5" s="43">
        <v>2022</v>
      </c>
      <c r="U5" s="49">
        <v>1</v>
      </c>
      <c r="V5" s="28">
        <v>2022</v>
      </c>
      <c r="W5" s="51">
        <v>1</v>
      </c>
      <c r="X5" s="51">
        <f t="shared" si="5"/>
        <v>1</v>
      </c>
      <c r="Y5" s="28">
        <v>2022</v>
      </c>
      <c r="Z5" s="51">
        <v>1</v>
      </c>
      <c r="AA5" s="51">
        <f t="shared" si="6"/>
        <v>1</v>
      </c>
      <c r="AB5" s="28" t="s">
        <v>165</v>
      </c>
      <c r="AC5" s="51">
        <v>0</v>
      </c>
      <c r="AD5" s="51">
        <f t="shared" si="7"/>
        <v>0</v>
      </c>
      <c r="AE5" s="28">
        <v>2022</v>
      </c>
      <c r="AF5" s="51">
        <v>1</v>
      </c>
      <c r="AG5" s="51">
        <f t="shared" si="8"/>
        <v>1</v>
      </c>
      <c r="AH5" s="28">
        <v>2022</v>
      </c>
      <c r="AI5" s="51">
        <v>1</v>
      </c>
      <c r="AJ5" s="51">
        <f t="shared" si="9"/>
        <v>1</v>
      </c>
      <c r="AK5" s="43">
        <v>2024</v>
      </c>
      <c r="AL5" s="49">
        <v>1</v>
      </c>
      <c r="AM5" s="28">
        <v>2024</v>
      </c>
      <c r="AN5" s="51">
        <v>1</v>
      </c>
      <c r="AO5" s="51">
        <f t="shared" si="10"/>
        <v>1</v>
      </c>
      <c r="AP5" s="28">
        <v>2024</v>
      </c>
      <c r="AQ5" s="51">
        <v>1</v>
      </c>
      <c r="AR5" s="51">
        <f t="shared" si="11"/>
        <v>1</v>
      </c>
      <c r="AS5" s="28">
        <v>2024</v>
      </c>
      <c r="AT5" s="51">
        <v>1</v>
      </c>
      <c r="AU5" s="51">
        <f t="shared" si="12"/>
        <v>1</v>
      </c>
      <c r="AV5" s="28">
        <v>2024</v>
      </c>
      <c r="AW5" s="51">
        <v>1</v>
      </c>
      <c r="AX5" s="51">
        <f t="shared" si="13"/>
        <v>1</v>
      </c>
      <c r="AY5" s="28">
        <v>2024</v>
      </c>
      <c r="AZ5" s="51">
        <v>1</v>
      </c>
      <c r="BA5" s="51">
        <f t="shared" si="14"/>
        <v>1</v>
      </c>
      <c r="BB5" s="43">
        <v>2021</v>
      </c>
      <c r="BC5" s="49">
        <v>1</v>
      </c>
      <c r="BD5" s="28">
        <v>2021</v>
      </c>
      <c r="BE5" s="51">
        <v>1</v>
      </c>
      <c r="BF5" s="51">
        <f t="shared" si="15"/>
        <v>1</v>
      </c>
      <c r="BG5" s="28">
        <v>2021</v>
      </c>
      <c r="BH5" s="51">
        <v>1</v>
      </c>
      <c r="BI5" s="51">
        <f t="shared" si="16"/>
        <v>1</v>
      </c>
      <c r="BJ5" s="28" t="s">
        <v>137</v>
      </c>
      <c r="BK5" s="51">
        <v>0</v>
      </c>
      <c r="BL5" s="51">
        <f t="shared" si="17"/>
        <v>0</v>
      </c>
      <c r="BM5" s="28">
        <v>2021</v>
      </c>
      <c r="BN5" s="51">
        <v>1</v>
      </c>
      <c r="BO5" s="51">
        <f t="shared" si="18"/>
        <v>1</v>
      </c>
      <c r="BP5" s="28" t="s">
        <v>387</v>
      </c>
      <c r="BQ5" s="51">
        <v>0</v>
      </c>
      <c r="BR5" s="51">
        <f t="shared" si="19"/>
        <v>0</v>
      </c>
      <c r="BS5" s="43">
        <v>2021</v>
      </c>
      <c r="BT5" s="49">
        <v>1</v>
      </c>
      <c r="BU5" s="28">
        <v>2021</v>
      </c>
      <c r="BV5" s="51">
        <v>1</v>
      </c>
      <c r="BW5" s="51">
        <f t="shared" si="20"/>
        <v>1</v>
      </c>
      <c r="BX5" s="28">
        <v>2021</v>
      </c>
      <c r="BY5" s="51">
        <v>1</v>
      </c>
      <c r="BZ5" s="51">
        <f t="shared" si="21"/>
        <v>1</v>
      </c>
      <c r="CA5" s="28">
        <v>2021</v>
      </c>
      <c r="CB5" s="51">
        <v>1</v>
      </c>
      <c r="CC5" s="51">
        <f t="shared" si="22"/>
        <v>1</v>
      </c>
      <c r="CD5" s="28">
        <v>2021</v>
      </c>
      <c r="CE5" s="51">
        <v>1</v>
      </c>
      <c r="CF5" s="51">
        <f t="shared" si="23"/>
        <v>1</v>
      </c>
      <c r="CG5" s="28">
        <v>2021</v>
      </c>
      <c r="CH5" s="51">
        <v>1</v>
      </c>
      <c r="CI5" s="51">
        <f t="shared" si="24"/>
        <v>1</v>
      </c>
      <c r="CJ5" s="43">
        <v>2023</v>
      </c>
      <c r="CK5" s="49">
        <v>1</v>
      </c>
      <c r="CL5" s="28">
        <v>2023</v>
      </c>
      <c r="CM5" s="51">
        <v>1</v>
      </c>
      <c r="CN5" s="51">
        <f t="shared" si="25"/>
        <v>1</v>
      </c>
      <c r="CO5" s="28">
        <v>2023</v>
      </c>
      <c r="CP5" s="51">
        <v>1</v>
      </c>
      <c r="CQ5" s="51">
        <f t="shared" si="26"/>
        <v>1</v>
      </c>
      <c r="CR5" s="28">
        <v>2023</v>
      </c>
      <c r="CS5" s="51">
        <v>1</v>
      </c>
      <c r="CT5" s="51">
        <f t="shared" si="27"/>
        <v>1</v>
      </c>
      <c r="CU5" s="28" t="s">
        <v>331</v>
      </c>
      <c r="CV5" s="51">
        <v>0</v>
      </c>
      <c r="CW5" s="51">
        <f t="shared" si="28"/>
        <v>0</v>
      </c>
      <c r="CX5" s="28" t="s">
        <v>365</v>
      </c>
      <c r="CY5" s="51">
        <v>0</v>
      </c>
      <c r="CZ5" s="51">
        <f t="shared" si="29"/>
        <v>0</v>
      </c>
      <c r="DA5" s="43">
        <v>2023</v>
      </c>
      <c r="DB5" s="49">
        <v>1</v>
      </c>
      <c r="DC5" s="28" t="s">
        <v>224</v>
      </c>
      <c r="DD5" s="51">
        <v>1</v>
      </c>
      <c r="DE5" s="51">
        <f t="shared" si="30"/>
        <v>1</v>
      </c>
      <c r="DF5" s="28">
        <v>2023</v>
      </c>
      <c r="DG5" s="51">
        <v>1</v>
      </c>
      <c r="DH5" s="51">
        <f t="shared" si="31"/>
        <v>1</v>
      </c>
      <c r="DI5" s="28">
        <v>2023</v>
      </c>
      <c r="DJ5" s="51">
        <v>1</v>
      </c>
      <c r="DK5" s="51">
        <f t="shared" si="32"/>
        <v>1</v>
      </c>
      <c r="DL5" s="28">
        <v>2023</v>
      </c>
      <c r="DM5" s="51">
        <v>1</v>
      </c>
      <c r="DN5" s="51">
        <f t="shared" si="33"/>
        <v>1</v>
      </c>
      <c r="DO5" s="28" t="s">
        <v>372</v>
      </c>
      <c r="DP5" s="51">
        <v>0</v>
      </c>
      <c r="DQ5" s="51">
        <f t="shared" si="34"/>
        <v>0</v>
      </c>
      <c r="DR5" s="43">
        <v>2022</v>
      </c>
      <c r="DS5" s="49">
        <v>1</v>
      </c>
      <c r="DT5" s="28">
        <v>2022</v>
      </c>
      <c r="DU5" s="51">
        <v>1</v>
      </c>
      <c r="DV5" s="58">
        <f t="shared" si="35"/>
        <v>1</v>
      </c>
      <c r="DW5" s="28">
        <v>2022</v>
      </c>
      <c r="DX5" s="51">
        <v>1</v>
      </c>
      <c r="DY5" s="58">
        <f t="shared" si="36"/>
        <v>1</v>
      </c>
      <c r="DZ5" s="28" t="s">
        <v>279</v>
      </c>
      <c r="EA5" s="51">
        <v>0</v>
      </c>
      <c r="EB5" s="58">
        <f t="shared" si="37"/>
        <v>0</v>
      </c>
      <c r="EC5" s="28">
        <v>2022</v>
      </c>
      <c r="ED5" s="51">
        <v>1</v>
      </c>
      <c r="EE5" s="58">
        <f t="shared" si="38"/>
        <v>1</v>
      </c>
      <c r="EF5" s="28">
        <v>2022</v>
      </c>
      <c r="EG5" s="51">
        <v>1</v>
      </c>
      <c r="EH5" s="58">
        <f t="shared" si="39"/>
        <v>1</v>
      </c>
      <c r="EI5" s="43">
        <v>2024</v>
      </c>
      <c r="EJ5" s="49">
        <v>1</v>
      </c>
      <c r="EK5" s="28">
        <v>2024</v>
      </c>
      <c r="EL5" s="51">
        <v>1</v>
      </c>
      <c r="EM5" s="51">
        <f t="shared" si="40"/>
        <v>1</v>
      </c>
      <c r="EN5" s="28">
        <v>2024</v>
      </c>
      <c r="EO5" s="51">
        <v>1</v>
      </c>
      <c r="EP5" s="51">
        <f t="shared" si="41"/>
        <v>1</v>
      </c>
      <c r="EQ5" s="28" t="s">
        <v>276</v>
      </c>
      <c r="ER5" s="51">
        <v>0</v>
      </c>
      <c r="ES5" s="51">
        <f t="shared" si="42"/>
        <v>0</v>
      </c>
      <c r="ET5" s="28" t="s">
        <v>342</v>
      </c>
      <c r="EU5" s="51">
        <v>0</v>
      </c>
      <c r="EV5" s="51">
        <f t="shared" si="43"/>
        <v>0</v>
      </c>
      <c r="EW5" s="28" t="s">
        <v>350</v>
      </c>
      <c r="EX5" s="51">
        <v>0</v>
      </c>
      <c r="EY5" s="51">
        <f t="shared" si="44"/>
        <v>0</v>
      </c>
    </row>
    <row r="6" spans="2:178" ht="96" x14ac:dyDescent="0.2">
      <c r="B6" s="42" t="s">
        <v>53</v>
      </c>
      <c r="C6" s="43" t="s">
        <v>60</v>
      </c>
      <c r="D6" s="49">
        <v>1</v>
      </c>
      <c r="E6" s="28" t="s">
        <v>60</v>
      </c>
      <c r="F6" s="51">
        <v>1</v>
      </c>
      <c r="G6" s="51">
        <f t="shared" si="0"/>
        <v>1</v>
      </c>
      <c r="H6" s="28" t="s">
        <v>60</v>
      </c>
      <c r="I6" s="51">
        <v>1</v>
      </c>
      <c r="J6" s="51">
        <f t="shared" si="1"/>
        <v>1</v>
      </c>
      <c r="K6" s="28" t="s">
        <v>137</v>
      </c>
      <c r="L6" s="51">
        <v>0</v>
      </c>
      <c r="M6" s="51">
        <f t="shared" si="2"/>
        <v>0</v>
      </c>
      <c r="N6" s="28" t="s">
        <v>60</v>
      </c>
      <c r="O6" s="51">
        <v>1</v>
      </c>
      <c r="P6" s="51">
        <f t="shared" si="3"/>
        <v>1</v>
      </c>
      <c r="Q6" s="28" t="s">
        <v>150</v>
      </c>
      <c r="R6" s="51">
        <v>0</v>
      </c>
      <c r="S6" s="51">
        <f t="shared" si="4"/>
        <v>0</v>
      </c>
      <c r="T6" s="43" t="s">
        <v>76</v>
      </c>
      <c r="U6" s="49">
        <v>1</v>
      </c>
      <c r="V6" s="28" t="s">
        <v>76</v>
      </c>
      <c r="W6" s="51">
        <v>1</v>
      </c>
      <c r="X6" s="51">
        <f t="shared" si="5"/>
        <v>1</v>
      </c>
      <c r="Y6" s="28" t="s">
        <v>76</v>
      </c>
      <c r="Z6" s="51">
        <v>1</v>
      </c>
      <c r="AA6" s="51">
        <f t="shared" si="6"/>
        <v>1</v>
      </c>
      <c r="AB6" s="28" t="s">
        <v>165</v>
      </c>
      <c r="AC6" s="51">
        <v>0</v>
      </c>
      <c r="AD6" s="51">
        <f t="shared" si="7"/>
        <v>0</v>
      </c>
      <c r="AE6" s="28" t="s">
        <v>168</v>
      </c>
      <c r="AF6" s="51">
        <v>1</v>
      </c>
      <c r="AG6" s="51">
        <f t="shared" si="8"/>
        <v>1</v>
      </c>
      <c r="AH6" s="28" t="s">
        <v>176</v>
      </c>
      <c r="AI6" s="51">
        <v>0</v>
      </c>
      <c r="AJ6" s="51">
        <f t="shared" si="9"/>
        <v>0</v>
      </c>
      <c r="AK6" s="43" t="s">
        <v>77</v>
      </c>
      <c r="AL6" s="49">
        <v>1</v>
      </c>
      <c r="AM6" s="28" t="s">
        <v>77</v>
      </c>
      <c r="AN6" s="51">
        <v>1</v>
      </c>
      <c r="AO6" s="51">
        <f t="shared" si="10"/>
        <v>1</v>
      </c>
      <c r="AP6" s="28" t="s">
        <v>188</v>
      </c>
      <c r="AQ6" s="51">
        <v>1</v>
      </c>
      <c r="AR6" s="51">
        <f t="shared" si="11"/>
        <v>1</v>
      </c>
      <c r="AS6" s="28" t="s">
        <v>194</v>
      </c>
      <c r="AT6" s="51">
        <v>0</v>
      </c>
      <c r="AU6" s="51">
        <f t="shared" si="12"/>
        <v>0</v>
      </c>
      <c r="AV6" s="28" t="s">
        <v>202</v>
      </c>
      <c r="AW6" s="51">
        <v>1</v>
      </c>
      <c r="AX6" s="51">
        <f t="shared" si="13"/>
        <v>1</v>
      </c>
      <c r="AY6" s="28" t="s">
        <v>209</v>
      </c>
      <c r="AZ6" s="51">
        <v>0</v>
      </c>
      <c r="BA6" s="51">
        <f t="shared" si="14"/>
        <v>0</v>
      </c>
      <c r="BB6" s="43" t="s">
        <v>78</v>
      </c>
      <c r="BC6" s="49">
        <v>1</v>
      </c>
      <c r="BD6" s="28" t="s">
        <v>78</v>
      </c>
      <c r="BE6" s="51">
        <v>1</v>
      </c>
      <c r="BF6" s="51">
        <f t="shared" si="15"/>
        <v>1</v>
      </c>
      <c r="BG6" s="28" t="s">
        <v>78</v>
      </c>
      <c r="BH6" s="51">
        <v>1</v>
      </c>
      <c r="BI6" s="51">
        <f t="shared" si="16"/>
        <v>1</v>
      </c>
      <c r="BJ6" s="28" t="s">
        <v>137</v>
      </c>
      <c r="BK6" s="51">
        <v>0</v>
      </c>
      <c r="BL6" s="51">
        <f t="shared" si="17"/>
        <v>0</v>
      </c>
      <c r="BM6" s="28" t="s">
        <v>78</v>
      </c>
      <c r="BN6" s="51">
        <v>1</v>
      </c>
      <c r="BO6" s="51">
        <f t="shared" si="18"/>
        <v>1</v>
      </c>
      <c r="BP6" s="28" t="s">
        <v>358</v>
      </c>
      <c r="BQ6" s="51">
        <v>0</v>
      </c>
      <c r="BR6" s="51">
        <f t="shared" si="19"/>
        <v>0</v>
      </c>
      <c r="BS6" s="43" t="s">
        <v>79</v>
      </c>
      <c r="BT6" s="49">
        <v>1</v>
      </c>
      <c r="BU6" s="28" t="s">
        <v>79</v>
      </c>
      <c r="BV6" s="51">
        <v>1</v>
      </c>
      <c r="BW6" s="51">
        <f t="shared" si="20"/>
        <v>1</v>
      </c>
      <c r="BX6" s="28" t="s">
        <v>79</v>
      </c>
      <c r="BY6" s="51">
        <v>1</v>
      </c>
      <c r="BZ6" s="51">
        <f t="shared" si="21"/>
        <v>1</v>
      </c>
      <c r="CA6" s="28" t="s">
        <v>304</v>
      </c>
      <c r="CB6" s="51">
        <v>0</v>
      </c>
      <c r="CC6" s="51">
        <f t="shared" si="22"/>
        <v>0</v>
      </c>
      <c r="CD6" s="28" t="s">
        <v>79</v>
      </c>
      <c r="CE6" s="51">
        <v>1</v>
      </c>
      <c r="CF6" s="51">
        <f t="shared" si="23"/>
        <v>1</v>
      </c>
      <c r="CG6" s="28" t="s">
        <v>380</v>
      </c>
      <c r="CH6" s="51">
        <v>0</v>
      </c>
      <c r="CI6" s="51">
        <f t="shared" si="24"/>
        <v>0</v>
      </c>
      <c r="CJ6" s="43" t="s">
        <v>80</v>
      </c>
      <c r="CK6" s="49">
        <v>1</v>
      </c>
      <c r="CL6" s="28" t="s">
        <v>227</v>
      </c>
      <c r="CM6" s="51">
        <v>1</v>
      </c>
      <c r="CN6" s="51">
        <f t="shared" si="25"/>
        <v>1</v>
      </c>
      <c r="CO6" s="28" t="s">
        <v>259</v>
      </c>
      <c r="CP6" s="51">
        <v>0.5</v>
      </c>
      <c r="CQ6" s="51">
        <f t="shared" si="26"/>
        <v>0.5</v>
      </c>
      <c r="CR6" s="28" t="s">
        <v>288</v>
      </c>
      <c r="CS6" s="51">
        <v>0</v>
      </c>
      <c r="CT6" s="51">
        <f t="shared" si="27"/>
        <v>0</v>
      </c>
      <c r="CU6" s="28" t="s">
        <v>331</v>
      </c>
      <c r="CV6" s="51">
        <v>0</v>
      </c>
      <c r="CW6" s="51">
        <f t="shared" si="28"/>
        <v>0</v>
      </c>
      <c r="CX6" s="28" t="s">
        <v>366</v>
      </c>
      <c r="CY6" s="51">
        <v>0</v>
      </c>
      <c r="CZ6" s="51">
        <f t="shared" si="29"/>
        <v>0</v>
      </c>
      <c r="DA6" s="43" t="s">
        <v>80</v>
      </c>
      <c r="DB6" s="49">
        <v>1</v>
      </c>
      <c r="DC6" s="28" t="s">
        <v>80</v>
      </c>
      <c r="DD6" s="51">
        <v>1</v>
      </c>
      <c r="DE6" s="51">
        <f t="shared" si="30"/>
        <v>1</v>
      </c>
      <c r="DF6" s="28" t="s">
        <v>80</v>
      </c>
      <c r="DG6" s="51">
        <v>1</v>
      </c>
      <c r="DH6" s="51">
        <f t="shared" si="31"/>
        <v>1</v>
      </c>
      <c r="DI6" s="28" t="s">
        <v>296</v>
      </c>
      <c r="DJ6" s="51">
        <v>0</v>
      </c>
      <c r="DK6" s="51">
        <f t="shared" si="32"/>
        <v>0</v>
      </c>
      <c r="DL6" s="28" t="s">
        <v>80</v>
      </c>
      <c r="DM6" s="51">
        <v>1</v>
      </c>
      <c r="DN6" s="51">
        <f t="shared" si="33"/>
        <v>1</v>
      </c>
      <c r="DO6" s="28" t="s">
        <v>358</v>
      </c>
      <c r="DP6" s="51">
        <v>0</v>
      </c>
      <c r="DQ6" s="51">
        <f t="shared" si="34"/>
        <v>0</v>
      </c>
      <c r="DR6" s="43" t="s">
        <v>81</v>
      </c>
      <c r="DS6" s="49">
        <v>1</v>
      </c>
      <c r="DT6" s="28" t="s">
        <v>81</v>
      </c>
      <c r="DU6" s="51">
        <v>1</v>
      </c>
      <c r="DV6" s="58">
        <f t="shared" si="35"/>
        <v>1</v>
      </c>
      <c r="DW6" s="28" t="s">
        <v>81</v>
      </c>
      <c r="DX6" s="51">
        <v>1</v>
      </c>
      <c r="DY6" s="58">
        <f t="shared" si="36"/>
        <v>1</v>
      </c>
      <c r="DZ6" s="28" t="s">
        <v>280</v>
      </c>
      <c r="EA6" s="51">
        <v>0</v>
      </c>
      <c r="EB6" s="58">
        <f t="shared" si="37"/>
        <v>0</v>
      </c>
      <c r="EC6" s="28" t="s">
        <v>334</v>
      </c>
      <c r="ED6" s="51">
        <v>1</v>
      </c>
      <c r="EE6" s="58">
        <f t="shared" si="38"/>
        <v>1</v>
      </c>
      <c r="EF6" s="28" t="s">
        <v>358</v>
      </c>
      <c r="EG6" s="51">
        <v>0</v>
      </c>
      <c r="EH6" s="58">
        <f t="shared" si="39"/>
        <v>0</v>
      </c>
      <c r="EI6" s="43" t="s">
        <v>82</v>
      </c>
      <c r="EJ6" s="49">
        <v>1</v>
      </c>
      <c r="EK6" s="28" t="s">
        <v>82</v>
      </c>
      <c r="EL6" s="51">
        <v>1</v>
      </c>
      <c r="EM6" s="51">
        <f t="shared" si="40"/>
        <v>1</v>
      </c>
      <c r="EN6" s="28" t="s">
        <v>82</v>
      </c>
      <c r="EO6" s="51">
        <v>1</v>
      </c>
      <c r="EP6" s="51">
        <f t="shared" si="41"/>
        <v>1</v>
      </c>
      <c r="EQ6" s="28" t="s">
        <v>276</v>
      </c>
      <c r="ER6" s="51">
        <v>0</v>
      </c>
      <c r="ES6" s="51">
        <f t="shared" si="42"/>
        <v>0</v>
      </c>
      <c r="ET6" s="28" t="s">
        <v>82</v>
      </c>
      <c r="EU6" s="51">
        <v>1</v>
      </c>
      <c r="EV6" s="51">
        <f t="shared" si="43"/>
        <v>1</v>
      </c>
      <c r="EW6" s="28" t="s">
        <v>351</v>
      </c>
      <c r="EX6" s="51">
        <v>0</v>
      </c>
      <c r="EY6" s="51">
        <f t="shared" si="44"/>
        <v>0</v>
      </c>
    </row>
    <row r="7" spans="2:178" ht="96" x14ac:dyDescent="0.2">
      <c r="B7" s="42" t="s">
        <v>54</v>
      </c>
      <c r="C7" s="43" t="s">
        <v>61</v>
      </c>
      <c r="D7" s="49">
        <v>1</v>
      </c>
      <c r="E7" s="28" t="s">
        <v>61</v>
      </c>
      <c r="F7" s="51">
        <v>1</v>
      </c>
      <c r="G7" s="51">
        <f t="shared" si="0"/>
        <v>1</v>
      </c>
      <c r="H7" s="28" t="s">
        <v>61</v>
      </c>
      <c r="I7" s="51">
        <v>1</v>
      </c>
      <c r="J7" s="51">
        <f t="shared" si="1"/>
        <v>1</v>
      </c>
      <c r="K7" s="28" t="s">
        <v>137</v>
      </c>
      <c r="L7" s="51">
        <v>0</v>
      </c>
      <c r="M7" s="51">
        <f t="shared" si="2"/>
        <v>0</v>
      </c>
      <c r="N7" s="28" t="s">
        <v>61</v>
      </c>
      <c r="O7" s="51">
        <v>1</v>
      </c>
      <c r="P7" s="51">
        <f t="shared" si="3"/>
        <v>1</v>
      </c>
      <c r="Q7" s="28" t="s">
        <v>61</v>
      </c>
      <c r="R7" s="51">
        <v>1</v>
      </c>
      <c r="S7" s="51">
        <f t="shared" si="4"/>
        <v>1</v>
      </c>
      <c r="T7" s="43" t="s">
        <v>83</v>
      </c>
      <c r="U7" s="49">
        <v>1</v>
      </c>
      <c r="V7" s="28" t="s">
        <v>83</v>
      </c>
      <c r="W7" s="51">
        <v>1</v>
      </c>
      <c r="X7" s="51">
        <f t="shared" si="5"/>
        <v>1</v>
      </c>
      <c r="Y7" s="28" t="s">
        <v>83</v>
      </c>
      <c r="Z7" s="51">
        <v>1</v>
      </c>
      <c r="AA7" s="51">
        <f t="shared" si="6"/>
        <v>1</v>
      </c>
      <c r="AB7" s="28" t="s">
        <v>165</v>
      </c>
      <c r="AC7" s="51">
        <v>0</v>
      </c>
      <c r="AD7" s="51">
        <f t="shared" si="7"/>
        <v>0</v>
      </c>
      <c r="AE7" s="28" t="s">
        <v>169</v>
      </c>
      <c r="AF7" s="51">
        <v>0</v>
      </c>
      <c r="AG7" s="51">
        <f t="shared" si="8"/>
        <v>0</v>
      </c>
      <c r="AH7" s="28" t="s">
        <v>83</v>
      </c>
      <c r="AI7" s="51">
        <v>1</v>
      </c>
      <c r="AJ7" s="51">
        <f t="shared" si="9"/>
        <v>1</v>
      </c>
      <c r="AK7" s="43" t="s">
        <v>84</v>
      </c>
      <c r="AL7" s="49">
        <v>1</v>
      </c>
      <c r="AM7" s="28" t="s">
        <v>84</v>
      </c>
      <c r="AN7" s="51">
        <v>1</v>
      </c>
      <c r="AO7" s="51">
        <f t="shared" si="10"/>
        <v>1</v>
      </c>
      <c r="AP7" s="28" t="s">
        <v>84</v>
      </c>
      <c r="AQ7" s="51">
        <v>1</v>
      </c>
      <c r="AR7" s="51">
        <f t="shared" si="11"/>
        <v>1</v>
      </c>
      <c r="AS7" s="28" t="s">
        <v>195</v>
      </c>
      <c r="AT7" s="51">
        <v>0</v>
      </c>
      <c r="AU7" s="51">
        <f t="shared" si="12"/>
        <v>0</v>
      </c>
      <c r="AV7" s="28" t="s">
        <v>84</v>
      </c>
      <c r="AW7" s="51">
        <v>1</v>
      </c>
      <c r="AX7" s="51">
        <f t="shared" si="13"/>
        <v>1</v>
      </c>
      <c r="AY7" s="28" t="s">
        <v>84</v>
      </c>
      <c r="AZ7" s="51">
        <v>1</v>
      </c>
      <c r="BA7" s="51">
        <f t="shared" si="14"/>
        <v>1</v>
      </c>
      <c r="BB7" s="43" t="s">
        <v>85</v>
      </c>
      <c r="BC7" s="49">
        <v>1</v>
      </c>
      <c r="BD7" s="28" t="s">
        <v>85</v>
      </c>
      <c r="BE7" s="51">
        <v>1</v>
      </c>
      <c r="BF7" s="51">
        <f t="shared" si="15"/>
        <v>1</v>
      </c>
      <c r="BG7" s="28" t="s">
        <v>85</v>
      </c>
      <c r="BH7" s="51">
        <v>1</v>
      </c>
      <c r="BI7" s="51">
        <f t="shared" si="16"/>
        <v>1</v>
      </c>
      <c r="BJ7" s="28" t="s">
        <v>137</v>
      </c>
      <c r="BK7" s="51">
        <v>0</v>
      </c>
      <c r="BL7" s="51">
        <f t="shared" si="17"/>
        <v>0</v>
      </c>
      <c r="BM7" s="28" t="s">
        <v>85</v>
      </c>
      <c r="BN7" s="51">
        <v>1</v>
      </c>
      <c r="BO7" s="51">
        <f t="shared" si="18"/>
        <v>1</v>
      </c>
      <c r="BP7" s="28" t="s">
        <v>388</v>
      </c>
      <c r="BQ7" s="51">
        <v>1</v>
      </c>
      <c r="BR7" s="51">
        <f t="shared" si="19"/>
        <v>1</v>
      </c>
      <c r="BS7" s="43" t="s">
        <v>86</v>
      </c>
      <c r="BT7" s="49">
        <v>1</v>
      </c>
      <c r="BU7" s="28" t="s">
        <v>86</v>
      </c>
      <c r="BV7" s="51">
        <v>1</v>
      </c>
      <c r="BW7" s="51">
        <f t="shared" si="20"/>
        <v>1</v>
      </c>
      <c r="BX7" s="28" t="s">
        <v>86</v>
      </c>
      <c r="BY7" s="51">
        <v>1</v>
      </c>
      <c r="BZ7" s="51">
        <f t="shared" si="21"/>
        <v>1</v>
      </c>
      <c r="CA7" s="28" t="s">
        <v>304</v>
      </c>
      <c r="CB7" s="51">
        <v>0</v>
      </c>
      <c r="CC7" s="51">
        <f t="shared" si="22"/>
        <v>0</v>
      </c>
      <c r="CD7" s="28" t="s">
        <v>320</v>
      </c>
      <c r="CE7" s="51">
        <v>0</v>
      </c>
      <c r="CF7" s="51">
        <f t="shared" si="23"/>
        <v>0</v>
      </c>
      <c r="CG7" s="28" t="s">
        <v>86</v>
      </c>
      <c r="CH7" s="51">
        <v>1</v>
      </c>
      <c r="CI7" s="51">
        <f t="shared" si="24"/>
        <v>1</v>
      </c>
      <c r="CJ7" s="43" t="s">
        <v>87</v>
      </c>
      <c r="CK7" s="49">
        <v>1</v>
      </c>
      <c r="CL7" s="28" t="s">
        <v>87</v>
      </c>
      <c r="CM7" s="51">
        <v>1</v>
      </c>
      <c r="CN7" s="51">
        <f t="shared" si="25"/>
        <v>1</v>
      </c>
      <c r="CO7" s="28" t="s">
        <v>260</v>
      </c>
      <c r="CP7" s="51">
        <v>1</v>
      </c>
      <c r="CQ7" s="51">
        <f t="shared" si="26"/>
        <v>1</v>
      </c>
      <c r="CR7" s="28" t="s">
        <v>289</v>
      </c>
      <c r="CS7" s="51">
        <v>0</v>
      </c>
      <c r="CT7" s="51">
        <f t="shared" si="27"/>
        <v>0</v>
      </c>
      <c r="CU7" s="28" t="s">
        <v>331</v>
      </c>
      <c r="CV7" s="51">
        <v>0</v>
      </c>
      <c r="CW7" s="51">
        <f t="shared" si="28"/>
        <v>0</v>
      </c>
      <c r="CX7" s="28" t="s">
        <v>367</v>
      </c>
      <c r="CY7" s="51">
        <v>1</v>
      </c>
      <c r="CZ7" s="51">
        <f t="shared" si="29"/>
        <v>1</v>
      </c>
      <c r="DA7" s="43" t="s">
        <v>87</v>
      </c>
      <c r="DB7" s="49">
        <v>1</v>
      </c>
      <c r="DC7" s="28" t="s">
        <v>87</v>
      </c>
      <c r="DD7" s="51">
        <v>1</v>
      </c>
      <c r="DE7" s="51">
        <f t="shared" si="30"/>
        <v>1</v>
      </c>
      <c r="DF7" s="52" t="s">
        <v>253</v>
      </c>
      <c r="DG7" s="51">
        <v>1</v>
      </c>
      <c r="DH7" s="51">
        <f t="shared" si="31"/>
        <v>1</v>
      </c>
      <c r="DI7" s="28" t="s">
        <v>297</v>
      </c>
      <c r="DJ7" s="51">
        <v>0</v>
      </c>
      <c r="DK7" s="51">
        <f t="shared" si="32"/>
        <v>0</v>
      </c>
      <c r="DL7" s="28" t="s">
        <v>326</v>
      </c>
      <c r="DM7" s="51">
        <v>0</v>
      </c>
      <c r="DN7" s="51">
        <f t="shared" si="33"/>
        <v>0</v>
      </c>
      <c r="DO7" s="28" t="s">
        <v>373</v>
      </c>
      <c r="DP7" s="51">
        <v>1</v>
      </c>
      <c r="DQ7" s="51">
        <f t="shared" si="34"/>
        <v>1</v>
      </c>
      <c r="DR7" s="43" t="s">
        <v>65</v>
      </c>
      <c r="DS7" s="49">
        <v>1</v>
      </c>
      <c r="DT7" s="28" t="s">
        <v>88</v>
      </c>
      <c r="DU7" s="51">
        <v>0</v>
      </c>
      <c r="DV7" s="58">
        <f t="shared" si="35"/>
        <v>0</v>
      </c>
      <c r="DW7" s="28" t="s">
        <v>407</v>
      </c>
      <c r="DX7" s="51">
        <v>1</v>
      </c>
      <c r="DY7" s="58">
        <f t="shared" si="36"/>
        <v>1</v>
      </c>
      <c r="DZ7" s="28" t="s">
        <v>281</v>
      </c>
      <c r="EA7" s="51">
        <v>1</v>
      </c>
      <c r="EB7" s="58">
        <f t="shared" si="37"/>
        <v>1</v>
      </c>
      <c r="EC7" s="28" t="s">
        <v>335</v>
      </c>
      <c r="ED7" s="51">
        <v>1</v>
      </c>
      <c r="EE7" s="58">
        <f t="shared" si="38"/>
        <v>1</v>
      </c>
      <c r="EF7" s="28" t="s">
        <v>359</v>
      </c>
      <c r="EG7" s="51">
        <v>1</v>
      </c>
      <c r="EH7" s="58">
        <f t="shared" si="39"/>
        <v>1</v>
      </c>
      <c r="EI7" s="43" t="s">
        <v>89</v>
      </c>
      <c r="EJ7" s="49">
        <v>1</v>
      </c>
      <c r="EK7" s="28" t="s">
        <v>89</v>
      </c>
      <c r="EL7" s="51">
        <v>1</v>
      </c>
      <c r="EM7" s="51">
        <f t="shared" si="40"/>
        <v>1</v>
      </c>
      <c r="EN7" s="28" t="s">
        <v>89</v>
      </c>
      <c r="EO7" s="51">
        <v>1</v>
      </c>
      <c r="EP7" s="51">
        <f t="shared" si="41"/>
        <v>1</v>
      </c>
      <c r="EQ7" s="28" t="s">
        <v>276</v>
      </c>
      <c r="ER7" s="51">
        <v>0</v>
      </c>
      <c r="ES7" s="51">
        <f t="shared" si="42"/>
        <v>0</v>
      </c>
      <c r="ET7" s="52" t="s">
        <v>343</v>
      </c>
      <c r="EU7" s="51">
        <v>1</v>
      </c>
      <c r="EV7" s="51">
        <f t="shared" si="43"/>
        <v>1</v>
      </c>
      <c r="EW7" s="28" t="s">
        <v>352</v>
      </c>
      <c r="EX7" s="51">
        <v>1</v>
      </c>
      <c r="EY7" s="51">
        <f t="shared" si="44"/>
        <v>1</v>
      </c>
    </row>
    <row r="8" spans="2:178" ht="96" x14ac:dyDescent="0.2">
      <c r="B8" s="42" t="s">
        <v>55</v>
      </c>
      <c r="C8" s="43" t="s">
        <v>62</v>
      </c>
      <c r="D8" s="49">
        <v>1</v>
      </c>
      <c r="E8" s="28" t="s">
        <v>62</v>
      </c>
      <c r="F8" s="51">
        <v>1</v>
      </c>
      <c r="G8" s="51">
        <f t="shared" si="0"/>
        <v>1</v>
      </c>
      <c r="H8" s="28" t="s">
        <v>131</v>
      </c>
      <c r="I8" s="51">
        <v>1</v>
      </c>
      <c r="J8" s="51">
        <f t="shared" si="1"/>
        <v>1</v>
      </c>
      <c r="K8" s="28" t="s">
        <v>138</v>
      </c>
      <c r="L8" s="51">
        <v>1</v>
      </c>
      <c r="M8" s="51">
        <f t="shared" si="2"/>
        <v>1</v>
      </c>
      <c r="N8" s="28" t="s">
        <v>143</v>
      </c>
      <c r="O8" s="51">
        <v>0</v>
      </c>
      <c r="P8" s="51">
        <f t="shared" si="3"/>
        <v>0</v>
      </c>
      <c r="Q8" s="28" t="s">
        <v>151</v>
      </c>
      <c r="R8" s="51">
        <v>1</v>
      </c>
      <c r="S8" s="51">
        <f t="shared" si="4"/>
        <v>1</v>
      </c>
      <c r="T8" s="43" t="s">
        <v>90</v>
      </c>
      <c r="U8" s="49">
        <v>1</v>
      </c>
      <c r="V8" s="28" t="s">
        <v>157</v>
      </c>
      <c r="W8" s="51">
        <v>1</v>
      </c>
      <c r="X8" s="51">
        <f t="shared" si="5"/>
        <v>1</v>
      </c>
      <c r="Y8" s="28" t="s">
        <v>161</v>
      </c>
      <c r="Z8" s="51">
        <v>1</v>
      </c>
      <c r="AA8" s="51">
        <f t="shared" si="6"/>
        <v>1</v>
      </c>
      <c r="AB8" s="28" t="s">
        <v>165</v>
      </c>
      <c r="AC8" s="51">
        <v>0</v>
      </c>
      <c r="AD8" s="51">
        <f t="shared" si="7"/>
        <v>0</v>
      </c>
      <c r="AE8" s="28" t="s">
        <v>170</v>
      </c>
      <c r="AF8" s="51">
        <v>1</v>
      </c>
      <c r="AG8" s="51">
        <f t="shared" si="8"/>
        <v>1</v>
      </c>
      <c r="AH8" s="28" t="s">
        <v>177</v>
      </c>
      <c r="AI8" s="51">
        <v>1</v>
      </c>
      <c r="AJ8" s="51">
        <f t="shared" si="9"/>
        <v>1</v>
      </c>
      <c r="AK8" s="43" t="s">
        <v>91</v>
      </c>
      <c r="AL8" s="49">
        <v>1</v>
      </c>
      <c r="AM8" s="28" t="s">
        <v>183</v>
      </c>
      <c r="AN8" s="51">
        <v>1</v>
      </c>
      <c r="AO8" s="51">
        <f t="shared" si="10"/>
        <v>1</v>
      </c>
      <c r="AP8" s="28" t="s">
        <v>189</v>
      </c>
      <c r="AQ8" s="51">
        <v>1</v>
      </c>
      <c r="AR8" s="51">
        <f t="shared" si="11"/>
        <v>1</v>
      </c>
      <c r="AS8" s="28" t="s">
        <v>196</v>
      </c>
      <c r="AT8" s="51">
        <v>1</v>
      </c>
      <c r="AU8" s="51">
        <f t="shared" si="12"/>
        <v>1</v>
      </c>
      <c r="AV8" s="28" t="s">
        <v>203</v>
      </c>
      <c r="AW8" s="51">
        <v>0.5</v>
      </c>
      <c r="AX8" s="51">
        <f t="shared" si="13"/>
        <v>0.5</v>
      </c>
      <c r="AY8" s="28" t="s">
        <v>210</v>
      </c>
      <c r="AZ8" s="51">
        <v>1</v>
      </c>
      <c r="BA8" s="51">
        <f t="shared" si="14"/>
        <v>1</v>
      </c>
      <c r="BB8" s="43" t="s">
        <v>92</v>
      </c>
      <c r="BC8" s="49">
        <v>1</v>
      </c>
      <c r="BD8" s="28" t="s">
        <v>92</v>
      </c>
      <c r="BE8" s="51"/>
      <c r="BF8" s="51">
        <f t="shared" si="15"/>
        <v>0</v>
      </c>
      <c r="BG8" s="28" t="s">
        <v>241</v>
      </c>
      <c r="BH8" s="51"/>
      <c r="BI8" s="51">
        <f t="shared" si="16"/>
        <v>0</v>
      </c>
      <c r="BJ8" s="28" t="s">
        <v>309</v>
      </c>
      <c r="BK8" s="51"/>
      <c r="BL8" s="51">
        <f t="shared" si="17"/>
        <v>0</v>
      </c>
      <c r="BM8" s="28" t="s">
        <v>315</v>
      </c>
      <c r="BN8" s="51"/>
      <c r="BO8" s="51">
        <f t="shared" si="18"/>
        <v>0</v>
      </c>
      <c r="BP8" s="28" t="s">
        <v>389</v>
      </c>
      <c r="BQ8" s="51"/>
      <c r="BR8" s="51">
        <f t="shared" si="19"/>
        <v>0</v>
      </c>
      <c r="BS8" s="43" t="s">
        <v>93</v>
      </c>
      <c r="BT8" s="49">
        <v>1</v>
      </c>
      <c r="BU8" s="28" t="s">
        <v>219</v>
      </c>
      <c r="BV8" s="51"/>
      <c r="BW8" s="51">
        <f t="shared" si="20"/>
        <v>0</v>
      </c>
      <c r="BX8" s="28" t="s">
        <v>247</v>
      </c>
      <c r="BY8" s="51"/>
      <c r="BZ8" s="51">
        <f t="shared" si="21"/>
        <v>0</v>
      </c>
      <c r="CA8" s="28" t="s">
        <v>305</v>
      </c>
      <c r="CB8" s="51"/>
      <c r="CC8" s="51">
        <f t="shared" si="22"/>
        <v>0</v>
      </c>
      <c r="CD8" s="28" t="s">
        <v>321</v>
      </c>
      <c r="CE8" s="51"/>
      <c r="CF8" s="51">
        <f t="shared" si="23"/>
        <v>0</v>
      </c>
      <c r="CG8" s="28" t="s">
        <v>381</v>
      </c>
      <c r="CH8" s="51"/>
      <c r="CI8" s="51">
        <f t="shared" si="24"/>
        <v>0</v>
      </c>
      <c r="CJ8" s="43" t="s">
        <v>94</v>
      </c>
      <c r="CK8" s="49">
        <v>1</v>
      </c>
      <c r="CL8" s="28" t="s">
        <v>228</v>
      </c>
      <c r="CM8" s="51"/>
      <c r="CN8" s="51">
        <f t="shared" si="25"/>
        <v>0</v>
      </c>
      <c r="CO8" s="28" t="s">
        <v>261</v>
      </c>
      <c r="CP8" s="51"/>
      <c r="CQ8" s="51">
        <f t="shared" si="26"/>
        <v>0</v>
      </c>
      <c r="CR8" s="28" t="s">
        <v>290</v>
      </c>
      <c r="CS8" s="51"/>
      <c r="CT8" s="51">
        <f t="shared" si="27"/>
        <v>0</v>
      </c>
      <c r="CU8" s="28" t="s">
        <v>331</v>
      </c>
      <c r="CV8" s="51"/>
      <c r="CW8" s="51">
        <f t="shared" si="28"/>
        <v>0</v>
      </c>
      <c r="CX8" s="28" t="s">
        <v>368</v>
      </c>
      <c r="CY8" s="51"/>
      <c r="CZ8" s="51">
        <f t="shared" si="29"/>
        <v>0</v>
      </c>
      <c r="DA8" s="43" t="s">
        <v>94</v>
      </c>
      <c r="DB8" s="49">
        <v>1</v>
      </c>
      <c r="DC8" s="28" t="s">
        <v>94</v>
      </c>
      <c r="DD8" s="51"/>
      <c r="DE8" s="51">
        <f t="shared" si="30"/>
        <v>0</v>
      </c>
      <c r="DF8" s="28" t="s">
        <v>254</v>
      </c>
      <c r="DG8" s="51"/>
      <c r="DH8" s="51">
        <f t="shared" si="31"/>
        <v>0</v>
      </c>
      <c r="DI8" s="28" t="s">
        <v>298</v>
      </c>
      <c r="DJ8" s="51"/>
      <c r="DK8" s="51">
        <f t="shared" si="32"/>
        <v>0</v>
      </c>
      <c r="DL8" s="28" t="s">
        <v>327</v>
      </c>
      <c r="DM8" s="51"/>
      <c r="DN8" s="51">
        <f t="shared" si="33"/>
        <v>0</v>
      </c>
      <c r="DO8" s="28" t="s">
        <v>374</v>
      </c>
      <c r="DP8" s="51"/>
      <c r="DQ8" s="51">
        <f t="shared" si="34"/>
        <v>0</v>
      </c>
      <c r="DR8" s="43" t="s">
        <v>95</v>
      </c>
      <c r="DS8" s="49">
        <v>1</v>
      </c>
      <c r="DT8" s="28" t="s">
        <v>95</v>
      </c>
      <c r="DU8" s="51"/>
      <c r="DV8" s="58">
        <f t="shared" si="35"/>
        <v>0</v>
      </c>
      <c r="DW8" s="28" t="s">
        <v>267</v>
      </c>
      <c r="DX8" s="51"/>
      <c r="DY8" s="58">
        <f t="shared" si="36"/>
        <v>0</v>
      </c>
      <c r="DZ8" s="28" t="s">
        <v>282</v>
      </c>
      <c r="EA8" s="51"/>
      <c r="EB8" s="58">
        <f t="shared" si="37"/>
        <v>0</v>
      </c>
      <c r="EC8" s="28" t="s">
        <v>336</v>
      </c>
      <c r="ED8" s="51"/>
      <c r="EE8" s="58">
        <f t="shared" si="38"/>
        <v>0</v>
      </c>
      <c r="EF8" s="28" t="s">
        <v>360</v>
      </c>
      <c r="EG8" s="51"/>
      <c r="EH8" s="58">
        <f t="shared" si="39"/>
        <v>0</v>
      </c>
      <c r="EI8" s="43" t="s">
        <v>96</v>
      </c>
      <c r="EJ8" s="49">
        <v>1</v>
      </c>
      <c r="EK8" s="28" t="s">
        <v>237</v>
      </c>
      <c r="EL8" s="51">
        <v>1</v>
      </c>
      <c r="EM8" s="51">
        <f t="shared" si="40"/>
        <v>1</v>
      </c>
      <c r="EN8" s="28" t="s">
        <v>272</v>
      </c>
      <c r="EO8" s="51">
        <v>1</v>
      </c>
      <c r="EP8" s="51">
        <f t="shared" si="41"/>
        <v>1</v>
      </c>
      <c r="EQ8" s="28" t="s">
        <v>276</v>
      </c>
      <c r="ER8" s="51">
        <v>0</v>
      </c>
      <c r="ES8" s="51">
        <f t="shared" si="42"/>
        <v>0</v>
      </c>
      <c r="ET8" s="28" t="s">
        <v>344</v>
      </c>
      <c r="EU8" s="51">
        <v>0</v>
      </c>
      <c r="EV8" s="51">
        <f t="shared" si="43"/>
        <v>0</v>
      </c>
      <c r="EW8" s="28" t="s">
        <v>344</v>
      </c>
      <c r="EX8" s="51">
        <v>0</v>
      </c>
      <c r="EY8" s="51">
        <f t="shared" si="44"/>
        <v>0</v>
      </c>
    </row>
    <row r="9" spans="2:178" ht="96" x14ac:dyDescent="0.2">
      <c r="B9" s="42" t="s">
        <v>56</v>
      </c>
      <c r="C9" s="43" t="s">
        <v>63</v>
      </c>
      <c r="D9" s="49">
        <v>1</v>
      </c>
      <c r="E9" s="28" t="s">
        <v>126</v>
      </c>
      <c r="F9" s="51">
        <v>1</v>
      </c>
      <c r="G9" s="51">
        <f t="shared" si="0"/>
        <v>1</v>
      </c>
      <c r="H9" s="28" t="s">
        <v>132</v>
      </c>
      <c r="I9" s="51">
        <v>0.5</v>
      </c>
      <c r="J9" s="51">
        <f t="shared" si="1"/>
        <v>0.5</v>
      </c>
      <c r="K9" s="28" t="s">
        <v>63</v>
      </c>
      <c r="L9" s="51">
        <v>1</v>
      </c>
      <c r="M9" s="51">
        <f t="shared" si="2"/>
        <v>1</v>
      </c>
      <c r="N9" s="28" t="s">
        <v>144</v>
      </c>
      <c r="O9" s="51">
        <v>0</v>
      </c>
      <c r="P9" s="51">
        <f t="shared" si="3"/>
        <v>0</v>
      </c>
      <c r="Q9" s="28" t="s">
        <v>152</v>
      </c>
      <c r="R9" s="51">
        <v>0.5</v>
      </c>
      <c r="S9" s="51">
        <f t="shared" si="4"/>
        <v>0.5</v>
      </c>
      <c r="T9" s="43" t="s">
        <v>97</v>
      </c>
      <c r="U9" s="49">
        <v>1</v>
      </c>
      <c r="V9" s="28" t="s">
        <v>158</v>
      </c>
      <c r="W9" s="51">
        <v>1</v>
      </c>
      <c r="X9" s="51">
        <f t="shared" si="5"/>
        <v>1</v>
      </c>
      <c r="Y9" s="28" t="s">
        <v>162</v>
      </c>
      <c r="Z9" s="51">
        <v>1</v>
      </c>
      <c r="AA9" s="51">
        <f t="shared" si="6"/>
        <v>1</v>
      </c>
      <c r="AB9" s="28" t="s">
        <v>165</v>
      </c>
      <c r="AC9" s="51">
        <v>0</v>
      </c>
      <c r="AD9" s="51">
        <f t="shared" si="7"/>
        <v>0</v>
      </c>
      <c r="AE9" s="28" t="s">
        <v>171</v>
      </c>
      <c r="AF9" s="51">
        <v>0</v>
      </c>
      <c r="AG9" s="51">
        <f t="shared" si="8"/>
        <v>0</v>
      </c>
      <c r="AH9" s="28" t="s">
        <v>178</v>
      </c>
      <c r="AI9" s="51">
        <v>1</v>
      </c>
      <c r="AJ9" s="51">
        <f t="shared" si="9"/>
        <v>1</v>
      </c>
      <c r="AK9" s="43" t="s">
        <v>98</v>
      </c>
      <c r="AL9" s="49">
        <v>1</v>
      </c>
      <c r="AM9" s="28" t="s">
        <v>184</v>
      </c>
      <c r="AN9" s="51">
        <v>1</v>
      </c>
      <c r="AO9" s="51">
        <f t="shared" si="10"/>
        <v>1</v>
      </c>
      <c r="AP9" s="28" t="s">
        <v>190</v>
      </c>
      <c r="AQ9" s="51">
        <v>1</v>
      </c>
      <c r="AR9" s="51">
        <f t="shared" si="11"/>
        <v>1</v>
      </c>
      <c r="AS9" s="28" t="s">
        <v>197</v>
      </c>
      <c r="AT9" s="51">
        <v>0.75</v>
      </c>
      <c r="AU9" s="51">
        <f t="shared" si="12"/>
        <v>0.75</v>
      </c>
      <c r="AV9" s="28" t="s">
        <v>204</v>
      </c>
      <c r="AW9" s="51">
        <v>0.75</v>
      </c>
      <c r="AX9" s="51">
        <f t="shared" si="13"/>
        <v>0.75</v>
      </c>
      <c r="AY9" s="28" t="s">
        <v>211</v>
      </c>
      <c r="AZ9" s="51">
        <v>0.75</v>
      </c>
      <c r="BA9" s="51">
        <f t="shared" si="14"/>
        <v>0.75</v>
      </c>
      <c r="BB9" s="43" t="s">
        <v>99</v>
      </c>
      <c r="BC9" s="49">
        <v>1</v>
      </c>
      <c r="BD9" s="28" t="s">
        <v>99</v>
      </c>
      <c r="BE9" s="51">
        <v>1</v>
      </c>
      <c r="BF9" s="51">
        <f t="shared" si="15"/>
        <v>1</v>
      </c>
      <c r="BG9" s="28" t="s">
        <v>242</v>
      </c>
      <c r="BH9" s="51">
        <v>1</v>
      </c>
      <c r="BI9" s="51">
        <f t="shared" si="16"/>
        <v>1</v>
      </c>
      <c r="BJ9" s="28" t="s">
        <v>310</v>
      </c>
      <c r="BK9" s="51">
        <v>0.75</v>
      </c>
      <c r="BL9" s="51">
        <f t="shared" si="17"/>
        <v>0.75</v>
      </c>
      <c r="BM9" s="28" t="s">
        <v>144</v>
      </c>
      <c r="BN9" s="51">
        <v>0</v>
      </c>
      <c r="BO9" s="51">
        <f t="shared" si="18"/>
        <v>0</v>
      </c>
      <c r="BP9" s="28" t="s">
        <v>390</v>
      </c>
      <c r="BQ9" s="51">
        <v>0.5</v>
      </c>
      <c r="BR9" s="51">
        <f t="shared" si="19"/>
        <v>0.5</v>
      </c>
      <c r="BS9" s="43" t="s">
        <v>100</v>
      </c>
      <c r="BT9" s="49">
        <v>1</v>
      </c>
      <c r="BU9" s="28" t="s">
        <v>220</v>
      </c>
      <c r="BV9" s="51">
        <v>1</v>
      </c>
      <c r="BW9" s="51">
        <f t="shared" si="20"/>
        <v>1</v>
      </c>
      <c r="BX9" s="28" t="s">
        <v>248</v>
      </c>
      <c r="BY9" s="51">
        <v>1</v>
      </c>
      <c r="BZ9" s="51">
        <f t="shared" si="21"/>
        <v>1</v>
      </c>
      <c r="CA9" s="28" t="s">
        <v>306</v>
      </c>
      <c r="CB9" s="51">
        <v>1</v>
      </c>
      <c r="CC9" s="51">
        <f t="shared" si="22"/>
        <v>1</v>
      </c>
      <c r="CD9" s="28" t="s">
        <v>306</v>
      </c>
      <c r="CE9" s="51">
        <v>1</v>
      </c>
      <c r="CF9" s="51">
        <f t="shared" si="23"/>
        <v>1</v>
      </c>
      <c r="CG9" s="28" t="s">
        <v>382</v>
      </c>
      <c r="CH9" s="51">
        <v>1</v>
      </c>
      <c r="CI9" s="51">
        <f t="shared" si="24"/>
        <v>1</v>
      </c>
      <c r="CJ9" s="43" t="s">
        <v>101</v>
      </c>
      <c r="CK9" s="49">
        <v>1</v>
      </c>
      <c r="CL9" s="28" t="s">
        <v>392</v>
      </c>
      <c r="CM9" s="51">
        <v>1</v>
      </c>
      <c r="CN9" s="51">
        <f t="shared" si="25"/>
        <v>1</v>
      </c>
      <c r="CO9" s="28" t="s">
        <v>262</v>
      </c>
      <c r="CP9" s="51">
        <v>0.5</v>
      </c>
      <c r="CQ9" s="51">
        <f t="shared" si="26"/>
        <v>0.5</v>
      </c>
      <c r="CR9" s="28" t="s">
        <v>291</v>
      </c>
      <c r="CS9" s="51">
        <v>0.5</v>
      </c>
      <c r="CT9" s="51">
        <f t="shared" si="27"/>
        <v>0.5</v>
      </c>
      <c r="CU9" s="28" t="s">
        <v>331</v>
      </c>
      <c r="CV9" s="51">
        <v>0</v>
      </c>
      <c r="CW9" s="51">
        <f t="shared" si="28"/>
        <v>0</v>
      </c>
      <c r="CX9" s="28" t="s">
        <v>369</v>
      </c>
      <c r="CY9" s="51">
        <v>0</v>
      </c>
      <c r="CZ9" s="51">
        <f t="shared" si="29"/>
        <v>0</v>
      </c>
      <c r="DA9" s="43" t="s">
        <v>101</v>
      </c>
      <c r="DB9" s="49">
        <v>1</v>
      </c>
      <c r="DC9" s="28" t="s">
        <v>101</v>
      </c>
      <c r="DD9" s="51">
        <v>1</v>
      </c>
      <c r="DE9" s="51">
        <f t="shared" si="30"/>
        <v>1</v>
      </c>
      <c r="DF9" s="28" t="s">
        <v>255</v>
      </c>
      <c r="DG9" s="51">
        <v>0.75</v>
      </c>
      <c r="DH9" s="51">
        <f t="shared" si="31"/>
        <v>0.75</v>
      </c>
      <c r="DI9" s="28" t="s">
        <v>299</v>
      </c>
      <c r="DJ9" s="51">
        <v>0</v>
      </c>
      <c r="DK9" s="51">
        <f t="shared" si="32"/>
        <v>0</v>
      </c>
      <c r="DL9" s="28" t="s">
        <v>328</v>
      </c>
      <c r="DM9" s="51">
        <v>0</v>
      </c>
      <c r="DN9" s="51">
        <f t="shared" si="33"/>
        <v>0</v>
      </c>
      <c r="DO9" s="28" t="s">
        <v>375</v>
      </c>
      <c r="DP9" s="51">
        <v>0</v>
      </c>
      <c r="DQ9" s="51">
        <f t="shared" si="34"/>
        <v>0</v>
      </c>
      <c r="DR9" s="43" t="s">
        <v>102</v>
      </c>
      <c r="DS9" s="49">
        <v>3</v>
      </c>
      <c r="DT9" s="28" t="s">
        <v>233</v>
      </c>
      <c r="DU9" s="51">
        <v>3</v>
      </c>
      <c r="DV9" s="58">
        <f t="shared" si="35"/>
        <v>1</v>
      </c>
      <c r="DW9" s="28" t="s">
        <v>268</v>
      </c>
      <c r="DX9" s="51">
        <v>3</v>
      </c>
      <c r="DY9" s="58">
        <f t="shared" si="36"/>
        <v>1</v>
      </c>
      <c r="DZ9" s="28" t="s">
        <v>283</v>
      </c>
      <c r="EA9" s="51">
        <v>2</v>
      </c>
      <c r="EB9" s="58">
        <f t="shared" si="37"/>
        <v>0.66666666666666663</v>
      </c>
      <c r="EC9" s="28" t="s">
        <v>337</v>
      </c>
      <c r="ED9" s="51">
        <v>0.75</v>
      </c>
      <c r="EE9" s="58">
        <f t="shared" si="38"/>
        <v>0.25</v>
      </c>
      <c r="EF9" s="28" t="s">
        <v>361</v>
      </c>
      <c r="EG9" s="51">
        <v>3</v>
      </c>
      <c r="EH9" s="58">
        <f t="shared" si="39"/>
        <v>1</v>
      </c>
      <c r="EI9" s="43" t="s">
        <v>103</v>
      </c>
      <c r="EJ9" s="49">
        <v>1</v>
      </c>
      <c r="EK9" s="28" t="s">
        <v>103</v>
      </c>
      <c r="EL9" s="51">
        <v>1</v>
      </c>
      <c r="EM9" s="51">
        <f t="shared" si="40"/>
        <v>1</v>
      </c>
      <c r="EN9" s="28" t="s">
        <v>273</v>
      </c>
      <c r="EO9" s="51">
        <v>0.5</v>
      </c>
      <c r="EP9" s="51">
        <f t="shared" si="41"/>
        <v>0.5</v>
      </c>
      <c r="EQ9" s="28" t="s">
        <v>276</v>
      </c>
      <c r="ER9" s="51">
        <v>0</v>
      </c>
      <c r="ES9" s="51">
        <f t="shared" si="42"/>
        <v>0</v>
      </c>
      <c r="ET9" s="28" t="s">
        <v>345</v>
      </c>
      <c r="EU9" s="51">
        <v>0.5</v>
      </c>
      <c r="EV9" s="51">
        <f t="shared" si="43"/>
        <v>0.5</v>
      </c>
      <c r="EW9" s="28" t="s">
        <v>353</v>
      </c>
      <c r="EX9" s="51">
        <v>0.5</v>
      </c>
      <c r="EY9" s="51">
        <f t="shared" si="44"/>
        <v>0.5</v>
      </c>
    </row>
    <row r="10" spans="2:178" ht="132" x14ac:dyDescent="0.2">
      <c r="B10" s="42" t="s">
        <v>57</v>
      </c>
      <c r="C10" s="43" t="s">
        <v>64</v>
      </c>
      <c r="D10" s="49">
        <v>1</v>
      </c>
      <c r="E10" s="28" t="s">
        <v>127</v>
      </c>
      <c r="F10" s="51">
        <v>1</v>
      </c>
      <c r="G10" s="51">
        <f t="shared" si="0"/>
        <v>1</v>
      </c>
      <c r="H10" s="28" t="s">
        <v>133</v>
      </c>
      <c r="I10" s="51">
        <v>1</v>
      </c>
      <c r="J10" s="51">
        <f t="shared" si="1"/>
        <v>1</v>
      </c>
      <c r="K10" s="28" t="s">
        <v>139</v>
      </c>
      <c r="L10" s="51">
        <v>1</v>
      </c>
      <c r="M10" s="51">
        <f t="shared" si="2"/>
        <v>1</v>
      </c>
      <c r="N10" s="28" t="s">
        <v>145</v>
      </c>
      <c r="O10" s="51">
        <v>0</v>
      </c>
      <c r="P10" s="51">
        <f t="shared" si="3"/>
        <v>0</v>
      </c>
      <c r="Q10" s="28" t="s">
        <v>153</v>
      </c>
      <c r="R10" s="51">
        <v>1</v>
      </c>
      <c r="S10" s="51">
        <f t="shared" si="4"/>
        <v>1</v>
      </c>
      <c r="T10" s="43" t="s">
        <v>90</v>
      </c>
      <c r="U10" s="49">
        <v>1</v>
      </c>
      <c r="V10" s="28" t="s">
        <v>159</v>
      </c>
      <c r="W10" s="51">
        <v>1</v>
      </c>
      <c r="X10" s="51">
        <f t="shared" si="5"/>
        <v>1</v>
      </c>
      <c r="Y10" s="28" t="s">
        <v>163</v>
      </c>
      <c r="Z10" s="51">
        <v>1</v>
      </c>
      <c r="AA10" s="51">
        <f t="shared" si="6"/>
        <v>1</v>
      </c>
      <c r="AB10" s="28" t="s">
        <v>165</v>
      </c>
      <c r="AC10" s="51">
        <v>0</v>
      </c>
      <c r="AD10" s="51">
        <f t="shared" si="7"/>
        <v>0</v>
      </c>
      <c r="AE10" s="28" t="s">
        <v>172</v>
      </c>
      <c r="AF10" s="51">
        <v>0.75</v>
      </c>
      <c r="AG10" s="51">
        <f t="shared" si="8"/>
        <v>0.75</v>
      </c>
      <c r="AH10" s="28" t="s">
        <v>179</v>
      </c>
      <c r="AI10" s="51">
        <v>0.75</v>
      </c>
      <c r="AJ10" s="51">
        <f t="shared" si="9"/>
        <v>0.75</v>
      </c>
      <c r="AK10" s="43" t="s">
        <v>104</v>
      </c>
      <c r="AL10" s="49">
        <v>1</v>
      </c>
      <c r="AM10" s="28" t="s">
        <v>185</v>
      </c>
      <c r="AN10" s="51">
        <v>1</v>
      </c>
      <c r="AO10" s="51">
        <f t="shared" si="10"/>
        <v>1</v>
      </c>
      <c r="AP10" s="28" t="s">
        <v>191</v>
      </c>
      <c r="AQ10" s="51">
        <v>1</v>
      </c>
      <c r="AR10" s="51">
        <f t="shared" si="11"/>
        <v>1</v>
      </c>
      <c r="AS10" s="28" t="s">
        <v>198</v>
      </c>
      <c r="AT10" s="51">
        <v>0.5</v>
      </c>
      <c r="AU10" s="51">
        <f t="shared" si="12"/>
        <v>0.5</v>
      </c>
      <c r="AV10" s="28" t="s">
        <v>205</v>
      </c>
      <c r="AW10" s="51">
        <v>0.5</v>
      </c>
      <c r="AX10" s="51">
        <f t="shared" si="13"/>
        <v>0.5</v>
      </c>
      <c r="AY10" s="28" t="s">
        <v>212</v>
      </c>
      <c r="AZ10" s="51">
        <v>0.5</v>
      </c>
      <c r="BA10" s="51">
        <f t="shared" si="14"/>
        <v>0.5</v>
      </c>
      <c r="BB10" s="43" t="s">
        <v>105</v>
      </c>
      <c r="BC10" s="49">
        <v>1</v>
      </c>
      <c r="BD10" s="28" t="s">
        <v>216</v>
      </c>
      <c r="BE10" s="51">
        <v>1</v>
      </c>
      <c r="BF10" s="51">
        <f t="shared" si="15"/>
        <v>1</v>
      </c>
      <c r="BG10" s="28" t="s">
        <v>243</v>
      </c>
      <c r="BH10" s="51">
        <v>1</v>
      </c>
      <c r="BI10" s="51">
        <f t="shared" si="16"/>
        <v>1</v>
      </c>
      <c r="BJ10" s="28" t="s">
        <v>311</v>
      </c>
      <c r="BK10" s="51">
        <v>1</v>
      </c>
      <c r="BL10" s="51">
        <f t="shared" si="17"/>
        <v>1</v>
      </c>
      <c r="BM10" s="28" t="s">
        <v>316</v>
      </c>
      <c r="BN10" s="51">
        <v>0.5</v>
      </c>
      <c r="BO10" s="51">
        <f t="shared" si="18"/>
        <v>0.5</v>
      </c>
      <c r="BP10" s="28" t="s">
        <v>391</v>
      </c>
      <c r="BQ10" s="51">
        <v>1</v>
      </c>
      <c r="BR10" s="51">
        <f t="shared" si="19"/>
        <v>1</v>
      </c>
      <c r="BS10" s="43" t="s">
        <v>106</v>
      </c>
      <c r="BT10" s="49">
        <v>1</v>
      </c>
      <c r="BU10" s="28" t="s">
        <v>221</v>
      </c>
      <c r="BV10" s="51">
        <v>1</v>
      </c>
      <c r="BW10" s="51">
        <f t="shared" si="20"/>
        <v>1</v>
      </c>
      <c r="BX10" s="28" t="s">
        <v>249</v>
      </c>
      <c r="BY10" s="51">
        <v>1</v>
      </c>
      <c r="BZ10" s="51">
        <f t="shared" si="21"/>
        <v>1</v>
      </c>
      <c r="CA10" s="28" t="s">
        <v>307</v>
      </c>
      <c r="CB10" s="51">
        <v>1</v>
      </c>
      <c r="CC10" s="51">
        <f t="shared" si="22"/>
        <v>1</v>
      </c>
      <c r="CD10" s="28" t="s">
        <v>322</v>
      </c>
      <c r="CE10" s="51">
        <v>1</v>
      </c>
      <c r="CF10" s="51">
        <f t="shared" si="23"/>
        <v>1</v>
      </c>
      <c r="CG10" s="28" t="s">
        <v>383</v>
      </c>
      <c r="CH10" s="51">
        <v>1</v>
      </c>
      <c r="CI10" s="51">
        <f t="shared" si="24"/>
        <v>1</v>
      </c>
      <c r="CJ10" s="43" t="s">
        <v>107</v>
      </c>
      <c r="CK10" s="49">
        <v>1</v>
      </c>
      <c r="CL10" s="28" t="s">
        <v>229</v>
      </c>
      <c r="CM10" s="51">
        <v>0.5</v>
      </c>
      <c r="CN10" s="51">
        <f t="shared" si="25"/>
        <v>0.5</v>
      </c>
      <c r="CO10" s="28" t="s">
        <v>263</v>
      </c>
      <c r="CP10" s="51">
        <v>0.75</v>
      </c>
      <c r="CQ10" s="51">
        <f t="shared" si="26"/>
        <v>0.75</v>
      </c>
      <c r="CR10" s="28" t="s">
        <v>292</v>
      </c>
      <c r="CS10" s="51">
        <v>0.75</v>
      </c>
      <c r="CT10" s="51">
        <f t="shared" si="27"/>
        <v>0.75</v>
      </c>
      <c r="CU10" s="28" t="s">
        <v>331</v>
      </c>
      <c r="CV10" s="51">
        <v>0</v>
      </c>
      <c r="CW10" s="51">
        <f t="shared" si="28"/>
        <v>0</v>
      </c>
      <c r="CX10" s="28" t="s">
        <v>370</v>
      </c>
      <c r="CY10" s="51">
        <v>0</v>
      </c>
      <c r="CZ10" s="51">
        <f t="shared" si="29"/>
        <v>0</v>
      </c>
      <c r="DA10" s="43" t="s">
        <v>107</v>
      </c>
      <c r="DB10" s="49">
        <v>1</v>
      </c>
      <c r="DC10" s="28" t="s">
        <v>225</v>
      </c>
      <c r="DD10" s="51">
        <v>0.25</v>
      </c>
      <c r="DE10" s="51">
        <f t="shared" si="30"/>
        <v>0.25</v>
      </c>
      <c r="DF10" s="28" t="s">
        <v>256</v>
      </c>
      <c r="DG10" s="51">
        <v>1</v>
      </c>
      <c r="DH10" s="51">
        <f t="shared" si="31"/>
        <v>1</v>
      </c>
      <c r="DI10" s="28" t="s">
        <v>300</v>
      </c>
      <c r="DJ10" s="51">
        <v>0.5</v>
      </c>
      <c r="DK10" s="51">
        <f t="shared" si="32"/>
        <v>0.5</v>
      </c>
      <c r="DL10" s="28" t="s">
        <v>329</v>
      </c>
      <c r="DM10" s="51">
        <v>0.75</v>
      </c>
      <c r="DN10" s="51">
        <f t="shared" si="33"/>
        <v>0.75</v>
      </c>
      <c r="DO10" s="28" t="s">
        <v>376</v>
      </c>
      <c r="DP10" s="51">
        <v>0.75</v>
      </c>
      <c r="DQ10" s="51">
        <f t="shared" si="34"/>
        <v>0.75</v>
      </c>
      <c r="DR10" s="43" t="s">
        <v>108</v>
      </c>
      <c r="DS10" s="49">
        <v>1</v>
      </c>
      <c r="DT10" s="28" t="s">
        <v>234</v>
      </c>
      <c r="DU10" s="51">
        <v>1</v>
      </c>
      <c r="DV10" s="58">
        <f t="shared" si="35"/>
        <v>1</v>
      </c>
      <c r="DW10" s="28" t="s">
        <v>269</v>
      </c>
      <c r="DX10" s="51">
        <v>1</v>
      </c>
      <c r="DY10" s="58">
        <f t="shared" si="36"/>
        <v>1</v>
      </c>
      <c r="DZ10" s="28" t="s">
        <v>284</v>
      </c>
      <c r="EA10" s="51">
        <v>1</v>
      </c>
      <c r="EB10" s="58">
        <f t="shared" si="37"/>
        <v>1</v>
      </c>
      <c r="EC10" s="28" t="s">
        <v>338</v>
      </c>
      <c r="ED10" s="51">
        <v>0.5</v>
      </c>
      <c r="EE10" s="58">
        <f t="shared" si="38"/>
        <v>0.5</v>
      </c>
      <c r="EF10" s="28" t="s">
        <v>362</v>
      </c>
      <c r="EG10" s="51">
        <v>0.5</v>
      </c>
      <c r="EH10" s="58">
        <f t="shared" si="39"/>
        <v>0.5</v>
      </c>
      <c r="EI10" s="43" t="s">
        <v>109</v>
      </c>
      <c r="EJ10" s="49">
        <v>1</v>
      </c>
      <c r="EK10" s="28" t="s">
        <v>238</v>
      </c>
      <c r="EL10" s="51">
        <v>1</v>
      </c>
      <c r="EM10" s="51">
        <f t="shared" si="40"/>
        <v>1</v>
      </c>
      <c r="EN10" s="28" t="s">
        <v>274</v>
      </c>
      <c r="EO10" s="51">
        <v>1</v>
      </c>
      <c r="EP10" s="51">
        <f t="shared" si="41"/>
        <v>1</v>
      </c>
      <c r="EQ10" s="28" t="s">
        <v>276</v>
      </c>
      <c r="ER10" s="51">
        <v>0</v>
      </c>
      <c r="ES10" s="51">
        <f t="shared" si="42"/>
        <v>0</v>
      </c>
      <c r="ET10" s="28" t="s">
        <v>346</v>
      </c>
      <c r="EU10" s="51">
        <v>1</v>
      </c>
      <c r="EV10" s="51">
        <f t="shared" si="43"/>
        <v>1</v>
      </c>
      <c r="EW10" s="28" t="s">
        <v>354</v>
      </c>
      <c r="EX10" s="51">
        <v>1</v>
      </c>
      <c r="EY10" s="51">
        <f t="shared" si="44"/>
        <v>1</v>
      </c>
    </row>
    <row r="11" spans="2:178" ht="192" x14ac:dyDescent="0.2">
      <c r="B11" s="42" t="s">
        <v>58</v>
      </c>
      <c r="C11" s="43" t="s">
        <v>65</v>
      </c>
      <c r="D11" s="49">
        <v>1</v>
      </c>
      <c r="E11" s="28" t="s">
        <v>128</v>
      </c>
      <c r="F11" s="51">
        <v>1</v>
      </c>
      <c r="G11" s="51">
        <f t="shared" si="0"/>
        <v>1</v>
      </c>
      <c r="H11" s="28" t="s">
        <v>134</v>
      </c>
      <c r="I11" s="51">
        <v>1</v>
      </c>
      <c r="J11" s="51">
        <f t="shared" si="1"/>
        <v>1</v>
      </c>
      <c r="K11" s="28" t="s">
        <v>137</v>
      </c>
      <c r="L11" s="51">
        <v>1</v>
      </c>
      <c r="M11" s="51">
        <f t="shared" si="2"/>
        <v>1</v>
      </c>
      <c r="N11" s="28" t="s">
        <v>146</v>
      </c>
      <c r="O11" s="51">
        <v>1</v>
      </c>
      <c r="P11" s="51">
        <f t="shared" si="3"/>
        <v>1</v>
      </c>
      <c r="Q11" s="28" t="s">
        <v>154</v>
      </c>
      <c r="R11" s="51">
        <v>1</v>
      </c>
      <c r="S11" s="51">
        <f t="shared" si="4"/>
        <v>1</v>
      </c>
      <c r="T11" s="43" t="s">
        <v>65</v>
      </c>
      <c r="U11" s="49">
        <v>1</v>
      </c>
      <c r="V11" s="28" t="s">
        <v>128</v>
      </c>
      <c r="W11" s="51">
        <v>1</v>
      </c>
      <c r="X11" s="51">
        <f t="shared" si="5"/>
        <v>1</v>
      </c>
      <c r="Y11" s="28" t="s">
        <v>164</v>
      </c>
      <c r="Z11" s="51">
        <v>1</v>
      </c>
      <c r="AA11" s="51">
        <f t="shared" si="6"/>
        <v>1</v>
      </c>
      <c r="AB11" s="28" t="s">
        <v>165</v>
      </c>
      <c r="AC11" s="51">
        <v>0</v>
      </c>
      <c r="AD11" s="51">
        <f t="shared" si="7"/>
        <v>0</v>
      </c>
      <c r="AE11" s="28" t="s">
        <v>173</v>
      </c>
      <c r="AF11" s="51">
        <v>1</v>
      </c>
      <c r="AG11" s="51">
        <f t="shared" si="8"/>
        <v>1</v>
      </c>
      <c r="AH11" s="28" t="s">
        <v>180</v>
      </c>
      <c r="AI11" s="51">
        <v>1</v>
      </c>
      <c r="AJ11" s="51">
        <f t="shared" si="9"/>
        <v>1</v>
      </c>
      <c r="AK11" s="43" t="s">
        <v>110</v>
      </c>
      <c r="AL11" s="49">
        <v>1</v>
      </c>
      <c r="AM11" s="28" t="s">
        <v>186</v>
      </c>
      <c r="AN11" s="51">
        <v>1</v>
      </c>
      <c r="AO11" s="51">
        <f t="shared" si="10"/>
        <v>1</v>
      </c>
      <c r="AP11" s="28" t="s">
        <v>192</v>
      </c>
      <c r="AQ11" s="51">
        <v>1</v>
      </c>
      <c r="AR11" s="51">
        <f t="shared" si="11"/>
        <v>1</v>
      </c>
      <c r="AS11" s="28" t="s">
        <v>199</v>
      </c>
      <c r="AT11" s="51">
        <v>1</v>
      </c>
      <c r="AU11" s="51">
        <f t="shared" si="12"/>
        <v>1</v>
      </c>
      <c r="AV11" s="28" t="s">
        <v>206</v>
      </c>
      <c r="AW11" s="51">
        <v>0</v>
      </c>
      <c r="AX11" s="51">
        <f t="shared" si="13"/>
        <v>0</v>
      </c>
      <c r="AY11" s="28" t="s">
        <v>213</v>
      </c>
      <c r="AZ11" s="51">
        <v>1</v>
      </c>
      <c r="BA11" s="51">
        <f t="shared" si="14"/>
        <v>1</v>
      </c>
      <c r="BB11" s="43" t="s">
        <v>65</v>
      </c>
      <c r="BC11" s="49">
        <v>1</v>
      </c>
      <c r="BD11" s="28" t="s">
        <v>217</v>
      </c>
      <c r="BE11" s="51">
        <v>0</v>
      </c>
      <c r="BF11" s="51">
        <f t="shared" si="15"/>
        <v>0</v>
      </c>
      <c r="BG11" s="28" t="s">
        <v>244</v>
      </c>
      <c r="BH11" s="51">
        <v>1</v>
      </c>
      <c r="BI11" s="51">
        <f t="shared" si="16"/>
        <v>1</v>
      </c>
      <c r="BJ11" s="28" t="s">
        <v>312</v>
      </c>
      <c r="BK11" s="51">
        <v>0</v>
      </c>
      <c r="BL11" s="51">
        <f t="shared" si="17"/>
        <v>0</v>
      </c>
      <c r="BM11" s="28" t="s">
        <v>317</v>
      </c>
      <c r="BN11" s="51">
        <v>1</v>
      </c>
      <c r="BO11" s="51">
        <f t="shared" si="18"/>
        <v>1</v>
      </c>
      <c r="BP11" s="28" t="s">
        <v>180</v>
      </c>
      <c r="BQ11" s="51">
        <v>1</v>
      </c>
      <c r="BR11" s="51">
        <f t="shared" si="19"/>
        <v>1</v>
      </c>
      <c r="BS11" s="43" t="s">
        <v>111</v>
      </c>
      <c r="BT11" s="49">
        <v>1</v>
      </c>
      <c r="BU11" s="28" t="s">
        <v>222</v>
      </c>
      <c r="BV11" s="51">
        <v>1</v>
      </c>
      <c r="BW11" s="51">
        <f t="shared" si="20"/>
        <v>1</v>
      </c>
      <c r="BX11" s="28" t="s">
        <v>250</v>
      </c>
      <c r="BY11" s="51">
        <v>1</v>
      </c>
      <c r="BZ11" s="51">
        <f t="shared" si="21"/>
        <v>1</v>
      </c>
      <c r="CA11" s="28" t="s">
        <v>308</v>
      </c>
      <c r="CB11" s="51">
        <v>1</v>
      </c>
      <c r="CC11" s="51">
        <f t="shared" si="22"/>
        <v>1</v>
      </c>
      <c r="CD11" s="28" t="s">
        <v>323</v>
      </c>
      <c r="CE11" s="51">
        <v>1</v>
      </c>
      <c r="CF11" s="51">
        <f t="shared" si="23"/>
        <v>1</v>
      </c>
      <c r="CG11" s="28" t="s">
        <v>384</v>
      </c>
      <c r="CH11" s="51">
        <v>0.33</v>
      </c>
      <c r="CI11" s="51">
        <f t="shared" si="24"/>
        <v>0.33</v>
      </c>
      <c r="CJ11" s="43" t="s">
        <v>112</v>
      </c>
      <c r="CK11" s="49">
        <v>1</v>
      </c>
      <c r="CL11" s="28" t="s">
        <v>230</v>
      </c>
      <c r="CM11" s="51">
        <v>0.75</v>
      </c>
      <c r="CN11" s="51">
        <f t="shared" si="25"/>
        <v>0.75</v>
      </c>
      <c r="CO11" s="28" t="s">
        <v>264</v>
      </c>
      <c r="CP11" s="51">
        <v>0.25</v>
      </c>
      <c r="CQ11" s="51">
        <f t="shared" si="26"/>
        <v>0.25</v>
      </c>
      <c r="CR11" s="28" t="s">
        <v>293</v>
      </c>
      <c r="CS11" s="51">
        <v>1</v>
      </c>
      <c r="CT11" s="51">
        <f t="shared" si="27"/>
        <v>1</v>
      </c>
      <c r="CU11" s="28" t="s">
        <v>331</v>
      </c>
      <c r="CV11" s="51">
        <v>0</v>
      </c>
      <c r="CW11" s="51">
        <f t="shared" si="28"/>
        <v>0</v>
      </c>
      <c r="CX11" s="28" t="s">
        <v>371</v>
      </c>
      <c r="CY11" s="51">
        <v>0</v>
      </c>
      <c r="CZ11" s="51">
        <f t="shared" si="29"/>
        <v>0</v>
      </c>
      <c r="DA11" s="43" t="s">
        <v>112</v>
      </c>
      <c r="DB11" s="49">
        <v>1</v>
      </c>
      <c r="DC11" s="28" t="s">
        <v>226</v>
      </c>
      <c r="DD11" s="51">
        <v>0.75</v>
      </c>
      <c r="DE11" s="51">
        <f t="shared" si="30"/>
        <v>0.75</v>
      </c>
      <c r="DF11" s="28" t="s">
        <v>257</v>
      </c>
      <c r="DG11" s="51">
        <v>0.75</v>
      </c>
      <c r="DH11" s="51">
        <f t="shared" si="31"/>
        <v>0.75</v>
      </c>
      <c r="DI11" s="28" t="s">
        <v>301</v>
      </c>
      <c r="DJ11" s="51">
        <v>1</v>
      </c>
      <c r="DK11" s="51">
        <f t="shared" si="32"/>
        <v>1</v>
      </c>
      <c r="DL11" s="28" t="s">
        <v>330</v>
      </c>
      <c r="DM11" s="51">
        <v>0</v>
      </c>
      <c r="DN11" s="51">
        <f t="shared" si="33"/>
        <v>0</v>
      </c>
      <c r="DO11" s="28" t="s">
        <v>377</v>
      </c>
      <c r="DP11" s="51">
        <v>0</v>
      </c>
      <c r="DQ11" s="51">
        <f t="shared" si="34"/>
        <v>0</v>
      </c>
      <c r="DR11" s="43" t="s">
        <v>113</v>
      </c>
      <c r="DS11" s="49">
        <v>1</v>
      </c>
      <c r="DT11" s="28" t="s">
        <v>235</v>
      </c>
      <c r="DU11" s="51">
        <v>1</v>
      </c>
      <c r="DV11" s="58">
        <f t="shared" si="35"/>
        <v>1</v>
      </c>
      <c r="DW11" s="28" t="s">
        <v>270</v>
      </c>
      <c r="DX11" s="51">
        <v>1</v>
      </c>
      <c r="DY11" s="58">
        <f t="shared" si="36"/>
        <v>1</v>
      </c>
      <c r="DZ11" s="28" t="s">
        <v>285</v>
      </c>
      <c r="EA11" s="51">
        <v>0.75</v>
      </c>
      <c r="EB11" s="58">
        <f t="shared" si="37"/>
        <v>0.75</v>
      </c>
      <c r="EC11" s="28" t="s">
        <v>339</v>
      </c>
      <c r="ED11" s="51">
        <v>0</v>
      </c>
      <c r="EE11" s="58">
        <f t="shared" si="38"/>
        <v>0</v>
      </c>
      <c r="EF11" s="28" t="s">
        <v>363</v>
      </c>
      <c r="EG11" s="51">
        <v>1</v>
      </c>
      <c r="EH11" s="58">
        <f t="shared" si="39"/>
        <v>1</v>
      </c>
      <c r="EI11" s="43" t="s">
        <v>65</v>
      </c>
      <c r="EJ11" s="49">
        <v>1</v>
      </c>
      <c r="EK11" s="28" t="s">
        <v>128</v>
      </c>
      <c r="EL11" s="51">
        <v>1</v>
      </c>
      <c r="EM11" s="51">
        <f t="shared" si="40"/>
        <v>1</v>
      </c>
      <c r="EN11" s="28" t="s">
        <v>275</v>
      </c>
      <c r="EO11" s="51">
        <v>1</v>
      </c>
      <c r="EP11" s="51">
        <f t="shared" si="41"/>
        <v>1</v>
      </c>
      <c r="EQ11" s="28" t="s">
        <v>276</v>
      </c>
      <c r="ER11" s="51">
        <v>0</v>
      </c>
      <c r="ES11" s="51">
        <f t="shared" si="42"/>
        <v>0</v>
      </c>
      <c r="ET11" s="28" t="s">
        <v>347</v>
      </c>
      <c r="EU11" s="51">
        <v>1</v>
      </c>
      <c r="EV11" s="51">
        <f t="shared" si="43"/>
        <v>1</v>
      </c>
      <c r="EW11" s="28" t="s">
        <v>355</v>
      </c>
      <c r="EX11" s="51">
        <v>1</v>
      </c>
      <c r="EY11" s="51">
        <f t="shared" si="44"/>
        <v>1</v>
      </c>
    </row>
    <row r="12" spans="2:178" x14ac:dyDescent="0.2">
      <c r="B12">
        <v>9</v>
      </c>
      <c r="C12" s="38"/>
      <c r="D12" s="47"/>
      <c r="E12" s="53"/>
      <c r="F12" s="51" t="s">
        <v>408</v>
      </c>
      <c r="G12" s="51">
        <f>SUM(G3:G11)</f>
        <v>8</v>
      </c>
      <c r="H12" s="53"/>
      <c r="I12" s="51" t="s">
        <v>408</v>
      </c>
      <c r="J12" s="51">
        <f>SUM(J3:J11)</f>
        <v>7.5</v>
      </c>
      <c r="K12" s="53"/>
      <c r="L12" s="51" t="s">
        <v>408</v>
      </c>
      <c r="M12" s="51">
        <f>SUM(M3:M11)</f>
        <v>5.25</v>
      </c>
      <c r="N12" s="53"/>
      <c r="O12" s="51" t="s">
        <v>408</v>
      </c>
      <c r="P12" s="51">
        <f>SUM(P3:P11)</f>
        <v>5.25</v>
      </c>
      <c r="Q12" s="53"/>
      <c r="R12" s="51" t="s">
        <v>408</v>
      </c>
      <c r="S12" s="51">
        <f>SUM(S3:S11)</f>
        <v>5.5</v>
      </c>
      <c r="T12" s="54"/>
      <c r="U12" s="51"/>
      <c r="V12" s="53"/>
      <c r="W12" s="51" t="s">
        <v>408</v>
      </c>
      <c r="X12" s="51">
        <f>SUM(X3:X11)</f>
        <v>8.25</v>
      </c>
      <c r="Y12" s="53"/>
      <c r="Z12" s="51" t="s">
        <v>408</v>
      </c>
      <c r="AA12" s="51">
        <f>SUM(AA3:AA11)</f>
        <v>9</v>
      </c>
      <c r="AB12" s="53"/>
      <c r="AC12" s="51" t="s">
        <v>408</v>
      </c>
      <c r="AD12" s="51">
        <f>SUM(AD3:AD11)</f>
        <v>0</v>
      </c>
      <c r="AE12" s="53"/>
      <c r="AF12" s="51" t="s">
        <v>408</v>
      </c>
      <c r="AG12" s="51">
        <f>SUM(AG3:AG11)</f>
        <v>6.5</v>
      </c>
      <c r="AH12" s="53"/>
      <c r="AI12" s="51" t="s">
        <v>408</v>
      </c>
      <c r="AJ12" s="51">
        <f>SUM(AJ3:AJ11)</f>
        <v>6.75</v>
      </c>
      <c r="AK12" s="54"/>
      <c r="AL12" s="51"/>
      <c r="AM12" s="53"/>
      <c r="AN12" s="51" t="s">
        <v>408</v>
      </c>
      <c r="AO12" s="51">
        <f>SUM(AO3:AO11)</f>
        <v>9</v>
      </c>
      <c r="AP12" s="53"/>
      <c r="AQ12" s="51" t="s">
        <v>408</v>
      </c>
      <c r="AR12" s="58">
        <f>SUM(AR3:AR11)</f>
        <v>8.375</v>
      </c>
      <c r="AS12" s="53"/>
      <c r="AT12" s="51" t="s">
        <v>408</v>
      </c>
      <c r="AU12" s="58">
        <f>SUM(AU3:AU11)</f>
        <v>4.6888297872340425</v>
      </c>
      <c r="AV12" s="53"/>
      <c r="AW12" s="51" t="s">
        <v>408</v>
      </c>
      <c r="AX12" s="58">
        <f>SUM(AX3:AX11)</f>
        <v>5.1462765957446805</v>
      </c>
      <c r="AY12" s="53"/>
      <c r="AZ12" s="51" t="s">
        <v>408</v>
      </c>
      <c r="BA12" s="51">
        <f>SUM(BA3:BA11)</f>
        <v>5.5</v>
      </c>
      <c r="BB12" s="54"/>
      <c r="BC12" s="51"/>
      <c r="BD12" s="53"/>
      <c r="BE12" s="51" t="s">
        <v>408</v>
      </c>
      <c r="BF12" s="51">
        <f>SUM(BF3:BF11)</f>
        <v>7</v>
      </c>
      <c r="BG12" s="53"/>
      <c r="BH12" s="51" t="s">
        <v>408</v>
      </c>
      <c r="BI12" s="51">
        <f>SUM(BI3:BI11)</f>
        <v>8</v>
      </c>
      <c r="BJ12" s="53"/>
      <c r="BK12" s="51" t="s">
        <v>408</v>
      </c>
      <c r="BL12" s="51">
        <f>SUM(BL3:BL11)</f>
        <v>1.75</v>
      </c>
      <c r="BM12" s="53"/>
      <c r="BN12" s="51" t="s">
        <v>408</v>
      </c>
      <c r="BO12" s="51">
        <f>SUM(BO3:BO11)</f>
        <v>6.4375</v>
      </c>
      <c r="BP12" s="53"/>
      <c r="BQ12" s="51" t="s">
        <v>408</v>
      </c>
      <c r="BR12" s="51">
        <f>SUM(BR3:BR11)</f>
        <v>4.4375</v>
      </c>
      <c r="BS12" s="54"/>
      <c r="BT12" s="51"/>
      <c r="BU12" s="53"/>
      <c r="BV12" s="51" t="s">
        <v>408</v>
      </c>
      <c r="BW12" s="51">
        <f>SUM(BW3:BW11)</f>
        <v>8</v>
      </c>
      <c r="BX12" s="53"/>
      <c r="BY12" s="51" t="s">
        <v>408</v>
      </c>
      <c r="BZ12" s="51">
        <f>SUM(BZ3:BZ11)</f>
        <v>8</v>
      </c>
      <c r="CA12" s="53"/>
      <c r="CB12" s="51" t="s">
        <v>408</v>
      </c>
      <c r="CC12" s="51">
        <f>SUM(CC3:CC11)</f>
        <v>5</v>
      </c>
      <c r="CD12" s="53"/>
      <c r="CE12" s="51" t="s">
        <v>408</v>
      </c>
      <c r="CF12" s="51">
        <f>SUM(CF3:CF11)</f>
        <v>5</v>
      </c>
      <c r="CG12" s="53"/>
      <c r="CH12" s="51" t="s">
        <v>408</v>
      </c>
      <c r="CI12" s="51">
        <f>SUM(CI3:CI11)</f>
        <v>4.33</v>
      </c>
      <c r="CJ12" s="54"/>
      <c r="CK12" s="51"/>
      <c r="CL12" s="53"/>
      <c r="CM12" s="51" t="s">
        <v>408</v>
      </c>
      <c r="CN12" s="51">
        <f>SUM(CN3:CN11)</f>
        <v>7.25</v>
      </c>
      <c r="CO12" s="53"/>
      <c r="CP12" s="51" t="s">
        <v>408</v>
      </c>
      <c r="CQ12" s="51">
        <f>SUM(CQ3:CQ11)</f>
        <v>6</v>
      </c>
      <c r="CR12" s="53"/>
      <c r="CS12" s="51" t="s">
        <v>408</v>
      </c>
      <c r="CT12" s="51">
        <f>SUM(CT3:CT11)</f>
        <v>4.0999999999999996</v>
      </c>
      <c r="CU12" s="53"/>
      <c r="CV12" s="51" t="s">
        <v>408</v>
      </c>
      <c r="CW12" s="51">
        <f>SUM(CW3:CW11)</f>
        <v>0</v>
      </c>
      <c r="CX12" s="53"/>
      <c r="CY12" s="51" t="s">
        <v>408</v>
      </c>
      <c r="CZ12" s="51">
        <f>SUM(CZ3:CZ11)</f>
        <v>1</v>
      </c>
      <c r="DA12" s="54"/>
      <c r="DB12" s="51"/>
      <c r="DC12" s="53"/>
      <c r="DD12" s="51" t="s">
        <v>408</v>
      </c>
      <c r="DE12" s="51">
        <f>SUM(DE3:DE11)</f>
        <v>7</v>
      </c>
      <c r="DF12" s="53"/>
      <c r="DG12" s="51" t="s">
        <v>408</v>
      </c>
      <c r="DH12" s="51">
        <f>SUM(DH3:DH11)</f>
        <v>7.5</v>
      </c>
      <c r="DI12" s="53"/>
      <c r="DJ12" s="51" t="s">
        <v>408</v>
      </c>
      <c r="DK12" s="51">
        <f>SUM(DK3:DK11)</f>
        <v>3.6</v>
      </c>
      <c r="DL12" s="53"/>
      <c r="DM12" s="51" t="s">
        <v>408</v>
      </c>
      <c r="DN12" s="51">
        <f>SUM(DN3:DN11)</f>
        <v>3.25</v>
      </c>
      <c r="DO12" s="53"/>
      <c r="DP12" s="51" t="s">
        <v>408</v>
      </c>
      <c r="DQ12" s="51">
        <f>SUM(DQ3:DQ11)</f>
        <v>1.75</v>
      </c>
      <c r="DR12" s="54"/>
      <c r="DS12" s="51"/>
      <c r="DT12" s="53"/>
      <c r="DU12" s="51" t="s">
        <v>408</v>
      </c>
      <c r="DV12" s="51">
        <f>SUM(DV3:DV11)</f>
        <v>6.9615384615384617</v>
      </c>
      <c r="DW12" s="53"/>
      <c r="DX12" s="51" t="s">
        <v>408</v>
      </c>
      <c r="DY12" s="51">
        <f>SUM(DY3:DY11)</f>
        <v>8</v>
      </c>
      <c r="DZ12" s="53"/>
      <c r="EA12" s="51" t="s">
        <v>408</v>
      </c>
      <c r="EB12" s="51">
        <f>SUM(EB3:EB11)</f>
        <v>4.9166666666666661</v>
      </c>
      <c r="EC12" s="53"/>
      <c r="ED12" s="51" t="s">
        <v>408</v>
      </c>
      <c r="EE12" s="51">
        <f>SUM(EE3:EE11)</f>
        <v>4.2884615384615383</v>
      </c>
      <c r="EF12" s="53"/>
      <c r="EG12" s="51" t="s">
        <v>408</v>
      </c>
      <c r="EH12" s="51">
        <f>SUM(EH3:EH11)</f>
        <v>6</v>
      </c>
      <c r="EI12" s="54"/>
      <c r="EJ12" s="51"/>
      <c r="EK12" s="53"/>
      <c r="EL12" s="51" t="s">
        <v>408</v>
      </c>
      <c r="EM12" s="51">
        <f>SUM(EM3:EM11)</f>
        <v>9</v>
      </c>
      <c r="EN12" s="53"/>
      <c r="EO12" s="51" t="s">
        <v>408</v>
      </c>
      <c r="EP12" s="51">
        <f>SUM(EP3:EP11)</f>
        <v>8.5</v>
      </c>
      <c r="EQ12" s="53"/>
      <c r="ER12" s="51" t="s">
        <v>408</v>
      </c>
      <c r="ES12" s="51">
        <f>SUM(ES3:ES11)</f>
        <v>1</v>
      </c>
      <c r="ET12" s="53"/>
      <c r="EU12" s="51" t="s">
        <v>408</v>
      </c>
      <c r="EV12" s="51">
        <f>SUM(EV3:EV11)</f>
        <v>6.25</v>
      </c>
      <c r="EW12" s="53"/>
      <c r="EX12" s="51" t="s">
        <v>408</v>
      </c>
      <c r="EY12" s="51">
        <f>SUM(EY3:EY11)</f>
        <v>4.5</v>
      </c>
    </row>
    <row r="13" spans="2:178" x14ac:dyDescent="0.2">
      <c r="C13" s="38"/>
      <c r="D13" s="47"/>
      <c r="F13" s="47" t="s">
        <v>394</v>
      </c>
      <c r="G13" s="55">
        <f>G12/$B$12</f>
        <v>0.88888888888888884</v>
      </c>
      <c r="I13" s="47" t="s">
        <v>394</v>
      </c>
      <c r="J13" s="55">
        <f>J12/$B$12</f>
        <v>0.83333333333333337</v>
      </c>
      <c r="L13" s="47" t="s">
        <v>394</v>
      </c>
      <c r="M13" s="55">
        <f>M12/$B$12</f>
        <v>0.58333333333333337</v>
      </c>
      <c r="O13" s="47" t="s">
        <v>394</v>
      </c>
      <c r="P13" s="55">
        <f>P12/$B$12</f>
        <v>0.58333333333333337</v>
      </c>
      <c r="R13" s="47" t="s">
        <v>394</v>
      </c>
      <c r="S13" s="55">
        <f>S12/$B$12</f>
        <v>0.61111111111111116</v>
      </c>
      <c r="T13" s="38"/>
      <c r="U13" s="47"/>
      <c r="W13" s="47" t="s">
        <v>394</v>
      </c>
      <c r="X13" s="55">
        <f>X12/$B$12</f>
        <v>0.91666666666666663</v>
      </c>
      <c r="Z13" s="47" t="s">
        <v>394</v>
      </c>
      <c r="AA13" s="55">
        <f>AA12/$B$12</f>
        <v>1</v>
      </c>
      <c r="AC13" s="47" t="s">
        <v>394</v>
      </c>
      <c r="AD13" s="55">
        <f>AD12/$B$12</f>
        <v>0</v>
      </c>
      <c r="AF13" s="47" t="s">
        <v>394</v>
      </c>
      <c r="AG13" s="55">
        <f>AG12/$B$12</f>
        <v>0.72222222222222221</v>
      </c>
      <c r="AI13" s="47" t="s">
        <v>394</v>
      </c>
      <c r="AJ13" s="55">
        <f>AJ12/$B$12</f>
        <v>0.75</v>
      </c>
      <c r="AK13" s="38"/>
      <c r="AL13" s="47"/>
      <c r="AN13" s="47" t="s">
        <v>394</v>
      </c>
      <c r="AO13" s="55">
        <f>AO12/$B$12</f>
        <v>1</v>
      </c>
      <c r="AQ13" s="47" t="s">
        <v>394</v>
      </c>
      <c r="AR13" s="55">
        <f>AR12/$B$12</f>
        <v>0.93055555555555558</v>
      </c>
      <c r="AT13" s="47" t="s">
        <v>394</v>
      </c>
      <c r="AU13" s="55">
        <f>AU12/$B$12</f>
        <v>0.52098108747044913</v>
      </c>
      <c r="AW13" s="47" t="s">
        <v>394</v>
      </c>
      <c r="AX13" s="55">
        <f>AX12/$B$12</f>
        <v>0.57180851063829785</v>
      </c>
      <c r="AZ13" s="47" t="s">
        <v>394</v>
      </c>
      <c r="BA13" s="55">
        <f>BA12/$B$12</f>
        <v>0.61111111111111116</v>
      </c>
      <c r="BB13" s="38"/>
      <c r="BC13" s="47"/>
      <c r="BE13" s="47" t="s">
        <v>394</v>
      </c>
      <c r="BF13" s="55">
        <f>BF12/$B$12</f>
        <v>0.77777777777777779</v>
      </c>
      <c r="BH13" s="47" t="s">
        <v>394</v>
      </c>
      <c r="BI13" s="55">
        <f>BI12/$B$12</f>
        <v>0.88888888888888884</v>
      </c>
      <c r="BK13" s="47" t="s">
        <v>394</v>
      </c>
      <c r="BL13" s="55">
        <f>BL12/$B$12</f>
        <v>0.19444444444444445</v>
      </c>
      <c r="BN13" s="47" t="s">
        <v>394</v>
      </c>
      <c r="BO13" s="55">
        <f>BO12/$B$12</f>
        <v>0.71527777777777779</v>
      </c>
      <c r="BQ13" s="47" t="s">
        <v>394</v>
      </c>
      <c r="BR13" s="55">
        <f>BR12/$B$12</f>
        <v>0.49305555555555558</v>
      </c>
      <c r="BS13" s="38"/>
      <c r="BT13" s="47"/>
      <c r="BV13" s="47" t="s">
        <v>394</v>
      </c>
      <c r="BW13" s="55">
        <f>BW12/$B$12</f>
        <v>0.88888888888888884</v>
      </c>
      <c r="BY13" s="47" t="s">
        <v>394</v>
      </c>
      <c r="BZ13" s="55">
        <f>BZ12/$B$12</f>
        <v>0.88888888888888884</v>
      </c>
      <c r="CB13" s="47" t="s">
        <v>394</v>
      </c>
      <c r="CC13" s="55">
        <f>CC12/$B$12</f>
        <v>0.55555555555555558</v>
      </c>
      <c r="CE13" s="47" t="s">
        <v>394</v>
      </c>
      <c r="CF13" s="55">
        <f>CF12/$B$12</f>
        <v>0.55555555555555558</v>
      </c>
      <c r="CH13" s="47" t="s">
        <v>394</v>
      </c>
      <c r="CI13" s="55">
        <f>CI12/$B$12</f>
        <v>0.4811111111111111</v>
      </c>
      <c r="CJ13" s="38"/>
      <c r="CK13" s="47"/>
      <c r="CM13" s="47" t="s">
        <v>394</v>
      </c>
      <c r="CN13" s="55">
        <f>CN12/$B$12</f>
        <v>0.80555555555555558</v>
      </c>
      <c r="CP13" s="47" t="s">
        <v>394</v>
      </c>
      <c r="CQ13" s="55">
        <f>CQ12/$B$12</f>
        <v>0.66666666666666663</v>
      </c>
      <c r="CS13" s="47" t="s">
        <v>394</v>
      </c>
      <c r="CT13" s="55">
        <f>CT12/$B$12</f>
        <v>0.45555555555555549</v>
      </c>
      <c r="CV13" s="47" t="s">
        <v>394</v>
      </c>
      <c r="CW13" s="55">
        <f>CW12/$B$12</f>
        <v>0</v>
      </c>
      <c r="CY13" s="47" t="s">
        <v>394</v>
      </c>
      <c r="CZ13" s="55">
        <f>CZ12/$B$12</f>
        <v>0.1111111111111111</v>
      </c>
      <c r="DA13" s="38"/>
      <c r="DB13" s="47"/>
      <c r="DD13" s="47" t="s">
        <v>394</v>
      </c>
      <c r="DE13" s="55">
        <f>DE12/$B$12</f>
        <v>0.77777777777777779</v>
      </c>
      <c r="DG13" s="47" t="s">
        <v>394</v>
      </c>
      <c r="DH13" s="55">
        <f>DH12/$B$12</f>
        <v>0.83333333333333337</v>
      </c>
      <c r="DJ13" s="47" t="s">
        <v>394</v>
      </c>
      <c r="DK13" s="55">
        <f>DK12/$B$12</f>
        <v>0.4</v>
      </c>
      <c r="DM13" s="47" t="s">
        <v>394</v>
      </c>
      <c r="DN13" s="55">
        <f>DN12/$B$12</f>
        <v>0.3611111111111111</v>
      </c>
      <c r="DP13" s="47" t="s">
        <v>394</v>
      </c>
      <c r="DQ13" s="55">
        <f>DQ12/$B$12</f>
        <v>0.19444444444444445</v>
      </c>
      <c r="DR13" s="38"/>
      <c r="DS13" s="47"/>
      <c r="DU13" s="47" t="s">
        <v>394</v>
      </c>
      <c r="DV13" s="55">
        <f>DV12/$B$12</f>
        <v>0.77350427350427353</v>
      </c>
      <c r="DX13" s="47" t="s">
        <v>394</v>
      </c>
      <c r="DY13" s="55">
        <f>DY12/$B$12</f>
        <v>0.88888888888888884</v>
      </c>
      <c r="EA13" s="47" t="s">
        <v>394</v>
      </c>
      <c r="EB13" s="55">
        <f>EB12/$B$12</f>
        <v>0.54629629629629628</v>
      </c>
      <c r="ED13" s="47" t="s">
        <v>394</v>
      </c>
      <c r="EE13" s="55">
        <f>EE12/$B$12</f>
        <v>0.47649572649572647</v>
      </c>
      <c r="EG13" s="47" t="s">
        <v>394</v>
      </c>
      <c r="EH13" s="55">
        <f>EH12/$B$12</f>
        <v>0.66666666666666663</v>
      </c>
      <c r="EI13" s="38"/>
      <c r="EJ13" s="47"/>
      <c r="EL13" s="47" t="s">
        <v>394</v>
      </c>
      <c r="EM13" s="55">
        <f>EM12/$B$12</f>
        <v>1</v>
      </c>
      <c r="EO13" s="47" t="s">
        <v>394</v>
      </c>
      <c r="EP13" s="55">
        <f>EP12/$B$12</f>
        <v>0.94444444444444442</v>
      </c>
      <c r="ER13" s="47" t="s">
        <v>394</v>
      </c>
      <c r="ES13" s="55">
        <f>ES12/$B$12</f>
        <v>0.1111111111111111</v>
      </c>
      <c r="EU13" s="47" t="s">
        <v>394</v>
      </c>
      <c r="EV13" s="55">
        <f>EV12/$B$12</f>
        <v>0.69444444444444442</v>
      </c>
      <c r="EX13" s="47" t="s">
        <v>394</v>
      </c>
      <c r="EY13" s="55">
        <f>EY12/$B$12</f>
        <v>0.5</v>
      </c>
    </row>
    <row r="16" spans="2:178" x14ac:dyDescent="0.2">
      <c r="FA16" s="1"/>
      <c r="FB16" s="71" t="s">
        <v>2</v>
      </c>
      <c r="FC16" s="72" t="s">
        <v>396</v>
      </c>
      <c r="FD16" s="73" t="s">
        <v>398</v>
      </c>
      <c r="FE16" s="69" t="s">
        <v>433</v>
      </c>
      <c r="FF16" s="70" t="s">
        <v>397</v>
      </c>
      <c r="FV16" s="97"/>
    </row>
    <row r="17" spans="157:162" x14ac:dyDescent="0.2">
      <c r="FA17" s="62" t="s">
        <v>419</v>
      </c>
      <c r="FB17" s="63">
        <f>J13</f>
        <v>0.83333333333333337</v>
      </c>
      <c r="FC17" s="63">
        <f>G13</f>
        <v>0.88888888888888884</v>
      </c>
      <c r="FD17" s="63">
        <f>P13</f>
        <v>0.58333333333333337</v>
      </c>
      <c r="FE17" s="63">
        <f>S13</f>
        <v>0.61111111111111116</v>
      </c>
      <c r="FF17" s="63">
        <f>M13</f>
        <v>0.58333333333333337</v>
      </c>
    </row>
    <row r="18" spans="157:162" x14ac:dyDescent="0.2">
      <c r="FA18" s="62" t="s">
        <v>420</v>
      </c>
      <c r="FB18" s="63">
        <f>AA13</f>
        <v>1</v>
      </c>
      <c r="FC18" s="63">
        <f>X13</f>
        <v>0.91666666666666663</v>
      </c>
      <c r="FD18" s="63">
        <f>AG13</f>
        <v>0.72222222222222221</v>
      </c>
      <c r="FE18" s="63">
        <f>AJ13</f>
        <v>0.75</v>
      </c>
      <c r="FF18" s="63">
        <f>AD13</f>
        <v>0</v>
      </c>
    </row>
    <row r="19" spans="157:162" x14ac:dyDescent="0.2">
      <c r="FA19" s="62" t="s">
        <v>421</v>
      </c>
      <c r="FB19" s="63">
        <f>AR13</f>
        <v>0.93055555555555558</v>
      </c>
      <c r="FC19" s="63">
        <f>AO13</f>
        <v>1</v>
      </c>
      <c r="FD19" s="63">
        <f>AX13</f>
        <v>0.57180851063829785</v>
      </c>
      <c r="FE19" s="63">
        <f>BA13</f>
        <v>0.61111111111111116</v>
      </c>
      <c r="FF19" s="63">
        <f>AU13</f>
        <v>0.52098108747044913</v>
      </c>
    </row>
    <row r="20" spans="157:162" x14ac:dyDescent="0.2">
      <c r="FA20" s="62" t="s">
        <v>422</v>
      </c>
      <c r="FB20" s="63">
        <f>BI13</f>
        <v>0.88888888888888884</v>
      </c>
      <c r="FC20" s="63">
        <f>BF13</f>
        <v>0.77777777777777779</v>
      </c>
      <c r="FD20" s="63">
        <f>BO13</f>
        <v>0.71527777777777779</v>
      </c>
      <c r="FE20" s="63">
        <f>BR13</f>
        <v>0.49305555555555558</v>
      </c>
      <c r="FF20" s="63">
        <f>BL13</f>
        <v>0.19444444444444445</v>
      </c>
    </row>
    <row r="21" spans="157:162" x14ac:dyDescent="0.2">
      <c r="FA21" s="62" t="s">
        <v>423</v>
      </c>
      <c r="FB21" s="63">
        <f>BZ13</f>
        <v>0.88888888888888884</v>
      </c>
      <c r="FC21" s="63">
        <f>BW13</f>
        <v>0.88888888888888884</v>
      </c>
      <c r="FD21" s="63">
        <f>CF13</f>
        <v>0.55555555555555558</v>
      </c>
      <c r="FE21" s="63">
        <f>CI13</f>
        <v>0.4811111111111111</v>
      </c>
      <c r="FF21" s="63">
        <f>CC13</f>
        <v>0.55555555555555558</v>
      </c>
    </row>
    <row r="22" spans="157:162" x14ac:dyDescent="0.2">
      <c r="FA22" s="62" t="s">
        <v>424</v>
      </c>
      <c r="FB22" s="63">
        <f>CQ13</f>
        <v>0.66666666666666663</v>
      </c>
      <c r="FC22" s="63">
        <f>CN13</f>
        <v>0.80555555555555558</v>
      </c>
      <c r="FD22" s="63">
        <f>CW13</f>
        <v>0</v>
      </c>
      <c r="FE22" s="63">
        <f>CZ13</f>
        <v>0.1111111111111111</v>
      </c>
      <c r="FF22" s="63">
        <f>CT13</f>
        <v>0.45555555555555549</v>
      </c>
    </row>
    <row r="23" spans="157:162" x14ac:dyDescent="0.2">
      <c r="FA23" s="62" t="s">
        <v>425</v>
      </c>
      <c r="FB23" s="63">
        <f>DH13</f>
        <v>0.83333333333333337</v>
      </c>
      <c r="FC23" s="63">
        <f>DE13</f>
        <v>0.77777777777777779</v>
      </c>
      <c r="FD23" s="63">
        <f>DN13</f>
        <v>0.3611111111111111</v>
      </c>
      <c r="FE23" s="63">
        <f>DQ13</f>
        <v>0.19444444444444445</v>
      </c>
      <c r="FF23" s="63">
        <f>DK13</f>
        <v>0.4</v>
      </c>
    </row>
    <row r="24" spans="157:162" x14ac:dyDescent="0.2">
      <c r="FA24" s="62" t="s">
        <v>426</v>
      </c>
      <c r="FB24" s="63">
        <f>DY13</f>
        <v>0.88888888888888884</v>
      </c>
      <c r="FC24" s="63">
        <f>DV13</f>
        <v>0.77350427350427353</v>
      </c>
      <c r="FD24" s="63">
        <f>EE13</f>
        <v>0.47649572649572647</v>
      </c>
      <c r="FE24" s="63">
        <f>EH13</f>
        <v>0.66666666666666663</v>
      </c>
      <c r="FF24" s="63">
        <f>EB13</f>
        <v>0.54629629629629628</v>
      </c>
    </row>
    <row r="25" spans="157:162" x14ac:dyDescent="0.2">
      <c r="FA25" s="62" t="s">
        <v>427</v>
      </c>
      <c r="FB25" s="63">
        <f>EP13</f>
        <v>0.94444444444444442</v>
      </c>
      <c r="FC25" s="63">
        <f>EM13</f>
        <v>1</v>
      </c>
      <c r="FD25" s="63">
        <f>EV13</f>
        <v>0.69444444444444442</v>
      </c>
      <c r="FE25" s="63">
        <f>EY13</f>
        <v>0.5</v>
      </c>
      <c r="FF25" s="63">
        <f>ES13</f>
        <v>0.1111111111111111</v>
      </c>
    </row>
    <row r="26" spans="157:162" x14ac:dyDescent="0.2">
      <c r="FA26" s="1"/>
      <c r="FB26" s="1"/>
      <c r="FC26" s="1"/>
      <c r="FD26" s="1"/>
      <c r="FE26" s="1"/>
      <c r="FF26" s="1"/>
    </row>
    <row r="27" spans="157:162" x14ac:dyDescent="0.2">
      <c r="FA27" s="62" t="s">
        <v>40</v>
      </c>
      <c r="FB27" s="64">
        <f>AVERAGE(FB17:FB25)</f>
        <v>0.875</v>
      </c>
      <c r="FC27" s="64">
        <f>AVERAGE(FC17:FC25)</f>
        <v>0.86989553656220309</v>
      </c>
      <c r="FD27" s="64">
        <f>AVERAGE(FD17:FD25)</f>
        <v>0.52002763128649654</v>
      </c>
      <c r="FE27" s="64">
        <f>AVERAGE(FE17:FE25)</f>
        <v>0.49095679012345683</v>
      </c>
      <c r="FF27" s="64">
        <f>AVERAGE(FF17:FF25)</f>
        <v>0.37414193152963837</v>
      </c>
    </row>
    <row r="28" spans="157:162" x14ac:dyDescent="0.2">
      <c r="FA28" s="62" t="s">
        <v>43</v>
      </c>
      <c r="FB28" s="65">
        <f>STDEV(FB17:FB25)</f>
        <v>9.4199027543406852E-2</v>
      </c>
      <c r="FC28" s="65">
        <f>STDEV(FC17:FC25)</f>
        <v>9.1628085218250513E-2</v>
      </c>
      <c r="FD28" s="65">
        <f>STDEV(FD17:FD25)</f>
        <v>0.22774871740101918</v>
      </c>
      <c r="FE28" s="65">
        <f>STDEV(FE17:FE25)</f>
        <v>0.21190708455087848</v>
      </c>
      <c r="FF28" s="65">
        <f>STDEV(FF17:FF25)</f>
        <v>0.21697528971117605</v>
      </c>
    </row>
    <row r="29" spans="157:162" x14ac:dyDescent="0.2">
      <c r="FA29" s="59"/>
    </row>
    <row r="31" spans="157:162" x14ac:dyDescent="0.2">
      <c r="FA31" s="1"/>
      <c r="FB31" s="72" t="s">
        <v>396</v>
      </c>
      <c r="FC31" s="71" t="s">
        <v>2</v>
      </c>
      <c r="FD31" s="70" t="s">
        <v>397</v>
      </c>
      <c r="FE31" s="73" t="s">
        <v>398</v>
      </c>
      <c r="FF31" s="69" t="s">
        <v>399</v>
      </c>
    </row>
    <row r="32" spans="157:162" x14ac:dyDescent="0.2">
      <c r="FA32" s="84" t="s">
        <v>424</v>
      </c>
      <c r="FB32" s="63">
        <v>0.80555555555555558</v>
      </c>
      <c r="FC32" s="63">
        <v>0.66666666666666663</v>
      </c>
      <c r="FD32" s="63">
        <v>0.45555555555555549</v>
      </c>
      <c r="FE32" s="63">
        <v>0</v>
      </c>
      <c r="FF32" s="63">
        <v>0.1111111111111111</v>
      </c>
    </row>
    <row r="33" spans="157:162" x14ac:dyDescent="0.2">
      <c r="FA33" s="85" t="s">
        <v>425</v>
      </c>
      <c r="FB33" s="63">
        <v>0.77777777777777779</v>
      </c>
      <c r="FC33" s="63">
        <v>0.83333333333333337</v>
      </c>
      <c r="FD33" s="63">
        <v>0.4</v>
      </c>
      <c r="FE33" s="63">
        <v>0.3611111111111111</v>
      </c>
      <c r="FF33" s="63">
        <v>0.19444444444444445</v>
      </c>
    </row>
    <row r="34" spans="157:162" x14ac:dyDescent="0.2">
      <c r="FA34" t="s">
        <v>428</v>
      </c>
      <c r="FB34" s="96">
        <f>STDEV(FB32:FB33)</f>
        <v>1.9641855032959663E-2</v>
      </c>
      <c r="FC34" s="96">
        <f t="shared" ref="FC34:FF34" si="45">STDEV(FC32:FC33)</f>
        <v>0.11785113019775771</v>
      </c>
      <c r="FD34" s="96">
        <f t="shared" si="45"/>
        <v>3.9283710065919242E-2</v>
      </c>
      <c r="FE34" s="96">
        <f t="shared" si="45"/>
        <v>0.25534411542847552</v>
      </c>
      <c r="FF34" s="96">
        <f t="shared" si="45"/>
        <v>5.8925565098878911E-2</v>
      </c>
    </row>
    <row r="36" spans="157:162" x14ac:dyDescent="0.2">
      <c r="FB36" s="71" t="s">
        <v>2</v>
      </c>
      <c r="FC36" s="72" t="s">
        <v>396</v>
      </c>
      <c r="FD36" s="73" t="s">
        <v>398</v>
      </c>
      <c r="FE36" s="69" t="s">
        <v>399</v>
      </c>
      <c r="FF36" s="70" t="s">
        <v>397</v>
      </c>
    </row>
    <row r="37" spans="157:162" x14ac:dyDescent="0.2">
      <c r="FB37" s="60">
        <v>0.875</v>
      </c>
      <c r="FC37" s="60">
        <v>0.86989553656220309</v>
      </c>
      <c r="FD37" s="60">
        <v>0.52002763128649654</v>
      </c>
      <c r="FE37" s="60">
        <v>0.49095679012345683</v>
      </c>
      <c r="FF37" s="60">
        <v>0.37414193152963837</v>
      </c>
    </row>
    <row r="38" spans="157:162" x14ac:dyDescent="0.2">
      <c r="FB38" s="60">
        <v>0.875</v>
      </c>
      <c r="FC38" s="60">
        <v>0.86989553656220309</v>
      </c>
      <c r="FD38" s="60">
        <v>0.52002763128649654</v>
      </c>
      <c r="FE38" s="60">
        <v>0.49095679012345683</v>
      </c>
      <c r="FF38" s="60">
        <v>0.37414193152963837</v>
      </c>
    </row>
    <row r="39" spans="157:162" x14ac:dyDescent="0.2">
      <c r="FB39" s="60">
        <v>0.875</v>
      </c>
      <c r="FC39" s="60">
        <v>0.86989553656220309</v>
      </c>
      <c r="FD39" s="60">
        <v>0.52002763128649654</v>
      </c>
      <c r="FE39" s="60">
        <v>0.49095679012345683</v>
      </c>
      <c r="FF39" s="60">
        <v>0.37414193152963837</v>
      </c>
    </row>
    <row r="40" spans="157:162" x14ac:dyDescent="0.2">
      <c r="FB40" s="60">
        <v>0.875</v>
      </c>
      <c r="FC40" s="60">
        <v>0.86989553656220309</v>
      </c>
      <c r="FD40" s="60">
        <v>0.52002763128649654</v>
      </c>
      <c r="FE40" s="60">
        <v>0.49095679012345683</v>
      </c>
      <c r="FF40" s="60">
        <v>0.37414193152963837</v>
      </c>
    </row>
    <row r="41" spans="157:162" x14ac:dyDescent="0.2">
      <c r="FB41" s="60">
        <v>0.875</v>
      </c>
      <c r="FC41" s="60">
        <v>0.86989553656220309</v>
      </c>
      <c r="FD41" s="60">
        <v>0.52002763128649654</v>
      </c>
      <c r="FE41" s="60">
        <v>0.49095679012345683</v>
      </c>
      <c r="FF41" s="60">
        <v>0.37414193152963837</v>
      </c>
    </row>
    <row r="42" spans="157:162" x14ac:dyDescent="0.2">
      <c r="FB42" s="60">
        <v>0.875</v>
      </c>
      <c r="FC42" s="60">
        <v>0.86989553656220309</v>
      </c>
      <c r="FD42" s="60">
        <v>0.52002763128649654</v>
      </c>
      <c r="FE42" s="60">
        <v>0.49095679012345683</v>
      </c>
      <c r="FF42" s="60">
        <v>0.37414193152963837</v>
      </c>
    </row>
    <row r="43" spans="157:162" x14ac:dyDescent="0.2">
      <c r="FB43" s="60">
        <v>0.875</v>
      </c>
      <c r="FC43" s="60">
        <v>0.86989553656220309</v>
      </c>
      <c r="FD43" s="60">
        <v>0.52002763128649654</v>
      </c>
      <c r="FE43" s="60">
        <v>0.49095679012345683</v>
      </c>
      <c r="FF43" s="60">
        <v>0.37414193152963837</v>
      </c>
    </row>
    <row r="44" spans="157:162" x14ac:dyDescent="0.2">
      <c r="FB44" s="60">
        <v>0.875</v>
      </c>
      <c r="FC44" s="60">
        <v>0.86989553656220309</v>
      </c>
      <c r="FD44" s="60">
        <v>0.52002763128649654</v>
      </c>
      <c r="FE44" s="60">
        <v>0.49095679012345683</v>
      </c>
      <c r="FF44" s="60">
        <v>0.37414193152963837</v>
      </c>
    </row>
    <row r="45" spans="157:162" x14ac:dyDescent="0.2">
      <c r="FB45" s="60">
        <v>0.875</v>
      </c>
      <c r="FC45" s="60">
        <v>0.86989553656220309</v>
      </c>
      <c r="FD45" s="60">
        <v>0.52002763128649654</v>
      </c>
      <c r="FE45" s="60">
        <v>0.49095679012345683</v>
      </c>
      <c r="FF45" s="60">
        <v>0.37414193152963837</v>
      </c>
    </row>
    <row r="46" spans="157:162" x14ac:dyDescent="0.2">
      <c r="FB46" s="60"/>
      <c r="FC46" s="60"/>
      <c r="FD46" s="60"/>
      <c r="FE46" s="60"/>
      <c r="FF46" s="60"/>
    </row>
  </sheetData>
  <mergeCells count="9">
    <mergeCell ref="DC1:DP1"/>
    <mergeCell ref="DT1:EG1"/>
    <mergeCell ref="EK1:EX1"/>
    <mergeCell ref="E1:Q1"/>
    <mergeCell ref="V1:AI1"/>
    <mergeCell ref="AM1:AZ1"/>
    <mergeCell ref="BD1:BQ1"/>
    <mergeCell ref="BU1:CH1"/>
    <mergeCell ref="CL1:CY1"/>
  </mergeCells>
  <phoneticPr fontId="18" type="noConversion"/>
  <hyperlinks>
    <hyperlink ref="DF7" r:id="rId1" xr:uid="{49E8A3EA-2418-C34D-B990-07076EC94F4A}"/>
    <hyperlink ref="ET7" r:id="rId2" xr:uid="{87B15F9D-16EB-DA42-85F0-C8AE8177C171}"/>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CFD8-E2F8-EC4D-B302-A533DF8C57A9}">
  <sheetPr>
    <tabColor rgb="FF00B050"/>
  </sheetPr>
  <dimension ref="A1:CC140"/>
  <sheetViews>
    <sheetView topLeftCell="AS72" zoomScale="42" zoomScaleNormal="41" workbookViewId="0">
      <selection activeCell="B15" sqref="B15"/>
    </sheetView>
  </sheetViews>
  <sheetFormatPr baseColWidth="10" defaultRowHeight="11" x14ac:dyDescent="0.15"/>
  <cols>
    <col min="1" max="1" width="10.83203125" style="26"/>
    <col min="2" max="2" width="69.33203125" style="27" customWidth="1"/>
    <col min="3" max="3" width="10.83203125" style="1"/>
    <col min="4" max="4" width="10.83203125" style="1" customWidth="1"/>
    <col min="5" max="48" width="10.83203125" style="1"/>
    <col min="49" max="49" width="14.83203125" style="1" bestFit="1" customWidth="1"/>
    <col min="50" max="63" width="14.33203125" style="1" customWidth="1"/>
    <col min="64" max="69" width="14.5" style="1" customWidth="1"/>
    <col min="70" max="73" width="10.83203125" style="1"/>
    <col min="74" max="74" width="13.1640625" style="1" customWidth="1"/>
    <col min="75" max="75" width="11" style="1" customWidth="1"/>
    <col min="76" max="76" width="10.6640625" style="1" customWidth="1"/>
    <col min="77" max="77" width="11.33203125" style="1" customWidth="1"/>
    <col min="78" max="16384" width="10.83203125" style="1"/>
  </cols>
  <sheetData>
    <row r="1" spans="1:57" s="25" customFormat="1" x14ac:dyDescent="0.2">
      <c r="A1" s="116" t="s">
        <v>31</v>
      </c>
      <c r="B1" s="116"/>
      <c r="C1" s="7"/>
      <c r="D1" s="111" t="s">
        <v>9</v>
      </c>
      <c r="E1" s="111"/>
      <c r="F1" s="111"/>
      <c r="G1" s="111"/>
      <c r="H1" s="111"/>
      <c r="I1" s="117" t="s">
        <v>0</v>
      </c>
      <c r="J1" s="117"/>
      <c r="K1" s="117"/>
      <c r="L1" s="117"/>
      <c r="M1" s="117"/>
      <c r="N1" s="113" t="s">
        <v>6</v>
      </c>
      <c r="O1" s="113"/>
      <c r="P1" s="113"/>
      <c r="Q1" s="113"/>
      <c r="R1" s="113"/>
      <c r="S1" s="114" t="s">
        <v>5</v>
      </c>
      <c r="T1" s="114"/>
      <c r="U1" s="114"/>
      <c r="V1" s="114"/>
      <c r="W1" s="114"/>
      <c r="X1" s="106" t="s">
        <v>7</v>
      </c>
      <c r="Y1" s="106"/>
      <c r="Z1" s="106"/>
      <c r="AA1" s="106"/>
      <c r="AB1" s="106"/>
      <c r="AC1" s="115" t="s">
        <v>28</v>
      </c>
      <c r="AD1" s="115"/>
      <c r="AE1" s="115"/>
      <c r="AF1" s="115"/>
      <c r="AG1" s="115"/>
      <c r="AH1" s="108" t="s">
        <v>29</v>
      </c>
      <c r="AI1" s="108"/>
      <c r="AJ1" s="108"/>
      <c r="AK1" s="108"/>
      <c r="AL1" s="108"/>
      <c r="AM1" s="109" t="s">
        <v>4</v>
      </c>
      <c r="AN1" s="109"/>
      <c r="AO1" s="109"/>
      <c r="AP1" s="109"/>
      <c r="AQ1" s="109"/>
      <c r="AR1" s="110" t="s">
        <v>8</v>
      </c>
      <c r="AS1" s="110"/>
      <c r="AT1" s="110"/>
      <c r="AU1" s="110"/>
      <c r="AV1" s="110"/>
    </row>
    <row r="2" spans="1:57" s="25" customFormat="1" x14ac:dyDescent="0.2">
      <c r="A2" s="116"/>
      <c r="B2" s="116"/>
      <c r="C2" s="7"/>
      <c r="D2" s="56"/>
      <c r="E2" s="56"/>
      <c r="F2" s="56"/>
      <c r="G2" s="56"/>
      <c r="H2" s="56"/>
      <c r="I2" s="57"/>
      <c r="J2" s="57"/>
      <c r="K2" s="57"/>
      <c r="L2" s="57"/>
      <c r="M2" s="57"/>
      <c r="N2" s="8"/>
      <c r="O2" s="8"/>
      <c r="P2" s="8"/>
      <c r="Q2" s="8"/>
      <c r="R2" s="8"/>
      <c r="S2" s="9"/>
      <c r="T2" s="9"/>
      <c r="U2" s="9"/>
      <c r="V2" s="9"/>
      <c r="W2" s="9"/>
      <c r="X2" s="10"/>
      <c r="Y2" s="10"/>
      <c r="Z2" s="10"/>
      <c r="AA2" s="10"/>
      <c r="AB2" s="10"/>
      <c r="AC2" s="11"/>
      <c r="AD2" s="11"/>
      <c r="AE2" s="11"/>
      <c r="AF2" s="11"/>
      <c r="AG2" s="11"/>
      <c r="AH2" s="12"/>
      <c r="AI2" s="12"/>
      <c r="AJ2" s="12"/>
      <c r="AK2" s="12"/>
      <c r="AL2" s="12"/>
      <c r="AM2" s="13"/>
      <c r="AN2" s="13"/>
      <c r="AO2" s="13"/>
      <c r="AP2" s="13"/>
      <c r="AQ2" s="13"/>
      <c r="AR2" s="14"/>
      <c r="AS2" s="14"/>
      <c r="AT2" s="14"/>
      <c r="AU2" s="14"/>
      <c r="AV2" s="14"/>
    </row>
    <row r="3" spans="1:57" x14ac:dyDescent="0.15">
      <c r="A3" s="116"/>
      <c r="B3" s="116"/>
      <c r="C3" s="4"/>
      <c r="D3" s="18" t="s">
        <v>11</v>
      </c>
      <c r="E3" s="18" t="s">
        <v>2</v>
      </c>
      <c r="F3" s="18" t="s">
        <v>12</v>
      </c>
      <c r="G3" s="18" t="s">
        <v>13</v>
      </c>
      <c r="H3" s="18" t="s">
        <v>14</v>
      </c>
      <c r="I3" s="19" t="s">
        <v>11</v>
      </c>
      <c r="J3" s="19" t="s">
        <v>2</v>
      </c>
      <c r="K3" s="19" t="s">
        <v>12</v>
      </c>
      <c r="L3" s="19" t="s">
        <v>13</v>
      </c>
      <c r="M3" s="19" t="s">
        <v>14</v>
      </c>
      <c r="N3" s="8" t="s">
        <v>11</v>
      </c>
      <c r="O3" s="8" t="s">
        <v>2</v>
      </c>
      <c r="P3" s="8" t="s">
        <v>12</v>
      </c>
      <c r="Q3" s="8" t="s">
        <v>13</v>
      </c>
      <c r="R3" s="8" t="s">
        <v>14</v>
      </c>
      <c r="S3" s="9" t="s">
        <v>11</v>
      </c>
      <c r="T3" s="9" t="s">
        <v>2</v>
      </c>
      <c r="U3" s="9" t="s">
        <v>12</v>
      </c>
      <c r="V3" s="9" t="s">
        <v>13</v>
      </c>
      <c r="W3" s="9" t="s">
        <v>14</v>
      </c>
      <c r="X3" s="10" t="s">
        <v>11</v>
      </c>
      <c r="Y3" s="10" t="s">
        <v>2</v>
      </c>
      <c r="Z3" s="10" t="s">
        <v>12</v>
      </c>
      <c r="AA3" s="10" t="s">
        <v>13</v>
      </c>
      <c r="AB3" s="10" t="s">
        <v>14</v>
      </c>
      <c r="AC3" s="11" t="s">
        <v>11</v>
      </c>
      <c r="AD3" s="11" t="s">
        <v>2</v>
      </c>
      <c r="AE3" s="11" t="s">
        <v>12</v>
      </c>
      <c r="AF3" s="11" t="s">
        <v>13</v>
      </c>
      <c r="AG3" s="11" t="s">
        <v>14</v>
      </c>
      <c r="AH3" s="20" t="s">
        <v>11</v>
      </c>
      <c r="AI3" s="20" t="s">
        <v>2</v>
      </c>
      <c r="AJ3" s="20" t="s">
        <v>12</v>
      </c>
      <c r="AK3" s="20" t="s">
        <v>13</v>
      </c>
      <c r="AL3" s="20" t="s">
        <v>14</v>
      </c>
      <c r="AM3" s="21" t="s">
        <v>11</v>
      </c>
      <c r="AN3" s="21" t="s">
        <v>2</v>
      </c>
      <c r="AO3" s="21" t="s">
        <v>12</v>
      </c>
      <c r="AP3" s="21" t="s">
        <v>13</v>
      </c>
      <c r="AQ3" s="21" t="s">
        <v>14</v>
      </c>
      <c r="AR3" s="22" t="s">
        <v>11</v>
      </c>
      <c r="AS3" s="22" t="s">
        <v>2</v>
      </c>
      <c r="AT3" s="22" t="s">
        <v>12</v>
      </c>
      <c r="AU3" s="22" t="s">
        <v>13</v>
      </c>
      <c r="AV3" s="22" t="s">
        <v>14</v>
      </c>
      <c r="AX3" s="7" t="s">
        <v>11</v>
      </c>
      <c r="AY3" s="7" t="s">
        <v>2</v>
      </c>
      <c r="AZ3" s="7" t="s">
        <v>12</v>
      </c>
      <c r="BA3" s="7" t="s">
        <v>13</v>
      </c>
      <c r="BB3" s="7" t="s">
        <v>14</v>
      </c>
      <c r="BC3" s="7"/>
      <c r="BD3" s="7"/>
      <c r="BE3" s="7"/>
    </row>
    <row r="4" spans="1:57" ht="24" x14ac:dyDescent="0.15">
      <c r="A4" s="6"/>
      <c r="B4" s="5" t="s">
        <v>10</v>
      </c>
      <c r="C4" s="118" t="s">
        <v>1</v>
      </c>
      <c r="D4" s="16">
        <v>8</v>
      </c>
      <c r="E4" s="16">
        <v>7</v>
      </c>
      <c r="F4" s="16">
        <v>5</v>
      </c>
      <c r="G4" s="16">
        <v>1</v>
      </c>
      <c r="H4" s="16">
        <v>9</v>
      </c>
      <c r="I4" s="7">
        <v>7</v>
      </c>
      <c r="J4" s="7">
        <v>8</v>
      </c>
      <c r="K4" s="7">
        <v>6</v>
      </c>
      <c r="L4" s="7">
        <v>7</v>
      </c>
      <c r="M4" s="7">
        <v>9</v>
      </c>
      <c r="N4" s="16">
        <v>8</v>
      </c>
      <c r="O4" s="16">
        <v>7</v>
      </c>
      <c r="P4" s="16">
        <v>9</v>
      </c>
      <c r="Q4" s="16">
        <v>7</v>
      </c>
      <c r="R4" s="16">
        <v>8</v>
      </c>
      <c r="S4" s="7">
        <v>7</v>
      </c>
      <c r="T4" s="7">
        <v>8</v>
      </c>
      <c r="U4" s="7">
        <v>6</v>
      </c>
      <c r="V4" s="7">
        <v>9</v>
      </c>
      <c r="W4" s="7">
        <v>8</v>
      </c>
      <c r="X4" s="16">
        <v>7</v>
      </c>
      <c r="Y4" s="16">
        <v>9</v>
      </c>
      <c r="Z4" s="16">
        <v>8</v>
      </c>
      <c r="AA4" s="16">
        <v>8</v>
      </c>
      <c r="AB4" s="16">
        <v>7</v>
      </c>
      <c r="AC4" s="16">
        <v>8</v>
      </c>
      <c r="AD4" s="16">
        <v>9</v>
      </c>
      <c r="AE4" s="16">
        <v>6</v>
      </c>
      <c r="AF4" s="16">
        <v>7</v>
      </c>
      <c r="AG4" s="16">
        <v>8</v>
      </c>
      <c r="AH4" s="16">
        <v>7</v>
      </c>
      <c r="AI4" s="16">
        <v>9</v>
      </c>
      <c r="AJ4" s="16">
        <v>8</v>
      </c>
      <c r="AK4" s="16">
        <v>8</v>
      </c>
      <c r="AL4" s="16">
        <v>7</v>
      </c>
      <c r="AM4" s="7">
        <v>7</v>
      </c>
      <c r="AN4" s="7">
        <v>6</v>
      </c>
      <c r="AO4" s="7">
        <v>8</v>
      </c>
      <c r="AP4" s="7">
        <v>7</v>
      </c>
      <c r="AQ4" s="7">
        <v>9</v>
      </c>
      <c r="AR4" s="16">
        <v>9</v>
      </c>
      <c r="AS4" s="16">
        <v>8</v>
      </c>
      <c r="AT4" s="16">
        <v>6</v>
      </c>
      <c r="AU4" s="16">
        <v>7</v>
      </c>
      <c r="AV4" s="16">
        <v>8</v>
      </c>
      <c r="AX4" s="29">
        <f>AVERAGE(D4,I4,N4,S4,X4,AC4,AH4,AM4,AR4)</f>
        <v>7.5555555555555554</v>
      </c>
      <c r="AY4" s="29">
        <f t="shared" ref="AY4:BB11" si="0">AVERAGE(E4,J4,O4,T4,Y4,AD4,AI4,AN4,AS4)</f>
        <v>7.8888888888888893</v>
      </c>
      <c r="AZ4" s="29">
        <f t="shared" si="0"/>
        <v>6.8888888888888893</v>
      </c>
      <c r="BA4" s="29">
        <f t="shared" si="0"/>
        <v>6.7777777777777777</v>
      </c>
      <c r="BB4" s="29">
        <f t="shared" si="0"/>
        <v>8.1111111111111107</v>
      </c>
      <c r="BC4" s="29"/>
    </row>
    <row r="5" spans="1:57" ht="24" x14ac:dyDescent="0.15">
      <c r="A5" s="6"/>
      <c r="B5" s="5" t="s">
        <v>15</v>
      </c>
      <c r="C5" s="118"/>
      <c r="D5" s="16">
        <v>6</v>
      </c>
      <c r="E5" s="16">
        <v>5</v>
      </c>
      <c r="F5" s="16">
        <v>3</v>
      </c>
      <c r="G5" s="16">
        <v>7</v>
      </c>
      <c r="H5" s="16">
        <v>4</v>
      </c>
      <c r="I5" s="16">
        <v>6</v>
      </c>
      <c r="J5" s="16">
        <v>5</v>
      </c>
      <c r="K5" s="16">
        <v>3</v>
      </c>
      <c r="L5" s="16">
        <v>1</v>
      </c>
      <c r="M5" s="16">
        <v>4</v>
      </c>
      <c r="N5" s="16">
        <v>5</v>
      </c>
      <c r="O5" s="16">
        <v>7</v>
      </c>
      <c r="P5" s="16">
        <v>9</v>
      </c>
      <c r="Q5" s="16">
        <v>6</v>
      </c>
      <c r="R5" s="16">
        <v>8</v>
      </c>
      <c r="S5" s="16">
        <v>7</v>
      </c>
      <c r="T5" s="16">
        <v>8</v>
      </c>
      <c r="U5" s="16">
        <v>6</v>
      </c>
      <c r="V5" s="16">
        <v>1</v>
      </c>
      <c r="W5" s="16">
        <v>7</v>
      </c>
      <c r="X5" s="16">
        <v>7</v>
      </c>
      <c r="Y5" s="16">
        <v>9</v>
      </c>
      <c r="Z5" s="16">
        <v>8</v>
      </c>
      <c r="AA5" s="16">
        <v>9</v>
      </c>
      <c r="AB5" s="16">
        <v>6</v>
      </c>
      <c r="AC5" s="16">
        <v>6</v>
      </c>
      <c r="AD5" s="16">
        <v>7</v>
      </c>
      <c r="AE5" s="16">
        <v>8</v>
      </c>
      <c r="AF5" s="16">
        <v>5</v>
      </c>
      <c r="AG5" s="16">
        <v>4</v>
      </c>
      <c r="AH5" s="16">
        <v>7</v>
      </c>
      <c r="AI5" s="16">
        <v>6</v>
      </c>
      <c r="AJ5" s="16">
        <v>8</v>
      </c>
      <c r="AK5" s="16">
        <v>9</v>
      </c>
      <c r="AL5" s="16">
        <v>5</v>
      </c>
      <c r="AM5" s="17">
        <v>3</v>
      </c>
      <c r="AN5" s="17">
        <v>9</v>
      </c>
      <c r="AO5" s="16">
        <v>6</v>
      </c>
      <c r="AP5" s="16">
        <v>1</v>
      </c>
      <c r="AQ5" s="16">
        <v>8</v>
      </c>
      <c r="AR5" s="16">
        <v>8</v>
      </c>
      <c r="AS5" s="16">
        <v>7</v>
      </c>
      <c r="AT5" s="16">
        <v>6</v>
      </c>
      <c r="AU5" s="16">
        <v>5</v>
      </c>
      <c r="AV5" s="16">
        <v>4</v>
      </c>
      <c r="AX5" s="29">
        <f t="shared" ref="AX5:AX11" si="1">AVERAGE(D5,I5,N5,S5,X5,AC5,AH5,AM5,AR5)</f>
        <v>6.1111111111111107</v>
      </c>
      <c r="AY5" s="29">
        <f t="shared" si="0"/>
        <v>7</v>
      </c>
      <c r="AZ5" s="29">
        <f t="shared" si="0"/>
        <v>6.333333333333333</v>
      </c>
      <c r="BA5" s="29">
        <f t="shared" si="0"/>
        <v>4.8888888888888893</v>
      </c>
      <c r="BB5" s="29">
        <f t="shared" si="0"/>
        <v>5.5555555555555554</v>
      </c>
      <c r="BC5" s="29"/>
    </row>
    <row r="6" spans="1:57" ht="36" x14ac:dyDescent="0.15">
      <c r="A6" s="6"/>
      <c r="B6" s="5" t="s">
        <v>16</v>
      </c>
      <c r="C6" s="118"/>
      <c r="D6" s="16">
        <v>4</v>
      </c>
      <c r="E6" s="16">
        <v>9</v>
      </c>
      <c r="F6" s="16">
        <v>6</v>
      </c>
      <c r="G6" s="16">
        <v>0</v>
      </c>
      <c r="H6" s="16">
        <v>8</v>
      </c>
      <c r="I6" s="16">
        <v>6</v>
      </c>
      <c r="J6" s="16">
        <v>8</v>
      </c>
      <c r="K6" s="16">
        <v>9</v>
      </c>
      <c r="L6" s="16">
        <v>5</v>
      </c>
      <c r="M6" s="16">
        <v>7</v>
      </c>
      <c r="N6" s="16">
        <v>5</v>
      </c>
      <c r="O6" s="16">
        <v>7</v>
      </c>
      <c r="P6" s="16">
        <v>9</v>
      </c>
      <c r="Q6" s="16">
        <v>6</v>
      </c>
      <c r="R6" s="16">
        <v>8</v>
      </c>
      <c r="S6" s="16">
        <v>6</v>
      </c>
      <c r="T6" s="16">
        <v>5</v>
      </c>
      <c r="U6" s="16">
        <v>9</v>
      </c>
      <c r="V6" s="16">
        <v>4</v>
      </c>
      <c r="W6" s="16">
        <v>7</v>
      </c>
      <c r="X6" s="16">
        <v>6</v>
      </c>
      <c r="Y6" s="16">
        <v>7</v>
      </c>
      <c r="Z6" s="16">
        <v>9</v>
      </c>
      <c r="AA6" s="16">
        <v>5</v>
      </c>
      <c r="AB6" s="16">
        <v>6</v>
      </c>
      <c r="AC6" s="16">
        <v>9</v>
      </c>
      <c r="AD6" s="16">
        <v>8</v>
      </c>
      <c r="AE6" s="16">
        <v>7</v>
      </c>
      <c r="AF6" s="16">
        <v>6</v>
      </c>
      <c r="AG6" s="16">
        <v>5</v>
      </c>
      <c r="AH6" s="16">
        <v>6</v>
      </c>
      <c r="AI6" s="16">
        <v>8</v>
      </c>
      <c r="AJ6" s="16">
        <v>9</v>
      </c>
      <c r="AK6" s="16">
        <v>7</v>
      </c>
      <c r="AL6" s="16">
        <v>7</v>
      </c>
      <c r="AM6" s="16">
        <v>7</v>
      </c>
      <c r="AN6" s="16">
        <v>8</v>
      </c>
      <c r="AO6" s="16">
        <v>9</v>
      </c>
      <c r="AP6" s="16">
        <v>7</v>
      </c>
      <c r="AQ6" s="16">
        <v>8</v>
      </c>
      <c r="AR6" s="16">
        <v>7</v>
      </c>
      <c r="AS6" s="16">
        <v>9</v>
      </c>
      <c r="AT6" s="16">
        <v>0</v>
      </c>
      <c r="AU6" s="16">
        <v>8</v>
      </c>
      <c r="AV6" s="16">
        <v>7</v>
      </c>
      <c r="AX6" s="29">
        <f t="shared" si="1"/>
        <v>6.2222222222222223</v>
      </c>
      <c r="AY6" s="29">
        <f t="shared" si="0"/>
        <v>7.666666666666667</v>
      </c>
      <c r="AZ6" s="29">
        <f t="shared" si="0"/>
        <v>7.4444444444444446</v>
      </c>
      <c r="BA6" s="29">
        <f t="shared" si="0"/>
        <v>5.333333333333333</v>
      </c>
      <c r="BB6" s="29">
        <f t="shared" si="0"/>
        <v>7</v>
      </c>
      <c r="BC6" s="29"/>
    </row>
    <row r="7" spans="1:57" ht="24" x14ac:dyDescent="0.15">
      <c r="A7" s="6"/>
      <c r="B7" s="5" t="s">
        <v>18</v>
      </c>
      <c r="C7" s="118"/>
      <c r="D7" s="16">
        <v>8</v>
      </c>
      <c r="E7" s="16">
        <v>7</v>
      </c>
      <c r="F7" s="16">
        <v>9</v>
      </c>
      <c r="G7" s="16">
        <v>1</v>
      </c>
      <c r="H7" s="16">
        <v>5</v>
      </c>
      <c r="I7" s="16">
        <v>7</v>
      </c>
      <c r="J7" s="16">
        <v>8</v>
      </c>
      <c r="K7" s="16">
        <v>6</v>
      </c>
      <c r="L7" s="16">
        <v>7</v>
      </c>
      <c r="M7" s="16">
        <v>9</v>
      </c>
      <c r="N7" s="16">
        <v>7</v>
      </c>
      <c r="O7" s="16">
        <v>9</v>
      </c>
      <c r="P7" s="16">
        <v>10</v>
      </c>
      <c r="Q7" s="16">
        <v>6</v>
      </c>
      <c r="R7" s="16">
        <v>8</v>
      </c>
      <c r="S7" s="16">
        <v>6</v>
      </c>
      <c r="T7" s="16">
        <v>9</v>
      </c>
      <c r="U7" s="16">
        <v>8</v>
      </c>
      <c r="V7" s="16">
        <v>7</v>
      </c>
      <c r="W7" s="16">
        <v>8</v>
      </c>
      <c r="X7" s="16">
        <v>6</v>
      </c>
      <c r="Y7" s="16">
        <v>8</v>
      </c>
      <c r="Z7" s="16">
        <v>9</v>
      </c>
      <c r="AA7" s="16">
        <v>7</v>
      </c>
      <c r="AB7" s="16">
        <v>7</v>
      </c>
      <c r="AC7" s="17">
        <v>5</v>
      </c>
      <c r="AD7" s="17">
        <v>8</v>
      </c>
      <c r="AE7" s="16">
        <v>9</v>
      </c>
      <c r="AF7" s="16">
        <v>7</v>
      </c>
      <c r="AG7" s="16">
        <v>8</v>
      </c>
      <c r="AH7" s="17">
        <v>5</v>
      </c>
      <c r="AI7" s="17">
        <v>9</v>
      </c>
      <c r="AJ7" s="16">
        <v>8</v>
      </c>
      <c r="AK7" s="16">
        <v>7</v>
      </c>
      <c r="AL7" s="16">
        <v>6</v>
      </c>
      <c r="AM7" s="16">
        <v>6</v>
      </c>
      <c r="AN7" s="16">
        <v>7</v>
      </c>
      <c r="AO7" s="16">
        <v>9</v>
      </c>
      <c r="AP7" s="16">
        <v>8</v>
      </c>
      <c r="AQ7" s="16">
        <v>8</v>
      </c>
      <c r="AR7" s="16">
        <v>7</v>
      </c>
      <c r="AS7" s="16">
        <v>6</v>
      </c>
      <c r="AT7" s="16">
        <v>8</v>
      </c>
      <c r="AU7" s="16">
        <v>0</v>
      </c>
      <c r="AV7" s="16">
        <v>7</v>
      </c>
      <c r="AX7" s="29">
        <f t="shared" si="1"/>
        <v>6.333333333333333</v>
      </c>
      <c r="AY7" s="29">
        <f t="shared" si="0"/>
        <v>7.8888888888888893</v>
      </c>
      <c r="AZ7" s="29">
        <f t="shared" si="0"/>
        <v>8.4444444444444446</v>
      </c>
      <c r="BA7" s="29">
        <f t="shared" si="0"/>
        <v>5.5555555555555554</v>
      </c>
      <c r="BB7" s="29">
        <f t="shared" si="0"/>
        <v>7.333333333333333</v>
      </c>
      <c r="BC7" s="29"/>
    </row>
    <row r="8" spans="1:57" ht="24" x14ac:dyDescent="0.15">
      <c r="A8" s="6"/>
      <c r="B8" s="5" t="s">
        <v>17</v>
      </c>
      <c r="C8" s="118"/>
      <c r="D8" s="16">
        <v>7</v>
      </c>
      <c r="E8" s="16">
        <v>9</v>
      </c>
      <c r="F8" s="16">
        <v>3</v>
      </c>
      <c r="G8" s="16">
        <v>10</v>
      </c>
      <c r="H8" s="16">
        <v>5</v>
      </c>
      <c r="I8" s="17">
        <v>3</v>
      </c>
      <c r="J8" s="17">
        <v>8</v>
      </c>
      <c r="K8" s="16">
        <v>9</v>
      </c>
      <c r="L8" s="16">
        <v>2</v>
      </c>
      <c r="M8" s="16">
        <v>5</v>
      </c>
      <c r="N8" s="16">
        <v>6</v>
      </c>
      <c r="O8" s="16">
        <v>8</v>
      </c>
      <c r="P8" s="16">
        <v>9</v>
      </c>
      <c r="Q8" s="16">
        <v>7</v>
      </c>
      <c r="R8" s="16">
        <v>5</v>
      </c>
      <c r="S8" s="16">
        <v>5</v>
      </c>
      <c r="T8" s="16">
        <v>7</v>
      </c>
      <c r="U8" s="16">
        <v>9</v>
      </c>
      <c r="V8" s="16">
        <v>3</v>
      </c>
      <c r="W8" s="16">
        <v>8</v>
      </c>
      <c r="X8" s="33">
        <v>3</v>
      </c>
      <c r="Y8" s="33">
        <v>2</v>
      </c>
      <c r="Z8" s="33">
        <v>1</v>
      </c>
      <c r="AA8" s="33">
        <v>10</v>
      </c>
      <c r="AB8" s="33">
        <v>2</v>
      </c>
      <c r="AC8" s="16">
        <v>5</v>
      </c>
      <c r="AD8" s="16">
        <v>6</v>
      </c>
      <c r="AE8" s="16">
        <v>9</v>
      </c>
      <c r="AF8" s="16">
        <v>7</v>
      </c>
      <c r="AG8" s="16">
        <v>8</v>
      </c>
      <c r="AH8" s="16">
        <v>4</v>
      </c>
      <c r="AI8" s="16">
        <v>8</v>
      </c>
      <c r="AJ8" s="16">
        <v>7</v>
      </c>
      <c r="AK8" s="16">
        <v>9</v>
      </c>
      <c r="AL8" s="16">
        <v>6</v>
      </c>
      <c r="AM8" s="17">
        <v>3</v>
      </c>
      <c r="AN8" s="17">
        <v>7</v>
      </c>
      <c r="AO8" s="16">
        <v>9</v>
      </c>
      <c r="AP8" s="16">
        <v>6</v>
      </c>
      <c r="AQ8" s="16">
        <v>8</v>
      </c>
      <c r="AR8" s="16">
        <v>3</v>
      </c>
      <c r="AS8" s="16">
        <v>4</v>
      </c>
      <c r="AT8" s="16">
        <v>6</v>
      </c>
      <c r="AU8" s="16">
        <v>0</v>
      </c>
      <c r="AV8" s="16">
        <v>5</v>
      </c>
      <c r="AX8" s="29">
        <f t="shared" si="1"/>
        <v>4.333333333333333</v>
      </c>
      <c r="AY8" s="29">
        <f t="shared" si="0"/>
        <v>6.5555555555555554</v>
      </c>
      <c r="AZ8" s="29">
        <f t="shared" si="0"/>
        <v>6.8888888888888893</v>
      </c>
      <c r="BA8" s="29">
        <f t="shared" si="0"/>
        <v>6</v>
      </c>
      <c r="BB8" s="29">
        <f t="shared" si="0"/>
        <v>5.7777777777777777</v>
      </c>
      <c r="BC8" s="29"/>
    </row>
    <row r="9" spans="1:57" ht="24" x14ac:dyDescent="0.15">
      <c r="A9" s="6"/>
      <c r="B9" s="5" t="s">
        <v>19</v>
      </c>
      <c r="C9" s="118"/>
      <c r="D9" s="16">
        <v>8</v>
      </c>
      <c r="E9" s="16">
        <v>7</v>
      </c>
      <c r="F9" s="16">
        <v>9</v>
      </c>
      <c r="G9" s="16">
        <v>6</v>
      </c>
      <c r="H9" s="16">
        <v>8</v>
      </c>
      <c r="I9" s="16">
        <v>6</v>
      </c>
      <c r="J9" s="16">
        <v>8</v>
      </c>
      <c r="K9" s="16">
        <v>9</v>
      </c>
      <c r="L9" s="16">
        <v>7</v>
      </c>
      <c r="M9" s="16">
        <v>8</v>
      </c>
      <c r="N9" s="16">
        <v>7</v>
      </c>
      <c r="O9" s="16">
        <v>9</v>
      </c>
      <c r="P9" s="16">
        <v>10</v>
      </c>
      <c r="Q9" s="16">
        <v>9</v>
      </c>
      <c r="R9" s="16">
        <v>8</v>
      </c>
      <c r="S9" s="16">
        <v>8</v>
      </c>
      <c r="T9" s="16">
        <v>7</v>
      </c>
      <c r="U9" s="16">
        <v>9</v>
      </c>
      <c r="V9" s="16">
        <v>10</v>
      </c>
      <c r="W9" s="16">
        <v>9</v>
      </c>
      <c r="X9" s="16">
        <v>7</v>
      </c>
      <c r="Y9" s="16">
        <v>8</v>
      </c>
      <c r="Z9" s="16">
        <v>9</v>
      </c>
      <c r="AA9" s="16">
        <v>9</v>
      </c>
      <c r="AB9" s="16">
        <v>7</v>
      </c>
      <c r="AC9" s="16">
        <v>6</v>
      </c>
      <c r="AD9" s="16">
        <v>8</v>
      </c>
      <c r="AE9" s="16">
        <v>9</v>
      </c>
      <c r="AF9" s="16">
        <v>5</v>
      </c>
      <c r="AG9" s="16">
        <v>7</v>
      </c>
      <c r="AH9" s="17">
        <v>6</v>
      </c>
      <c r="AI9" s="17">
        <v>9</v>
      </c>
      <c r="AJ9" s="16">
        <v>8</v>
      </c>
      <c r="AK9" s="16">
        <v>9</v>
      </c>
      <c r="AL9" s="16">
        <v>7</v>
      </c>
      <c r="AM9" s="16">
        <v>8</v>
      </c>
      <c r="AN9" s="16">
        <v>9</v>
      </c>
      <c r="AO9" s="16">
        <v>6</v>
      </c>
      <c r="AP9" s="16">
        <v>7</v>
      </c>
      <c r="AQ9" s="16">
        <v>5</v>
      </c>
      <c r="AR9" s="16">
        <v>8</v>
      </c>
      <c r="AS9" s="16">
        <v>9</v>
      </c>
      <c r="AT9" s="16">
        <v>7</v>
      </c>
      <c r="AU9" s="16">
        <v>8</v>
      </c>
      <c r="AV9" s="16">
        <v>7</v>
      </c>
      <c r="AX9" s="29">
        <f t="shared" si="1"/>
        <v>7.1111111111111107</v>
      </c>
      <c r="AY9" s="29">
        <f t="shared" si="0"/>
        <v>8.2222222222222214</v>
      </c>
      <c r="AZ9" s="29">
        <f t="shared" si="0"/>
        <v>8.4444444444444446</v>
      </c>
      <c r="BA9" s="29">
        <f t="shared" si="0"/>
        <v>7.7777777777777777</v>
      </c>
      <c r="BB9" s="29">
        <f t="shared" si="0"/>
        <v>7.333333333333333</v>
      </c>
      <c r="BC9" s="29"/>
    </row>
    <row r="10" spans="1:57" ht="24" x14ac:dyDescent="0.15">
      <c r="A10" s="6"/>
      <c r="B10" s="5" t="s">
        <v>20</v>
      </c>
      <c r="C10" s="118"/>
      <c r="D10" s="16">
        <v>8</v>
      </c>
      <c r="E10" s="16">
        <v>9</v>
      </c>
      <c r="F10" s="16">
        <v>7</v>
      </c>
      <c r="G10" s="16">
        <v>8</v>
      </c>
      <c r="H10" s="16">
        <v>7</v>
      </c>
      <c r="I10" s="16">
        <v>7</v>
      </c>
      <c r="J10" s="16">
        <v>9</v>
      </c>
      <c r="K10" s="16">
        <v>6</v>
      </c>
      <c r="L10" s="16">
        <v>8</v>
      </c>
      <c r="M10" s="16">
        <v>9</v>
      </c>
      <c r="N10" s="16">
        <v>7</v>
      </c>
      <c r="O10" s="16">
        <v>8</v>
      </c>
      <c r="P10" s="16">
        <v>9</v>
      </c>
      <c r="Q10" s="16">
        <v>8</v>
      </c>
      <c r="R10" s="16">
        <v>6</v>
      </c>
      <c r="S10" s="16">
        <v>7</v>
      </c>
      <c r="T10" s="16">
        <v>8</v>
      </c>
      <c r="U10" s="16">
        <v>9</v>
      </c>
      <c r="V10" s="16">
        <v>8</v>
      </c>
      <c r="W10" s="16">
        <v>7</v>
      </c>
      <c r="X10" s="17">
        <v>6</v>
      </c>
      <c r="Y10" s="17">
        <v>9</v>
      </c>
      <c r="Z10" s="16">
        <v>7</v>
      </c>
      <c r="AA10" s="16">
        <v>8</v>
      </c>
      <c r="AB10" s="16">
        <v>8</v>
      </c>
      <c r="AC10" s="17">
        <v>5</v>
      </c>
      <c r="AD10" s="17">
        <v>8</v>
      </c>
      <c r="AE10" s="16">
        <v>9</v>
      </c>
      <c r="AF10" s="16">
        <v>4</v>
      </c>
      <c r="AG10" s="16">
        <v>7</v>
      </c>
      <c r="AH10" s="16">
        <v>6</v>
      </c>
      <c r="AI10" s="16">
        <v>8</v>
      </c>
      <c r="AJ10" s="16">
        <v>7</v>
      </c>
      <c r="AK10" s="16">
        <v>9</v>
      </c>
      <c r="AL10" s="16">
        <v>8</v>
      </c>
      <c r="AM10" s="16">
        <v>6</v>
      </c>
      <c r="AN10" s="16">
        <v>8</v>
      </c>
      <c r="AO10" s="16">
        <v>7</v>
      </c>
      <c r="AP10" s="16">
        <v>7</v>
      </c>
      <c r="AQ10" s="16">
        <v>9</v>
      </c>
      <c r="AR10" s="16">
        <v>7</v>
      </c>
      <c r="AS10" s="16">
        <v>9</v>
      </c>
      <c r="AT10" s="16">
        <v>5</v>
      </c>
      <c r="AU10" s="16">
        <v>8</v>
      </c>
      <c r="AV10" s="16">
        <v>9</v>
      </c>
      <c r="AX10" s="29">
        <f t="shared" si="1"/>
        <v>6.5555555555555554</v>
      </c>
      <c r="AY10" s="29">
        <f t="shared" si="0"/>
        <v>8.4444444444444446</v>
      </c>
      <c r="AZ10" s="29">
        <f t="shared" si="0"/>
        <v>7.333333333333333</v>
      </c>
      <c r="BA10" s="29">
        <f t="shared" si="0"/>
        <v>7.5555555555555554</v>
      </c>
      <c r="BB10" s="29">
        <f t="shared" si="0"/>
        <v>7.7777777777777777</v>
      </c>
      <c r="BC10" s="29"/>
    </row>
    <row r="11" spans="1:57" ht="24" x14ac:dyDescent="0.15">
      <c r="A11" s="6"/>
      <c r="B11" s="5" t="s">
        <v>21</v>
      </c>
      <c r="C11" s="118"/>
      <c r="D11" s="16">
        <v>7</v>
      </c>
      <c r="E11" s="16">
        <v>8</v>
      </c>
      <c r="F11" s="16">
        <v>6</v>
      </c>
      <c r="G11" s="16">
        <v>3</v>
      </c>
      <c r="H11" s="16">
        <v>5</v>
      </c>
      <c r="I11" s="16">
        <v>6</v>
      </c>
      <c r="J11" s="16">
        <v>8</v>
      </c>
      <c r="K11" s="16">
        <v>7</v>
      </c>
      <c r="L11" s="16">
        <v>9</v>
      </c>
      <c r="M11" s="16">
        <v>8</v>
      </c>
      <c r="N11" s="16">
        <v>6</v>
      </c>
      <c r="O11" s="16">
        <v>8</v>
      </c>
      <c r="P11" s="16">
        <v>9</v>
      </c>
      <c r="Q11" s="16">
        <v>7</v>
      </c>
      <c r="R11" s="16">
        <v>8</v>
      </c>
      <c r="S11" s="16">
        <v>6</v>
      </c>
      <c r="T11" s="16">
        <v>7</v>
      </c>
      <c r="U11" s="16">
        <v>8</v>
      </c>
      <c r="V11" s="16">
        <v>9</v>
      </c>
      <c r="W11" s="16">
        <v>8</v>
      </c>
      <c r="X11" s="16">
        <v>6</v>
      </c>
      <c r="Y11" s="16">
        <v>7</v>
      </c>
      <c r="Z11" s="16">
        <v>9</v>
      </c>
      <c r="AA11" s="16">
        <v>5</v>
      </c>
      <c r="AB11" s="16">
        <v>8</v>
      </c>
      <c r="AC11" s="17">
        <v>6</v>
      </c>
      <c r="AD11" s="17">
        <v>9</v>
      </c>
      <c r="AE11" s="16">
        <v>8</v>
      </c>
      <c r="AF11" s="16">
        <v>7</v>
      </c>
      <c r="AG11" s="16">
        <v>8</v>
      </c>
      <c r="AH11" s="17">
        <v>5</v>
      </c>
      <c r="AI11" s="17">
        <v>8</v>
      </c>
      <c r="AJ11" s="16">
        <v>9</v>
      </c>
      <c r="AK11" s="16">
        <v>7</v>
      </c>
      <c r="AL11" s="16">
        <v>6</v>
      </c>
      <c r="AM11" s="16">
        <v>6</v>
      </c>
      <c r="AN11" s="16">
        <v>8</v>
      </c>
      <c r="AO11" s="16">
        <v>5</v>
      </c>
      <c r="AP11" s="16">
        <v>9</v>
      </c>
      <c r="AQ11" s="16">
        <v>7</v>
      </c>
      <c r="AR11" s="17">
        <v>6</v>
      </c>
      <c r="AS11" s="17">
        <v>9</v>
      </c>
      <c r="AT11" s="16">
        <v>2</v>
      </c>
      <c r="AU11" s="16">
        <v>0</v>
      </c>
      <c r="AV11" s="16">
        <v>8</v>
      </c>
      <c r="AX11" s="29">
        <f t="shared" si="1"/>
        <v>6</v>
      </c>
      <c r="AY11" s="29">
        <f t="shared" si="0"/>
        <v>8</v>
      </c>
      <c r="AZ11" s="29">
        <f t="shared" si="0"/>
        <v>7</v>
      </c>
      <c r="BA11" s="29">
        <f t="shared" si="0"/>
        <v>6.2222222222222223</v>
      </c>
      <c r="BB11" s="29">
        <f t="shared" si="0"/>
        <v>7.333333333333333</v>
      </c>
      <c r="BC11" s="29"/>
    </row>
    <row r="12" spans="1:57" x14ac:dyDescent="0.15">
      <c r="A12" s="6"/>
      <c r="B12" s="5"/>
      <c r="C12" s="3"/>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row>
    <row r="13" spans="1:57" x14ac:dyDescent="0.15">
      <c r="A13" s="6"/>
      <c r="B13" s="5"/>
      <c r="C13" s="7" t="s">
        <v>38</v>
      </c>
      <c r="D13" s="29">
        <f t="shared" ref="D13:AV13" si="2">AVERAGE(D4:D11)</f>
        <v>7</v>
      </c>
      <c r="E13" s="29">
        <f t="shared" si="2"/>
        <v>7.625</v>
      </c>
      <c r="F13" s="29">
        <f t="shared" si="2"/>
        <v>6</v>
      </c>
      <c r="G13" s="29">
        <f t="shared" si="2"/>
        <v>4.5</v>
      </c>
      <c r="H13" s="29">
        <f t="shared" si="2"/>
        <v>6.375</v>
      </c>
      <c r="I13" s="29">
        <f t="shared" si="2"/>
        <v>6</v>
      </c>
      <c r="J13" s="29">
        <f t="shared" si="2"/>
        <v>7.75</v>
      </c>
      <c r="K13" s="29">
        <f t="shared" si="2"/>
        <v>6.875</v>
      </c>
      <c r="L13" s="29">
        <f t="shared" si="2"/>
        <v>5.75</v>
      </c>
      <c r="M13" s="29">
        <f t="shared" si="2"/>
        <v>7.375</v>
      </c>
      <c r="N13" s="29">
        <f t="shared" si="2"/>
        <v>6.375</v>
      </c>
      <c r="O13" s="29">
        <f t="shared" si="2"/>
        <v>7.875</v>
      </c>
      <c r="P13" s="29">
        <f t="shared" si="2"/>
        <v>9.25</v>
      </c>
      <c r="Q13" s="29">
        <f t="shared" si="2"/>
        <v>7</v>
      </c>
      <c r="R13" s="29">
        <f t="shared" si="2"/>
        <v>7.375</v>
      </c>
      <c r="S13" s="29">
        <f t="shared" si="2"/>
        <v>6.5</v>
      </c>
      <c r="T13" s="29">
        <f t="shared" si="2"/>
        <v>7.375</v>
      </c>
      <c r="U13" s="29">
        <f t="shared" si="2"/>
        <v>8</v>
      </c>
      <c r="V13" s="29">
        <f t="shared" si="2"/>
        <v>6.375</v>
      </c>
      <c r="W13" s="29">
        <f t="shared" si="2"/>
        <v>7.75</v>
      </c>
      <c r="X13" s="29">
        <f t="shared" si="2"/>
        <v>6</v>
      </c>
      <c r="Y13" s="29">
        <f t="shared" si="2"/>
        <v>7.375</v>
      </c>
      <c r="Z13" s="29">
        <f t="shared" si="2"/>
        <v>7.5</v>
      </c>
      <c r="AA13" s="29">
        <f t="shared" si="2"/>
        <v>7.625</v>
      </c>
      <c r="AB13" s="29">
        <f t="shared" si="2"/>
        <v>6.375</v>
      </c>
      <c r="AC13" s="29">
        <f t="shared" si="2"/>
        <v>6.25</v>
      </c>
      <c r="AD13" s="29">
        <f t="shared" si="2"/>
        <v>7.875</v>
      </c>
      <c r="AE13" s="29">
        <f t="shared" si="2"/>
        <v>8.125</v>
      </c>
      <c r="AF13" s="29">
        <f t="shared" si="2"/>
        <v>6</v>
      </c>
      <c r="AG13" s="29">
        <f t="shared" si="2"/>
        <v>6.875</v>
      </c>
      <c r="AH13" s="29">
        <f t="shared" si="2"/>
        <v>5.75</v>
      </c>
      <c r="AI13" s="29">
        <f t="shared" si="2"/>
        <v>8.125</v>
      </c>
      <c r="AJ13" s="29">
        <f t="shared" si="2"/>
        <v>8</v>
      </c>
      <c r="AK13" s="29">
        <f t="shared" si="2"/>
        <v>8.125</v>
      </c>
      <c r="AL13" s="29">
        <f t="shared" si="2"/>
        <v>6.5</v>
      </c>
      <c r="AM13" s="29">
        <f t="shared" si="2"/>
        <v>5.75</v>
      </c>
      <c r="AN13" s="29">
        <f t="shared" si="2"/>
        <v>7.75</v>
      </c>
      <c r="AO13" s="29">
        <f t="shared" si="2"/>
        <v>7.375</v>
      </c>
      <c r="AP13" s="29">
        <f t="shared" si="2"/>
        <v>6.5</v>
      </c>
      <c r="AQ13" s="29">
        <f t="shared" si="2"/>
        <v>7.75</v>
      </c>
      <c r="AR13" s="29">
        <f t="shared" si="2"/>
        <v>6.875</v>
      </c>
      <c r="AS13" s="29">
        <f t="shared" si="2"/>
        <v>7.625</v>
      </c>
      <c r="AT13" s="29">
        <f t="shared" si="2"/>
        <v>5</v>
      </c>
      <c r="AU13" s="29">
        <f t="shared" si="2"/>
        <v>4.5</v>
      </c>
      <c r="AV13" s="29">
        <f t="shared" si="2"/>
        <v>6.875</v>
      </c>
      <c r="AW13" s="7" t="s">
        <v>38</v>
      </c>
      <c r="AX13" s="29">
        <f>AVERAGE(AX4:AX11)</f>
        <v>6.2777777777777777</v>
      </c>
      <c r="AY13" s="29">
        <f>AVERAGE(AY4:AY11)</f>
        <v>7.708333333333333</v>
      </c>
      <c r="AZ13" s="29">
        <f>AVERAGE(AZ4:AZ11)</f>
        <v>7.3472222222222223</v>
      </c>
      <c r="BA13" s="29">
        <f>AVERAGE(BA4:BA11)</f>
        <v>6.2638888888888893</v>
      </c>
      <c r="BB13" s="29">
        <f>AVERAGE(BB4:BB11)</f>
        <v>7.0277777777777777</v>
      </c>
      <c r="BC13" s="29"/>
    </row>
    <row r="14" spans="1:57" x14ac:dyDescent="0.15">
      <c r="A14" s="6"/>
      <c r="B14" s="5"/>
      <c r="C14" s="7" t="s">
        <v>41</v>
      </c>
      <c r="D14" s="29">
        <f t="shared" ref="D14:AV14" si="3">STDEV(D4:D11)</f>
        <v>1.4142135623730951</v>
      </c>
      <c r="E14" s="29">
        <f t="shared" si="3"/>
        <v>1.407885953173359</v>
      </c>
      <c r="F14" s="29">
        <f t="shared" si="3"/>
        <v>2.3299294900428702</v>
      </c>
      <c r="G14" s="29">
        <f t="shared" si="3"/>
        <v>3.7416573867739413</v>
      </c>
      <c r="H14" s="29">
        <f t="shared" si="3"/>
        <v>1.8468119248354136</v>
      </c>
      <c r="I14" s="29">
        <f t="shared" si="3"/>
        <v>1.3093073414159542</v>
      </c>
      <c r="J14" s="29">
        <f t="shared" si="3"/>
        <v>1.1649647450214351</v>
      </c>
      <c r="K14" s="29">
        <f t="shared" si="3"/>
        <v>2.1001700611413079</v>
      </c>
      <c r="L14" s="29">
        <f t="shared" si="3"/>
        <v>2.8660575211055539</v>
      </c>
      <c r="M14" s="29">
        <f t="shared" si="3"/>
        <v>1.9226098333849673</v>
      </c>
      <c r="N14" s="29">
        <f t="shared" si="3"/>
        <v>1.0606601717798212</v>
      </c>
      <c r="O14" s="29">
        <f t="shared" si="3"/>
        <v>0.83452296039628016</v>
      </c>
      <c r="P14" s="29">
        <f t="shared" si="3"/>
        <v>0.46291004988627571</v>
      </c>
      <c r="Q14" s="29">
        <f t="shared" si="3"/>
        <v>1.0690449676496976</v>
      </c>
      <c r="R14" s="29">
        <f t="shared" si="3"/>
        <v>1.1877349391654208</v>
      </c>
      <c r="S14" s="29">
        <f t="shared" si="3"/>
        <v>0.92582009977255142</v>
      </c>
      <c r="T14" s="29">
        <f t="shared" si="3"/>
        <v>1.1877349391654208</v>
      </c>
      <c r="U14" s="29">
        <f t="shared" si="3"/>
        <v>1.3093073414159542</v>
      </c>
      <c r="V14" s="29">
        <f t="shared" si="3"/>
        <v>3.2923070504261465</v>
      </c>
      <c r="W14" s="29">
        <f t="shared" si="3"/>
        <v>0.70710678118654757</v>
      </c>
      <c r="X14" s="29">
        <f t="shared" si="3"/>
        <v>1.3093073414159542</v>
      </c>
      <c r="Y14" s="29">
        <f t="shared" si="3"/>
        <v>2.3260942125619688</v>
      </c>
      <c r="Z14" s="29">
        <f t="shared" si="3"/>
        <v>2.7255405754769875</v>
      </c>
      <c r="AA14" s="29">
        <f t="shared" si="3"/>
        <v>1.8468119248354136</v>
      </c>
      <c r="AB14" s="29">
        <f t="shared" si="3"/>
        <v>1.9226098333849673</v>
      </c>
      <c r="AC14" s="29">
        <f t="shared" si="3"/>
        <v>1.4880476182856899</v>
      </c>
      <c r="AD14" s="29">
        <f t="shared" si="3"/>
        <v>0.99103120896511487</v>
      </c>
      <c r="AE14" s="29">
        <f t="shared" si="3"/>
        <v>1.1259916264596033</v>
      </c>
      <c r="AF14" s="29">
        <f t="shared" si="3"/>
        <v>1.1952286093343936</v>
      </c>
      <c r="AG14" s="29">
        <f t="shared" si="3"/>
        <v>1.5526475085202969</v>
      </c>
      <c r="AH14" s="29">
        <f t="shared" si="3"/>
        <v>1.0350983390135313</v>
      </c>
      <c r="AI14" s="29">
        <f t="shared" si="3"/>
        <v>0.99103120896511487</v>
      </c>
      <c r="AJ14" s="29">
        <f t="shared" si="3"/>
        <v>0.7559289460184544</v>
      </c>
      <c r="AK14" s="29">
        <f t="shared" si="3"/>
        <v>0.99103120896511487</v>
      </c>
      <c r="AL14" s="29">
        <f t="shared" si="3"/>
        <v>0.92582009977255142</v>
      </c>
      <c r="AM14" s="29">
        <f t="shared" si="3"/>
        <v>1.8322507626258087</v>
      </c>
      <c r="AN14" s="29">
        <f t="shared" si="3"/>
        <v>1.0350983390135313</v>
      </c>
      <c r="AO14" s="29">
        <f t="shared" si="3"/>
        <v>1.5979898086569353</v>
      </c>
      <c r="AP14" s="29">
        <f t="shared" si="3"/>
        <v>2.3904572186687871</v>
      </c>
      <c r="AQ14" s="29">
        <f t="shared" si="3"/>
        <v>1.2817398889233114</v>
      </c>
      <c r="AR14" s="29">
        <f t="shared" si="3"/>
        <v>1.807721533549109</v>
      </c>
      <c r="AS14" s="29">
        <f t="shared" si="3"/>
        <v>1.8468119248354136</v>
      </c>
      <c r="AT14" s="29">
        <f t="shared" si="3"/>
        <v>2.6726124191242437</v>
      </c>
      <c r="AU14" s="29">
        <f t="shared" si="3"/>
        <v>3.8544964466377261</v>
      </c>
      <c r="AV14" s="29">
        <f t="shared" si="3"/>
        <v>1.6420805617960927</v>
      </c>
      <c r="AW14" s="7" t="s">
        <v>41</v>
      </c>
      <c r="AX14" s="29">
        <f>STDEV(AX4:AX11)</f>
        <v>0.94840439658982001</v>
      </c>
      <c r="AY14" s="29">
        <f>STDEV(AY4:AY11)</f>
        <v>0.63116448466460795</v>
      </c>
      <c r="AZ14" s="29">
        <f>STDEV(AZ4:AZ11)</f>
        <v>0.75461542817811811</v>
      </c>
      <c r="BA14" s="29">
        <f>STDEV(BA4:BA11)</f>
        <v>1.0388188585173468</v>
      </c>
      <c r="BB14" s="29">
        <f>STDEV(BB4:BB11)</f>
        <v>0.90608369057222482</v>
      </c>
      <c r="BC14" s="29"/>
    </row>
    <row r="15" spans="1:57" x14ac:dyDescent="0.15">
      <c r="A15" s="6"/>
      <c r="B15" s="5"/>
      <c r="C15" s="3"/>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7" t="s">
        <v>45</v>
      </c>
      <c r="AX15" s="29">
        <f>STDEV(D4:D11,I4:I11,N4:N11,S4:S11,X4:X11,AC4:AC11,AH4:AH11,AM4:AM11,AR4:AR11)</f>
        <v>1.3760754792414691</v>
      </c>
      <c r="AY15" s="29">
        <f>STDEV(E4:E11,J4:J11,O4:O11,T4:T11,Y4:Y11,AD4:AD11,AI4:AI11,AN4:AN11,AS4:AS11)</f>
        <v>1.3261986340293856</v>
      </c>
      <c r="AZ15" s="29">
        <f>STDEV(F4:F11,K4:K11,P4:P11,U4:U11,Z4:Z11,AE4:AE11,AJ4:AJ11,AO4:AO11,AT4:AT11)</f>
        <v>2.1107352848899592</v>
      </c>
      <c r="BA15" s="29">
        <f>STDEV(G4:G11,L4:L11,Q4:Q11,V4:V11,AA4:AA11,AF4:AF11,AK4:AK11,AP4:AP11,AU4:AU11)</f>
        <v>2.7166313831632518</v>
      </c>
      <c r="BB15" s="29">
        <f>STDEV(H4:H11,M4:M11,R4:R11,W4:W11,AB4:AB11,AG4:AG11,AL4:AL11,AQ4:AQ11,AV4:AV11)</f>
        <v>1.510267416132524</v>
      </c>
      <c r="BC15" s="29"/>
    </row>
    <row r="16" spans="1:57" x14ac:dyDescent="0.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row>
    <row r="17" spans="1:57" ht="11" customHeight="1" x14ac:dyDescent="0.15">
      <c r="A17" s="116" t="s">
        <v>32</v>
      </c>
      <c r="B17" s="116"/>
      <c r="C17" s="7"/>
      <c r="D17" s="111" t="s">
        <v>9</v>
      </c>
      <c r="E17" s="111"/>
      <c r="F17" s="111"/>
      <c r="G17" s="111"/>
      <c r="H17" s="111"/>
      <c r="I17" s="117" t="s">
        <v>0</v>
      </c>
      <c r="J17" s="117"/>
      <c r="K17" s="117"/>
      <c r="L17" s="117"/>
      <c r="M17" s="117"/>
      <c r="N17" s="113" t="s">
        <v>6</v>
      </c>
      <c r="O17" s="113"/>
      <c r="P17" s="113"/>
      <c r="Q17" s="113"/>
      <c r="R17" s="113"/>
      <c r="S17" s="114" t="s">
        <v>5</v>
      </c>
      <c r="T17" s="114"/>
      <c r="U17" s="114"/>
      <c r="V17" s="114"/>
      <c r="W17" s="114"/>
      <c r="X17" s="106" t="s">
        <v>7</v>
      </c>
      <c r="Y17" s="106"/>
      <c r="Z17" s="106"/>
      <c r="AA17" s="106"/>
      <c r="AB17" s="106"/>
      <c r="AC17" s="115" t="s">
        <v>28</v>
      </c>
      <c r="AD17" s="115"/>
      <c r="AE17" s="115"/>
      <c r="AF17" s="115"/>
      <c r="AG17" s="115"/>
      <c r="AH17" s="108" t="s">
        <v>29</v>
      </c>
      <c r="AI17" s="108"/>
      <c r="AJ17" s="108"/>
      <c r="AK17" s="108"/>
      <c r="AL17" s="108"/>
      <c r="AM17" s="109" t="s">
        <v>4</v>
      </c>
      <c r="AN17" s="109"/>
      <c r="AO17" s="109"/>
      <c r="AP17" s="109"/>
      <c r="AQ17" s="109"/>
      <c r="AR17" s="110" t="s">
        <v>8</v>
      </c>
      <c r="AS17" s="110"/>
      <c r="AT17" s="110"/>
      <c r="AU17" s="110"/>
      <c r="AV17" s="110"/>
    </row>
    <row r="18" spans="1:57" ht="11" customHeight="1" x14ac:dyDescent="0.15">
      <c r="A18" s="116"/>
      <c r="B18" s="116"/>
      <c r="C18" s="7"/>
      <c r="D18" s="56"/>
      <c r="E18" s="56"/>
      <c r="F18" s="56"/>
      <c r="G18" s="56"/>
      <c r="H18" s="56"/>
      <c r="I18" s="57"/>
      <c r="J18" s="57"/>
      <c r="K18" s="57"/>
      <c r="L18" s="57"/>
      <c r="M18" s="57"/>
      <c r="N18" s="8"/>
      <c r="O18" s="8"/>
      <c r="P18" s="8"/>
      <c r="Q18" s="8"/>
      <c r="R18" s="8"/>
      <c r="S18" s="9"/>
      <c r="T18" s="9"/>
      <c r="U18" s="9"/>
      <c r="V18" s="9"/>
      <c r="W18" s="9"/>
      <c r="X18" s="10"/>
      <c r="Y18" s="10"/>
      <c r="Z18" s="10"/>
      <c r="AA18" s="10"/>
      <c r="AB18" s="10"/>
      <c r="AC18" s="11"/>
      <c r="AD18" s="11"/>
      <c r="AE18" s="11"/>
      <c r="AF18" s="11"/>
      <c r="AG18" s="11"/>
      <c r="AH18" s="12"/>
      <c r="AI18" s="12"/>
      <c r="AJ18" s="12"/>
      <c r="AK18" s="12"/>
      <c r="AL18" s="12"/>
      <c r="AM18" s="13"/>
      <c r="AN18" s="13"/>
      <c r="AO18" s="13"/>
      <c r="AP18" s="13"/>
      <c r="AQ18" s="13"/>
      <c r="AR18" s="14"/>
      <c r="AS18" s="14"/>
      <c r="AT18" s="14"/>
      <c r="AU18" s="14"/>
      <c r="AV18" s="14"/>
    </row>
    <row r="19" spans="1:57" x14ac:dyDescent="0.15">
      <c r="A19" s="116"/>
      <c r="B19" s="116"/>
      <c r="C19" s="4"/>
      <c r="D19" s="18" t="s">
        <v>11</v>
      </c>
      <c r="E19" s="18" t="s">
        <v>2</v>
      </c>
      <c r="F19" s="18" t="s">
        <v>12</v>
      </c>
      <c r="G19" s="18" t="s">
        <v>13</v>
      </c>
      <c r="H19" s="18" t="s">
        <v>14</v>
      </c>
      <c r="I19" s="19" t="s">
        <v>11</v>
      </c>
      <c r="J19" s="19" t="s">
        <v>2</v>
      </c>
      <c r="K19" s="19" t="s">
        <v>12</v>
      </c>
      <c r="L19" s="19" t="s">
        <v>13</v>
      </c>
      <c r="M19" s="19" t="s">
        <v>14</v>
      </c>
      <c r="N19" s="8" t="s">
        <v>11</v>
      </c>
      <c r="O19" s="8" t="s">
        <v>2</v>
      </c>
      <c r="P19" s="8" t="s">
        <v>12</v>
      </c>
      <c r="Q19" s="8" t="s">
        <v>13</v>
      </c>
      <c r="R19" s="8" t="s">
        <v>14</v>
      </c>
      <c r="S19" s="9" t="s">
        <v>11</v>
      </c>
      <c r="T19" s="9" t="s">
        <v>2</v>
      </c>
      <c r="U19" s="9" t="s">
        <v>12</v>
      </c>
      <c r="V19" s="9" t="s">
        <v>13</v>
      </c>
      <c r="W19" s="9" t="s">
        <v>14</v>
      </c>
      <c r="X19" s="10" t="s">
        <v>11</v>
      </c>
      <c r="Y19" s="10" t="s">
        <v>2</v>
      </c>
      <c r="Z19" s="10" t="s">
        <v>12</v>
      </c>
      <c r="AA19" s="10" t="s">
        <v>13</v>
      </c>
      <c r="AB19" s="10" t="s">
        <v>14</v>
      </c>
      <c r="AC19" s="11" t="s">
        <v>11</v>
      </c>
      <c r="AD19" s="11" t="s">
        <v>2</v>
      </c>
      <c r="AE19" s="11" t="s">
        <v>12</v>
      </c>
      <c r="AF19" s="11" t="s">
        <v>13</v>
      </c>
      <c r="AG19" s="11" t="s">
        <v>14</v>
      </c>
      <c r="AH19" s="20" t="s">
        <v>11</v>
      </c>
      <c r="AI19" s="20" t="s">
        <v>2</v>
      </c>
      <c r="AJ19" s="20" t="s">
        <v>12</v>
      </c>
      <c r="AK19" s="20" t="s">
        <v>13</v>
      </c>
      <c r="AL19" s="20" t="s">
        <v>14</v>
      </c>
      <c r="AM19" s="21" t="s">
        <v>11</v>
      </c>
      <c r="AN19" s="21" t="s">
        <v>2</v>
      </c>
      <c r="AO19" s="21" t="s">
        <v>12</v>
      </c>
      <c r="AP19" s="21" t="s">
        <v>13</v>
      </c>
      <c r="AQ19" s="21" t="s">
        <v>14</v>
      </c>
      <c r="AR19" s="22" t="s">
        <v>11</v>
      </c>
      <c r="AS19" s="22" t="s">
        <v>2</v>
      </c>
      <c r="AT19" s="22" t="s">
        <v>12</v>
      </c>
      <c r="AU19" s="22" t="s">
        <v>13</v>
      </c>
      <c r="AV19" s="22" t="s">
        <v>14</v>
      </c>
      <c r="AX19" s="7" t="s">
        <v>11</v>
      </c>
      <c r="AY19" s="7" t="s">
        <v>2</v>
      </c>
      <c r="AZ19" s="7" t="s">
        <v>12</v>
      </c>
      <c r="BA19" s="7" t="s">
        <v>13</v>
      </c>
      <c r="BB19" s="7" t="s">
        <v>14</v>
      </c>
      <c r="BC19" s="7"/>
      <c r="BD19" s="7"/>
      <c r="BE19" s="7"/>
    </row>
    <row r="20" spans="1:57" ht="24" x14ac:dyDescent="0.15">
      <c r="A20" s="6"/>
      <c r="B20" s="5" t="s">
        <v>10</v>
      </c>
      <c r="C20" s="118" t="s">
        <v>1</v>
      </c>
      <c r="D20" s="16">
        <v>9</v>
      </c>
      <c r="E20" s="16">
        <v>8</v>
      </c>
      <c r="F20" s="16">
        <v>7</v>
      </c>
      <c r="G20" s="16">
        <v>5</v>
      </c>
      <c r="H20" s="16">
        <v>8</v>
      </c>
      <c r="I20" s="16">
        <v>8</v>
      </c>
      <c r="J20" s="16">
        <v>9</v>
      </c>
      <c r="K20" s="16">
        <v>7</v>
      </c>
      <c r="L20" s="16">
        <v>6</v>
      </c>
      <c r="M20" s="16">
        <v>8</v>
      </c>
      <c r="N20" s="16">
        <v>9</v>
      </c>
      <c r="O20" s="16">
        <v>8</v>
      </c>
      <c r="P20" s="16">
        <v>10</v>
      </c>
      <c r="Q20" s="16">
        <v>7</v>
      </c>
      <c r="R20" s="16">
        <v>9</v>
      </c>
      <c r="S20" s="16">
        <v>8</v>
      </c>
      <c r="T20" s="16">
        <v>7</v>
      </c>
      <c r="U20" s="16">
        <v>6</v>
      </c>
      <c r="V20" s="16">
        <v>7</v>
      </c>
      <c r="W20" s="16">
        <v>8</v>
      </c>
      <c r="X20" s="16">
        <v>9</v>
      </c>
      <c r="Y20" s="16">
        <v>8</v>
      </c>
      <c r="Z20" s="16">
        <v>9</v>
      </c>
      <c r="AA20" s="16">
        <v>7</v>
      </c>
      <c r="AB20" s="16">
        <v>8</v>
      </c>
      <c r="AC20" s="16">
        <v>9</v>
      </c>
      <c r="AD20" s="16">
        <v>8</v>
      </c>
      <c r="AE20" s="16">
        <v>7</v>
      </c>
      <c r="AF20" s="16">
        <v>8</v>
      </c>
      <c r="AG20" s="16">
        <v>9</v>
      </c>
      <c r="AH20" s="16">
        <v>8</v>
      </c>
      <c r="AI20" s="16">
        <v>9</v>
      </c>
      <c r="AJ20" s="16">
        <v>7</v>
      </c>
      <c r="AK20" s="16">
        <v>8</v>
      </c>
      <c r="AL20" s="16">
        <v>8</v>
      </c>
      <c r="AM20" s="16">
        <v>8</v>
      </c>
      <c r="AN20" s="16">
        <v>7</v>
      </c>
      <c r="AO20" s="16">
        <v>9</v>
      </c>
      <c r="AP20" s="16">
        <v>8</v>
      </c>
      <c r="AQ20" s="16">
        <v>8</v>
      </c>
      <c r="AR20" s="16">
        <v>9</v>
      </c>
      <c r="AS20" s="16">
        <v>8</v>
      </c>
      <c r="AT20" s="16">
        <v>7</v>
      </c>
      <c r="AU20" s="16">
        <v>8</v>
      </c>
      <c r="AV20" s="16">
        <v>9</v>
      </c>
      <c r="AX20" s="29">
        <f>AVERAGE(D20,I20,N20,S20,X20,AC20,AH20,AM20,AR20)</f>
        <v>8.5555555555555554</v>
      </c>
      <c r="AY20" s="29">
        <f t="shared" ref="AY20:AZ27" si="4">AVERAGE(E20,J20,O20,T20,Y20,AD20,AI20,AN20,AS20)</f>
        <v>8</v>
      </c>
      <c r="AZ20" s="29">
        <f>AVERAGE(F20,K20,P20,U20,Z20,AE20,AJ20,AO20,AT20)</f>
        <v>7.666666666666667</v>
      </c>
      <c r="BA20" s="29">
        <f t="shared" ref="BA20:BB27" si="5">AVERAGE(G20,L20,Q20,V20,AA20,AF20,AK20,AP20,AU20)</f>
        <v>7.1111111111111107</v>
      </c>
      <c r="BB20" s="29">
        <f t="shared" si="5"/>
        <v>8.3333333333333339</v>
      </c>
      <c r="BC20" s="29"/>
      <c r="BD20" s="29"/>
      <c r="BE20" s="29"/>
    </row>
    <row r="21" spans="1:57" ht="24" x14ac:dyDescent="0.15">
      <c r="A21" s="6"/>
      <c r="B21" s="5" t="s">
        <v>15</v>
      </c>
      <c r="C21" s="118"/>
      <c r="D21" s="16">
        <v>7</v>
      </c>
      <c r="E21" s="16">
        <v>6</v>
      </c>
      <c r="F21" s="16">
        <v>5</v>
      </c>
      <c r="G21" s="16">
        <v>4</v>
      </c>
      <c r="H21" s="16">
        <v>6</v>
      </c>
      <c r="I21" s="16">
        <v>7</v>
      </c>
      <c r="J21" s="16">
        <v>6</v>
      </c>
      <c r="K21" s="16">
        <v>8</v>
      </c>
      <c r="L21" s="16">
        <v>1</v>
      </c>
      <c r="M21" s="16">
        <v>5</v>
      </c>
      <c r="N21" s="16">
        <v>7</v>
      </c>
      <c r="O21" s="16">
        <v>8</v>
      </c>
      <c r="P21" s="16">
        <v>6</v>
      </c>
      <c r="Q21" s="16">
        <v>6</v>
      </c>
      <c r="R21" s="16">
        <v>7</v>
      </c>
      <c r="S21" s="16">
        <v>8</v>
      </c>
      <c r="T21" s="16">
        <v>7</v>
      </c>
      <c r="U21" s="16">
        <v>6</v>
      </c>
      <c r="V21" s="16">
        <v>3</v>
      </c>
      <c r="W21" s="16">
        <v>5</v>
      </c>
      <c r="X21" s="16">
        <v>8</v>
      </c>
      <c r="Y21" s="16">
        <v>6</v>
      </c>
      <c r="Z21" s="16">
        <v>7</v>
      </c>
      <c r="AA21" s="16">
        <v>5</v>
      </c>
      <c r="AB21" s="16">
        <v>7</v>
      </c>
      <c r="AC21" s="16">
        <v>7</v>
      </c>
      <c r="AD21" s="16">
        <v>8</v>
      </c>
      <c r="AE21" s="16">
        <v>9</v>
      </c>
      <c r="AF21" s="16">
        <v>6</v>
      </c>
      <c r="AG21" s="16">
        <v>5</v>
      </c>
      <c r="AH21" s="16">
        <v>8</v>
      </c>
      <c r="AI21" s="16">
        <v>8</v>
      </c>
      <c r="AJ21" s="16">
        <v>7</v>
      </c>
      <c r="AK21" s="16">
        <v>7</v>
      </c>
      <c r="AL21" s="16">
        <v>8</v>
      </c>
      <c r="AM21" s="17">
        <v>6</v>
      </c>
      <c r="AN21" s="17">
        <v>9</v>
      </c>
      <c r="AO21" s="16">
        <v>7</v>
      </c>
      <c r="AP21" s="16">
        <v>3</v>
      </c>
      <c r="AQ21" s="16">
        <v>8</v>
      </c>
      <c r="AR21" s="16">
        <v>7</v>
      </c>
      <c r="AS21" s="16">
        <v>8</v>
      </c>
      <c r="AT21" s="16">
        <v>6</v>
      </c>
      <c r="AU21" s="16">
        <v>7</v>
      </c>
      <c r="AV21" s="16">
        <v>5</v>
      </c>
      <c r="AX21" s="29">
        <f t="shared" ref="AX21:AX27" si="6">AVERAGE(D21,I21,N21,S21,X21,AC21,AH21,AM21,AR21)</f>
        <v>7.2222222222222223</v>
      </c>
      <c r="AY21" s="29">
        <f t="shared" si="4"/>
        <v>7.333333333333333</v>
      </c>
      <c r="AZ21" s="29">
        <f t="shared" si="4"/>
        <v>6.7777777777777777</v>
      </c>
      <c r="BA21" s="29">
        <f t="shared" si="5"/>
        <v>4.666666666666667</v>
      </c>
      <c r="BB21" s="29">
        <f t="shared" si="5"/>
        <v>6.2222222222222223</v>
      </c>
      <c r="BC21" s="29"/>
      <c r="BD21" s="29"/>
      <c r="BE21" s="29"/>
    </row>
    <row r="22" spans="1:57" ht="36" x14ac:dyDescent="0.15">
      <c r="A22" s="6"/>
      <c r="B22" s="5" t="s">
        <v>16</v>
      </c>
      <c r="C22" s="118"/>
      <c r="D22" s="16">
        <v>8</v>
      </c>
      <c r="E22" s="16">
        <v>9</v>
      </c>
      <c r="F22" s="16">
        <v>7</v>
      </c>
      <c r="G22" s="16">
        <v>1</v>
      </c>
      <c r="H22" s="16">
        <v>8</v>
      </c>
      <c r="I22" s="16">
        <v>8</v>
      </c>
      <c r="J22" s="16">
        <v>9</v>
      </c>
      <c r="K22" s="16">
        <v>7</v>
      </c>
      <c r="L22" s="16">
        <v>6</v>
      </c>
      <c r="M22" s="16">
        <v>8</v>
      </c>
      <c r="N22" s="16">
        <v>8</v>
      </c>
      <c r="O22" s="16">
        <v>9</v>
      </c>
      <c r="P22" s="16">
        <v>10</v>
      </c>
      <c r="Q22" s="16">
        <v>7</v>
      </c>
      <c r="R22" s="16">
        <v>9</v>
      </c>
      <c r="S22" s="16">
        <v>8</v>
      </c>
      <c r="T22" s="16">
        <v>7</v>
      </c>
      <c r="U22" s="16">
        <v>9</v>
      </c>
      <c r="V22" s="16">
        <v>6</v>
      </c>
      <c r="W22" s="16">
        <v>8</v>
      </c>
      <c r="X22" s="16">
        <v>8</v>
      </c>
      <c r="Y22" s="16">
        <v>9</v>
      </c>
      <c r="Z22" s="16">
        <v>7</v>
      </c>
      <c r="AA22" s="16">
        <v>6</v>
      </c>
      <c r="AB22" s="16">
        <v>8</v>
      </c>
      <c r="AC22" s="16">
        <v>8</v>
      </c>
      <c r="AD22" s="16">
        <v>9</v>
      </c>
      <c r="AE22" s="16">
        <v>7</v>
      </c>
      <c r="AF22" s="16">
        <v>6</v>
      </c>
      <c r="AG22" s="16">
        <v>8</v>
      </c>
      <c r="AH22" s="16">
        <v>8</v>
      </c>
      <c r="AI22" s="16">
        <v>9</v>
      </c>
      <c r="AJ22" s="16">
        <v>9</v>
      </c>
      <c r="AK22" s="16">
        <v>7</v>
      </c>
      <c r="AL22" s="16">
        <v>8</v>
      </c>
      <c r="AM22" s="16">
        <v>8</v>
      </c>
      <c r="AN22" s="16">
        <v>9</v>
      </c>
      <c r="AO22" s="16">
        <v>7</v>
      </c>
      <c r="AP22" s="16">
        <v>6</v>
      </c>
      <c r="AQ22" s="16">
        <v>8</v>
      </c>
      <c r="AR22" s="16">
        <v>8</v>
      </c>
      <c r="AS22" s="16">
        <v>9</v>
      </c>
      <c r="AT22" s="16">
        <v>1</v>
      </c>
      <c r="AU22" s="16">
        <v>7</v>
      </c>
      <c r="AV22" s="16">
        <v>8</v>
      </c>
      <c r="AX22" s="29">
        <f t="shared" si="6"/>
        <v>8</v>
      </c>
      <c r="AY22" s="29">
        <f t="shared" si="4"/>
        <v>8.7777777777777786</v>
      </c>
      <c r="AZ22" s="29">
        <f t="shared" si="4"/>
        <v>7.1111111111111107</v>
      </c>
      <c r="BA22" s="29">
        <f t="shared" si="5"/>
        <v>5.7777777777777777</v>
      </c>
      <c r="BB22" s="29">
        <f t="shared" si="5"/>
        <v>8.1111111111111107</v>
      </c>
      <c r="BC22" s="29"/>
      <c r="BD22" s="29"/>
      <c r="BE22" s="29"/>
    </row>
    <row r="23" spans="1:57" ht="24" x14ac:dyDescent="0.15">
      <c r="A23" s="6"/>
      <c r="B23" s="5" t="s">
        <v>18</v>
      </c>
      <c r="C23" s="118"/>
      <c r="D23" s="16">
        <v>9</v>
      </c>
      <c r="E23" s="16">
        <v>8</v>
      </c>
      <c r="F23" s="16">
        <v>9</v>
      </c>
      <c r="G23" s="16">
        <v>5</v>
      </c>
      <c r="H23" s="16">
        <v>7</v>
      </c>
      <c r="I23" s="16">
        <v>8</v>
      </c>
      <c r="J23" s="16">
        <v>9</v>
      </c>
      <c r="K23" s="16">
        <v>7</v>
      </c>
      <c r="L23" s="16">
        <v>6</v>
      </c>
      <c r="M23" s="16">
        <v>8</v>
      </c>
      <c r="N23" s="16">
        <v>9</v>
      </c>
      <c r="O23" s="16">
        <v>8</v>
      </c>
      <c r="P23" s="16">
        <v>9</v>
      </c>
      <c r="Q23" s="16">
        <v>7</v>
      </c>
      <c r="R23" s="16">
        <v>8</v>
      </c>
      <c r="S23" s="16">
        <v>8</v>
      </c>
      <c r="T23" s="16">
        <v>9</v>
      </c>
      <c r="U23" s="16">
        <v>9</v>
      </c>
      <c r="V23" s="16">
        <v>7</v>
      </c>
      <c r="W23" s="16">
        <v>8</v>
      </c>
      <c r="X23" s="16">
        <v>8</v>
      </c>
      <c r="Y23" s="16">
        <v>9</v>
      </c>
      <c r="Z23" s="16">
        <v>7</v>
      </c>
      <c r="AA23" s="16">
        <v>8</v>
      </c>
      <c r="AB23" s="16">
        <v>6</v>
      </c>
      <c r="AC23" s="16">
        <v>7</v>
      </c>
      <c r="AD23" s="16">
        <v>9</v>
      </c>
      <c r="AE23" s="16">
        <v>8</v>
      </c>
      <c r="AF23" s="16">
        <v>8</v>
      </c>
      <c r="AG23" s="16">
        <v>8</v>
      </c>
      <c r="AH23" s="16">
        <v>7</v>
      </c>
      <c r="AI23" s="16">
        <v>9</v>
      </c>
      <c r="AJ23" s="16">
        <v>8</v>
      </c>
      <c r="AK23" s="16">
        <v>8</v>
      </c>
      <c r="AL23" s="16">
        <v>7</v>
      </c>
      <c r="AM23" s="16">
        <v>7</v>
      </c>
      <c r="AN23" s="16">
        <v>8</v>
      </c>
      <c r="AO23" s="16">
        <v>9</v>
      </c>
      <c r="AP23" s="16">
        <v>7</v>
      </c>
      <c r="AQ23" s="16">
        <v>8</v>
      </c>
      <c r="AR23" s="16">
        <v>8</v>
      </c>
      <c r="AS23" s="16">
        <v>7</v>
      </c>
      <c r="AT23" s="16">
        <v>9</v>
      </c>
      <c r="AU23" s="16">
        <v>1</v>
      </c>
      <c r="AV23" s="16">
        <v>8</v>
      </c>
      <c r="AX23" s="29">
        <f t="shared" si="6"/>
        <v>7.8888888888888893</v>
      </c>
      <c r="AY23" s="29">
        <f t="shared" si="4"/>
        <v>8.4444444444444446</v>
      </c>
      <c r="AZ23" s="29">
        <f t="shared" si="4"/>
        <v>8.3333333333333339</v>
      </c>
      <c r="BA23" s="29">
        <f t="shared" si="5"/>
        <v>6.333333333333333</v>
      </c>
      <c r="BB23" s="29">
        <f t="shared" si="5"/>
        <v>7.5555555555555554</v>
      </c>
      <c r="BC23" s="29"/>
      <c r="BD23" s="29"/>
      <c r="BE23" s="29"/>
    </row>
    <row r="24" spans="1:57" ht="24" x14ac:dyDescent="0.15">
      <c r="A24" s="6"/>
      <c r="B24" s="5" t="s">
        <v>17</v>
      </c>
      <c r="C24" s="118"/>
      <c r="D24" s="16">
        <v>5</v>
      </c>
      <c r="E24" s="16">
        <v>6</v>
      </c>
      <c r="F24" s="16">
        <v>4</v>
      </c>
      <c r="G24" s="16">
        <v>8</v>
      </c>
      <c r="H24" s="16">
        <v>5</v>
      </c>
      <c r="I24" s="16">
        <v>7</v>
      </c>
      <c r="J24" s="16">
        <v>8</v>
      </c>
      <c r="K24" s="16">
        <v>9</v>
      </c>
      <c r="L24" s="16">
        <v>6</v>
      </c>
      <c r="M24" s="16">
        <v>7</v>
      </c>
      <c r="N24" s="16">
        <v>8</v>
      </c>
      <c r="O24" s="16">
        <v>9</v>
      </c>
      <c r="P24" s="16">
        <v>9</v>
      </c>
      <c r="Q24" s="16">
        <v>7</v>
      </c>
      <c r="R24" s="16">
        <v>8</v>
      </c>
      <c r="S24" s="16">
        <v>8</v>
      </c>
      <c r="T24" s="16">
        <v>9</v>
      </c>
      <c r="U24" s="16">
        <v>7</v>
      </c>
      <c r="V24" s="16">
        <v>6</v>
      </c>
      <c r="W24" s="16">
        <v>8</v>
      </c>
      <c r="X24" s="16">
        <v>6</v>
      </c>
      <c r="Y24" s="16">
        <v>8</v>
      </c>
      <c r="Z24" s="16">
        <v>9</v>
      </c>
      <c r="AA24" s="16">
        <v>4</v>
      </c>
      <c r="AB24" s="16">
        <v>7</v>
      </c>
      <c r="AC24" s="16">
        <v>8</v>
      </c>
      <c r="AD24" s="16">
        <v>7</v>
      </c>
      <c r="AE24" s="16">
        <v>9</v>
      </c>
      <c r="AF24" s="16">
        <v>6</v>
      </c>
      <c r="AG24" s="16">
        <v>8</v>
      </c>
      <c r="AH24" s="16">
        <v>8</v>
      </c>
      <c r="AI24" s="16">
        <v>9</v>
      </c>
      <c r="AJ24" s="16">
        <v>7</v>
      </c>
      <c r="AK24" s="16">
        <v>8</v>
      </c>
      <c r="AL24" s="16">
        <v>6</v>
      </c>
      <c r="AM24" s="16">
        <v>7</v>
      </c>
      <c r="AN24" s="16">
        <v>8</v>
      </c>
      <c r="AO24" s="16">
        <v>9</v>
      </c>
      <c r="AP24" s="16">
        <v>6</v>
      </c>
      <c r="AQ24" s="16">
        <v>7</v>
      </c>
      <c r="AR24" s="16">
        <v>7</v>
      </c>
      <c r="AS24" s="16">
        <v>6</v>
      </c>
      <c r="AT24" s="16">
        <v>8</v>
      </c>
      <c r="AU24" s="16">
        <v>1</v>
      </c>
      <c r="AV24" s="16">
        <v>7</v>
      </c>
      <c r="AX24" s="29">
        <f t="shared" si="6"/>
        <v>7.1111111111111107</v>
      </c>
      <c r="AY24" s="29">
        <f t="shared" si="4"/>
        <v>7.7777777777777777</v>
      </c>
      <c r="AZ24" s="29">
        <f t="shared" si="4"/>
        <v>7.8888888888888893</v>
      </c>
      <c r="BA24" s="29">
        <f t="shared" si="5"/>
        <v>5.7777777777777777</v>
      </c>
      <c r="BB24" s="29">
        <f t="shared" si="5"/>
        <v>7</v>
      </c>
      <c r="BC24" s="29"/>
      <c r="BD24" s="29"/>
      <c r="BE24" s="29"/>
    </row>
    <row r="25" spans="1:57" ht="24" x14ac:dyDescent="0.15">
      <c r="A25" s="6"/>
      <c r="B25" s="5" t="s">
        <v>19</v>
      </c>
      <c r="C25" s="118"/>
      <c r="D25" s="16">
        <v>8</v>
      </c>
      <c r="E25" s="16">
        <v>7</v>
      </c>
      <c r="F25" s="16">
        <v>9</v>
      </c>
      <c r="G25" s="16">
        <v>6</v>
      </c>
      <c r="H25" s="16">
        <v>8</v>
      </c>
      <c r="I25" s="16">
        <v>8</v>
      </c>
      <c r="J25" s="16">
        <v>9</v>
      </c>
      <c r="K25" s="16">
        <v>10</v>
      </c>
      <c r="L25" s="16">
        <v>7</v>
      </c>
      <c r="M25" s="16">
        <v>8</v>
      </c>
      <c r="N25" s="16">
        <v>9</v>
      </c>
      <c r="O25" s="16">
        <v>9</v>
      </c>
      <c r="P25" s="16">
        <v>10</v>
      </c>
      <c r="Q25" s="16">
        <v>9</v>
      </c>
      <c r="R25" s="16">
        <v>8</v>
      </c>
      <c r="S25" s="16">
        <v>9</v>
      </c>
      <c r="T25" s="16">
        <v>8</v>
      </c>
      <c r="U25" s="16">
        <v>7</v>
      </c>
      <c r="V25" s="16">
        <v>9</v>
      </c>
      <c r="W25" s="16">
        <v>8</v>
      </c>
      <c r="X25" s="16">
        <v>8</v>
      </c>
      <c r="Y25" s="16">
        <v>9</v>
      </c>
      <c r="Z25" s="16">
        <v>9</v>
      </c>
      <c r="AA25" s="16">
        <v>8</v>
      </c>
      <c r="AB25" s="16">
        <v>8</v>
      </c>
      <c r="AC25" s="16">
        <v>8</v>
      </c>
      <c r="AD25" s="16">
        <v>9</v>
      </c>
      <c r="AE25" s="16">
        <v>9</v>
      </c>
      <c r="AF25" s="16">
        <v>7</v>
      </c>
      <c r="AG25" s="16">
        <v>8</v>
      </c>
      <c r="AH25" s="16">
        <v>7</v>
      </c>
      <c r="AI25" s="16">
        <v>8</v>
      </c>
      <c r="AJ25" s="16">
        <v>9</v>
      </c>
      <c r="AK25" s="16">
        <v>8</v>
      </c>
      <c r="AL25" s="16">
        <v>9</v>
      </c>
      <c r="AM25" s="16">
        <v>8</v>
      </c>
      <c r="AN25" s="16">
        <v>9</v>
      </c>
      <c r="AO25" s="16">
        <v>7</v>
      </c>
      <c r="AP25" s="16">
        <v>8</v>
      </c>
      <c r="AQ25" s="16">
        <v>6</v>
      </c>
      <c r="AR25" s="16">
        <v>8</v>
      </c>
      <c r="AS25" s="16">
        <v>9</v>
      </c>
      <c r="AT25" s="16">
        <v>7</v>
      </c>
      <c r="AU25" s="16">
        <v>8</v>
      </c>
      <c r="AV25" s="16">
        <v>8</v>
      </c>
      <c r="AX25" s="29">
        <f t="shared" si="6"/>
        <v>8.1111111111111107</v>
      </c>
      <c r="AY25" s="29">
        <f t="shared" si="4"/>
        <v>8.5555555555555554</v>
      </c>
      <c r="AZ25" s="29">
        <f t="shared" si="4"/>
        <v>8.5555555555555554</v>
      </c>
      <c r="BA25" s="29">
        <f t="shared" si="5"/>
        <v>7.7777777777777777</v>
      </c>
      <c r="BB25" s="29">
        <f t="shared" si="5"/>
        <v>7.8888888888888893</v>
      </c>
      <c r="BC25" s="29"/>
      <c r="BD25" s="29"/>
      <c r="BE25" s="29"/>
    </row>
    <row r="26" spans="1:57" ht="24" x14ac:dyDescent="0.15">
      <c r="A26" s="6"/>
      <c r="B26" s="5" t="s">
        <v>20</v>
      </c>
      <c r="C26" s="118"/>
      <c r="D26" s="16">
        <v>9</v>
      </c>
      <c r="E26" s="16">
        <v>8</v>
      </c>
      <c r="F26" s="16">
        <v>7</v>
      </c>
      <c r="G26" s="16">
        <v>8</v>
      </c>
      <c r="H26" s="16">
        <v>9</v>
      </c>
      <c r="I26" s="16">
        <v>9</v>
      </c>
      <c r="J26" s="16">
        <v>8</v>
      </c>
      <c r="K26" s="16">
        <v>7</v>
      </c>
      <c r="L26" s="16">
        <v>8</v>
      </c>
      <c r="M26" s="16">
        <v>9</v>
      </c>
      <c r="N26" s="16">
        <v>9</v>
      </c>
      <c r="O26" s="16">
        <v>8</v>
      </c>
      <c r="P26" s="16">
        <v>9</v>
      </c>
      <c r="Q26" s="16">
        <v>8</v>
      </c>
      <c r="R26" s="16">
        <v>7</v>
      </c>
      <c r="S26" s="16">
        <v>8</v>
      </c>
      <c r="T26" s="16">
        <v>9</v>
      </c>
      <c r="U26" s="16">
        <v>7</v>
      </c>
      <c r="V26" s="16">
        <v>8</v>
      </c>
      <c r="W26" s="16">
        <v>8</v>
      </c>
      <c r="X26" s="16">
        <v>8</v>
      </c>
      <c r="Y26" s="16">
        <v>9</v>
      </c>
      <c r="Z26" s="16">
        <v>7</v>
      </c>
      <c r="AA26" s="16">
        <v>8</v>
      </c>
      <c r="AB26" s="16">
        <v>9</v>
      </c>
      <c r="AC26" s="16">
        <v>8</v>
      </c>
      <c r="AD26" s="16">
        <v>9</v>
      </c>
      <c r="AE26" s="16">
        <v>10</v>
      </c>
      <c r="AF26" s="16">
        <v>7</v>
      </c>
      <c r="AG26" s="16">
        <v>9</v>
      </c>
      <c r="AH26" s="16">
        <v>8</v>
      </c>
      <c r="AI26" s="16">
        <v>9</v>
      </c>
      <c r="AJ26" s="16">
        <v>7</v>
      </c>
      <c r="AK26" s="16">
        <v>8</v>
      </c>
      <c r="AL26" s="16">
        <v>9</v>
      </c>
      <c r="AM26" s="16">
        <v>7</v>
      </c>
      <c r="AN26" s="16">
        <v>9</v>
      </c>
      <c r="AO26" s="16">
        <v>8</v>
      </c>
      <c r="AP26" s="16">
        <v>8</v>
      </c>
      <c r="AQ26" s="16">
        <v>7</v>
      </c>
      <c r="AR26" s="16">
        <v>8</v>
      </c>
      <c r="AS26" s="16">
        <v>9</v>
      </c>
      <c r="AT26" s="16">
        <v>6</v>
      </c>
      <c r="AU26" s="16">
        <v>8</v>
      </c>
      <c r="AV26" s="16">
        <v>9</v>
      </c>
      <c r="AX26" s="29">
        <f t="shared" si="6"/>
        <v>8.2222222222222214</v>
      </c>
      <c r="AY26" s="29">
        <f t="shared" si="4"/>
        <v>8.6666666666666661</v>
      </c>
      <c r="AZ26" s="29">
        <f t="shared" si="4"/>
        <v>7.5555555555555554</v>
      </c>
      <c r="BA26" s="29">
        <f t="shared" si="5"/>
        <v>7.8888888888888893</v>
      </c>
      <c r="BB26" s="29">
        <f t="shared" si="5"/>
        <v>8.4444444444444446</v>
      </c>
      <c r="BC26" s="29"/>
      <c r="BD26" s="29"/>
      <c r="BE26" s="29"/>
    </row>
    <row r="27" spans="1:57" ht="24" x14ac:dyDescent="0.15">
      <c r="A27" s="6"/>
      <c r="B27" s="5" t="s">
        <v>21</v>
      </c>
      <c r="C27" s="118"/>
      <c r="D27" s="16">
        <v>9</v>
      </c>
      <c r="E27" s="16">
        <v>8</v>
      </c>
      <c r="F27" s="16">
        <v>7</v>
      </c>
      <c r="G27" s="16">
        <v>6</v>
      </c>
      <c r="H27" s="16">
        <v>9</v>
      </c>
      <c r="I27" s="16">
        <v>8</v>
      </c>
      <c r="J27" s="16">
        <v>9</v>
      </c>
      <c r="K27" s="16">
        <v>7</v>
      </c>
      <c r="L27" s="16">
        <v>8</v>
      </c>
      <c r="M27" s="16">
        <v>8</v>
      </c>
      <c r="N27" s="16">
        <v>9</v>
      </c>
      <c r="O27" s="16">
        <v>8</v>
      </c>
      <c r="P27" s="16">
        <v>9</v>
      </c>
      <c r="Q27" s="16">
        <v>8</v>
      </c>
      <c r="R27" s="16">
        <v>9</v>
      </c>
      <c r="S27" s="16">
        <v>9</v>
      </c>
      <c r="T27" s="16">
        <v>8</v>
      </c>
      <c r="U27" s="16">
        <v>9</v>
      </c>
      <c r="V27" s="16">
        <v>8</v>
      </c>
      <c r="W27" s="16">
        <v>9</v>
      </c>
      <c r="X27" s="16">
        <v>9</v>
      </c>
      <c r="Y27" s="16">
        <v>8</v>
      </c>
      <c r="Z27" s="16">
        <v>7</v>
      </c>
      <c r="AA27" s="16">
        <v>8</v>
      </c>
      <c r="AB27" s="16">
        <v>9</v>
      </c>
      <c r="AC27" s="16">
        <v>8</v>
      </c>
      <c r="AD27" s="16">
        <v>9</v>
      </c>
      <c r="AE27" s="16">
        <v>7</v>
      </c>
      <c r="AF27" s="16">
        <v>8</v>
      </c>
      <c r="AG27" s="16">
        <v>9</v>
      </c>
      <c r="AH27" s="16">
        <v>7</v>
      </c>
      <c r="AI27" s="16">
        <v>9</v>
      </c>
      <c r="AJ27" s="16">
        <v>8</v>
      </c>
      <c r="AK27" s="16">
        <v>8</v>
      </c>
      <c r="AL27" s="16">
        <v>9</v>
      </c>
      <c r="AM27" s="16">
        <v>7</v>
      </c>
      <c r="AN27" s="16">
        <v>8</v>
      </c>
      <c r="AO27" s="16">
        <v>6</v>
      </c>
      <c r="AP27" s="16">
        <v>9</v>
      </c>
      <c r="AQ27" s="16">
        <v>7</v>
      </c>
      <c r="AR27" s="16">
        <v>8</v>
      </c>
      <c r="AS27" s="16">
        <v>9</v>
      </c>
      <c r="AT27" s="16">
        <v>6</v>
      </c>
      <c r="AU27" s="16">
        <v>1</v>
      </c>
      <c r="AV27" s="16">
        <v>9</v>
      </c>
      <c r="AX27" s="29">
        <f t="shared" si="6"/>
        <v>8.2222222222222214</v>
      </c>
      <c r="AY27" s="29">
        <f t="shared" si="4"/>
        <v>8.4444444444444446</v>
      </c>
      <c r="AZ27" s="29">
        <f t="shared" si="4"/>
        <v>7.333333333333333</v>
      </c>
      <c r="BA27" s="29">
        <f t="shared" si="5"/>
        <v>7.1111111111111107</v>
      </c>
      <c r="BB27" s="29">
        <f t="shared" si="5"/>
        <v>8.6666666666666661</v>
      </c>
      <c r="BC27" s="29"/>
      <c r="BD27" s="29"/>
      <c r="BE27" s="29"/>
    </row>
    <row r="28" spans="1:57" x14ac:dyDescent="0.15">
      <c r="A28" s="6"/>
      <c r="B28" s="5"/>
      <c r="C28" s="3"/>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row>
    <row r="29" spans="1:57" x14ac:dyDescent="0.15">
      <c r="A29" s="6"/>
      <c r="B29" s="5"/>
      <c r="C29" s="7" t="s">
        <v>38</v>
      </c>
      <c r="D29" s="29">
        <f t="shared" ref="D29:AV29" si="7">AVERAGE(D20:D27)</f>
        <v>8</v>
      </c>
      <c r="E29" s="29">
        <f t="shared" si="7"/>
        <v>7.5</v>
      </c>
      <c r="F29" s="29">
        <f t="shared" si="7"/>
        <v>6.875</v>
      </c>
      <c r="G29" s="29">
        <f t="shared" si="7"/>
        <v>5.375</v>
      </c>
      <c r="H29" s="29">
        <f t="shared" si="7"/>
        <v>7.5</v>
      </c>
      <c r="I29" s="29">
        <f t="shared" si="7"/>
        <v>7.875</v>
      </c>
      <c r="J29" s="29">
        <f t="shared" si="7"/>
        <v>8.375</v>
      </c>
      <c r="K29" s="29">
        <f t="shared" si="7"/>
        <v>7.75</v>
      </c>
      <c r="L29" s="29">
        <f t="shared" si="7"/>
        <v>6</v>
      </c>
      <c r="M29" s="29">
        <f t="shared" si="7"/>
        <v>7.625</v>
      </c>
      <c r="N29" s="29">
        <f t="shared" si="7"/>
        <v>8.5</v>
      </c>
      <c r="O29" s="29">
        <f t="shared" si="7"/>
        <v>8.375</v>
      </c>
      <c r="P29" s="29">
        <f t="shared" si="7"/>
        <v>9</v>
      </c>
      <c r="Q29" s="29">
        <f t="shared" si="7"/>
        <v>7.375</v>
      </c>
      <c r="R29" s="29">
        <f t="shared" si="7"/>
        <v>8.125</v>
      </c>
      <c r="S29" s="29">
        <f t="shared" si="7"/>
        <v>8.25</v>
      </c>
      <c r="T29" s="29">
        <f t="shared" si="7"/>
        <v>8</v>
      </c>
      <c r="U29" s="29">
        <f t="shared" si="7"/>
        <v>7.5</v>
      </c>
      <c r="V29" s="29">
        <f t="shared" si="7"/>
        <v>6.75</v>
      </c>
      <c r="W29" s="29">
        <f t="shared" si="7"/>
        <v>7.75</v>
      </c>
      <c r="X29" s="29">
        <f t="shared" si="7"/>
        <v>8</v>
      </c>
      <c r="Y29" s="29">
        <f t="shared" si="7"/>
        <v>8.25</v>
      </c>
      <c r="Z29" s="29">
        <f t="shared" si="7"/>
        <v>7.75</v>
      </c>
      <c r="AA29" s="29">
        <f t="shared" si="7"/>
        <v>6.75</v>
      </c>
      <c r="AB29" s="29">
        <f t="shared" si="7"/>
        <v>7.75</v>
      </c>
      <c r="AC29" s="29">
        <f t="shared" si="7"/>
        <v>7.875</v>
      </c>
      <c r="AD29" s="29">
        <f t="shared" si="7"/>
        <v>8.5</v>
      </c>
      <c r="AE29" s="29">
        <f t="shared" si="7"/>
        <v>8.25</v>
      </c>
      <c r="AF29" s="29">
        <f t="shared" si="7"/>
        <v>7</v>
      </c>
      <c r="AG29" s="29">
        <f t="shared" si="7"/>
        <v>8</v>
      </c>
      <c r="AH29" s="29">
        <f t="shared" si="7"/>
        <v>7.625</v>
      </c>
      <c r="AI29" s="29">
        <f t="shared" si="7"/>
        <v>8.75</v>
      </c>
      <c r="AJ29" s="29">
        <f t="shared" si="7"/>
        <v>7.75</v>
      </c>
      <c r="AK29" s="29">
        <f t="shared" si="7"/>
        <v>7.75</v>
      </c>
      <c r="AL29" s="29">
        <f t="shared" si="7"/>
        <v>8</v>
      </c>
      <c r="AM29" s="29">
        <f t="shared" si="7"/>
        <v>7.25</v>
      </c>
      <c r="AN29" s="29">
        <f t="shared" si="7"/>
        <v>8.375</v>
      </c>
      <c r="AO29" s="29">
        <f t="shared" si="7"/>
        <v>7.75</v>
      </c>
      <c r="AP29" s="29">
        <f t="shared" si="7"/>
        <v>6.875</v>
      </c>
      <c r="AQ29" s="29">
        <f t="shared" si="7"/>
        <v>7.375</v>
      </c>
      <c r="AR29" s="29">
        <f t="shared" si="7"/>
        <v>7.875</v>
      </c>
      <c r="AS29" s="29">
        <f t="shared" si="7"/>
        <v>8.125</v>
      </c>
      <c r="AT29" s="29">
        <f t="shared" si="7"/>
        <v>6.25</v>
      </c>
      <c r="AU29" s="29">
        <f t="shared" si="7"/>
        <v>5.125</v>
      </c>
      <c r="AV29" s="29">
        <f t="shared" si="7"/>
        <v>7.875</v>
      </c>
      <c r="AW29" s="7" t="s">
        <v>38</v>
      </c>
      <c r="AX29" s="29">
        <f>AVERAGE(AX20:AX27)</f>
        <v>7.9166666666666661</v>
      </c>
      <c r="AY29" s="29">
        <f>AVERAGE(AY20:AY27)</f>
        <v>8.25</v>
      </c>
      <c r="AZ29" s="29">
        <f>AVERAGE(AZ20:AZ27)</f>
        <v>7.6527777777777795</v>
      </c>
      <c r="BA29" s="29">
        <f>AVERAGE(BA20:BA27)</f>
        <v>6.5555555555555554</v>
      </c>
      <c r="BB29" s="29">
        <f>AVERAGE(BB20:BB27)</f>
        <v>7.7777777777777777</v>
      </c>
      <c r="BC29" s="29"/>
      <c r="BD29" s="29"/>
      <c r="BE29" s="29"/>
    </row>
    <row r="30" spans="1:57" x14ac:dyDescent="0.15">
      <c r="A30" s="6"/>
      <c r="B30" s="5"/>
      <c r="C30" s="7" t="s">
        <v>41</v>
      </c>
      <c r="D30" s="29">
        <f t="shared" ref="D30:AV30" si="8">STDEV(D20:D27)</f>
        <v>1.4142135623730951</v>
      </c>
      <c r="E30" s="29">
        <f t="shared" si="8"/>
        <v>1.0690449676496976</v>
      </c>
      <c r="F30" s="29">
        <f t="shared" si="8"/>
        <v>1.7268882005337975</v>
      </c>
      <c r="G30" s="29">
        <f t="shared" si="8"/>
        <v>2.2638462845343543</v>
      </c>
      <c r="H30" s="29">
        <f t="shared" si="8"/>
        <v>1.4142135623730951</v>
      </c>
      <c r="I30" s="29">
        <f t="shared" si="8"/>
        <v>0.64086994446165568</v>
      </c>
      <c r="J30" s="29">
        <f t="shared" si="8"/>
        <v>1.0606601717798212</v>
      </c>
      <c r="K30" s="29">
        <f t="shared" si="8"/>
        <v>1.1649647450214351</v>
      </c>
      <c r="L30" s="29">
        <f t="shared" si="8"/>
        <v>2.2038926600773587</v>
      </c>
      <c r="M30" s="29">
        <f t="shared" si="8"/>
        <v>1.1877349391654208</v>
      </c>
      <c r="N30" s="29">
        <f t="shared" si="8"/>
        <v>0.7559289460184544</v>
      </c>
      <c r="O30" s="29">
        <f t="shared" si="8"/>
        <v>0.51754916950676566</v>
      </c>
      <c r="P30" s="29">
        <f t="shared" si="8"/>
        <v>1.3093073414159542</v>
      </c>
      <c r="Q30" s="29">
        <f t="shared" si="8"/>
        <v>0.91612538131290433</v>
      </c>
      <c r="R30" s="29">
        <f t="shared" si="8"/>
        <v>0.83452296039628016</v>
      </c>
      <c r="S30" s="29">
        <f t="shared" si="8"/>
        <v>0.46291004988627571</v>
      </c>
      <c r="T30" s="29">
        <f t="shared" si="8"/>
        <v>0.92582009977255142</v>
      </c>
      <c r="U30" s="29">
        <f t="shared" si="8"/>
        <v>1.3093073414159542</v>
      </c>
      <c r="V30" s="29">
        <f t="shared" si="8"/>
        <v>1.8322507626258087</v>
      </c>
      <c r="W30" s="29">
        <f t="shared" si="8"/>
        <v>1.1649647450214351</v>
      </c>
      <c r="X30" s="29">
        <f t="shared" si="8"/>
        <v>0.92582009977255142</v>
      </c>
      <c r="Y30" s="29">
        <f t="shared" si="8"/>
        <v>1.0350983390135313</v>
      </c>
      <c r="Z30" s="29">
        <f t="shared" si="8"/>
        <v>1.0350983390135313</v>
      </c>
      <c r="AA30" s="29">
        <f t="shared" si="8"/>
        <v>1.5811388300841898</v>
      </c>
      <c r="AB30" s="29">
        <f t="shared" si="8"/>
        <v>1.0350983390135313</v>
      </c>
      <c r="AC30" s="29">
        <f t="shared" si="8"/>
        <v>0.64086994446165568</v>
      </c>
      <c r="AD30" s="29">
        <f t="shared" si="8"/>
        <v>0.7559289460184544</v>
      </c>
      <c r="AE30" s="29">
        <f t="shared" si="8"/>
        <v>1.1649647450214351</v>
      </c>
      <c r="AF30" s="29">
        <f t="shared" si="8"/>
        <v>0.92582009977255142</v>
      </c>
      <c r="AG30" s="29">
        <f t="shared" si="8"/>
        <v>1.3093073414159542</v>
      </c>
      <c r="AH30" s="29">
        <f t="shared" si="8"/>
        <v>0.51754916950676566</v>
      </c>
      <c r="AI30" s="29">
        <f t="shared" si="8"/>
        <v>0.46291004988627571</v>
      </c>
      <c r="AJ30" s="29">
        <f t="shared" si="8"/>
        <v>0.88640526042791834</v>
      </c>
      <c r="AK30" s="29">
        <f t="shared" si="8"/>
        <v>0.46291004988627571</v>
      </c>
      <c r="AL30" s="29">
        <f t="shared" si="8"/>
        <v>1.0690449676496976</v>
      </c>
      <c r="AM30" s="29">
        <f t="shared" si="8"/>
        <v>0.70710678118654757</v>
      </c>
      <c r="AN30" s="29">
        <f t="shared" si="8"/>
        <v>0.74402380914284494</v>
      </c>
      <c r="AO30" s="29">
        <f t="shared" si="8"/>
        <v>1.1649647450214351</v>
      </c>
      <c r="AP30" s="29">
        <f t="shared" si="8"/>
        <v>1.8850918886280925</v>
      </c>
      <c r="AQ30" s="29">
        <f t="shared" si="8"/>
        <v>0.74402380914284494</v>
      </c>
      <c r="AR30" s="29">
        <f t="shared" si="8"/>
        <v>0.64086994446165568</v>
      </c>
      <c r="AS30" s="29">
        <f t="shared" si="8"/>
        <v>1.1259916264596033</v>
      </c>
      <c r="AT30" s="29">
        <f t="shared" si="8"/>
        <v>2.3754698783308417</v>
      </c>
      <c r="AU30" s="29">
        <f t="shared" si="8"/>
        <v>3.4408263127170069</v>
      </c>
      <c r="AV30" s="29">
        <f t="shared" si="8"/>
        <v>1.3562026818605375</v>
      </c>
      <c r="AW30" s="7" t="s">
        <v>41</v>
      </c>
      <c r="AX30" s="29">
        <f>STDEV(AX20:AX27)</f>
        <v>0.50307695211874526</v>
      </c>
      <c r="AY30" s="29">
        <f>STDEV(AY20:AY27)</f>
        <v>0.49955888831289585</v>
      </c>
      <c r="AZ30" s="29">
        <f>STDEV(AZ20:AZ27)</f>
        <v>0.59816739530354968</v>
      </c>
      <c r="BA30" s="29">
        <f>STDEV(BA20:BA27)</f>
        <v>1.1158628552902847</v>
      </c>
      <c r="BB30" s="29">
        <f>STDEV(BB20:BB27)</f>
        <v>0.82295119979782339</v>
      </c>
      <c r="BC30" s="29"/>
      <c r="BD30" s="29"/>
      <c r="BE30" s="29"/>
    </row>
    <row r="31" spans="1:57" x14ac:dyDescent="0.15">
      <c r="A31" s="6"/>
      <c r="B31" s="5"/>
      <c r="C31" s="3"/>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7" t="s">
        <v>45</v>
      </c>
      <c r="AX31" s="29">
        <f>STDEV(D20:D27,I20:I27,N20:N27,S20:S27,X20:X27,AC20:AC27,AH20:AH27,AM20:AM27,AR20:AR27)</f>
        <v>0.81793281173152743</v>
      </c>
      <c r="AY31" s="29">
        <f>STDEV(E20:E27,J20:J27,O20:O27,T20:T27,Y20:Y27,AD20:AD27,AI20:AI27,AN20:AN27,AS20:AS27)</f>
        <v>0.89992174933689517</v>
      </c>
      <c r="AZ31" s="29">
        <f>STDEV(F20:F27,K20:K27,P20:P27,U20:U27,Z20:Z27,AE20:AE27,AJ20:AJ27,AO20:AO27,AT20:AT27)</f>
        <v>1.5213015389648965</v>
      </c>
      <c r="BA31" s="29">
        <f>STDEV(G20:G27,L20:L27,Q20:Q27,V20:V27,AA20:AA27,AF20:AF27,AK20:AK27,AP20:AP27,AU20:AU27)</f>
        <v>1.9921599071012497</v>
      </c>
      <c r="BB31" s="29">
        <f>STDEV(H20:H27,M20:M27,R20:R27,W20:W27,AB20:AB27,AG20:AG27,AL20:AL27,AQ20:AQ27,AV20:AV27)</f>
        <v>1.1034162344924374</v>
      </c>
    </row>
    <row r="32" spans="1:57" x14ac:dyDescent="0.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row>
    <row r="33" spans="1:57" x14ac:dyDescent="0.15">
      <c r="A33" s="116" t="s">
        <v>33</v>
      </c>
      <c r="B33" s="116"/>
      <c r="C33" s="7"/>
      <c r="D33" s="111" t="s">
        <v>9</v>
      </c>
      <c r="E33" s="111"/>
      <c r="F33" s="111"/>
      <c r="G33" s="111"/>
      <c r="H33" s="111"/>
      <c r="I33" s="117" t="s">
        <v>0</v>
      </c>
      <c r="J33" s="117"/>
      <c r="K33" s="117"/>
      <c r="L33" s="117"/>
      <c r="M33" s="117"/>
      <c r="N33" s="113" t="s">
        <v>6</v>
      </c>
      <c r="O33" s="113"/>
      <c r="P33" s="113"/>
      <c r="Q33" s="113"/>
      <c r="R33" s="113"/>
      <c r="S33" s="114" t="s">
        <v>5</v>
      </c>
      <c r="T33" s="114"/>
      <c r="U33" s="114"/>
      <c r="V33" s="114"/>
      <c r="W33" s="114"/>
      <c r="X33" s="106" t="s">
        <v>7</v>
      </c>
      <c r="Y33" s="106"/>
      <c r="Z33" s="106"/>
      <c r="AA33" s="106"/>
      <c r="AB33" s="106"/>
      <c r="AC33" s="115" t="s">
        <v>28</v>
      </c>
      <c r="AD33" s="115"/>
      <c r="AE33" s="115"/>
      <c r="AF33" s="115"/>
      <c r="AG33" s="115"/>
      <c r="AH33" s="108" t="s">
        <v>29</v>
      </c>
      <c r="AI33" s="108"/>
      <c r="AJ33" s="108"/>
      <c r="AK33" s="108"/>
      <c r="AL33" s="108"/>
      <c r="AM33" s="109" t="s">
        <v>4</v>
      </c>
      <c r="AN33" s="109"/>
      <c r="AO33" s="109"/>
      <c r="AP33" s="109"/>
      <c r="AQ33" s="109"/>
      <c r="AR33" s="110" t="s">
        <v>8</v>
      </c>
      <c r="AS33" s="110"/>
      <c r="AT33" s="110"/>
      <c r="AU33" s="110"/>
      <c r="AV33" s="110"/>
    </row>
    <row r="34" spans="1:57" x14ac:dyDescent="0.15">
      <c r="A34" s="116"/>
      <c r="B34" s="116"/>
      <c r="C34" s="7"/>
      <c r="D34" s="56"/>
      <c r="E34" s="56"/>
      <c r="F34" s="56"/>
      <c r="G34" s="56"/>
      <c r="H34" s="56"/>
      <c r="I34" s="57"/>
      <c r="J34" s="57"/>
      <c r="K34" s="57"/>
      <c r="L34" s="57"/>
      <c r="M34" s="57"/>
      <c r="N34" s="8"/>
      <c r="O34" s="8"/>
      <c r="P34" s="8"/>
      <c r="Q34" s="8"/>
      <c r="R34" s="8"/>
      <c r="S34" s="9"/>
      <c r="T34" s="9"/>
      <c r="U34" s="9"/>
      <c r="V34" s="9"/>
      <c r="W34" s="9"/>
      <c r="X34" s="10"/>
      <c r="Y34" s="10"/>
      <c r="Z34" s="10"/>
      <c r="AA34" s="10"/>
      <c r="AB34" s="10"/>
      <c r="AC34" s="11"/>
      <c r="AD34" s="11"/>
      <c r="AE34" s="11"/>
      <c r="AF34" s="11"/>
      <c r="AG34" s="11"/>
      <c r="AH34" s="12"/>
      <c r="AI34" s="12"/>
      <c r="AJ34" s="12"/>
      <c r="AK34" s="12"/>
      <c r="AL34" s="12"/>
      <c r="AM34" s="13"/>
      <c r="AN34" s="13"/>
      <c r="AO34" s="13"/>
      <c r="AP34" s="13"/>
      <c r="AQ34" s="13"/>
      <c r="AR34" s="14"/>
      <c r="AS34" s="14"/>
      <c r="AT34" s="14"/>
      <c r="AU34" s="14"/>
      <c r="AV34" s="14"/>
    </row>
    <row r="35" spans="1:57" x14ac:dyDescent="0.15">
      <c r="A35" s="116"/>
      <c r="B35" s="116"/>
      <c r="C35" s="4"/>
      <c r="D35" s="18" t="s">
        <v>11</v>
      </c>
      <c r="E35" s="18" t="s">
        <v>2</v>
      </c>
      <c r="F35" s="18" t="s">
        <v>12</v>
      </c>
      <c r="G35" s="18" t="s">
        <v>13</v>
      </c>
      <c r="H35" s="18" t="s">
        <v>14</v>
      </c>
      <c r="I35" s="19" t="s">
        <v>11</v>
      </c>
      <c r="J35" s="19" t="s">
        <v>2</v>
      </c>
      <c r="K35" s="19" t="s">
        <v>12</v>
      </c>
      <c r="L35" s="19" t="s">
        <v>13</v>
      </c>
      <c r="M35" s="19" t="s">
        <v>14</v>
      </c>
      <c r="N35" s="8" t="s">
        <v>11</v>
      </c>
      <c r="O35" s="8" t="s">
        <v>2</v>
      </c>
      <c r="P35" s="8" t="s">
        <v>12</v>
      </c>
      <c r="Q35" s="8" t="s">
        <v>13</v>
      </c>
      <c r="R35" s="8" t="s">
        <v>14</v>
      </c>
      <c r="S35" s="9" t="s">
        <v>11</v>
      </c>
      <c r="T35" s="9" t="s">
        <v>2</v>
      </c>
      <c r="U35" s="9" t="s">
        <v>12</v>
      </c>
      <c r="V35" s="9" t="s">
        <v>13</v>
      </c>
      <c r="W35" s="9" t="s">
        <v>14</v>
      </c>
      <c r="X35" s="10" t="s">
        <v>11</v>
      </c>
      <c r="Y35" s="10" t="s">
        <v>2</v>
      </c>
      <c r="Z35" s="10" t="s">
        <v>12</v>
      </c>
      <c r="AA35" s="10" t="s">
        <v>13</v>
      </c>
      <c r="AB35" s="10" t="s">
        <v>14</v>
      </c>
      <c r="AC35" s="11" t="s">
        <v>11</v>
      </c>
      <c r="AD35" s="11" t="s">
        <v>2</v>
      </c>
      <c r="AE35" s="11" t="s">
        <v>12</v>
      </c>
      <c r="AF35" s="11" t="s">
        <v>13</v>
      </c>
      <c r="AG35" s="11" t="s">
        <v>14</v>
      </c>
      <c r="AH35" s="20" t="s">
        <v>11</v>
      </c>
      <c r="AI35" s="20" t="s">
        <v>2</v>
      </c>
      <c r="AJ35" s="20" t="s">
        <v>12</v>
      </c>
      <c r="AK35" s="20" t="s">
        <v>13</v>
      </c>
      <c r="AL35" s="20" t="s">
        <v>14</v>
      </c>
      <c r="AM35" s="21" t="s">
        <v>11</v>
      </c>
      <c r="AN35" s="21" t="s">
        <v>2</v>
      </c>
      <c r="AO35" s="21" t="s">
        <v>12</v>
      </c>
      <c r="AP35" s="21" t="s">
        <v>13</v>
      </c>
      <c r="AQ35" s="21" t="s">
        <v>14</v>
      </c>
      <c r="AR35" s="22" t="s">
        <v>11</v>
      </c>
      <c r="AS35" s="22" t="s">
        <v>2</v>
      </c>
      <c r="AT35" s="22" t="s">
        <v>12</v>
      </c>
      <c r="AU35" s="22" t="s">
        <v>13</v>
      </c>
      <c r="AV35" s="22" t="s">
        <v>14</v>
      </c>
      <c r="AX35" s="7" t="s">
        <v>11</v>
      </c>
      <c r="AY35" s="7" t="s">
        <v>2</v>
      </c>
      <c r="AZ35" s="7" t="s">
        <v>12</v>
      </c>
      <c r="BA35" s="7" t="s">
        <v>13</v>
      </c>
      <c r="BB35" s="7" t="s">
        <v>14</v>
      </c>
      <c r="BC35" s="7"/>
      <c r="BD35" s="7"/>
      <c r="BE35" s="7"/>
    </row>
    <row r="36" spans="1:57" ht="24" x14ac:dyDescent="0.15">
      <c r="A36" s="6"/>
      <c r="B36" s="5" t="s">
        <v>10</v>
      </c>
      <c r="C36" s="118" t="s">
        <v>1</v>
      </c>
      <c r="D36" s="16">
        <v>9</v>
      </c>
      <c r="E36" s="16">
        <v>9</v>
      </c>
      <c r="F36" s="16">
        <v>6</v>
      </c>
      <c r="G36" s="16">
        <v>2</v>
      </c>
      <c r="H36" s="16">
        <v>9</v>
      </c>
      <c r="I36" s="16">
        <v>10</v>
      </c>
      <c r="J36" s="16">
        <v>10</v>
      </c>
      <c r="K36" s="16">
        <v>9</v>
      </c>
      <c r="L36" s="16">
        <v>8</v>
      </c>
      <c r="M36" s="16">
        <v>6</v>
      </c>
      <c r="N36" s="16">
        <v>10</v>
      </c>
      <c r="O36" s="16">
        <v>8</v>
      </c>
      <c r="P36" s="16">
        <v>7</v>
      </c>
      <c r="Q36" s="16">
        <v>8</v>
      </c>
      <c r="R36" s="16">
        <v>10</v>
      </c>
      <c r="S36" s="16">
        <v>9</v>
      </c>
      <c r="T36" s="16">
        <v>8</v>
      </c>
      <c r="U36" s="16">
        <v>5</v>
      </c>
      <c r="V36" s="16">
        <v>9</v>
      </c>
      <c r="W36" s="16">
        <v>9</v>
      </c>
      <c r="X36" s="16">
        <v>9</v>
      </c>
      <c r="Y36" s="16">
        <v>10</v>
      </c>
      <c r="Z36" s="16">
        <v>8</v>
      </c>
      <c r="AA36" s="16">
        <v>9</v>
      </c>
      <c r="AB36" s="16">
        <v>9</v>
      </c>
      <c r="AC36" s="16">
        <v>9</v>
      </c>
      <c r="AD36" s="16">
        <v>9</v>
      </c>
      <c r="AE36" s="16">
        <v>4</v>
      </c>
      <c r="AF36" s="16">
        <v>8</v>
      </c>
      <c r="AG36" s="16">
        <v>9</v>
      </c>
      <c r="AH36" s="16">
        <v>9</v>
      </c>
      <c r="AI36" s="16">
        <v>10</v>
      </c>
      <c r="AJ36" s="16">
        <v>9</v>
      </c>
      <c r="AK36" s="16">
        <v>8</v>
      </c>
      <c r="AL36" s="16">
        <v>8</v>
      </c>
      <c r="AM36" s="16">
        <v>10</v>
      </c>
      <c r="AN36" s="16">
        <v>9</v>
      </c>
      <c r="AO36" s="16">
        <v>9</v>
      </c>
      <c r="AP36" s="16">
        <v>9</v>
      </c>
      <c r="AQ36" s="16">
        <v>7</v>
      </c>
      <c r="AR36" s="16">
        <v>9</v>
      </c>
      <c r="AS36" s="16">
        <v>9</v>
      </c>
      <c r="AT36" s="16">
        <v>8</v>
      </c>
      <c r="AU36" s="16">
        <v>8</v>
      </c>
      <c r="AV36" s="16">
        <v>5</v>
      </c>
      <c r="AX36" s="29">
        <f>AVERAGE(D36,I36,N36,S36,X36,AC36,AH36,AM36,AR36)</f>
        <v>9.3333333333333339</v>
      </c>
      <c r="AY36" s="29">
        <f t="shared" ref="AY36:BB43" si="9">AVERAGE(E36,J36,O36,T36,Y36,AD36,AI36,AN36,AS36)</f>
        <v>9.1111111111111107</v>
      </c>
      <c r="AZ36" s="29">
        <f t="shared" si="9"/>
        <v>7.2222222222222223</v>
      </c>
      <c r="BA36" s="29">
        <f t="shared" si="9"/>
        <v>7.666666666666667</v>
      </c>
      <c r="BB36" s="29">
        <f t="shared" si="9"/>
        <v>8</v>
      </c>
      <c r="BC36" s="29"/>
      <c r="BD36" s="29"/>
      <c r="BE36" s="29"/>
    </row>
    <row r="37" spans="1:57" ht="24" x14ac:dyDescent="0.15">
      <c r="A37" s="6"/>
      <c r="B37" s="5" t="s">
        <v>15</v>
      </c>
      <c r="C37" s="118"/>
      <c r="D37" s="16">
        <v>9</v>
      </c>
      <c r="E37" s="16">
        <v>6</v>
      </c>
      <c r="F37" s="16">
        <v>8</v>
      </c>
      <c r="G37" s="16">
        <v>7</v>
      </c>
      <c r="H37" s="16">
        <v>7</v>
      </c>
      <c r="I37" s="17">
        <v>9</v>
      </c>
      <c r="J37" s="17">
        <v>6</v>
      </c>
      <c r="K37" s="16">
        <v>6</v>
      </c>
      <c r="L37" s="16">
        <v>5</v>
      </c>
      <c r="M37" s="16">
        <v>0</v>
      </c>
      <c r="N37" s="16">
        <v>8</v>
      </c>
      <c r="O37" s="16">
        <v>8</v>
      </c>
      <c r="P37" s="16">
        <v>6</v>
      </c>
      <c r="Q37" s="16">
        <v>5</v>
      </c>
      <c r="R37" s="16">
        <v>5</v>
      </c>
      <c r="S37" s="16">
        <v>10</v>
      </c>
      <c r="T37" s="16">
        <v>9</v>
      </c>
      <c r="U37" s="16">
        <v>8</v>
      </c>
      <c r="V37" s="16">
        <v>6</v>
      </c>
      <c r="W37" s="16">
        <v>2</v>
      </c>
      <c r="X37" s="17">
        <v>9</v>
      </c>
      <c r="Y37" s="17">
        <v>6</v>
      </c>
      <c r="Z37" s="16">
        <v>7</v>
      </c>
      <c r="AA37" s="16">
        <v>5</v>
      </c>
      <c r="AB37" s="16">
        <v>9</v>
      </c>
      <c r="AC37" s="16">
        <v>7</v>
      </c>
      <c r="AD37" s="16">
        <v>8</v>
      </c>
      <c r="AE37" s="16">
        <v>9</v>
      </c>
      <c r="AF37" s="16">
        <v>7</v>
      </c>
      <c r="AG37" s="16">
        <v>6</v>
      </c>
      <c r="AH37" s="16">
        <v>7</v>
      </c>
      <c r="AI37" s="16">
        <v>7</v>
      </c>
      <c r="AJ37" s="16">
        <v>9</v>
      </c>
      <c r="AK37" s="16">
        <v>7</v>
      </c>
      <c r="AL37" s="16">
        <v>7</v>
      </c>
      <c r="AM37" s="17">
        <v>6</v>
      </c>
      <c r="AN37" s="17">
        <v>10</v>
      </c>
      <c r="AO37" s="16">
        <v>7</v>
      </c>
      <c r="AP37" s="16">
        <v>2</v>
      </c>
      <c r="AQ37" s="16">
        <v>9</v>
      </c>
      <c r="AR37" s="16">
        <v>9</v>
      </c>
      <c r="AS37" s="16">
        <v>9</v>
      </c>
      <c r="AT37" s="16">
        <v>6</v>
      </c>
      <c r="AU37" s="16">
        <v>10</v>
      </c>
      <c r="AV37" s="16">
        <v>8</v>
      </c>
      <c r="AX37" s="29">
        <f t="shared" ref="AX37:AX43" si="10">AVERAGE(D37,I37,N37,S37,X37,AC37,AH37,AM37,AR37)</f>
        <v>8.2222222222222214</v>
      </c>
      <c r="AY37" s="29">
        <f t="shared" si="9"/>
        <v>7.666666666666667</v>
      </c>
      <c r="AZ37" s="29">
        <f t="shared" si="9"/>
        <v>7.333333333333333</v>
      </c>
      <c r="BA37" s="29">
        <f t="shared" si="9"/>
        <v>6</v>
      </c>
      <c r="BB37" s="29">
        <f t="shared" si="9"/>
        <v>5.8888888888888893</v>
      </c>
      <c r="BC37" s="29"/>
      <c r="BD37" s="29"/>
      <c r="BE37" s="29"/>
    </row>
    <row r="38" spans="1:57" ht="36" x14ac:dyDescent="0.15">
      <c r="A38" s="6"/>
      <c r="B38" s="5" t="s">
        <v>16</v>
      </c>
      <c r="C38" s="118"/>
      <c r="D38" s="16">
        <v>6</v>
      </c>
      <c r="E38" s="16">
        <v>10</v>
      </c>
      <c r="F38" s="16">
        <v>6</v>
      </c>
      <c r="G38" s="16">
        <v>0</v>
      </c>
      <c r="H38" s="16">
        <v>9</v>
      </c>
      <c r="I38" s="16">
        <v>9</v>
      </c>
      <c r="J38" s="16">
        <v>9</v>
      </c>
      <c r="K38" s="16">
        <v>7</v>
      </c>
      <c r="L38" s="16">
        <v>8</v>
      </c>
      <c r="M38" s="16">
        <v>9</v>
      </c>
      <c r="N38" s="16">
        <v>7</v>
      </c>
      <c r="O38" s="16">
        <v>9</v>
      </c>
      <c r="P38" s="16">
        <v>10</v>
      </c>
      <c r="Q38" s="16">
        <v>8</v>
      </c>
      <c r="R38" s="16">
        <v>9</v>
      </c>
      <c r="S38" s="16">
        <v>9</v>
      </c>
      <c r="T38" s="16">
        <v>9</v>
      </c>
      <c r="U38" s="16">
        <v>8.5</v>
      </c>
      <c r="V38" s="16">
        <v>7</v>
      </c>
      <c r="W38" s="16">
        <v>5</v>
      </c>
      <c r="X38" s="16">
        <v>9</v>
      </c>
      <c r="Y38" s="16">
        <v>9</v>
      </c>
      <c r="Z38" s="16">
        <v>9</v>
      </c>
      <c r="AA38" s="16">
        <v>8</v>
      </c>
      <c r="AB38" s="16">
        <v>8</v>
      </c>
      <c r="AC38" s="16">
        <v>9</v>
      </c>
      <c r="AD38" s="16">
        <v>10</v>
      </c>
      <c r="AE38" s="16">
        <v>7</v>
      </c>
      <c r="AF38" s="16">
        <v>6</v>
      </c>
      <c r="AG38" s="16">
        <v>7</v>
      </c>
      <c r="AH38" s="16">
        <v>9</v>
      </c>
      <c r="AI38" s="16">
        <v>10</v>
      </c>
      <c r="AJ38" s="16">
        <v>9</v>
      </c>
      <c r="AK38" s="16">
        <v>7</v>
      </c>
      <c r="AL38" s="16">
        <v>8</v>
      </c>
      <c r="AM38" s="16">
        <v>10</v>
      </c>
      <c r="AN38" s="16">
        <v>9</v>
      </c>
      <c r="AO38" s="16">
        <v>9</v>
      </c>
      <c r="AP38" s="16">
        <v>7</v>
      </c>
      <c r="AQ38" s="16">
        <v>7</v>
      </c>
      <c r="AR38" s="16">
        <v>6</v>
      </c>
      <c r="AS38" s="16">
        <v>9</v>
      </c>
      <c r="AT38" s="16">
        <v>0</v>
      </c>
      <c r="AU38" s="16">
        <v>9</v>
      </c>
      <c r="AV38" s="16">
        <v>9</v>
      </c>
      <c r="AX38" s="29">
        <f t="shared" si="10"/>
        <v>8.2222222222222214</v>
      </c>
      <c r="AY38" s="29">
        <f t="shared" si="9"/>
        <v>9.3333333333333339</v>
      </c>
      <c r="AZ38" s="29">
        <f t="shared" si="9"/>
        <v>7.2777777777777777</v>
      </c>
      <c r="BA38" s="29">
        <f t="shared" si="9"/>
        <v>6.666666666666667</v>
      </c>
      <c r="BB38" s="29">
        <f t="shared" si="9"/>
        <v>7.8888888888888893</v>
      </c>
      <c r="BC38" s="29"/>
      <c r="BD38" s="29"/>
      <c r="BE38" s="29"/>
    </row>
    <row r="39" spans="1:57" ht="24" x14ac:dyDescent="0.15">
      <c r="A39" s="6"/>
      <c r="B39" s="5" t="s">
        <v>18</v>
      </c>
      <c r="C39" s="118"/>
      <c r="D39" s="16">
        <v>9</v>
      </c>
      <c r="E39" s="16">
        <v>8</v>
      </c>
      <c r="F39" s="16">
        <v>10</v>
      </c>
      <c r="G39" s="16">
        <v>1</v>
      </c>
      <c r="H39" s="16">
        <v>7</v>
      </c>
      <c r="I39" s="16">
        <v>9</v>
      </c>
      <c r="J39" s="16">
        <v>8</v>
      </c>
      <c r="K39" s="16">
        <v>8</v>
      </c>
      <c r="L39" s="16">
        <v>7</v>
      </c>
      <c r="M39" s="16">
        <v>6</v>
      </c>
      <c r="N39" s="16">
        <v>9</v>
      </c>
      <c r="O39" s="16">
        <v>9</v>
      </c>
      <c r="P39" s="16">
        <v>10</v>
      </c>
      <c r="Q39" s="16">
        <v>8</v>
      </c>
      <c r="R39" s="16">
        <v>10</v>
      </c>
      <c r="S39" s="16">
        <v>7</v>
      </c>
      <c r="T39" s="16">
        <v>8</v>
      </c>
      <c r="U39" s="16">
        <v>9</v>
      </c>
      <c r="V39" s="16">
        <v>7</v>
      </c>
      <c r="W39" s="16">
        <v>8</v>
      </c>
      <c r="X39" s="16">
        <v>9</v>
      </c>
      <c r="Y39" s="16">
        <v>9</v>
      </c>
      <c r="Z39" s="16">
        <v>9</v>
      </c>
      <c r="AA39" s="16">
        <v>8</v>
      </c>
      <c r="AB39" s="16">
        <v>6</v>
      </c>
      <c r="AC39" s="17">
        <v>5</v>
      </c>
      <c r="AD39" s="17">
        <v>8</v>
      </c>
      <c r="AE39" s="16">
        <v>10</v>
      </c>
      <c r="AF39" s="16">
        <v>7</v>
      </c>
      <c r="AG39" s="16">
        <v>10</v>
      </c>
      <c r="AH39" s="16">
        <v>10</v>
      </c>
      <c r="AI39" s="16">
        <v>9</v>
      </c>
      <c r="AJ39" s="16">
        <v>8</v>
      </c>
      <c r="AK39" s="16">
        <v>6</v>
      </c>
      <c r="AL39" s="16">
        <v>6</v>
      </c>
      <c r="AM39" s="16">
        <v>6</v>
      </c>
      <c r="AN39" s="16">
        <v>8</v>
      </c>
      <c r="AO39" s="16">
        <v>9</v>
      </c>
      <c r="AP39" s="16">
        <v>8</v>
      </c>
      <c r="AQ39" s="16">
        <v>9</v>
      </c>
      <c r="AR39" s="16">
        <v>9</v>
      </c>
      <c r="AS39" s="16">
        <v>9</v>
      </c>
      <c r="AT39" s="16">
        <v>8</v>
      </c>
      <c r="AU39" s="16">
        <v>7</v>
      </c>
      <c r="AV39" s="16">
        <v>0</v>
      </c>
      <c r="AX39" s="29">
        <f t="shared" si="10"/>
        <v>8.1111111111111107</v>
      </c>
      <c r="AY39" s="29">
        <f t="shared" si="9"/>
        <v>8.4444444444444446</v>
      </c>
      <c r="AZ39" s="29">
        <f t="shared" si="9"/>
        <v>9</v>
      </c>
      <c r="BA39" s="29">
        <f t="shared" si="9"/>
        <v>6.5555555555555554</v>
      </c>
      <c r="BB39" s="29">
        <f t="shared" si="9"/>
        <v>6.8888888888888893</v>
      </c>
      <c r="BC39" s="29"/>
      <c r="BD39" s="29"/>
      <c r="BE39" s="29"/>
    </row>
    <row r="40" spans="1:57" ht="24" x14ac:dyDescent="0.15">
      <c r="A40" s="6"/>
      <c r="B40" s="5" t="s">
        <v>17</v>
      </c>
      <c r="C40" s="118"/>
      <c r="D40" s="16">
        <v>6</v>
      </c>
      <c r="E40" s="16">
        <v>6</v>
      </c>
      <c r="F40" s="16">
        <v>5</v>
      </c>
      <c r="G40" s="16">
        <v>10</v>
      </c>
      <c r="H40" s="16">
        <v>6</v>
      </c>
      <c r="I40" s="16">
        <v>4</v>
      </c>
      <c r="J40" s="16">
        <v>6</v>
      </c>
      <c r="K40" s="16">
        <v>6</v>
      </c>
      <c r="L40" s="16">
        <v>5</v>
      </c>
      <c r="M40" s="16">
        <v>4</v>
      </c>
      <c r="N40" s="16">
        <v>9</v>
      </c>
      <c r="O40" s="16">
        <v>8</v>
      </c>
      <c r="P40" s="16">
        <v>6</v>
      </c>
      <c r="Q40" s="16">
        <v>5</v>
      </c>
      <c r="R40" s="16">
        <v>4</v>
      </c>
      <c r="S40" s="17">
        <v>6</v>
      </c>
      <c r="T40" s="17">
        <v>9</v>
      </c>
      <c r="U40" s="16">
        <v>9.5</v>
      </c>
      <c r="V40" s="16">
        <v>5</v>
      </c>
      <c r="W40" s="16">
        <v>8</v>
      </c>
      <c r="X40" s="16">
        <v>9</v>
      </c>
      <c r="Y40" s="16">
        <v>10</v>
      </c>
      <c r="Z40" s="16">
        <v>10</v>
      </c>
      <c r="AA40" s="16">
        <v>2</v>
      </c>
      <c r="AB40" s="16">
        <v>9</v>
      </c>
      <c r="AC40" s="16">
        <v>9</v>
      </c>
      <c r="AD40" s="16">
        <v>8</v>
      </c>
      <c r="AE40" s="16">
        <v>8</v>
      </c>
      <c r="AF40" s="16">
        <v>7</v>
      </c>
      <c r="AG40" s="16">
        <v>6</v>
      </c>
      <c r="AH40" s="16">
        <v>8</v>
      </c>
      <c r="AI40" s="16">
        <v>9</v>
      </c>
      <c r="AJ40" s="16">
        <v>8</v>
      </c>
      <c r="AK40" s="16">
        <v>9</v>
      </c>
      <c r="AL40" s="16">
        <v>7</v>
      </c>
      <c r="AM40" s="17">
        <v>6</v>
      </c>
      <c r="AN40" s="17">
        <v>9</v>
      </c>
      <c r="AO40" s="16">
        <v>8</v>
      </c>
      <c r="AP40" s="16">
        <v>8</v>
      </c>
      <c r="AQ40" s="16">
        <v>9</v>
      </c>
      <c r="AR40" s="16">
        <v>6</v>
      </c>
      <c r="AS40" s="16">
        <v>5</v>
      </c>
      <c r="AT40" s="16">
        <v>9</v>
      </c>
      <c r="AU40" s="16">
        <v>1</v>
      </c>
      <c r="AV40" s="16">
        <v>4</v>
      </c>
      <c r="AX40" s="29">
        <f t="shared" si="10"/>
        <v>7</v>
      </c>
      <c r="AY40" s="29">
        <f t="shared" si="9"/>
        <v>7.7777777777777777</v>
      </c>
      <c r="AZ40" s="29">
        <f t="shared" si="9"/>
        <v>7.7222222222222223</v>
      </c>
      <c r="BA40" s="29">
        <f t="shared" si="9"/>
        <v>5.7777777777777777</v>
      </c>
      <c r="BB40" s="29">
        <f t="shared" si="9"/>
        <v>6.333333333333333</v>
      </c>
      <c r="BC40" s="29"/>
      <c r="BD40" s="29"/>
      <c r="BE40" s="29"/>
    </row>
    <row r="41" spans="1:57" ht="24" x14ac:dyDescent="0.15">
      <c r="A41" s="6"/>
      <c r="B41" s="5" t="s">
        <v>19</v>
      </c>
      <c r="C41" s="118"/>
      <c r="D41" s="16">
        <v>8</v>
      </c>
      <c r="E41" s="16">
        <v>7</v>
      </c>
      <c r="F41" s="16">
        <v>9</v>
      </c>
      <c r="G41" s="16">
        <v>7</v>
      </c>
      <c r="H41" s="16">
        <v>8</v>
      </c>
      <c r="I41" s="16">
        <v>8</v>
      </c>
      <c r="J41" s="16">
        <v>9</v>
      </c>
      <c r="K41" s="16">
        <v>10</v>
      </c>
      <c r="L41" s="16">
        <v>8</v>
      </c>
      <c r="M41" s="16">
        <v>9</v>
      </c>
      <c r="N41" s="16">
        <v>10</v>
      </c>
      <c r="O41" s="16">
        <v>10</v>
      </c>
      <c r="P41" s="16">
        <v>9</v>
      </c>
      <c r="Q41" s="16">
        <v>9</v>
      </c>
      <c r="R41" s="16">
        <v>8</v>
      </c>
      <c r="S41" s="16">
        <v>8</v>
      </c>
      <c r="T41" s="16">
        <v>8</v>
      </c>
      <c r="U41" s="16">
        <v>8.5</v>
      </c>
      <c r="V41" s="16">
        <v>9.5</v>
      </c>
      <c r="W41" s="16">
        <v>9.5</v>
      </c>
      <c r="X41" s="16">
        <v>8</v>
      </c>
      <c r="Y41" s="16">
        <v>9</v>
      </c>
      <c r="Z41" s="16">
        <v>9</v>
      </c>
      <c r="AA41" s="16">
        <v>9</v>
      </c>
      <c r="AB41" s="16">
        <v>10</v>
      </c>
      <c r="AC41" s="16">
        <v>9</v>
      </c>
      <c r="AD41" s="16">
        <v>9</v>
      </c>
      <c r="AE41" s="16">
        <v>9</v>
      </c>
      <c r="AF41" s="16">
        <v>7</v>
      </c>
      <c r="AG41" s="16">
        <v>7</v>
      </c>
      <c r="AH41" s="16">
        <v>7</v>
      </c>
      <c r="AI41" s="16">
        <v>8</v>
      </c>
      <c r="AJ41" s="16">
        <v>8.5</v>
      </c>
      <c r="AK41" s="16">
        <v>8</v>
      </c>
      <c r="AL41" s="16">
        <v>9</v>
      </c>
      <c r="AM41" s="16">
        <v>10</v>
      </c>
      <c r="AN41" s="16">
        <v>9</v>
      </c>
      <c r="AO41" s="16">
        <v>9</v>
      </c>
      <c r="AP41" s="16">
        <v>9</v>
      </c>
      <c r="AQ41" s="16">
        <v>7</v>
      </c>
      <c r="AR41" s="16">
        <v>9</v>
      </c>
      <c r="AS41" s="16">
        <v>10</v>
      </c>
      <c r="AT41" s="16">
        <v>7</v>
      </c>
      <c r="AU41" s="16">
        <v>8</v>
      </c>
      <c r="AV41" s="16">
        <v>10</v>
      </c>
      <c r="AX41" s="29">
        <f t="shared" si="10"/>
        <v>8.5555555555555554</v>
      </c>
      <c r="AY41" s="29">
        <f t="shared" si="9"/>
        <v>8.7777777777777786</v>
      </c>
      <c r="AZ41" s="29">
        <f t="shared" si="9"/>
        <v>8.7777777777777786</v>
      </c>
      <c r="BA41" s="29">
        <f t="shared" si="9"/>
        <v>8.2777777777777786</v>
      </c>
      <c r="BB41" s="29">
        <f t="shared" si="9"/>
        <v>8.6111111111111107</v>
      </c>
      <c r="BC41" s="29"/>
      <c r="BD41" s="29"/>
      <c r="BE41" s="29"/>
    </row>
    <row r="42" spans="1:57" ht="24" x14ac:dyDescent="0.15">
      <c r="A42" s="6"/>
      <c r="B42" s="5" t="s">
        <v>20</v>
      </c>
      <c r="C42" s="118"/>
      <c r="D42" s="16">
        <v>10</v>
      </c>
      <c r="E42" s="16">
        <v>10</v>
      </c>
      <c r="F42" s="16">
        <v>8</v>
      </c>
      <c r="G42" s="16">
        <v>9</v>
      </c>
      <c r="H42" s="16">
        <v>10</v>
      </c>
      <c r="I42" s="16">
        <v>8</v>
      </c>
      <c r="J42" s="16">
        <v>9</v>
      </c>
      <c r="K42" s="16">
        <v>6</v>
      </c>
      <c r="L42" s="16">
        <v>9</v>
      </c>
      <c r="M42" s="16">
        <v>10</v>
      </c>
      <c r="N42" s="16">
        <v>9</v>
      </c>
      <c r="O42" s="16">
        <v>10</v>
      </c>
      <c r="P42" s="16">
        <v>7</v>
      </c>
      <c r="Q42" s="16">
        <v>9</v>
      </c>
      <c r="R42" s="16">
        <v>5</v>
      </c>
      <c r="S42" s="16">
        <v>9</v>
      </c>
      <c r="T42" s="16">
        <v>10</v>
      </c>
      <c r="U42" s="16">
        <v>8</v>
      </c>
      <c r="V42" s="16">
        <v>10</v>
      </c>
      <c r="W42" s="16">
        <v>10</v>
      </c>
      <c r="X42" s="16">
        <v>9</v>
      </c>
      <c r="Y42" s="16">
        <v>10</v>
      </c>
      <c r="Z42" s="16">
        <v>7</v>
      </c>
      <c r="AA42" s="16">
        <v>10</v>
      </c>
      <c r="AB42" s="16">
        <v>10</v>
      </c>
      <c r="AC42" s="16">
        <v>7</v>
      </c>
      <c r="AD42" s="16">
        <v>9</v>
      </c>
      <c r="AE42" s="16">
        <v>10</v>
      </c>
      <c r="AF42" s="16">
        <v>5</v>
      </c>
      <c r="AG42" s="16">
        <v>10</v>
      </c>
      <c r="AH42" s="16">
        <v>7</v>
      </c>
      <c r="AI42" s="16">
        <v>10</v>
      </c>
      <c r="AJ42" s="16">
        <v>5</v>
      </c>
      <c r="AK42" s="16">
        <v>9</v>
      </c>
      <c r="AL42" s="16">
        <v>10</v>
      </c>
      <c r="AM42" s="16">
        <v>8</v>
      </c>
      <c r="AN42" s="16">
        <v>9</v>
      </c>
      <c r="AO42" s="16">
        <v>7</v>
      </c>
      <c r="AP42" s="16">
        <v>10</v>
      </c>
      <c r="AQ42" s="16">
        <v>6</v>
      </c>
      <c r="AR42" s="16">
        <v>8</v>
      </c>
      <c r="AS42" s="16">
        <v>10</v>
      </c>
      <c r="AT42" s="16">
        <v>5</v>
      </c>
      <c r="AU42" s="16">
        <v>10</v>
      </c>
      <c r="AV42" s="16">
        <v>10</v>
      </c>
      <c r="AX42" s="29">
        <f t="shared" si="10"/>
        <v>8.3333333333333339</v>
      </c>
      <c r="AY42" s="29">
        <f t="shared" si="9"/>
        <v>9.6666666666666661</v>
      </c>
      <c r="AZ42" s="29">
        <f t="shared" si="9"/>
        <v>7</v>
      </c>
      <c r="BA42" s="29">
        <f t="shared" si="9"/>
        <v>9</v>
      </c>
      <c r="BB42" s="29">
        <f t="shared" si="9"/>
        <v>9</v>
      </c>
      <c r="BC42" s="29"/>
      <c r="BD42" s="29"/>
      <c r="BE42" s="29"/>
    </row>
    <row r="43" spans="1:57" ht="24" x14ac:dyDescent="0.15">
      <c r="A43" s="6"/>
      <c r="B43" s="5" t="s">
        <v>21</v>
      </c>
      <c r="C43" s="118"/>
      <c r="D43" s="16">
        <v>9</v>
      </c>
      <c r="E43" s="16">
        <v>7</v>
      </c>
      <c r="F43" s="16">
        <v>7</v>
      </c>
      <c r="G43" s="16">
        <v>6</v>
      </c>
      <c r="H43" s="16">
        <v>5</v>
      </c>
      <c r="I43" s="16">
        <v>9</v>
      </c>
      <c r="J43" s="16">
        <v>9</v>
      </c>
      <c r="K43" s="16">
        <v>8</v>
      </c>
      <c r="L43" s="16">
        <v>8</v>
      </c>
      <c r="M43" s="16">
        <v>7</v>
      </c>
      <c r="N43" s="16">
        <v>9</v>
      </c>
      <c r="O43" s="16">
        <v>9</v>
      </c>
      <c r="P43" s="16">
        <v>8</v>
      </c>
      <c r="Q43" s="16">
        <v>8</v>
      </c>
      <c r="R43" s="16">
        <v>7</v>
      </c>
      <c r="S43" s="16">
        <v>10</v>
      </c>
      <c r="T43" s="16">
        <v>10</v>
      </c>
      <c r="U43" s="16">
        <v>10</v>
      </c>
      <c r="V43" s="16">
        <v>10</v>
      </c>
      <c r="W43" s="16">
        <v>8</v>
      </c>
      <c r="X43" s="16">
        <v>10</v>
      </c>
      <c r="Y43" s="16">
        <v>10</v>
      </c>
      <c r="Z43" s="16">
        <v>8</v>
      </c>
      <c r="AA43" s="16">
        <v>7</v>
      </c>
      <c r="AB43" s="16">
        <v>6</v>
      </c>
      <c r="AC43" s="16">
        <v>6</v>
      </c>
      <c r="AD43" s="16">
        <v>9</v>
      </c>
      <c r="AE43" s="16">
        <v>8</v>
      </c>
      <c r="AF43" s="16">
        <v>9</v>
      </c>
      <c r="AG43" s="16">
        <v>9</v>
      </c>
      <c r="AH43" s="16">
        <v>9</v>
      </c>
      <c r="AI43" s="16">
        <v>9</v>
      </c>
      <c r="AJ43" s="16">
        <v>8</v>
      </c>
      <c r="AK43" s="16">
        <v>8</v>
      </c>
      <c r="AL43" s="16">
        <v>7</v>
      </c>
      <c r="AM43" s="17">
        <v>6</v>
      </c>
      <c r="AN43" s="17">
        <v>9</v>
      </c>
      <c r="AO43" s="16">
        <v>5</v>
      </c>
      <c r="AP43" s="16">
        <v>10</v>
      </c>
      <c r="AQ43" s="16">
        <v>9</v>
      </c>
      <c r="AR43" s="16">
        <v>6</v>
      </c>
      <c r="AS43" s="16">
        <v>9</v>
      </c>
      <c r="AT43" s="16">
        <v>1</v>
      </c>
      <c r="AU43" s="16">
        <v>0</v>
      </c>
      <c r="AV43" s="16">
        <v>8</v>
      </c>
      <c r="AX43" s="29">
        <f t="shared" si="10"/>
        <v>8.2222222222222214</v>
      </c>
      <c r="AY43" s="29">
        <f t="shared" si="9"/>
        <v>9</v>
      </c>
      <c r="AZ43" s="29">
        <f t="shared" si="9"/>
        <v>7</v>
      </c>
      <c r="BA43" s="29">
        <f t="shared" si="9"/>
        <v>7.333333333333333</v>
      </c>
      <c r="BB43" s="29">
        <f t="shared" si="9"/>
        <v>7.333333333333333</v>
      </c>
      <c r="BC43" s="29"/>
      <c r="BD43" s="29"/>
      <c r="BE43" s="29"/>
    </row>
    <row r="44" spans="1:57" x14ac:dyDescent="0.15">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row>
    <row r="45" spans="1:57" x14ac:dyDescent="0.15">
      <c r="C45" s="7" t="s">
        <v>38</v>
      </c>
      <c r="D45" s="29">
        <f t="shared" ref="D45:AV45" si="11">AVERAGE(D36:D43)</f>
        <v>8.25</v>
      </c>
      <c r="E45" s="29">
        <f t="shared" si="11"/>
        <v>7.875</v>
      </c>
      <c r="F45" s="29">
        <f t="shared" si="11"/>
        <v>7.375</v>
      </c>
      <c r="G45" s="29">
        <f t="shared" si="11"/>
        <v>5.25</v>
      </c>
      <c r="H45" s="29">
        <f t="shared" si="11"/>
        <v>7.625</v>
      </c>
      <c r="I45" s="29">
        <f t="shared" si="11"/>
        <v>8.25</v>
      </c>
      <c r="J45" s="29">
        <f t="shared" si="11"/>
        <v>8.25</v>
      </c>
      <c r="K45" s="29">
        <f t="shared" si="11"/>
        <v>7.5</v>
      </c>
      <c r="L45" s="29">
        <f t="shared" si="11"/>
        <v>7.25</v>
      </c>
      <c r="M45" s="29">
        <f t="shared" si="11"/>
        <v>6.375</v>
      </c>
      <c r="N45" s="29">
        <f t="shared" si="11"/>
        <v>8.875</v>
      </c>
      <c r="O45" s="29">
        <f t="shared" si="11"/>
        <v>8.875</v>
      </c>
      <c r="P45" s="29">
        <f t="shared" si="11"/>
        <v>7.875</v>
      </c>
      <c r="Q45" s="29">
        <f t="shared" si="11"/>
        <v>7.5</v>
      </c>
      <c r="R45" s="29">
        <f t="shared" si="11"/>
        <v>7.25</v>
      </c>
      <c r="S45" s="29">
        <f t="shared" si="11"/>
        <v>8.5</v>
      </c>
      <c r="T45" s="29">
        <f t="shared" si="11"/>
        <v>8.875</v>
      </c>
      <c r="U45" s="29">
        <f t="shared" si="11"/>
        <v>8.3125</v>
      </c>
      <c r="V45" s="29">
        <f t="shared" si="11"/>
        <v>7.9375</v>
      </c>
      <c r="W45" s="29">
        <f t="shared" si="11"/>
        <v>7.4375</v>
      </c>
      <c r="X45" s="29">
        <f t="shared" si="11"/>
        <v>9</v>
      </c>
      <c r="Y45" s="29">
        <f t="shared" si="11"/>
        <v>9.125</v>
      </c>
      <c r="Z45" s="29">
        <f t="shared" si="11"/>
        <v>8.375</v>
      </c>
      <c r="AA45" s="29">
        <f t="shared" si="11"/>
        <v>7.25</v>
      </c>
      <c r="AB45" s="29">
        <f t="shared" si="11"/>
        <v>8.375</v>
      </c>
      <c r="AC45" s="29">
        <f t="shared" si="11"/>
        <v>7.625</v>
      </c>
      <c r="AD45" s="29">
        <f t="shared" si="11"/>
        <v>8.75</v>
      </c>
      <c r="AE45" s="29">
        <f t="shared" si="11"/>
        <v>8.125</v>
      </c>
      <c r="AF45" s="29">
        <f t="shared" si="11"/>
        <v>7</v>
      </c>
      <c r="AG45" s="29">
        <f t="shared" si="11"/>
        <v>8</v>
      </c>
      <c r="AH45" s="29">
        <f t="shared" si="11"/>
        <v>8.25</v>
      </c>
      <c r="AI45" s="29">
        <f t="shared" si="11"/>
        <v>9</v>
      </c>
      <c r="AJ45" s="29">
        <f t="shared" si="11"/>
        <v>8.0625</v>
      </c>
      <c r="AK45" s="29">
        <f t="shared" si="11"/>
        <v>7.75</v>
      </c>
      <c r="AL45" s="29">
        <f t="shared" si="11"/>
        <v>7.75</v>
      </c>
      <c r="AM45" s="29">
        <f t="shared" si="11"/>
        <v>7.75</v>
      </c>
      <c r="AN45" s="29">
        <f t="shared" si="11"/>
        <v>9</v>
      </c>
      <c r="AO45" s="29">
        <f t="shared" si="11"/>
        <v>7.875</v>
      </c>
      <c r="AP45" s="29">
        <f t="shared" si="11"/>
        <v>7.875</v>
      </c>
      <c r="AQ45" s="29">
        <f t="shared" si="11"/>
        <v>7.875</v>
      </c>
      <c r="AR45" s="29">
        <f t="shared" si="11"/>
        <v>7.75</v>
      </c>
      <c r="AS45" s="29">
        <f t="shared" si="11"/>
        <v>8.75</v>
      </c>
      <c r="AT45" s="29">
        <f t="shared" si="11"/>
        <v>5.5</v>
      </c>
      <c r="AU45" s="29">
        <f t="shared" si="11"/>
        <v>6.625</v>
      </c>
      <c r="AV45" s="29">
        <f t="shared" si="11"/>
        <v>6.75</v>
      </c>
      <c r="AW45" s="7" t="s">
        <v>38</v>
      </c>
      <c r="AX45" s="29">
        <f>AVERAGE(AX36:AX43)</f>
        <v>8.25</v>
      </c>
      <c r="AY45" s="29">
        <f>AVERAGE(AY36:AY43)</f>
        <v>8.7222222222222214</v>
      </c>
      <c r="AZ45" s="29">
        <f>AVERAGE(AZ36:AZ43)</f>
        <v>7.666666666666667</v>
      </c>
      <c r="BA45" s="29">
        <f>AVERAGE(BA36:BA43)</f>
        <v>7.1597222222222232</v>
      </c>
      <c r="BB45" s="29">
        <f>AVERAGE(BB36:BB43)</f>
        <v>7.4930555555555562</v>
      </c>
      <c r="BC45" s="29"/>
      <c r="BD45" s="29"/>
      <c r="BE45" s="29"/>
    </row>
    <row r="46" spans="1:57" x14ac:dyDescent="0.15">
      <c r="C46" s="7" t="s">
        <v>41</v>
      </c>
      <c r="D46" s="29">
        <f t="shared" ref="D46:AV46" si="12">STDEV(D36:D43)</f>
        <v>1.4880476182856899</v>
      </c>
      <c r="E46" s="29">
        <f t="shared" si="12"/>
        <v>1.6420805617960927</v>
      </c>
      <c r="F46" s="29">
        <f t="shared" si="12"/>
        <v>1.685018016012207</v>
      </c>
      <c r="G46" s="29">
        <f t="shared" si="12"/>
        <v>3.770183777256185</v>
      </c>
      <c r="H46" s="29">
        <f t="shared" si="12"/>
        <v>1.685018016012207</v>
      </c>
      <c r="I46" s="29">
        <f t="shared" si="12"/>
        <v>1.8322507626258087</v>
      </c>
      <c r="J46" s="29">
        <f t="shared" si="12"/>
        <v>1.4880476182856899</v>
      </c>
      <c r="K46" s="29">
        <f t="shared" si="12"/>
        <v>1.5118578920369088</v>
      </c>
      <c r="L46" s="29">
        <f t="shared" si="12"/>
        <v>1.4880476182856899</v>
      </c>
      <c r="M46" s="29">
        <f t="shared" si="12"/>
        <v>3.2486260832190936</v>
      </c>
      <c r="N46" s="29">
        <f t="shared" si="12"/>
        <v>0.99103120896511487</v>
      </c>
      <c r="O46" s="29">
        <f t="shared" si="12"/>
        <v>0.83452296039628016</v>
      </c>
      <c r="P46" s="29">
        <f t="shared" si="12"/>
        <v>1.6420805617960927</v>
      </c>
      <c r="Q46" s="29">
        <f t="shared" si="12"/>
        <v>1.6035674514745464</v>
      </c>
      <c r="R46" s="29">
        <f t="shared" si="12"/>
        <v>2.3754698783308417</v>
      </c>
      <c r="S46" s="29">
        <f t="shared" si="12"/>
        <v>1.4142135623730951</v>
      </c>
      <c r="T46" s="29">
        <f t="shared" si="12"/>
        <v>0.83452296039628016</v>
      </c>
      <c r="U46" s="29">
        <f t="shared" si="12"/>
        <v>1.5103807466993215</v>
      </c>
      <c r="V46" s="29">
        <f t="shared" si="12"/>
        <v>1.9353386562267894</v>
      </c>
      <c r="W46" s="29">
        <f t="shared" si="12"/>
        <v>2.6650850964703867</v>
      </c>
      <c r="X46" s="29">
        <f t="shared" si="12"/>
        <v>0.53452248382484879</v>
      </c>
      <c r="Y46" s="29">
        <f t="shared" si="12"/>
        <v>1.3562026818605375</v>
      </c>
      <c r="Z46" s="29">
        <f t="shared" si="12"/>
        <v>1.0606601717798212</v>
      </c>
      <c r="AA46" s="29">
        <f t="shared" si="12"/>
        <v>2.6049403612586386</v>
      </c>
      <c r="AB46" s="29">
        <f t="shared" si="12"/>
        <v>1.5979898086569353</v>
      </c>
      <c r="AC46" s="29">
        <f t="shared" si="12"/>
        <v>1.5979898086569353</v>
      </c>
      <c r="AD46" s="29">
        <f t="shared" si="12"/>
        <v>0.70710678118654757</v>
      </c>
      <c r="AE46" s="29">
        <f t="shared" si="12"/>
        <v>1.9594095320493148</v>
      </c>
      <c r="AF46" s="29">
        <f t="shared" si="12"/>
        <v>1.1952286093343936</v>
      </c>
      <c r="AG46" s="29">
        <f t="shared" si="12"/>
        <v>1.6903085094570331</v>
      </c>
      <c r="AH46" s="29">
        <f t="shared" si="12"/>
        <v>1.1649647450214351</v>
      </c>
      <c r="AI46" s="29">
        <f t="shared" si="12"/>
        <v>1.0690449676496976</v>
      </c>
      <c r="AJ46" s="29">
        <f t="shared" si="12"/>
        <v>1.3211872366495652</v>
      </c>
      <c r="AK46" s="29">
        <f t="shared" si="12"/>
        <v>1.0350983390135313</v>
      </c>
      <c r="AL46" s="29">
        <f t="shared" si="12"/>
        <v>1.2817398889233114</v>
      </c>
      <c r="AM46" s="29">
        <f t="shared" si="12"/>
        <v>1.9820624179302297</v>
      </c>
      <c r="AN46" s="29">
        <f t="shared" si="12"/>
        <v>0.53452248382484879</v>
      </c>
      <c r="AO46" s="29">
        <f t="shared" si="12"/>
        <v>1.4577379737113252</v>
      </c>
      <c r="AP46" s="29">
        <f t="shared" si="12"/>
        <v>2.5877458475338284</v>
      </c>
      <c r="AQ46" s="29">
        <f t="shared" si="12"/>
        <v>1.2464234547582249</v>
      </c>
      <c r="AR46" s="29">
        <f t="shared" si="12"/>
        <v>1.4880476182856899</v>
      </c>
      <c r="AS46" s="29">
        <f t="shared" si="12"/>
        <v>1.5811388300841898</v>
      </c>
      <c r="AT46" s="29">
        <f t="shared" si="12"/>
        <v>3.3380918415851206</v>
      </c>
      <c r="AU46" s="29">
        <f t="shared" si="12"/>
        <v>3.9256482631170977</v>
      </c>
      <c r="AV46" s="29">
        <f t="shared" si="12"/>
        <v>3.4948942350643049</v>
      </c>
      <c r="AW46" s="7" t="s">
        <v>41</v>
      </c>
      <c r="AX46" s="29">
        <f>STDEV(AX36:AX43)</f>
        <v>0.6389751494562016</v>
      </c>
      <c r="AY46" s="29">
        <f>STDEV(AY36:AY43)</f>
        <v>0.71516700482976558</v>
      </c>
      <c r="AZ46" s="29">
        <f>STDEV(AZ36:AZ43)</f>
        <v>0.78959280019732769</v>
      </c>
      <c r="BA46" s="29">
        <f>STDEV(BA36:BA43)</f>
        <v>1.1203731033243081</v>
      </c>
      <c r="BB46" s="29">
        <f>STDEV(BB36:BB43)</f>
        <v>1.0851886839245051</v>
      </c>
      <c r="BC46" s="29"/>
      <c r="BD46" s="29"/>
      <c r="BE46" s="29"/>
    </row>
    <row r="47" spans="1:57" x14ac:dyDescent="0.15">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7" t="s">
        <v>45</v>
      </c>
      <c r="AX47" s="29">
        <f>STDEV(D36:D43,I36:I43,N36:N43,S36:S43,X36:X43,AC36:AC43,AH36:AH43,AM36:AM43,AR36:AR43)</f>
        <v>1.4413413158348005</v>
      </c>
      <c r="AY47" s="29">
        <f>STDEV(E36:E43,J36:J43,O36:O43,T36:T43,Y36:Y43,AD36:AD43,AI36:AI43,AN36:AN43,AS36:AS43)</f>
        <v>1.1775149557642619</v>
      </c>
      <c r="AZ47" s="29">
        <f>STDEV(F36:F43,K36:K43,P36:P43,U36:U43,Z36:Z43,AE36:AE43,AJ36:AJ43,AO36:AO43,AT36:AT43)</f>
        <v>1.913627923862399</v>
      </c>
      <c r="BA47" s="29">
        <f>STDEV(G36:G43,L36:L43,Q36:Q43,V36:V43,AA36:AA43,AF36:AF43,AK36:AK43,AP36:AP43,AU36:AU43)</f>
        <v>2.4420413835428416</v>
      </c>
      <c r="BB47" s="29">
        <f>STDEV(H36:H43,M36:M43,R36:R43,W36:W43,AB36:AB43,AG36:AG43,AL36:AL43,AQ36:AQ43,AV36:AV43)</f>
        <v>2.232116811831057</v>
      </c>
    </row>
    <row r="48" spans="1:57" x14ac:dyDescent="0.15">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row>
    <row r="49" spans="1:63" x14ac:dyDescent="0.15">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row>
    <row r="50" spans="1:63" x14ac:dyDescent="0.15">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row>
    <row r="51" spans="1:63" x14ac:dyDescent="0.15">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row>
    <row r="52" spans="1:63" x14ac:dyDescent="0.15">
      <c r="A52" s="119" t="s">
        <v>37</v>
      </c>
      <c r="B52" s="119"/>
      <c r="C52" s="7"/>
      <c r="D52" s="111" t="s">
        <v>9</v>
      </c>
      <c r="E52" s="111"/>
      <c r="F52" s="111"/>
      <c r="G52" s="111"/>
      <c r="H52" s="111"/>
      <c r="I52" s="117" t="s">
        <v>0</v>
      </c>
      <c r="J52" s="117"/>
      <c r="K52" s="117"/>
      <c r="L52" s="117"/>
      <c r="M52" s="117"/>
      <c r="N52" s="113" t="s">
        <v>6</v>
      </c>
      <c r="O52" s="113"/>
      <c r="P52" s="113"/>
      <c r="Q52" s="113"/>
      <c r="R52" s="113"/>
      <c r="S52" s="114" t="s">
        <v>5</v>
      </c>
      <c r="T52" s="114"/>
      <c r="U52" s="114"/>
      <c r="V52" s="114"/>
      <c r="W52" s="114"/>
      <c r="X52" s="106" t="s">
        <v>7</v>
      </c>
      <c r="Y52" s="106"/>
      <c r="Z52" s="106"/>
      <c r="AA52" s="106"/>
      <c r="AB52" s="106"/>
      <c r="AC52" s="115" t="s">
        <v>28</v>
      </c>
      <c r="AD52" s="115"/>
      <c r="AE52" s="115"/>
      <c r="AF52" s="115"/>
      <c r="AG52" s="115"/>
      <c r="AH52" s="108" t="s">
        <v>29</v>
      </c>
      <c r="AI52" s="108"/>
      <c r="AJ52" s="108"/>
      <c r="AK52" s="108"/>
      <c r="AL52" s="108"/>
      <c r="AM52" s="109" t="s">
        <v>4</v>
      </c>
      <c r="AN52" s="109"/>
      <c r="AO52" s="109"/>
      <c r="AP52" s="109"/>
      <c r="AQ52" s="109"/>
      <c r="AR52" s="110" t="s">
        <v>8</v>
      </c>
      <c r="AS52" s="110"/>
      <c r="AT52" s="110"/>
      <c r="AU52" s="110"/>
      <c r="AV52" s="110"/>
    </row>
    <row r="53" spans="1:63" x14ac:dyDescent="0.15">
      <c r="A53" s="119"/>
      <c r="B53" s="119"/>
      <c r="C53" s="4"/>
      <c r="D53" s="18" t="s">
        <v>11</v>
      </c>
      <c r="E53" s="18" t="s">
        <v>2</v>
      </c>
      <c r="F53" s="18" t="s">
        <v>12</v>
      </c>
      <c r="G53" s="18" t="s">
        <v>13</v>
      </c>
      <c r="H53" s="18" t="s">
        <v>14</v>
      </c>
      <c r="I53" s="19" t="s">
        <v>11</v>
      </c>
      <c r="J53" s="19" t="s">
        <v>2</v>
      </c>
      <c r="K53" s="19" t="s">
        <v>12</v>
      </c>
      <c r="L53" s="19" t="s">
        <v>13</v>
      </c>
      <c r="M53" s="19" t="s">
        <v>14</v>
      </c>
      <c r="N53" s="8" t="s">
        <v>11</v>
      </c>
      <c r="O53" s="8" t="s">
        <v>2</v>
      </c>
      <c r="P53" s="8" t="s">
        <v>12</v>
      </c>
      <c r="Q53" s="8" t="s">
        <v>13</v>
      </c>
      <c r="R53" s="8" t="s">
        <v>14</v>
      </c>
      <c r="S53" s="9" t="s">
        <v>11</v>
      </c>
      <c r="T53" s="9" t="s">
        <v>2</v>
      </c>
      <c r="U53" s="9" t="s">
        <v>12</v>
      </c>
      <c r="V53" s="9" t="s">
        <v>13</v>
      </c>
      <c r="W53" s="9" t="s">
        <v>14</v>
      </c>
      <c r="X53" s="10" t="s">
        <v>11</v>
      </c>
      <c r="Y53" s="10" t="s">
        <v>2</v>
      </c>
      <c r="Z53" s="10" t="s">
        <v>12</v>
      </c>
      <c r="AA53" s="10" t="s">
        <v>13</v>
      </c>
      <c r="AB53" s="10" t="s">
        <v>14</v>
      </c>
      <c r="AC53" s="11" t="s">
        <v>11</v>
      </c>
      <c r="AD53" s="11" t="s">
        <v>2</v>
      </c>
      <c r="AE53" s="11" t="s">
        <v>12</v>
      </c>
      <c r="AF53" s="11" t="s">
        <v>13</v>
      </c>
      <c r="AG53" s="11" t="s">
        <v>14</v>
      </c>
      <c r="AH53" s="20" t="s">
        <v>11</v>
      </c>
      <c r="AI53" s="20" t="s">
        <v>2</v>
      </c>
      <c r="AJ53" s="20" t="s">
        <v>12</v>
      </c>
      <c r="AK53" s="20" t="s">
        <v>13</v>
      </c>
      <c r="AL53" s="20" t="s">
        <v>14</v>
      </c>
      <c r="AM53" s="21" t="s">
        <v>11</v>
      </c>
      <c r="AN53" s="21" t="s">
        <v>2</v>
      </c>
      <c r="AO53" s="21" t="s">
        <v>12</v>
      </c>
      <c r="AP53" s="21" t="s">
        <v>13</v>
      </c>
      <c r="AQ53" s="21" t="s">
        <v>14</v>
      </c>
      <c r="AR53" s="22" t="s">
        <v>11</v>
      </c>
      <c r="AS53" s="22" t="s">
        <v>2</v>
      </c>
      <c r="AT53" s="22" t="s">
        <v>12</v>
      </c>
      <c r="AU53" s="22" t="s">
        <v>13</v>
      </c>
      <c r="AV53" s="22" t="s">
        <v>14</v>
      </c>
      <c r="AX53" s="7" t="s">
        <v>11</v>
      </c>
      <c r="AY53" s="7" t="s">
        <v>2</v>
      </c>
      <c r="AZ53" s="7" t="s">
        <v>12</v>
      </c>
      <c r="BA53" s="7" t="s">
        <v>13</v>
      </c>
      <c r="BB53" s="7" t="s">
        <v>14</v>
      </c>
      <c r="BC53" s="7"/>
      <c r="BD53" s="7"/>
      <c r="BE53" s="7"/>
      <c r="BG53" s="7"/>
      <c r="BH53" s="7"/>
      <c r="BI53" s="7"/>
      <c r="BJ53" s="7"/>
      <c r="BK53" s="7"/>
    </row>
    <row r="54" spans="1:63" ht="24" x14ac:dyDescent="0.15">
      <c r="A54" s="6"/>
      <c r="B54" s="5" t="s">
        <v>10</v>
      </c>
      <c r="C54" s="118" t="s">
        <v>1</v>
      </c>
      <c r="D54" s="24">
        <f t="shared" ref="D54:AV54" si="13">AVERAGE(D4,D20,D36)</f>
        <v>8.6666666666666661</v>
      </c>
      <c r="E54" s="24">
        <f t="shared" si="13"/>
        <v>8</v>
      </c>
      <c r="F54" s="24">
        <f t="shared" si="13"/>
        <v>6</v>
      </c>
      <c r="G54" s="24">
        <f t="shared" si="13"/>
        <v>2.6666666666666665</v>
      </c>
      <c r="H54" s="24">
        <f t="shared" si="13"/>
        <v>8.6666666666666661</v>
      </c>
      <c r="I54" s="24">
        <f t="shared" si="13"/>
        <v>8.3333333333333339</v>
      </c>
      <c r="J54" s="24">
        <f t="shared" si="13"/>
        <v>9</v>
      </c>
      <c r="K54" s="24">
        <f t="shared" si="13"/>
        <v>7.333333333333333</v>
      </c>
      <c r="L54" s="24">
        <f t="shared" si="13"/>
        <v>7</v>
      </c>
      <c r="M54" s="24">
        <f t="shared" si="13"/>
        <v>7.666666666666667</v>
      </c>
      <c r="N54" s="24">
        <f t="shared" si="13"/>
        <v>9</v>
      </c>
      <c r="O54" s="24">
        <f t="shared" si="13"/>
        <v>7.666666666666667</v>
      </c>
      <c r="P54" s="24">
        <f t="shared" si="13"/>
        <v>8.6666666666666661</v>
      </c>
      <c r="Q54" s="24">
        <f t="shared" si="13"/>
        <v>7.333333333333333</v>
      </c>
      <c r="R54" s="24">
        <f t="shared" si="13"/>
        <v>9</v>
      </c>
      <c r="S54" s="24">
        <f t="shared" si="13"/>
        <v>8</v>
      </c>
      <c r="T54" s="24">
        <f t="shared" si="13"/>
        <v>7.666666666666667</v>
      </c>
      <c r="U54" s="24">
        <f t="shared" si="13"/>
        <v>5.666666666666667</v>
      </c>
      <c r="V54" s="24">
        <f t="shared" si="13"/>
        <v>8.3333333333333339</v>
      </c>
      <c r="W54" s="24">
        <f t="shared" si="13"/>
        <v>8.3333333333333339</v>
      </c>
      <c r="X54" s="24">
        <f t="shared" si="13"/>
        <v>8.3333333333333339</v>
      </c>
      <c r="Y54" s="24">
        <f t="shared" si="13"/>
        <v>9</v>
      </c>
      <c r="Z54" s="24">
        <f t="shared" si="13"/>
        <v>8.3333333333333339</v>
      </c>
      <c r="AA54" s="24">
        <f t="shared" si="13"/>
        <v>8</v>
      </c>
      <c r="AB54" s="24">
        <f t="shared" si="13"/>
        <v>8</v>
      </c>
      <c r="AC54" s="24">
        <f t="shared" si="13"/>
        <v>8.6666666666666661</v>
      </c>
      <c r="AD54" s="24">
        <f t="shared" si="13"/>
        <v>8.6666666666666661</v>
      </c>
      <c r="AE54" s="24">
        <f t="shared" si="13"/>
        <v>5.666666666666667</v>
      </c>
      <c r="AF54" s="24">
        <f t="shared" si="13"/>
        <v>7.666666666666667</v>
      </c>
      <c r="AG54" s="24">
        <f t="shared" si="13"/>
        <v>8.6666666666666661</v>
      </c>
      <c r="AH54" s="24">
        <f t="shared" si="13"/>
        <v>8</v>
      </c>
      <c r="AI54" s="24">
        <f t="shared" si="13"/>
        <v>9.3333333333333339</v>
      </c>
      <c r="AJ54" s="24">
        <f t="shared" si="13"/>
        <v>8</v>
      </c>
      <c r="AK54" s="24">
        <f t="shared" si="13"/>
        <v>8</v>
      </c>
      <c r="AL54" s="24">
        <f t="shared" si="13"/>
        <v>7.666666666666667</v>
      </c>
      <c r="AM54" s="24">
        <f t="shared" si="13"/>
        <v>8.3333333333333339</v>
      </c>
      <c r="AN54" s="24">
        <f t="shared" si="13"/>
        <v>7.333333333333333</v>
      </c>
      <c r="AO54" s="24">
        <f t="shared" si="13"/>
        <v>8.6666666666666661</v>
      </c>
      <c r="AP54" s="24">
        <f t="shared" si="13"/>
        <v>8</v>
      </c>
      <c r="AQ54" s="24">
        <f t="shared" si="13"/>
        <v>8</v>
      </c>
      <c r="AR54" s="24">
        <f t="shared" si="13"/>
        <v>9</v>
      </c>
      <c r="AS54" s="24">
        <f t="shared" si="13"/>
        <v>8.3333333333333339</v>
      </c>
      <c r="AT54" s="24">
        <f t="shared" si="13"/>
        <v>7</v>
      </c>
      <c r="AU54" s="24">
        <f t="shared" si="13"/>
        <v>7.666666666666667</v>
      </c>
      <c r="AV54" s="24">
        <f t="shared" si="13"/>
        <v>7.333333333333333</v>
      </c>
      <c r="AX54" s="29">
        <f>AVERAGE(D54,I54,N54,S54,X54,AC54,AH54,AM54,AR54)</f>
        <v>8.481481481481481</v>
      </c>
      <c r="AY54" s="29">
        <f t="shared" ref="AY54:BB61" si="14">AVERAGE(E54,J54,O54,T54,Y54,AD54,AI54,AN54,AS54)</f>
        <v>8.3333333333333339</v>
      </c>
      <c r="AZ54" s="29">
        <f t="shared" si="14"/>
        <v>7.2592592592592586</v>
      </c>
      <c r="BA54" s="29">
        <f t="shared" si="14"/>
        <v>7.185185185185186</v>
      </c>
      <c r="BB54" s="29">
        <f t="shared" si="14"/>
        <v>8.148148148148147</v>
      </c>
      <c r="BC54" s="29"/>
      <c r="BD54" s="29"/>
      <c r="BE54" s="29"/>
      <c r="BF54" s="23"/>
      <c r="BG54" s="29"/>
      <c r="BH54" s="29"/>
      <c r="BI54" s="29"/>
      <c r="BJ54" s="29"/>
      <c r="BK54" s="29"/>
    </row>
    <row r="55" spans="1:63" ht="24" x14ac:dyDescent="0.15">
      <c r="A55" s="6"/>
      <c r="B55" s="5" t="s">
        <v>15</v>
      </c>
      <c r="C55" s="118"/>
      <c r="D55" s="24">
        <f t="shared" ref="D55:AV55" si="15">AVERAGE(D5,D21,D37)</f>
        <v>7.333333333333333</v>
      </c>
      <c r="E55" s="24">
        <f t="shared" si="15"/>
        <v>5.666666666666667</v>
      </c>
      <c r="F55" s="24">
        <f t="shared" si="15"/>
        <v>5.333333333333333</v>
      </c>
      <c r="G55" s="24">
        <f t="shared" si="15"/>
        <v>6</v>
      </c>
      <c r="H55" s="24">
        <f t="shared" si="15"/>
        <v>5.666666666666667</v>
      </c>
      <c r="I55" s="24">
        <f t="shared" si="15"/>
        <v>7.333333333333333</v>
      </c>
      <c r="J55" s="24">
        <f t="shared" si="15"/>
        <v>5.666666666666667</v>
      </c>
      <c r="K55" s="24">
        <f t="shared" si="15"/>
        <v>5.666666666666667</v>
      </c>
      <c r="L55" s="24">
        <f t="shared" si="15"/>
        <v>2.3333333333333335</v>
      </c>
      <c r="M55" s="24">
        <f t="shared" si="15"/>
        <v>3</v>
      </c>
      <c r="N55" s="24">
        <f t="shared" si="15"/>
        <v>6.666666666666667</v>
      </c>
      <c r="O55" s="24">
        <f t="shared" si="15"/>
        <v>7.666666666666667</v>
      </c>
      <c r="P55" s="24">
        <f t="shared" si="15"/>
        <v>7</v>
      </c>
      <c r="Q55" s="24">
        <f t="shared" si="15"/>
        <v>5.666666666666667</v>
      </c>
      <c r="R55" s="24">
        <f t="shared" si="15"/>
        <v>6.666666666666667</v>
      </c>
      <c r="S55" s="24">
        <f t="shared" si="15"/>
        <v>8.3333333333333339</v>
      </c>
      <c r="T55" s="24">
        <f t="shared" si="15"/>
        <v>8</v>
      </c>
      <c r="U55" s="24">
        <f t="shared" si="15"/>
        <v>6.666666666666667</v>
      </c>
      <c r="V55" s="24">
        <f t="shared" si="15"/>
        <v>3.3333333333333335</v>
      </c>
      <c r="W55" s="24">
        <f t="shared" si="15"/>
        <v>4.666666666666667</v>
      </c>
      <c r="X55" s="24">
        <f t="shared" si="15"/>
        <v>8</v>
      </c>
      <c r="Y55" s="24">
        <f t="shared" si="15"/>
        <v>7</v>
      </c>
      <c r="Z55" s="24">
        <f t="shared" si="15"/>
        <v>7.333333333333333</v>
      </c>
      <c r="AA55" s="24">
        <f t="shared" si="15"/>
        <v>6.333333333333333</v>
      </c>
      <c r="AB55" s="24">
        <f t="shared" si="15"/>
        <v>7.333333333333333</v>
      </c>
      <c r="AC55" s="24">
        <f t="shared" si="15"/>
        <v>6.666666666666667</v>
      </c>
      <c r="AD55" s="24">
        <f t="shared" si="15"/>
        <v>7.666666666666667</v>
      </c>
      <c r="AE55" s="24">
        <f t="shared" si="15"/>
        <v>8.6666666666666661</v>
      </c>
      <c r="AF55" s="24">
        <f t="shared" si="15"/>
        <v>6</v>
      </c>
      <c r="AG55" s="24">
        <f t="shared" si="15"/>
        <v>5</v>
      </c>
      <c r="AH55" s="24">
        <f t="shared" si="15"/>
        <v>7.333333333333333</v>
      </c>
      <c r="AI55" s="24">
        <f t="shared" si="15"/>
        <v>7</v>
      </c>
      <c r="AJ55" s="24">
        <f t="shared" si="15"/>
        <v>8</v>
      </c>
      <c r="AK55" s="24">
        <f t="shared" si="15"/>
        <v>7.666666666666667</v>
      </c>
      <c r="AL55" s="24">
        <f t="shared" si="15"/>
        <v>6.666666666666667</v>
      </c>
      <c r="AM55" s="24">
        <f t="shared" si="15"/>
        <v>5</v>
      </c>
      <c r="AN55" s="24">
        <f t="shared" si="15"/>
        <v>9.3333333333333339</v>
      </c>
      <c r="AO55" s="24">
        <f t="shared" si="15"/>
        <v>6.666666666666667</v>
      </c>
      <c r="AP55" s="24">
        <f t="shared" si="15"/>
        <v>2</v>
      </c>
      <c r="AQ55" s="24">
        <f t="shared" si="15"/>
        <v>8.3333333333333339</v>
      </c>
      <c r="AR55" s="24">
        <f t="shared" si="15"/>
        <v>8</v>
      </c>
      <c r="AS55" s="24">
        <f t="shared" si="15"/>
        <v>8</v>
      </c>
      <c r="AT55" s="24">
        <f t="shared" si="15"/>
        <v>6</v>
      </c>
      <c r="AU55" s="24">
        <f t="shared" si="15"/>
        <v>7.333333333333333</v>
      </c>
      <c r="AV55" s="24">
        <f t="shared" si="15"/>
        <v>5.666666666666667</v>
      </c>
      <c r="AX55" s="29">
        <f t="shared" ref="AX55:AX61" si="16">AVERAGE(D55,I55,N55,S55,X55,AC55,AH55,AM55,AR55)</f>
        <v>7.1851851851851842</v>
      </c>
      <c r="AY55" s="29">
        <f t="shared" si="14"/>
        <v>7.333333333333333</v>
      </c>
      <c r="AZ55" s="29">
        <f t="shared" si="14"/>
        <v>6.814814814814814</v>
      </c>
      <c r="BA55" s="29">
        <f t="shared" si="14"/>
        <v>5.1851851851851851</v>
      </c>
      <c r="BB55" s="29">
        <f t="shared" si="14"/>
        <v>5.8888888888888893</v>
      </c>
      <c r="BC55" s="29"/>
      <c r="BD55" s="29"/>
      <c r="BE55" s="29"/>
      <c r="BF55" s="23"/>
      <c r="BG55" s="29"/>
      <c r="BH55" s="29"/>
      <c r="BI55" s="29"/>
      <c r="BJ55" s="29"/>
      <c r="BK55" s="29"/>
    </row>
    <row r="56" spans="1:63" ht="36" x14ac:dyDescent="0.15">
      <c r="A56" s="6"/>
      <c r="B56" s="5" t="s">
        <v>16</v>
      </c>
      <c r="C56" s="118"/>
      <c r="D56" s="24">
        <f t="shared" ref="D56:AV56" si="17">AVERAGE(D6,D22,D38)</f>
        <v>6</v>
      </c>
      <c r="E56" s="24">
        <f t="shared" si="17"/>
        <v>9.3333333333333339</v>
      </c>
      <c r="F56" s="24">
        <f t="shared" si="17"/>
        <v>6.333333333333333</v>
      </c>
      <c r="G56" s="24">
        <f t="shared" si="17"/>
        <v>0.33333333333333331</v>
      </c>
      <c r="H56" s="24">
        <f t="shared" si="17"/>
        <v>8.3333333333333339</v>
      </c>
      <c r="I56" s="24">
        <f t="shared" si="17"/>
        <v>7.666666666666667</v>
      </c>
      <c r="J56" s="24">
        <f t="shared" si="17"/>
        <v>8.6666666666666661</v>
      </c>
      <c r="K56" s="24">
        <f t="shared" si="17"/>
        <v>7.666666666666667</v>
      </c>
      <c r="L56" s="24">
        <f t="shared" si="17"/>
        <v>6.333333333333333</v>
      </c>
      <c r="M56" s="24">
        <f t="shared" si="17"/>
        <v>8</v>
      </c>
      <c r="N56" s="24">
        <f t="shared" si="17"/>
        <v>6.666666666666667</v>
      </c>
      <c r="O56" s="24">
        <f t="shared" si="17"/>
        <v>8.3333333333333339</v>
      </c>
      <c r="P56" s="24">
        <f t="shared" si="17"/>
        <v>9.6666666666666661</v>
      </c>
      <c r="Q56" s="24">
        <f t="shared" si="17"/>
        <v>7</v>
      </c>
      <c r="R56" s="24">
        <f t="shared" si="17"/>
        <v>8.6666666666666661</v>
      </c>
      <c r="S56" s="24">
        <f t="shared" si="17"/>
        <v>7.666666666666667</v>
      </c>
      <c r="T56" s="24">
        <f t="shared" si="17"/>
        <v>7</v>
      </c>
      <c r="U56" s="24">
        <f t="shared" si="17"/>
        <v>8.8333333333333339</v>
      </c>
      <c r="V56" s="24">
        <f t="shared" si="17"/>
        <v>5.666666666666667</v>
      </c>
      <c r="W56" s="24">
        <f t="shared" si="17"/>
        <v>6.666666666666667</v>
      </c>
      <c r="X56" s="24">
        <f t="shared" si="17"/>
        <v>7.666666666666667</v>
      </c>
      <c r="Y56" s="24">
        <f t="shared" si="17"/>
        <v>8.3333333333333339</v>
      </c>
      <c r="Z56" s="24">
        <f t="shared" si="17"/>
        <v>8.3333333333333339</v>
      </c>
      <c r="AA56" s="24">
        <f t="shared" si="17"/>
        <v>6.333333333333333</v>
      </c>
      <c r="AB56" s="24">
        <f t="shared" si="17"/>
        <v>7.333333333333333</v>
      </c>
      <c r="AC56" s="24">
        <f t="shared" si="17"/>
        <v>8.6666666666666661</v>
      </c>
      <c r="AD56" s="24">
        <f t="shared" si="17"/>
        <v>9</v>
      </c>
      <c r="AE56" s="24">
        <f t="shared" si="17"/>
        <v>7</v>
      </c>
      <c r="AF56" s="24">
        <f t="shared" si="17"/>
        <v>6</v>
      </c>
      <c r="AG56" s="24">
        <f t="shared" si="17"/>
        <v>6.666666666666667</v>
      </c>
      <c r="AH56" s="24">
        <f t="shared" si="17"/>
        <v>7.666666666666667</v>
      </c>
      <c r="AI56" s="24">
        <f t="shared" si="17"/>
        <v>9</v>
      </c>
      <c r="AJ56" s="24">
        <f t="shared" si="17"/>
        <v>9</v>
      </c>
      <c r="AK56" s="24">
        <f t="shared" si="17"/>
        <v>7</v>
      </c>
      <c r="AL56" s="24">
        <f t="shared" si="17"/>
        <v>7.666666666666667</v>
      </c>
      <c r="AM56" s="24">
        <f t="shared" si="17"/>
        <v>8.3333333333333339</v>
      </c>
      <c r="AN56" s="24">
        <f t="shared" si="17"/>
        <v>8.6666666666666661</v>
      </c>
      <c r="AO56" s="24">
        <f t="shared" si="17"/>
        <v>8.3333333333333339</v>
      </c>
      <c r="AP56" s="24">
        <f t="shared" si="17"/>
        <v>6.666666666666667</v>
      </c>
      <c r="AQ56" s="24">
        <f t="shared" si="17"/>
        <v>7.666666666666667</v>
      </c>
      <c r="AR56" s="24">
        <f t="shared" si="17"/>
        <v>7</v>
      </c>
      <c r="AS56" s="24">
        <f t="shared" si="17"/>
        <v>9</v>
      </c>
      <c r="AT56" s="24">
        <f t="shared" si="17"/>
        <v>0.33333333333333331</v>
      </c>
      <c r="AU56" s="24">
        <f t="shared" si="17"/>
        <v>8</v>
      </c>
      <c r="AV56" s="24">
        <f t="shared" si="17"/>
        <v>8</v>
      </c>
      <c r="AX56" s="29">
        <f t="shared" si="16"/>
        <v>7.4814814814814827</v>
      </c>
      <c r="AY56" s="29">
        <f t="shared" si="14"/>
        <v>8.5925925925925934</v>
      </c>
      <c r="AZ56" s="29">
        <f t="shared" si="14"/>
        <v>7.2777777777777777</v>
      </c>
      <c r="BA56" s="29">
        <f t="shared" si="14"/>
        <v>5.9259259259259256</v>
      </c>
      <c r="BB56" s="29">
        <f t="shared" si="14"/>
        <v>7.666666666666667</v>
      </c>
      <c r="BC56" s="29"/>
      <c r="BD56" s="29"/>
      <c r="BE56" s="29"/>
      <c r="BF56" s="23"/>
      <c r="BG56" s="23"/>
      <c r="BH56" s="23"/>
      <c r="BI56" s="23"/>
      <c r="BJ56" s="23"/>
      <c r="BK56" s="23"/>
    </row>
    <row r="57" spans="1:63" ht="24" x14ac:dyDescent="0.15">
      <c r="A57" s="6"/>
      <c r="B57" s="5" t="s">
        <v>18</v>
      </c>
      <c r="C57" s="118"/>
      <c r="D57" s="24">
        <f t="shared" ref="D57:AV57" si="18">AVERAGE(D7,D23,D39)</f>
        <v>8.6666666666666661</v>
      </c>
      <c r="E57" s="24">
        <f t="shared" si="18"/>
        <v>7.666666666666667</v>
      </c>
      <c r="F57" s="24">
        <f t="shared" si="18"/>
        <v>9.3333333333333339</v>
      </c>
      <c r="G57" s="24">
        <f t="shared" si="18"/>
        <v>2.3333333333333335</v>
      </c>
      <c r="H57" s="24">
        <f t="shared" si="18"/>
        <v>6.333333333333333</v>
      </c>
      <c r="I57" s="24">
        <f t="shared" si="18"/>
        <v>8</v>
      </c>
      <c r="J57" s="24">
        <f t="shared" si="18"/>
        <v>8.3333333333333339</v>
      </c>
      <c r="K57" s="24">
        <f t="shared" si="18"/>
        <v>7</v>
      </c>
      <c r="L57" s="24">
        <f t="shared" si="18"/>
        <v>6.666666666666667</v>
      </c>
      <c r="M57" s="24">
        <f t="shared" si="18"/>
        <v>7.666666666666667</v>
      </c>
      <c r="N57" s="24">
        <f t="shared" si="18"/>
        <v>8.3333333333333339</v>
      </c>
      <c r="O57" s="24">
        <f t="shared" si="18"/>
        <v>8.6666666666666661</v>
      </c>
      <c r="P57" s="24">
        <f t="shared" si="18"/>
        <v>9.6666666666666661</v>
      </c>
      <c r="Q57" s="24">
        <f t="shared" si="18"/>
        <v>7</v>
      </c>
      <c r="R57" s="24">
        <f t="shared" si="18"/>
        <v>8.6666666666666661</v>
      </c>
      <c r="S57" s="24">
        <f t="shared" si="18"/>
        <v>7</v>
      </c>
      <c r="T57" s="24">
        <f t="shared" si="18"/>
        <v>8.6666666666666661</v>
      </c>
      <c r="U57" s="24">
        <f t="shared" si="18"/>
        <v>8.6666666666666661</v>
      </c>
      <c r="V57" s="24">
        <f t="shared" si="18"/>
        <v>7</v>
      </c>
      <c r="W57" s="24">
        <f t="shared" si="18"/>
        <v>8</v>
      </c>
      <c r="X57" s="24">
        <f t="shared" si="18"/>
        <v>7.666666666666667</v>
      </c>
      <c r="Y57" s="24">
        <f t="shared" si="18"/>
        <v>8.6666666666666661</v>
      </c>
      <c r="Z57" s="24">
        <f t="shared" si="18"/>
        <v>8.3333333333333339</v>
      </c>
      <c r="AA57" s="24">
        <f t="shared" si="18"/>
        <v>7.666666666666667</v>
      </c>
      <c r="AB57" s="24">
        <f t="shared" si="18"/>
        <v>6.333333333333333</v>
      </c>
      <c r="AC57" s="24">
        <f t="shared" si="18"/>
        <v>5.666666666666667</v>
      </c>
      <c r="AD57" s="24">
        <f t="shared" si="18"/>
        <v>8.3333333333333339</v>
      </c>
      <c r="AE57" s="24">
        <f t="shared" si="18"/>
        <v>9</v>
      </c>
      <c r="AF57" s="24">
        <f t="shared" si="18"/>
        <v>7.333333333333333</v>
      </c>
      <c r="AG57" s="24">
        <f t="shared" si="18"/>
        <v>8.6666666666666661</v>
      </c>
      <c r="AH57" s="24">
        <f t="shared" si="18"/>
        <v>7.333333333333333</v>
      </c>
      <c r="AI57" s="24">
        <f t="shared" si="18"/>
        <v>9</v>
      </c>
      <c r="AJ57" s="24">
        <f t="shared" si="18"/>
        <v>8</v>
      </c>
      <c r="AK57" s="24">
        <f t="shared" si="18"/>
        <v>7</v>
      </c>
      <c r="AL57" s="24">
        <f t="shared" si="18"/>
        <v>6.333333333333333</v>
      </c>
      <c r="AM57" s="24">
        <f t="shared" si="18"/>
        <v>6.333333333333333</v>
      </c>
      <c r="AN57" s="24">
        <f t="shared" si="18"/>
        <v>7.666666666666667</v>
      </c>
      <c r="AO57" s="24">
        <f t="shared" si="18"/>
        <v>9</v>
      </c>
      <c r="AP57" s="24">
        <f t="shared" si="18"/>
        <v>7.666666666666667</v>
      </c>
      <c r="AQ57" s="24">
        <f t="shared" si="18"/>
        <v>8.3333333333333339</v>
      </c>
      <c r="AR57" s="24">
        <f t="shared" si="18"/>
        <v>8</v>
      </c>
      <c r="AS57" s="24">
        <f t="shared" si="18"/>
        <v>7.333333333333333</v>
      </c>
      <c r="AT57" s="24">
        <f t="shared" si="18"/>
        <v>8.3333333333333339</v>
      </c>
      <c r="AU57" s="24">
        <f t="shared" si="18"/>
        <v>2.6666666666666665</v>
      </c>
      <c r="AV57" s="24">
        <f t="shared" si="18"/>
        <v>5</v>
      </c>
      <c r="AX57" s="29">
        <f t="shared" si="16"/>
        <v>7.4444444444444446</v>
      </c>
      <c r="AY57" s="29">
        <f t="shared" si="14"/>
        <v>8.2592592592592595</v>
      </c>
      <c r="AZ57" s="29">
        <f t="shared" si="14"/>
        <v>8.5925925925925917</v>
      </c>
      <c r="BA57" s="29">
        <f t="shared" si="14"/>
        <v>6.1481481481481479</v>
      </c>
      <c r="BB57" s="29">
        <f t="shared" si="14"/>
        <v>7.2592592592592604</v>
      </c>
      <c r="BC57" s="29"/>
      <c r="BD57" s="29"/>
      <c r="BE57" s="29"/>
      <c r="BF57" s="23"/>
    </row>
    <row r="58" spans="1:63" ht="24" x14ac:dyDescent="0.15">
      <c r="A58" s="6"/>
      <c r="B58" s="5" t="s">
        <v>17</v>
      </c>
      <c r="C58" s="118"/>
      <c r="D58" s="24">
        <f t="shared" ref="D58:AV58" si="19">AVERAGE(D8,D24,D40)</f>
        <v>6</v>
      </c>
      <c r="E58" s="24">
        <f t="shared" si="19"/>
        <v>7</v>
      </c>
      <c r="F58" s="24">
        <f t="shared" si="19"/>
        <v>4</v>
      </c>
      <c r="G58" s="24">
        <f t="shared" si="19"/>
        <v>9.3333333333333339</v>
      </c>
      <c r="H58" s="24">
        <f t="shared" si="19"/>
        <v>5.333333333333333</v>
      </c>
      <c r="I58" s="24">
        <f t="shared" si="19"/>
        <v>4.666666666666667</v>
      </c>
      <c r="J58" s="24">
        <f t="shared" si="19"/>
        <v>7.333333333333333</v>
      </c>
      <c r="K58" s="24">
        <f t="shared" si="19"/>
        <v>8</v>
      </c>
      <c r="L58" s="24">
        <f t="shared" si="19"/>
        <v>4.333333333333333</v>
      </c>
      <c r="M58" s="24">
        <f t="shared" si="19"/>
        <v>5.333333333333333</v>
      </c>
      <c r="N58" s="24">
        <f t="shared" si="19"/>
        <v>7.666666666666667</v>
      </c>
      <c r="O58" s="24">
        <f t="shared" si="19"/>
        <v>8.3333333333333339</v>
      </c>
      <c r="P58" s="24">
        <f t="shared" si="19"/>
        <v>8</v>
      </c>
      <c r="Q58" s="24">
        <f t="shared" si="19"/>
        <v>6.333333333333333</v>
      </c>
      <c r="R58" s="24">
        <f t="shared" si="19"/>
        <v>5.666666666666667</v>
      </c>
      <c r="S58" s="24">
        <f t="shared" si="19"/>
        <v>6.333333333333333</v>
      </c>
      <c r="T58" s="24">
        <f t="shared" si="19"/>
        <v>8.3333333333333339</v>
      </c>
      <c r="U58" s="24">
        <f t="shared" si="19"/>
        <v>8.5</v>
      </c>
      <c r="V58" s="24">
        <f t="shared" si="19"/>
        <v>4.666666666666667</v>
      </c>
      <c r="W58" s="24">
        <f t="shared" si="19"/>
        <v>8</v>
      </c>
      <c r="X58" s="24">
        <f t="shared" si="19"/>
        <v>6</v>
      </c>
      <c r="Y58" s="24">
        <f t="shared" si="19"/>
        <v>6.666666666666667</v>
      </c>
      <c r="Z58" s="24">
        <f t="shared" si="19"/>
        <v>6.666666666666667</v>
      </c>
      <c r="AA58" s="24">
        <f t="shared" si="19"/>
        <v>5.333333333333333</v>
      </c>
      <c r="AB58" s="24">
        <f t="shared" si="19"/>
        <v>6</v>
      </c>
      <c r="AC58" s="24">
        <f t="shared" si="19"/>
        <v>7.333333333333333</v>
      </c>
      <c r="AD58" s="24">
        <f t="shared" si="19"/>
        <v>7</v>
      </c>
      <c r="AE58" s="24">
        <f t="shared" si="19"/>
        <v>8.6666666666666661</v>
      </c>
      <c r="AF58" s="24">
        <f t="shared" si="19"/>
        <v>6.666666666666667</v>
      </c>
      <c r="AG58" s="24">
        <f t="shared" si="19"/>
        <v>7.333333333333333</v>
      </c>
      <c r="AH58" s="24">
        <f t="shared" si="19"/>
        <v>6.666666666666667</v>
      </c>
      <c r="AI58" s="24">
        <f t="shared" si="19"/>
        <v>8.6666666666666661</v>
      </c>
      <c r="AJ58" s="24">
        <f t="shared" si="19"/>
        <v>7.333333333333333</v>
      </c>
      <c r="AK58" s="24">
        <f t="shared" si="19"/>
        <v>8.6666666666666661</v>
      </c>
      <c r="AL58" s="24">
        <f t="shared" si="19"/>
        <v>6.333333333333333</v>
      </c>
      <c r="AM58" s="24">
        <f t="shared" si="19"/>
        <v>5.333333333333333</v>
      </c>
      <c r="AN58" s="24">
        <f t="shared" si="19"/>
        <v>8</v>
      </c>
      <c r="AO58" s="24">
        <f t="shared" si="19"/>
        <v>8.6666666666666661</v>
      </c>
      <c r="AP58" s="24">
        <f t="shared" si="19"/>
        <v>6.666666666666667</v>
      </c>
      <c r="AQ58" s="24">
        <f t="shared" si="19"/>
        <v>8</v>
      </c>
      <c r="AR58" s="24">
        <f t="shared" si="19"/>
        <v>5.333333333333333</v>
      </c>
      <c r="AS58" s="24">
        <f t="shared" si="19"/>
        <v>5</v>
      </c>
      <c r="AT58" s="24">
        <f t="shared" si="19"/>
        <v>7.666666666666667</v>
      </c>
      <c r="AU58" s="24">
        <f t="shared" si="19"/>
        <v>0.66666666666666663</v>
      </c>
      <c r="AV58" s="24">
        <f t="shared" si="19"/>
        <v>5.333333333333333</v>
      </c>
      <c r="AX58" s="29">
        <f t="shared" si="16"/>
        <v>6.1481481481481488</v>
      </c>
      <c r="AY58" s="29">
        <f t="shared" si="14"/>
        <v>7.3703703703703702</v>
      </c>
      <c r="AZ58" s="29">
        <f t="shared" si="14"/>
        <v>7.5</v>
      </c>
      <c r="BA58" s="29">
        <f t="shared" si="14"/>
        <v>5.8518518518518512</v>
      </c>
      <c r="BB58" s="29">
        <f t="shared" si="14"/>
        <v>6.3703703703703702</v>
      </c>
      <c r="BC58" s="29"/>
      <c r="BD58" s="29"/>
      <c r="BE58" s="29"/>
      <c r="BF58" s="23"/>
      <c r="BG58" s="23"/>
      <c r="BH58" s="23"/>
      <c r="BI58" s="23"/>
      <c r="BJ58" s="23"/>
      <c r="BK58" s="23"/>
    </row>
    <row r="59" spans="1:63" ht="24" x14ac:dyDescent="0.15">
      <c r="A59" s="6"/>
      <c r="B59" s="5" t="s">
        <v>19</v>
      </c>
      <c r="C59" s="118"/>
      <c r="D59" s="24">
        <f t="shared" ref="D59:AV59" si="20">AVERAGE(D9,D25,D41)</f>
        <v>8</v>
      </c>
      <c r="E59" s="24">
        <f t="shared" si="20"/>
        <v>7</v>
      </c>
      <c r="F59" s="24">
        <f t="shared" si="20"/>
        <v>9</v>
      </c>
      <c r="G59" s="24">
        <f t="shared" si="20"/>
        <v>6.333333333333333</v>
      </c>
      <c r="H59" s="24">
        <f t="shared" si="20"/>
        <v>8</v>
      </c>
      <c r="I59" s="24">
        <f t="shared" si="20"/>
        <v>7.333333333333333</v>
      </c>
      <c r="J59" s="24">
        <f t="shared" si="20"/>
        <v>8.6666666666666661</v>
      </c>
      <c r="K59" s="24">
        <f t="shared" si="20"/>
        <v>9.6666666666666661</v>
      </c>
      <c r="L59" s="24">
        <f t="shared" si="20"/>
        <v>7.333333333333333</v>
      </c>
      <c r="M59" s="24">
        <f t="shared" si="20"/>
        <v>8.3333333333333339</v>
      </c>
      <c r="N59" s="24">
        <f t="shared" si="20"/>
        <v>8.6666666666666661</v>
      </c>
      <c r="O59" s="24">
        <f t="shared" si="20"/>
        <v>9.3333333333333339</v>
      </c>
      <c r="P59" s="24">
        <f t="shared" si="20"/>
        <v>9.6666666666666661</v>
      </c>
      <c r="Q59" s="24">
        <f t="shared" si="20"/>
        <v>9</v>
      </c>
      <c r="R59" s="24">
        <f t="shared" si="20"/>
        <v>8</v>
      </c>
      <c r="S59" s="24">
        <f t="shared" si="20"/>
        <v>8.3333333333333339</v>
      </c>
      <c r="T59" s="24">
        <f t="shared" si="20"/>
        <v>7.666666666666667</v>
      </c>
      <c r="U59" s="24">
        <f t="shared" si="20"/>
        <v>8.1666666666666661</v>
      </c>
      <c r="V59" s="24">
        <f t="shared" si="20"/>
        <v>9.5</v>
      </c>
      <c r="W59" s="24">
        <f t="shared" si="20"/>
        <v>8.8333333333333339</v>
      </c>
      <c r="X59" s="24">
        <f t="shared" si="20"/>
        <v>7.666666666666667</v>
      </c>
      <c r="Y59" s="24">
        <f t="shared" si="20"/>
        <v>8.6666666666666661</v>
      </c>
      <c r="Z59" s="24">
        <f t="shared" si="20"/>
        <v>9</v>
      </c>
      <c r="AA59" s="24">
        <f t="shared" si="20"/>
        <v>8.6666666666666661</v>
      </c>
      <c r="AB59" s="24">
        <f t="shared" si="20"/>
        <v>8.3333333333333339</v>
      </c>
      <c r="AC59" s="24">
        <f t="shared" si="20"/>
        <v>7.666666666666667</v>
      </c>
      <c r="AD59" s="24">
        <f t="shared" si="20"/>
        <v>8.6666666666666661</v>
      </c>
      <c r="AE59" s="24">
        <f t="shared" si="20"/>
        <v>9</v>
      </c>
      <c r="AF59" s="24">
        <f t="shared" si="20"/>
        <v>6.333333333333333</v>
      </c>
      <c r="AG59" s="24">
        <f t="shared" si="20"/>
        <v>7.333333333333333</v>
      </c>
      <c r="AH59" s="24">
        <f t="shared" si="20"/>
        <v>6.666666666666667</v>
      </c>
      <c r="AI59" s="24">
        <f t="shared" si="20"/>
        <v>8.3333333333333339</v>
      </c>
      <c r="AJ59" s="24">
        <f t="shared" si="20"/>
        <v>8.5</v>
      </c>
      <c r="AK59" s="24">
        <f t="shared" si="20"/>
        <v>8.3333333333333339</v>
      </c>
      <c r="AL59" s="24">
        <f t="shared" si="20"/>
        <v>8.3333333333333339</v>
      </c>
      <c r="AM59" s="24">
        <f t="shared" si="20"/>
        <v>8.6666666666666661</v>
      </c>
      <c r="AN59" s="24">
        <f t="shared" si="20"/>
        <v>9</v>
      </c>
      <c r="AO59" s="24">
        <f t="shared" si="20"/>
        <v>7.333333333333333</v>
      </c>
      <c r="AP59" s="24">
        <f t="shared" si="20"/>
        <v>8</v>
      </c>
      <c r="AQ59" s="24">
        <f t="shared" si="20"/>
        <v>6</v>
      </c>
      <c r="AR59" s="24">
        <f t="shared" si="20"/>
        <v>8.3333333333333339</v>
      </c>
      <c r="AS59" s="24">
        <f t="shared" si="20"/>
        <v>9.3333333333333339</v>
      </c>
      <c r="AT59" s="24">
        <f t="shared" si="20"/>
        <v>7</v>
      </c>
      <c r="AU59" s="24">
        <f t="shared" si="20"/>
        <v>8</v>
      </c>
      <c r="AV59" s="24">
        <f t="shared" si="20"/>
        <v>8.3333333333333339</v>
      </c>
      <c r="AX59" s="29">
        <f t="shared" si="16"/>
        <v>7.9259259259259256</v>
      </c>
      <c r="AY59" s="29">
        <f t="shared" si="14"/>
        <v>8.5185185185185173</v>
      </c>
      <c r="AZ59" s="29">
        <f t="shared" si="14"/>
        <v>8.5925925925925917</v>
      </c>
      <c r="BA59" s="29">
        <f t="shared" si="14"/>
        <v>7.9444444444444446</v>
      </c>
      <c r="BB59" s="29">
        <f t="shared" si="14"/>
        <v>7.9444444444444464</v>
      </c>
      <c r="BC59" s="29"/>
      <c r="BD59" s="29"/>
      <c r="BE59" s="29"/>
      <c r="BF59" s="23"/>
      <c r="BG59" s="23"/>
      <c r="BH59" s="23"/>
      <c r="BI59" s="23"/>
      <c r="BJ59" s="23"/>
      <c r="BK59" s="23"/>
    </row>
    <row r="60" spans="1:63" ht="24" x14ac:dyDescent="0.15">
      <c r="A60" s="6"/>
      <c r="B60" s="5" t="s">
        <v>20</v>
      </c>
      <c r="C60" s="118"/>
      <c r="D60" s="24">
        <f t="shared" ref="D60:AV60" si="21">AVERAGE(D10,D26,D42)</f>
        <v>9</v>
      </c>
      <c r="E60" s="24">
        <f t="shared" si="21"/>
        <v>9</v>
      </c>
      <c r="F60" s="24">
        <f t="shared" si="21"/>
        <v>7.333333333333333</v>
      </c>
      <c r="G60" s="24">
        <f t="shared" si="21"/>
        <v>8.3333333333333339</v>
      </c>
      <c r="H60" s="24">
        <f t="shared" si="21"/>
        <v>8.6666666666666661</v>
      </c>
      <c r="I60" s="24">
        <f t="shared" si="21"/>
        <v>8</v>
      </c>
      <c r="J60" s="24">
        <f t="shared" si="21"/>
        <v>8.6666666666666661</v>
      </c>
      <c r="K60" s="24">
        <f t="shared" si="21"/>
        <v>6.333333333333333</v>
      </c>
      <c r="L60" s="24">
        <f t="shared" si="21"/>
        <v>8.3333333333333339</v>
      </c>
      <c r="M60" s="24">
        <f t="shared" si="21"/>
        <v>9.3333333333333339</v>
      </c>
      <c r="N60" s="24">
        <f t="shared" si="21"/>
        <v>8.3333333333333339</v>
      </c>
      <c r="O60" s="24">
        <f t="shared" si="21"/>
        <v>8.6666666666666661</v>
      </c>
      <c r="P60" s="24">
        <f t="shared" si="21"/>
        <v>8.3333333333333339</v>
      </c>
      <c r="Q60" s="24">
        <f t="shared" si="21"/>
        <v>8.3333333333333339</v>
      </c>
      <c r="R60" s="24">
        <f t="shared" si="21"/>
        <v>6</v>
      </c>
      <c r="S60" s="24">
        <f t="shared" si="21"/>
        <v>8</v>
      </c>
      <c r="T60" s="24">
        <f t="shared" si="21"/>
        <v>9</v>
      </c>
      <c r="U60" s="24">
        <f t="shared" si="21"/>
        <v>8</v>
      </c>
      <c r="V60" s="24">
        <f t="shared" si="21"/>
        <v>8.6666666666666661</v>
      </c>
      <c r="W60" s="24">
        <f t="shared" si="21"/>
        <v>8.3333333333333339</v>
      </c>
      <c r="X60" s="24">
        <f t="shared" si="21"/>
        <v>7.666666666666667</v>
      </c>
      <c r="Y60" s="24">
        <f t="shared" si="21"/>
        <v>9.3333333333333339</v>
      </c>
      <c r="Z60" s="24">
        <f t="shared" si="21"/>
        <v>7</v>
      </c>
      <c r="AA60" s="24">
        <f t="shared" si="21"/>
        <v>8.6666666666666661</v>
      </c>
      <c r="AB60" s="24">
        <f t="shared" si="21"/>
        <v>9</v>
      </c>
      <c r="AC60" s="24">
        <f t="shared" si="21"/>
        <v>6.666666666666667</v>
      </c>
      <c r="AD60" s="24">
        <f t="shared" si="21"/>
        <v>8.6666666666666661</v>
      </c>
      <c r="AE60" s="24">
        <f t="shared" si="21"/>
        <v>9.6666666666666661</v>
      </c>
      <c r="AF60" s="24">
        <f t="shared" si="21"/>
        <v>5.333333333333333</v>
      </c>
      <c r="AG60" s="24">
        <f t="shared" si="21"/>
        <v>8.6666666666666661</v>
      </c>
      <c r="AH60" s="24">
        <f t="shared" si="21"/>
        <v>7</v>
      </c>
      <c r="AI60" s="24">
        <f t="shared" si="21"/>
        <v>9</v>
      </c>
      <c r="AJ60" s="24">
        <f t="shared" si="21"/>
        <v>6.333333333333333</v>
      </c>
      <c r="AK60" s="24">
        <f t="shared" si="21"/>
        <v>8.6666666666666661</v>
      </c>
      <c r="AL60" s="24">
        <f t="shared" si="21"/>
        <v>9</v>
      </c>
      <c r="AM60" s="24">
        <f t="shared" si="21"/>
        <v>7</v>
      </c>
      <c r="AN60" s="24">
        <f t="shared" si="21"/>
        <v>8.6666666666666661</v>
      </c>
      <c r="AO60" s="24">
        <f t="shared" si="21"/>
        <v>7.333333333333333</v>
      </c>
      <c r="AP60" s="24">
        <f t="shared" si="21"/>
        <v>8.3333333333333339</v>
      </c>
      <c r="AQ60" s="24">
        <f t="shared" si="21"/>
        <v>7.333333333333333</v>
      </c>
      <c r="AR60" s="24">
        <f t="shared" si="21"/>
        <v>7.666666666666667</v>
      </c>
      <c r="AS60" s="24">
        <f t="shared" si="21"/>
        <v>9.3333333333333339</v>
      </c>
      <c r="AT60" s="24">
        <f t="shared" si="21"/>
        <v>5.333333333333333</v>
      </c>
      <c r="AU60" s="24">
        <f t="shared" si="21"/>
        <v>8.6666666666666661</v>
      </c>
      <c r="AV60" s="24">
        <f t="shared" si="21"/>
        <v>9.3333333333333339</v>
      </c>
      <c r="AX60" s="29">
        <f t="shared" si="16"/>
        <v>7.7037037037037033</v>
      </c>
      <c r="AY60" s="29">
        <f t="shared" si="14"/>
        <v>8.9259259259259256</v>
      </c>
      <c r="AZ60" s="29">
        <f t="shared" si="14"/>
        <v>7.2962962962962967</v>
      </c>
      <c r="BA60" s="29">
        <f t="shared" si="14"/>
        <v>8.148148148148147</v>
      </c>
      <c r="BB60" s="29">
        <f t="shared" si="14"/>
        <v>8.4074074074074066</v>
      </c>
      <c r="BC60" s="29"/>
      <c r="BD60" s="29"/>
      <c r="BE60" s="29"/>
      <c r="BF60" s="23"/>
      <c r="BG60" s="23"/>
      <c r="BH60" s="23"/>
      <c r="BI60" s="23"/>
      <c r="BJ60" s="23"/>
      <c r="BK60" s="23"/>
    </row>
    <row r="61" spans="1:63" ht="24" x14ac:dyDescent="0.15">
      <c r="A61" s="6"/>
      <c r="B61" s="5" t="s">
        <v>21</v>
      </c>
      <c r="C61" s="118"/>
      <c r="D61" s="24">
        <f t="shared" ref="D61:AV61" si="22">AVERAGE(D11,D27,D43)</f>
        <v>8.3333333333333339</v>
      </c>
      <c r="E61" s="24">
        <f t="shared" si="22"/>
        <v>7.666666666666667</v>
      </c>
      <c r="F61" s="24">
        <f t="shared" si="22"/>
        <v>6.666666666666667</v>
      </c>
      <c r="G61" s="24">
        <f t="shared" si="22"/>
        <v>5</v>
      </c>
      <c r="H61" s="24">
        <f t="shared" si="22"/>
        <v>6.333333333333333</v>
      </c>
      <c r="I61" s="24">
        <f t="shared" si="22"/>
        <v>7.666666666666667</v>
      </c>
      <c r="J61" s="24">
        <f t="shared" si="22"/>
        <v>8.6666666666666661</v>
      </c>
      <c r="K61" s="24">
        <f t="shared" si="22"/>
        <v>7.333333333333333</v>
      </c>
      <c r="L61" s="24">
        <f t="shared" si="22"/>
        <v>8.3333333333333339</v>
      </c>
      <c r="M61" s="24">
        <f t="shared" si="22"/>
        <v>7.666666666666667</v>
      </c>
      <c r="N61" s="24">
        <f t="shared" si="22"/>
        <v>8</v>
      </c>
      <c r="O61" s="24">
        <f t="shared" si="22"/>
        <v>8.3333333333333339</v>
      </c>
      <c r="P61" s="24">
        <f t="shared" si="22"/>
        <v>8.6666666666666661</v>
      </c>
      <c r="Q61" s="24">
        <f t="shared" si="22"/>
        <v>7.666666666666667</v>
      </c>
      <c r="R61" s="24">
        <f t="shared" si="22"/>
        <v>8</v>
      </c>
      <c r="S61" s="24">
        <f t="shared" si="22"/>
        <v>8.3333333333333339</v>
      </c>
      <c r="T61" s="24">
        <f t="shared" si="22"/>
        <v>8.3333333333333339</v>
      </c>
      <c r="U61" s="24">
        <f t="shared" si="22"/>
        <v>9</v>
      </c>
      <c r="V61" s="24">
        <f t="shared" si="22"/>
        <v>9</v>
      </c>
      <c r="W61" s="24">
        <f t="shared" si="22"/>
        <v>8.3333333333333339</v>
      </c>
      <c r="X61" s="24">
        <f t="shared" si="22"/>
        <v>8.3333333333333339</v>
      </c>
      <c r="Y61" s="24">
        <f t="shared" si="22"/>
        <v>8.3333333333333339</v>
      </c>
      <c r="Z61" s="24">
        <f t="shared" si="22"/>
        <v>8</v>
      </c>
      <c r="AA61" s="24">
        <f t="shared" si="22"/>
        <v>6.666666666666667</v>
      </c>
      <c r="AB61" s="24">
        <f t="shared" si="22"/>
        <v>7.666666666666667</v>
      </c>
      <c r="AC61" s="24">
        <f t="shared" si="22"/>
        <v>6.666666666666667</v>
      </c>
      <c r="AD61" s="24">
        <f t="shared" si="22"/>
        <v>9</v>
      </c>
      <c r="AE61" s="24">
        <f t="shared" si="22"/>
        <v>7.666666666666667</v>
      </c>
      <c r="AF61" s="24">
        <f t="shared" si="22"/>
        <v>8</v>
      </c>
      <c r="AG61" s="24">
        <f t="shared" si="22"/>
        <v>8.6666666666666661</v>
      </c>
      <c r="AH61" s="24">
        <f t="shared" si="22"/>
        <v>7</v>
      </c>
      <c r="AI61" s="24">
        <f t="shared" si="22"/>
        <v>8.6666666666666661</v>
      </c>
      <c r="AJ61" s="24">
        <f t="shared" si="22"/>
        <v>8.3333333333333339</v>
      </c>
      <c r="AK61" s="24">
        <f t="shared" si="22"/>
        <v>7.666666666666667</v>
      </c>
      <c r="AL61" s="24">
        <f t="shared" si="22"/>
        <v>7.333333333333333</v>
      </c>
      <c r="AM61" s="24">
        <f t="shared" si="22"/>
        <v>6.333333333333333</v>
      </c>
      <c r="AN61" s="24">
        <f t="shared" si="22"/>
        <v>8.3333333333333339</v>
      </c>
      <c r="AO61" s="24">
        <f t="shared" si="22"/>
        <v>5.333333333333333</v>
      </c>
      <c r="AP61" s="24">
        <f t="shared" si="22"/>
        <v>9.3333333333333339</v>
      </c>
      <c r="AQ61" s="24">
        <f t="shared" si="22"/>
        <v>7.666666666666667</v>
      </c>
      <c r="AR61" s="24">
        <f t="shared" si="22"/>
        <v>6.666666666666667</v>
      </c>
      <c r="AS61" s="24">
        <f t="shared" si="22"/>
        <v>9</v>
      </c>
      <c r="AT61" s="24">
        <f t="shared" si="22"/>
        <v>3</v>
      </c>
      <c r="AU61" s="24">
        <f t="shared" si="22"/>
        <v>0.33333333333333331</v>
      </c>
      <c r="AV61" s="24">
        <f t="shared" si="22"/>
        <v>8.3333333333333339</v>
      </c>
      <c r="AX61" s="29">
        <f t="shared" si="16"/>
        <v>7.4814814814814827</v>
      </c>
      <c r="AY61" s="29">
        <f t="shared" si="14"/>
        <v>8.481481481481481</v>
      </c>
      <c r="AZ61" s="29">
        <f t="shared" si="14"/>
        <v>7.1111111111111107</v>
      </c>
      <c r="BA61" s="29">
        <f t="shared" si="14"/>
        <v>6.8888888888888893</v>
      </c>
      <c r="BB61" s="29">
        <f t="shared" si="14"/>
        <v>7.7777777777777777</v>
      </c>
      <c r="BC61" s="29"/>
      <c r="BD61" s="29"/>
      <c r="BE61" s="29"/>
      <c r="BF61" s="23"/>
      <c r="BG61" s="23"/>
      <c r="BH61" s="23"/>
      <c r="BI61" s="23"/>
      <c r="BJ61" s="23"/>
      <c r="BK61" s="23"/>
    </row>
    <row r="63" spans="1:63" x14ac:dyDescent="0.15">
      <c r="C63" s="7" t="s">
        <v>38</v>
      </c>
      <c r="D63" s="29">
        <f t="shared" ref="D63:AV63" si="23">AVERAGE(D54:D61)</f>
        <v>7.75</v>
      </c>
      <c r="E63" s="29">
        <f t="shared" si="23"/>
        <v>7.666666666666667</v>
      </c>
      <c r="F63" s="29">
        <f t="shared" si="23"/>
        <v>6.75</v>
      </c>
      <c r="G63" s="29">
        <f t="shared" si="23"/>
        <v>5.041666666666667</v>
      </c>
      <c r="H63" s="29">
        <f t="shared" si="23"/>
        <v>7.1666666666666661</v>
      </c>
      <c r="I63" s="29">
        <f t="shared" si="23"/>
        <v>7.375</v>
      </c>
      <c r="J63" s="29">
        <f t="shared" si="23"/>
        <v>8.125</v>
      </c>
      <c r="K63" s="29">
        <f t="shared" si="23"/>
        <v>7.3750000000000009</v>
      </c>
      <c r="L63" s="29">
        <f t="shared" si="23"/>
        <v>6.3333333333333339</v>
      </c>
      <c r="M63" s="29">
        <f t="shared" si="23"/>
        <v>7.125</v>
      </c>
      <c r="N63" s="29">
        <f t="shared" si="23"/>
        <v>7.916666666666667</v>
      </c>
      <c r="O63" s="29">
        <f t="shared" si="23"/>
        <v>8.375</v>
      </c>
      <c r="P63" s="29">
        <f t="shared" si="23"/>
        <v>8.7083333333333339</v>
      </c>
      <c r="Q63" s="29">
        <f t="shared" si="23"/>
        <v>7.291666666666667</v>
      </c>
      <c r="R63" s="29">
        <f t="shared" si="23"/>
        <v>7.583333333333333</v>
      </c>
      <c r="S63" s="29">
        <f t="shared" si="23"/>
        <v>7.7500000000000009</v>
      </c>
      <c r="T63" s="29">
        <f t="shared" si="23"/>
        <v>8.0833333333333339</v>
      </c>
      <c r="U63" s="29">
        <f t="shared" si="23"/>
        <v>7.9375</v>
      </c>
      <c r="V63" s="29">
        <f t="shared" si="23"/>
        <v>7.020833333333333</v>
      </c>
      <c r="W63" s="29">
        <f t="shared" si="23"/>
        <v>7.6458333333333348</v>
      </c>
      <c r="X63" s="29">
        <f t="shared" si="23"/>
        <v>7.666666666666667</v>
      </c>
      <c r="Y63" s="29">
        <f t="shared" si="23"/>
        <v>8.25</v>
      </c>
      <c r="Z63" s="29">
        <f t="shared" si="23"/>
        <v>7.875</v>
      </c>
      <c r="AA63" s="29">
        <f t="shared" si="23"/>
        <v>7.2083333333333321</v>
      </c>
      <c r="AB63" s="29">
        <f t="shared" si="23"/>
        <v>7.5</v>
      </c>
      <c r="AC63" s="29">
        <f t="shared" si="23"/>
        <v>7.2499999999999991</v>
      </c>
      <c r="AD63" s="29">
        <f t="shared" si="23"/>
        <v>8.375</v>
      </c>
      <c r="AE63" s="29">
        <f t="shared" si="23"/>
        <v>8.1666666666666661</v>
      </c>
      <c r="AF63" s="29">
        <f t="shared" si="23"/>
        <v>6.666666666666667</v>
      </c>
      <c r="AG63" s="29">
        <f t="shared" si="23"/>
        <v>7.625</v>
      </c>
      <c r="AH63" s="29">
        <f t="shared" si="23"/>
        <v>7.208333333333333</v>
      </c>
      <c r="AI63" s="29">
        <f t="shared" si="23"/>
        <v>8.625</v>
      </c>
      <c r="AJ63" s="29">
        <f t="shared" si="23"/>
        <v>7.9375000000000009</v>
      </c>
      <c r="AK63" s="29">
        <f t="shared" si="23"/>
        <v>7.875</v>
      </c>
      <c r="AL63" s="29">
        <f t="shared" si="23"/>
        <v>7.416666666666667</v>
      </c>
      <c r="AM63" s="29">
        <f t="shared" si="23"/>
        <v>6.916666666666667</v>
      </c>
      <c r="AN63" s="29">
        <f t="shared" si="23"/>
        <v>8.375</v>
      </c>
      <c r="AO63" s="29">
        <f t="shared" si="23"/>
        <v>7.666666666666667</v>
      </c>
      <c r="AP63" s="29">
        <f t="shared" si="23"/>
        <v>7.0833333333333339</v>
      </c>
      <c r="AQ63" s="29">
        <f t="shared" si="23"/>
        <v>7.666666666666667</v>
      </c>
      <c r="AR63" s="29">
        <f t="shared" si="23"/>
        <v>7.5</v>
      </c>
      <c r="AS63" s="29">
        <f t="shared" si="23"/>
        <v>8.1666666666666679</v>
      </c>
      <c r="AT63" s="29">
        <f t="shared" si="23"/>
        <v>5.5833333333333339</v>
      </c>
      <c r="AU63" s="29">
        <f t="shared" si="23"/>
        <v>5.416666666666667</v>
      </c>
      <c r="AV63" s="29">
        <f t="shared" si="23"/>
        <v>7.166666666666667</v>
      </c>
      <c r="AW63" s="7" t="s">
        <v>38</v>
      </c>
      <c r="AX63" s="29">
        <f>AVERAGE(AX54:AX61)</f>
        <v>7.4814814814814801</v>
      </c>
      <c r="AY63" s="29">
        <f>AVERAGE(AY54:AY61)</f>
        <v>8.2268518518518512</v>
      </c>
      <c r="AZ63" s="29">
        <f>AVERAGE(AZ54:AZ61)</f>
        <v>7.5555555555555554</v>
      </c>
      <c r="BA63" s="29">
        <f>AVERAGE(BA54:BA61)</f>
        <v>6.6597222222222214</v>
      </c>
      <c r="BB63" s="29">
        <f>AVERAGE(BB54:BB61)</f>
        <v>7.4328703703703694</v>
      </c>
      <c r="BC63" s="29"/>
      <c r="BD63" s="29"/>
      <c r="BE63" s="29"/>
    </row>
    <row r="64" spans="1:63" x14ac:dyDescent="0.15">
      <c r="C64" s="7" t="s">
        <v>41</v>
      </c>
      <c r="D64" s="29">
        <f t="shared" ref="D64:AV64" si="24">STDEV(D54:D61)</f>
        <v>1.1919039057889333</v>
      </c>
      <c r="E64" s="29">
        <f t="shared" si="24"/>
        <v>1.1683661091795479</v>
      </c>
      <c r="F64" s="29">
        <f t="shared" si="24"/>
        <v>1.7884106626870413</v>
      </c>
      <c r="G64" s="29">
        <f t="shared" si="24"/>
        <v>3.0934518655450978</v>
      </c>
      <c r="H64" s="29">
        <f t="shared" si="24"/>
        <v>1.3915846853526173</v>
      </c>
      <c r="I64" s="29">
        <f t="shared" si="24"/>
        <v>1.1469421042390011</v>
      </c>
      <c r="J64" s="29">
        <f t="shared" si="24"/>
        <v>1.1118053386771904</v>
      </c>
      <c r="K64" s="29">
        <f t="shared" si="24"/>
        <v>1.1877349391654104</v>
      </c>
      <c r="L64" s="29">
        <f t="shared" si="24"/>
        <v>2.054804667656323</v>
      </c>
      <c r="M64" s="29">
        <f t="shared" si="24"/>
        <v>2.0074266872695277</v>
      </c>
      <c r="N64" s="29">
        <f t="shared" si="24"/>
        <v>0.86831345375287894</v>
      </c>
      <c r="O64" s="29">
        <f t="shared" si="24"/>
        <v>0.54736018726536417</v>
      </c>
      <c r="P64" s="29">
        <f t="shared" si="24"/>
        <v>0.95014618758260738</v>
      </c>
      <c r="Q64" s="29">
        <f t="shared" si="24"/>
        <v>1.0606601717798212</v>
      </c>
      <c r="R64" s="29">
        <f t="shared" si="24"/>
        <v>1.2940645944477298</v>
      </c>
      <c r="S64" s="29">
        <f t="shared" si="24"/>
        <v>0.72920918243397903</v>
      </c>
      <c r="T64" s="29">
        <f t="shared" si="24"/>
        <v>0.63620901028035171</v>
      </c>
      <c r="U64" s="29">
        <f t="shared" si="24"/>
        <v>1.1715459194030104</v>
      </c>
      <c r="V64" s="29">
        <f t="shared" si="24"/>
        <v>2.2509918448795601</v>
      </c>
      <c r="W64" s="29">
        <f t="shared" si="24"/>
        <v>1.3582128196612049</v>
      </c>
      <c r="X64" s="29">
        <f t="shared" si="24"/>
        <v>0.73463088669245313</v>
      </c>
      <c r="Y64" s="29">
        <f t="shared" si="24"/>
        <v>0.93859063544891164</v>
      </c>
      <c r="Z64" s="29">
        <f t="shared" si="24"/>
        <v>0.79557306888588686</v>
      </c>
      <c r="AA64" s="29">
        <f t="shared" si="24"/>
        <v>1.2206880703436811</v>
      </c>
      <c r="AB64" s="29">
        <f t="shared" si="24"/>
        <v>0.99203174552379103</v>
      </c>
      <c r="AC64" s="29">
        <f t="shared" si="24"/>
        <v>1.050321190481569</v>
      </c>
      <c r="AD64" s="29">
        <f t="shared" si="24"/>
        <v>0.70005668704710255</v>
      </c>
      <c r="AE64" s="29">
        <f t="shared" si="24"/>
        <v>1.3093073414159606</v>
      </c>
      <c r="AF64" s="29">
        <f t="shared" si="24"/>
        <v>0.92582009977254709</v>
      </c>
      <c r="AG64" s="29">
        <f t="shared" si="24"/>
        <v>1.3266200039651974</v>
      </c>
      <c r="AH64" s="29">
        <f t="shared" si="24"/>
        <v>0.46929531772445288</v>
      </c>
      <c r="AI64" s="29">
        <f t="shared" si="24"/>
        <v>0.72237483125133661</v>
      </c>
      <c r="AJ64" s="29">
        <f t="shared" si="24"/>
        <v>0.80641032920444367</v>
      </c>
      <c r="AK64" s="29">
        <f t="shared" si="24"/>
        <v>0.66517690689042808</v>
      </c>
      <c r="AL64" s="29">
        <f t="shared" si="24"/>
        <v>0.95535250703518237</v>
      </c>
      <c r="AM64" s="29">
        <f t="shared" si="24"/>
        <v>1.4114047938360865</v>
      </c>
      <c r="AN64" s="29">
        <f t="shared" si="24"/>
        <v>0.67700320038633011</v>
      </c>
      <c r="AO64" s="29">
        <f t="shared" si="24"/>
        <v>1.2472191289246422</v>
      </c>
      <c r="AP64" s="29">
        <f t="shared" si="24"/>
        <v>2.2307376529279441</v>
      </c>
      <c r="AQ64" s="29">
        <f t="shared" si="24"/>
        <v>0.75592894601845462</v>
      </c>
      <c r="AR64" s="29">
        <f t="shared" si="24"/>
        <v>1.1408712905439009</v>
      </c>
      <c r="AS64" s="29">
        <f t="shared" si="24"/>
        <v>1.4584183648679587</v>
      </c>
      <c r="AT64" s="29">
        <f t="shared" si="24"/>
        <v>2.6829857805088526</v>
      </c>
      <c r="AU64" s="29">
        <f t="shared" si="24"/>
        <v>3.5579109261939301</v>
      </c>
      <c r="AV64" s="29">
        <f t="shared" si="24"/>
        <v>1.623243861815173</v>
      </c>
      <c r="AW64" s="7" t="s">
        <v>41</v>
      </c>
      <c r="AX64" s="29">
        <f>STDEV(AX54:AX61)</f>
        <v>0.66696054663098048</v>
      </c>
      <c r="AY64" s="29">
        <f>STDEV(AY54:AY61)</f>
        <v>0.57528886659777634</v>
      </c>
      <c r="AZ64" s="29">
        <f>STDEV(AZ54:AZ61)</f>
        <v>0.6689408594246572</v>
      </c>
      <c r="BA64" s="29">
        <f>STDEV(BA54:BA61)</f>
        <v>1.0570599833254721</v>
      </c>
      <c r="BB64" s="29">
        <f>STDEV(BB54:BB61)</f>
        <v>0.88152469215152174</v>
      </c>
      <c r="BC64" s="29"/>
      <c r="BD64" s="29"/>
      <c r="BE64" s="29"/>
    </row>
    <row r="65" spans="3:57" x14ac:dyDescent="0.15">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7" t="s">
        <v>45</v>
      </c>
      <c r="AX65" s="29">
        <f>STDEV(D54:D61,I54:I61,N54:N61,S54:S61,X54:X61,AC54:AC61,AH54:AH61,AM54:AM61,AR54:AR61)</f>
        <v>0.99904318683783389</v>
      </c>
      <c r="AY65" s="29">
        <f>STDEV(E54:E61,J54:J61,O54:O61,T54:T61,Y54:Y61,AD54:AD61,AI54:AI61,AN54:AN61,AS54:AS61)</f>
        <v>0.91214443865020212</v>
      </c>
      <c r="AZ65" s="29">
        <f>STDEV(F54:F61,K54:K61,P54:P61,U54:U61,Z54:Z61,AE54:AE61,AJ54:AJ61,AO54:AO61,AT54:AT61)</f>
        <v>1.6093428318875156</v>
      </c>
      <c r="BA65" s="29">
        <f>STDEV(G54:G61,L54:L61,Q54:Q61,V54:V61,AA54:AA61,AF54:AF61,AK54:AK61,AP54:AP61,AU54:AU61)</f>
        <v>2.1783609112773057</v>
      </c>
      <c r="BB65" s="29">
        <f>STDEV(H54:H61,M54:M61,R54:R61,W54:W61,AB54:AB61,AG54:AG61,AL54:AL61,AQ54:AQ61,AV54:AV61)</f>
        <v>1.2872492910322735</v>
      </c>
      <c r="BC65" s="29"/>
      <c r="BD65" s="29"/>
      <c r="BE65" s="29"/>
    </row>
    <row r="72" spans="3:57" x14ac:dyDescent="0.15">
      <c r="AY72" s="7" t="s">
        <v>2</v>
      </c>
      <c r="AZ72" s="7" t="s">
        <v>397</v>
      </c>
      <c r="BA72" s="7" t="s">
        <v>46</v>
      </c>
      <c r="BB72" s="7" t="s">
        <v>433</v>
      </c>
      <c r="BC72" s="7" t="s">
        <v>398</v>
      </c>
    </row>
    <row r="73" spans="3:57" x14ac:dyDescent="0.15">
      <c r="AW73" s="7" t="s">
        <v>31</v>
      </c>
      <c r="AX73" s="7" t="s">
        <v>38</v>
      </c>
      <c r="AY73" s="29">
        <v>7.708333333333333</v>
      </c>
      <c r="AZ73" s="29">
        <v>7.3472222222222223</v>
      </c>
      <c r="BA73" s="29">
        <v>6.2777777777777777</v>
      </c>
      <c r="BB73" s="29">
        <v>7.0277777777777777</v>
      </c>
      <c r="BC73" s="29">
        <v>6.2638888888888893</v>
      </c>
    </row>
    <row r="74" spans="3:57" x14ac:dyDescent="0.15">
      <c r="AW74" s="29"/>
      <c r="AX74" s="7" t="s">
        <v>41</v>
      </c>
      <c r="AY74" s="29">
        <v>0.63116448466460795</v>
      </c>
      <c r="AZ74" s="29">
        <v>0.75461542817811811</v>
      </c>
      <c r="BA74" s="29">
        <v>0.94840439658982001</v>
      </c>
      <c r="BB74" s="29">
        <v>0.90608369057222482</v>
      </c>
      <c r="BC74" s="29">
        <v>1.0388188585173468</v>
      </c>
    </row>
    <row r="75" spans="3:57" x14ac:dyDescent="0.15">
      <c r="AW75" s="29"/>
      <c r="AX75" s="7" t="s">
        <v>45</v>
      </c>
      <c r="AY75" s="29">
        <v>1.3261986340293856</v>
      </c>
      <c r="AZ75" s="29">
        <v>2.1107352848899592</v>
      </c>
      <c r="BA75" s="29">
        <v>1.3760754792414691</v>
      </c>
      <c r="BB75" s="29">
        <v>1.510267416132524</v>
      </c>
      <c r="BC75" s="29">
        <v>2.7166313831632518</v>
      </c>
    </row>
    <row r="76" spans="3:57" x14ac:dyDescent="0.15">
      <c r="AW76" s="7" t="s">
        <v>32</v>
      </c>
      <c r="AX76" s="7" t="s">
        <v>38</v>
      </c>
      <c r="AY76" s="29">
        <v>8.25</v>
      </c>
      <c r="AZ76" s="29">
        <v>7.6527777777777795</v>
      </c>
      <c r="BA76" s="29">
        <v>7.9166666666666661</v>
      </c>
      <c r="BB76" s="29">
        <v>7.7777777777777777</v>
      </c>
      <c r="BC76" s="29">
        <v>6.5555555555555554</v>
      </c>
    </row>
    <row r="77" spans="3:57" x14ac:dyDescent="0.15">
      <c r="AX77" s="7" t="s">
        <v>41</v>
      </c>
      <c r="AY77" s="29">
        <v>0.49955888831289585</v>
      </c>
      <c r="AZ77" s="29">
        <v>0.59816739530354968</v>
      </c>
      <c r="BA77" s="29">
        <v>0.50307695211874526</v>
      </c>
      <c r="BB77" s="29">
        <v>0.82295119979782339</v>
      </c>
      <c r="BC77" s="29">
        <v>1.1158628552902847</v>
      </c>
    </row>
    <row r="78" spans="3:57" x14ac:dyDescent="0.15">
      <c r="AW78" s="29"/>
      <c r="AX78" s="7" t="s">
        <v>45</v>
      </c>
      <c r="AY78" s="29">
        <v>0.89992174933689517</v>
      </c>
      <c r="AZ78" s="29">
        <v>1.5213015389648965</v>
      </c>
      <c r="BA78" s="29">
        <v>0.81793281173152743</v>
      </c>
      <c r="BB78" s="29">
        <v>1.1034162344924374</v>
      </c>
      <c r="BC78" s="29">
        <v>1.9921599071012497</v>
      </c>
    </row>
    <row r="79" spans="3:57" x14ac:dyDescent="0.15">
      <c r="AW79" s="7" t="s">
        <v>33</v>
      </c>
      <c r="AX79" s="7" t="s">
        <v>38</v>
      </c>
      <c r="AY79" s="29">
        <v>8.7222222222222214</v>
      </c>
      <c r="AZ79" s="29">
        <v>7.666666666666667</v>
      </c>
      <c r="BA79" s="29">
        <v>8.25</v>
      </c>
      <c r="BB79" s="29">
        <v>7.4930555555555562</v>
      </c>
      <c r="BC79" s="29">
        <v>7.1597222222222232</v>
      </c>
    </row>
    <row r="80" spans="3:57" x14ac:dyDescent="0.15">
      <c r="AW80" s="29"/>
      <c r="AX80" s="7" t="s">
        <v>41</v>
      </c>
      <c r="AY80" s="29">
        <v>0.71516700482976558</v>
      </c>
      <c r="AZ80" s="29">
        <v>0.78959280019732769</v>
      </c>
      <c r="BA80" s="29">
        <v>0.6389751494562016</v>
      </c>
      <c r="BB80" s="29">
        <v>1.0851886839245051</v>
      </c>
      <c r="BC80" s="29">
        <v>1.1203731033243081</v>
      </c>
    </row>
    <row r="81" spans="49:81" x14ac:dyDescent="0.15">
      <c r="AX81" s="7" t="s">
        <v>45</v>
      </c>
      <c r="AY81" s="29">
        <v>1.1775149557642619</v>
      </c>
      <c r="AZ81" s="29">
        <v>1.913627923862399</v>
      </c>
      <c r="BA81" s="29">
        <v>1.4413413158348005</v>
      </c>
      <c r="BB81" s="29">
        <v>2.232116811831057</v>
      </c>
      <c r="BC81" s="29">
        <v>2.4420413835428416</v>
      </c>
    </row>
    <row r="82" spans="49:81" x14ac:dyDescent="0.15">
      <c r="AW82" s="7" t="s">
        <v>37</v>
      </c>
      <c r="AX82" s="7" t="s">
        <v>38</v>
      </c>
      <c r="AY82" s="29">
        <v>8.2268518518518512</v>
      </c>
      <c r="AZ82" s="29">
        <v>7.5555555555555554</v>
      </c>
      <c r="BA82" s="29">
        <v>7.4814814814814801</v>
      </c>
      <c r="BB82" s="29">
        <v>7.4328703703703694</v>
      </c>
      <c r="BC82" s="29">
        <v>6.6597222222222214</v>
      </c>
    </row>
    <row r="83" spans="49:81" x14ac:dyDescent="0.15">
      <c r="AX83" s="7" t="s">
        <v>41</v>
      </c>
      <c r="AY83" s="29">
        <v>0.57528886659777634</v>
      </c>
      <c r="AZ83" s="29">
        <v>0.6689408594246572</v>
      </c>
      <c r="BA83" s="29">
        <v>0.66696054663098048</v>
      </c>
      <c r="BB83" s="29">
        <v>0.88152469215152174</v>
      </c>
      <c r="BC83" s="29">
        <v>1.0570599833254721</v>
      </c>
    </row>
    <row r="84" spans="49:81" x14ac:dyDescent="0.15">
      <c r="AX84" s="7" t="s">
        <v>45</v>
      </c>
      <c r="AY84" s="29">
        <v>0.91214443865020212</v>
      </c>
      <c r="AZ84" s="29">
        <v>1.6093428318875156</v>
      </c>
      <c r="BA84" s="29">
        <v>0.99904318683783389</v>
      </c>
      <c r="BB84" s="29">
        <v>1.2872492910322735</v>
      </c>
      <c r="BC84" s="29">
        <v>2.1783609112773057</v>
      </c>
    </row>
    <row r="85" spans="49:81" x14ac:dyDescent="0.15">
      <c r="AX85" s="7"/>
      <c r="AY85" s="29"/>
      <c r="AZ85" s="29"/>
      <c r="BA85" s="29"/>
      <c r="BB85" s="29"/>
      <c r="BC85" s="29"/>
    </row>
    <row r="86" spans="49:81" x14ac:dyDescent="0.15">
      <c r="AX86" s="7"/>
      <c r="AY86" s="29"/>
      <c r="AZ86" s="29"/>
      <c r="BA86" s="29"/>
      <c r="BB86" s="29"/>
      <c r="BC86" s="29"/>
    </row>
    <row r="87" spans="49:81" x14ac:dyDescent="0.15">
      <c r="AX87" s="7"/>
      <c r="AY87" s="29"/>
      <c r="AZ87" s="29"/>
      <c r="BA87" s="29"/>
      <c r="BB87" s="29"/>
      <c r="BC87" s="29"/>
    </row>
    <row r="88" spans="49:81" x14ac:dyDescent="0.15">
      <c r="AX88" s="7"/>
      <c r="AY88" s="29"/>
      <c r="AZ88" s="29"/>
      <c r="BA88" s="29"/>
      <c r="BB88" s="29"/>
      <c r="BC88" s="29"/>
      <c r="BD88" s="29"/>
    </row>
    <row r="89" spans="49:81" x14ac:dyDescent="0.15">
      <c r="AX89" s="121" t="s">
        <v>396</v>
      </c>
      <c r="AY89" s="121"/>
      <c r="AZ89" s="121"/>
      <c r="BA89" s="78"/>
      <c r="BB89" s="122" t="s">
        <v>2</v>
      </c>
      <c r="BC89" s="122"/>
      <c r="BD89" s="122"/>
      <c r="BE89" s="77"/>
      <c r="BF89" s="123" t="s">
        <v>397</v>
      </c>
      <c r="BG89" s="123"/>
      <c r="BH89" s="123"/>
      <c r="BI89" s="76"/>
      <c r="BJ89" s="124" t="s">
        <v>398</v>
      </c>
      <c r="BK89" s="124"/>
      <c r="BL89" s="124"/>
      <c r="BM89" s="75"/>
      <c r="BN89" s="120" t="s">
        <v>399</v>
      </c>
      <c r="BO89" s="120"/>
      <c r="BP89" s="120"/>
      <c r="BQ89" s="74"/>
    </row>
    <row r="90" spans="49:81" x14ac:dyDescent="0.15">
      <c r="AX90" s="7" t="s">
        <v>31</v>
      </c>
      <c r="AY90" s="7" t="s">
        <v>32</v>
      </c>
      <c r="AZ90" s="7" t="s">
        <v>33</v>
      </c>
      <c r="BA90" s="7" t="s">
        <v>37</v>
      </c>
      <c r="BB90" s="7" t="s">
        <v>31</v>
      </c>
      <c r="BC90" s="7" t="s">
        <v>32</v>
      </c>
      <c r="BD90" s="7" t="s">
        <v>33</v>
      </c>
      <c r="BE90" s="7" t="s">
        <v>37</v>
      </c>
      <c r="BF90" s="7" t="s">
        <v>31</v>
      </c>
      <c r="BG90" s="7" t="s">
        <v>32</v>
      </c>
      <c r="BH90" s="7" t="s">
        <v>33</v>
      </c>
      <c r="BI90" s="7" t="s">
        <v>37</v>
      </c>
      <c r="BJ90" s="7" t="s">
        <v>31</v>
      </c>
      <c r="BK90" s="7" t="s">
        <v>32</v>
      </c>
      <c r="BL90" s="7" t="s">
        <v>33</v>
      </c>
      <c r="BM90" s="7" t="s">
        <v>37</v>
      </c>
      <c r="BN90" s="7" t="s">
        <v>31</v>
      </c>
      <c r="BO90" s="7" t="s">
        <v>32</v>
      </c>
      <c r="BP90" s="7" t="s">
        <v>33</v>
      </c>
      <c r="BQ90" s="7" t="s">
        <v>37</v>
      </c>
    </row>
    <row r="91" spans="49:81" x14ac:dyDescent="0.15">
      <c r="AW91" s="80" t="s">
        <v>419</v>
      </c>
      <c r="AX91" s="68">
        <f>D13</f>
        <v>7</v>
      </c>
      <c r="AY91" s="68">
        <f>D29</f>
        <v>8</v>
      </c>
      <c r="AZ91" s="68">
        <f>D45</f>
        <v>8.25</v>
      </c>
      <c r="BA91" s="68">
        <f>AVERAGE(AX91:AZ91)</f>
        <v>7.75</v>
      </c>
      <c r="BB91" s="68">
        <f>E13</f>
        <v>7.625</v>
      </c>
      <c r="BC91" s="68">
        <f>E29</f>
        <v>7.5</v>
      </c>
      <c r="BD91" s="68">
        <f>E45</f>
        <v>7.875</v>
      </c>
      <c r="BE91" s="68">
        <f>AVERAGE(BB91:BD91)</f>
        <v>7.666666666666667</v>
      </c>
      <c r="BF91" s="68">
        <f>F13</f>
        <v>6</v>
      </c>
      <c r="BG91" s="68">
        <f>F29</f>
        <v>6.875</v>
      </c>
      <c r="BH91" s="68">
        <f>F45</f>
        <v>7.375</v>
      </c>
      <c r="BI91" s="68">
        <f>AVERAGE(BF91:BH91)</f>
        <v>6.75</v>
      </c>
      <c r="BJ91" s="68">
        <f>G13</f>
        <v>4.5</v>
      </c>
      <c r="BK91" s="68">
        <f>G29</f>
        <v>5.375</v>
      </c>
      <c r="BL91" s="68">
        <f>G45</f>
        <v>5.25</v>
      </c>
      <c r="BM91" s="68">
        <f>AVERAGE(BJ91:BL91)</f>
        <v>5.041666666666667</v>
      </c>
      <c r="BN91" s="68">
        <f>H13</f>
        <v>6.375</v>
      </c>
      <c r="BO91" s="68">
        <f>H29</f>
        <v>7.5</v>
      </c>
      <c r="BP91" s="68">
        <f>H45</f>
        <v>7.625</v>
      </c>
      <c r="BQ91" s="68">
        <f>AVERAGE(BN91:BP91)</f>
        <v>7.166666666666667</v>
      </c>
      <c r="BR91" s="68"/>
      <c r="BS91" s="68"/>
      <c r="BT91" s="68"/>
      <c r="BU91" s="68"/>
      <c r="BV91" s="68"/>
      <c r="BW91" s="68"/>
      <c r="BX91" s="68"/>
      <c r="BY91" s="68"/>
      <c r="BZ91" s="68"/>
      <c r="CA91" s="68"/>
      <c r="CB91" s="68"/>
      <c r="CC91" s="68"/>
    </row>
    <row r="92" spans="49:81" x14ac:dyDescent="0.15">
      <c r="AW92" s="79" t="s">
        <v>420</v>
      </c>
      <c r="AX92" s="68">
        <f>I13</f>
        <v>6</v>
      </c>
      <c r="AY92" s="68">
        <f>I29</f>
        <v>7.875</v>
      </c>
      <c r="AZ92" s="68">
        <f>I45</f>
        <v>8.25</v>
      </c>
      <c r="BA92" s="68">
        <f t="shared" ref="BA92:BA102" si="25">AVERAGE(AX92:AZ92)</f>
        <v>7.375</v>
      </c>
      <c r="BB92" s="68">
        <f>J13</f>
        <v>7.75</v>
      </c>
      <c r="BC92" s="68">
        <f>J29</f>
        <v>8.375</v>
      </c>
      <c r="BD92" s="68">
        <f>J45</f>
        <v>8.25</v>
      </c>
      <c r="BE92" s="68">
        <f t="shared" ref="BE92:BE102" si="26">AVERAGE(BB92:BD92)</f>
        <v>8.125</v>
      </c>
      <c r="BF92" s="68">
        <f>K13</f>
        <v>6.875</v>
      </c>
      <c r="BG92" s="68">
        <f>K29</f>
        <v>7.75</v>
      </c>
      <c r="BH92" s="68">
        <f>K45</f>
        <v>7.5</v>
      </c>
      <c r="BI92" s="68">
        <f t="shared" ref="BI92:BI102" si="27">AVERAGE(BF92:BH92)</f>
        <v>7.375</v>
      </c>
      <c r="BJ92" s="68">
        <f>L13</f>
        <v>5.75</v>
      </c>
      <c r="BK92" s="68">
        <f>L29</f>
        <v>6</v>
      </c>
      <c r="BL92" s="68">
        <f>L45</f>
        <v>7.25</v>
      </c>
      <c r="BM92" s="68">
        <f t="shared" ref="BM92:BM102" si="28">AVERAGE(BJ92:BL92)</f>
        <v>6.333333333333333</v>
      </c>
      <c r="BN92" s="68">
        <f>M13</f>
        <v>7.375</v>
      </c>
      <c r="BO92" s="68">
        <f>M29</f>
        <v>7.625</v>
      </c>
      <c r="BP92" s="68">
        <f>M45</f>
        <v>6.375</v>
      </c>
      <c r="BQ92" s="68">
        <f t="shared" ref="BQ92:BQ102" si="29">AVERAGE(BN92:BP92)</f>
        <v>7.125</v>
      </c>
    </row>
    <row r="93" spans="49:81" x14ac:dyDescent="0.15">
      <c r="AW93" s="81" t="s">
        <v>421</v>
      </c>
      <c r="AX93" s="68">
        <f>N13</f>
        <v>6.375</v>
      </c>
      <c r="AY93" s="68">
        <f>N29</f>
        <v>8.5</v>
      </c>
      <c r="AZ93" s="68">
        <f>N45</f>
        <v>8.875</v>
      </c>
      <c r="BA93" s="68">
        <f t="shared" si="25"/>
        <v>7.916666666666667</v>
      </c>
      <c r="BB93" s="68">
        <f>O13</f>
        <v>7.875</v>
      </c>
      <c r="BC93" s="68">
        <f>O29</f>
        <v>8.375</v>
      </c>
      <c r="BD93" s="68">
        <f>O45</f>
        <v>8.875</v>
      </c>
      <c r="BE93" s="68">
        <f t="shared" si="26"/>
        <v>8.375</v>
      </c>
      <c r="BF93" s="68">
        <f>P13</f>
        <v>9.25</v>
      </c>
      <c r="BG93" s="68">
        <f>P29</f>
        <v>9</v>
      </c>
      <c r="BH93" s="68">
        <f>P45</f>
        <v>7.875</v>
      </c>
      <c r="BI93" s="68">
        <f t="shared" si="27"/>
        <v>8.7083333333333339</v>
      </c>
      <c r="BJ93" s="68">
        <f>Q13</f>
        <v>7</v>
      </c>
      <c r="BK93" s="68">
        <f>Q29</f>
        <v>7.375</v>
      </c>
      <c r="BL93" s="68">
        <f>Q45</f>
        <v>7.5</v>
      </c>
      <c r="BM93" s="68">
        <f t="shared" si="28"/>
        <v>7.291666666666667</v>
      </c>
      <c r="BN93" s="68">
        <f>R13</f>
        <v>7.375</v>
      </c>
      <c r="BO93" s="68">
        <f>R29</f>
        <v>8.125</v>
      </c>
      <c r="BP93" s="68">
        <f>R45</f>
        <v>7.25</v>
      </c>
      <c r="BQ93" s="68">
        <f t="shared" si="29"/>
        <v>7.583333333333333</v>
      </c>
    </row>
    <row r="94" spans="49:81" x14ac:dyDescent="0.15">
      <c r="AW94" s="82" t="s">
        <v>422</v>
      </c>
      <c r="AX94" s="68">
        <f>S13</f>
        <v>6.5</v>
      </c>
      <c r="AY94" s="68">
        <f>S29</f>
        <v>8.25</v>
      </c>
      <c r="AZ94" s="68">
        <f>S45</f>
        <v>8.5</v>
      </c>
      <c r="BA94" s="68">
        <f t="shared" si="25"/>
        <v>7.75</v>
      </c>
      <c r="BB94" s="68">
        <f>T13</f>
        <v>7.375</v>
      </c>
      <c r="BC94" s="68">
        <f>T29</f>
        <v>8</v>
      </c>
      <c r="BD94" s="68">
        <f>T45</f>
        <v>8.875</v>
      </c>
      <c r="BE94" s="68">
        <f t="shared" si="26"/>
        <v>8.0833333333333339</v>
      </c>
      <c r="BF94" s="68">
        <f>U13</f>
        <v>8</v>
      </c>
      <c r="BG94" s="68">
        <f>U29</f>
        <v>7.5</v>
      </c>
      <c r="BH94" s="68">
        <f>U45</f>
        <v>8.3125</v>
      </c>
      <c r="BI94" s="68">
        <f t="shared" si="27"/>
        <v>7.9375</v>
      </c>
      <c r="BJ94" s="68">
        <f>V13</f>
        <v>6.375</v>
      </c>
      <c r="BK94" s="68">
        <f>V29</f>
        <v>6.75</v>
      </c>
      <c r="BL94" s="68">
        <f>V45</f>
        <v>7.9375</v>
      </c>
      <c r="BM94" s="68">
        <f t="shared" si="28"/>
        <v>7.020833333333333</v>
      </c>
      <c r="BN94" s="68">
        <f>W13</f>
        <v>7.75</v>
      </c>
      <c r="BO94" s="68">
        <f>W29</f>
        <v>7.75</v>
      </c>
      <c r="BP94" s="68">
        <f>W45</f>
        <v>7.4375</v>
      </c>
      <c r="BQ94" s="68">
        <f t="shared" si="29"/>
        <v>7.645833333333333</v>
      </c>
      <c r="BR94" s="68"/>
      <c r="BS94" s="68"/>
      <c r="BT94" s="68"/>
      <c r="BU94" s="68"/>
      <c r="BV94" s="68"/>
    </row>
    <row r="95" spans="49:81" x14ac:dyDescent="0.15">
      <c r="AW95" s="83" t="s">
        <v>423</v>
      </c>
      <c r="AX95" s="68">
        <f>X13</f>
        <v>6</v>
      </c>
      <c r="AY95" s="68">
        <f>X29</f>
        <v>8</v>
      </c>
      <c r="AZ95" s="68">
        <f>X45</f>
        <v>9</v>
      </c>
      <c r="BA95" s="68">
        <f t="shared" si="25"/>
        <v>7.666666666666667</v>
      </c>
      <c r="BB95" s="68">
        <f>Y13</f>
        <v>7.375</v>
      </c>
      <c r="BC95" s="68">
        <f>Y29</f>
        <v>8.25</v>
      </c>
      <c r="BD95" s="68">
        <f>Y45</f>
        <v>9.125</v>
      </c>
      <c r="BE95" s="68">
        <f t="shared" si="26"/>
        <v>8.25</v>
      </c>
      <c r="BF95" s="68">
        <f>Z13</f>
        <v>7.5</v>
      </c>
      <c r="BG95" s="68">
        <f>Z29</f>
        <v>7.75</v>
      </c>
      <c r="BH95" s="68">
        <f>Z45</f>
        <v>8.375</v>
      </c>
      <c r="BI95" s="68">
        <f t="shared" si="27"/>
        <v>7.875</v>
      </c>
      <c r="BJ95" s="68">
        <f>AA13</f>
        <v>7.625</v>
      </c>
      <c r="BK95" s="68">
        <f>AA29</f>
        <v>6.75</v>
      </c>
      <c r="BL95" s="68">
        <f>AA45</f>
        <v>7.25</v>
      </c>
      <c r="BM95" s="68">
        <f t="shared" si="28"/>
        <v>7.208333333333333</v>
      </c>
      <c r="BN95" s="68">
        <f>AB13</f>
        <v>6.375</v>
      </c>
      <c r="BO95" s="68">
        <f>AB29</f>
        <v>7.75</v>
      </c>
      <c r="BP95" s="68">
        <f>AB45</f>
        <v>8.375</v>
      </c>
      <c r="BQ95" s="68">
        <f t="shared" si="29"/>
        <v>7.5</v>
      </c>
    </row>
    <row r="96" spans="49:81" x14ac:dyDescent="0.15">
      <c r="AW96" s="84" t="s">
        <v>424</v>
      </c>
      <c r="AX96" s="68">
        <f>AC13</f>
        <v>6.25</v>
      </c>
      <c r="AY96" s="68">
        <f>AC29</f>
        <v>7.875</v>
      </c>
      <c r="AZ96" s="68">
        <f>AC45</f>
        <v>7.625</v>
      </c>
      <c r="BA96" s="68">
        <f t="shared" si="25"/>
        <v>7.25</v>
      </c>
      <c r="BB96" s="68">
        <f>AD13</f>
        <v>7.875</v>
      </c>
      <c r="BC96" s="68">
        <f>AD29</f>
        <v>8.5</v>
      </c>
      <c r="BD96" s="68">
        <f>AD45</f>
        <v>8.75</v>
      </c>
      <c r="BE96" s="68">
        <f t="shared" si="26"/>
        <v>8.375</v>
      </c>
      <c r="BF96" s="68">
        <f>AE13</f>
        <v>8.125</v>
      </c>
      <c r="BG96" s="68">
        <f>AE29</f>
        <v>8.25</v>
      </c>
      <c r="BH96" s="68">
        <f>AE45</f>
        <v>8.125</v>
      </c>
      <c r="BI96" s="68">
        <f t="shared" si="27"/>
        <v>8.1666666666666661</v>
      </c>
      <c r="BJ96" s="68">
        <f>AF13</f>
        <v>6</v>
      </c>
      <c r="BK96" s="68">
        <f>AF29</f>
        <v>7</v>
      </c>
      <c r="BL96" s="68">
        <f>AF45</f>
        <v>7</v>
      </c>
      <c r="BM96" s="68">
        <f t="shared" si="28"/>
        <v>6.666666666666667</v>
      </c>
      <c r="BN96" s="68">
        <f>AG13</f>
        <v>6.875</v>
      </c>
      <c r="BO96" s="68">
        <f>AG29</f>
        <v>8</v>
      </c>
      <c r="BP96" s="68">
        <f>AG45</f>
        <v>8</v>
      </c>
      <c r="BQ96" s="68">
        <f t="shared" si="29"/>
        <v>7.625</v>
      </c>
    </row>
    <row r="97" spans="49:69" x14ac:dyDescent="0.15">
      <c r="AW97" s="85" t="s">
        <v>425</v>
      </c>
      <c r="AX97" s="68">
        <f>AH13</f>
        <v>5.75</v>
      </c>
      <c r="AY97" s="68">
        <f>AH29</f>
        <v>7.625</v>
      </c>
      <c r="AZ97" s="68">
        <f>AH45</f>
        <v>8.25</v>
      </c>
      <c r="BA97" s="68">
        <f t="shared" si="25"/>
        <v>7.208333333333333</v>
      </c>
      <c r="BB97" s="68">
        <f>AI13</f>
        <v>8.125</v>
      </c>
      <c r="BC97" s="68">
        <f>AI29</f>
        <v>8.75</v>
      </c>
      <c r="BD97" s="68">
        <f>AI45</f>
        <v>9</v>
      </c>
      <c r="BE97" s="68">
        <f t="shared" si="26"/>
        <v>8.625</v>
      </c>
      <c r="BF97" s="68">
        <f>AJ13</f>
        <v>8</v>
      </c>
      <c r="BG97" s="68">
        <f>AJ29</f>
        <v>7.75</v>
      </c>
      <c r="BH97" s="68">
        <f>AJ45</f>
        <v>8.0625</v>
      </c>
      <c r="BI97" s="68">
        <f t="shared" si="27"/>
        <v>7.9375</v>
      </c>
      <c r="BJ97" s="68">
        <f>AK13</f>
        <v>8.125</v>
      </c>
      <c r="BK97" s="68">
        <f>AK29</f>
        <v>7.75</v>
      </c>
      <c r="BL97" s="68">
        <f>AK45</f>
        <v>7.75</v>
      </c>
      <c r="BM97" s="68">
        <f t="shared" si="28"/>
        <v>7.875</v>
      </c>
      <c r="BN97" s="68">
        <f>AL13</f>
        <v>6.5</v>
      </c>
      <c r="BO97" s="68">
        <f>AL29</f>
        <v>8</v>
      </c>
      <c r="BP97" s="68">
        <f>AL45</f>
        <v>7.75</v>
      </c>
      <c r="BQ97" s="68">
        <f t="shared" si="29"/>
        <v>7.416666666666667</v>
      </c>
    </row>
    <row r="98" spans="49:69" x14ac:dyDescent="0.15">
      <c r="AW98" s="86" t="s">
        <v>426</v>
      </c>
      <c r="AX98" s="68">
        <f>AM13</f>
        <v>5.75</v>
      </c>
      <c r="AY98" s="68">
        <f>AM29</f>
        <v>7.25</v>
      </c>
      <c r="AZ98" s="68">
        <f>AM45</f>
        <v>7.75</v>
      </c>
      <c r="BA98" s="68">
        <f t="shared" si="25"/>
        <v>6.916666666666667</v>
      </c>
      <c r="BB98" s="68">
        <f>AN13</f>
        <v>7.75</v>
      </c>
      <c r="BC98" s="68">
        <f>AN29</f>
        <v>8.375</v>
      </c>
      <c r="BD98" s="68">
        <f>AN45</f>
        <v>9</v>
      </c>
      <c r="BE98" s="68">
        <f t="shared" si="26"/>
        <v>8.375</v>
      </c>
      <c r="BF98" s="68">
        <f>AO13</f>
        <v>7.375</v>
      </c>
      <c r="BG98" s="68">
        <f>AO29</f>
        <v>7.75</v>
      </c>
      <c r="BH98" s="68">
        <f>AO45</f>
        <v>7.875</v>
      </c>
      <c r="BI98" s="68">
        <f t="shared" si="27"/>
        <v>7.666666666666667</v>
      </c>
      <c r="BJ98" s="68">
        <f>AP13</f>
        <v>6.5</v>
      </c>
      <c r="BK98" s="68">
        <f>AP29</f>
        <v>6.875</v>
      </c>
      <c r="BL98" s="68">
        <f>AP45</f>
        <v>7.875</v>
      </c>
      <c r="BM98" s="68">
        <f t="shared" si="28"/>
        <v>7.083333333333333</v>
      </c>
      <c r="BN98" s="68">
        <f>AQ13</f>
        <v>7.75</v>
      </c>
      <c r="BO98" s="68">
        <f>AQ29</f>
        <v>7.375</v>
      </c>
      <c r="BP98" s="68">
        <f>AQ45</f>
        <v>7.875</v>
      </c>
      <c r="BQ98" s="68">
        <f t="shared" si="29"/>
        <v>7.666666666666667</v>
      </c>
    </row>
    <row r="99" spans="49:69" x14ac:dyDescent="0.15">
      <c r="AW99" s="87" t="s">
        <v>427</v>
      </c>
      <c r="AX99" s="68">
        <f>AR13</f>
        <v>6.875</v>
      </c>
      <c r="AY99" s="68">
        <f>AR29</f>
        <v>7.875</v>
      </c>
      <c r="AZ99" s="68">
        <f>AR45</f>
        <v>7.75</v>
      </c>
      <c r="BA99" s="68">
        <f t="shared" si="25"/>
        <v>7.5</v>
      </c>
      <c r="BB99" s="68">
        <f>AS13</f>
        <v>7.625</v>
      </c>
      <c r="BC99" s="68">
        <f>AS29</f>
        <v>8.125</v>
      </c>
      <c r="BD99" s="68">
        <f>AS45</f>
        <v>8.75</v>
      </c>
      <c r="BE99" s="68">
        <f t="shared" si="26"/>
        <v>8.1666666666666661</v>
      </c>
      <c r="BF99" s="68">
        <f>AT13</f>
        <v>5</v>
      </c>
      <c r="BG99" s="68">
        <f>AT29</f>
        <v>6.25</v>
      </c>
      <c r="BH99" s="68">
        <f>AT45</f>
        <v>5.5</v>
      </c>
      <c r="BI99" s="68">
        <f t="shared" si="27"/>
        <v>5.583333333333333</v>
      </c>
      <c r="BJ99" s="68">
        <f>AU13</f>
        <v>4.5</v>
      </c>
      <c r="BK99" s="68">
        <f>AU29</f>
        <v>5.125</v>
      </c>
      <c r="BL99" s="68">
        <f>AU45</f>
        <v>6.625</v>
      </c>
      <c r="BM99" s="68">
        <f t="shared" si="28"/>
        <v>5.416666666666667</v>
      </c>
      <c r="BN99" s="68">
        <f>AV13</f>
        <v>6.875</v>
      </c>
      <c r="BO99" s="68">
        <f>AV29</f>
        <v>7.875</v>
      </c>
      <c r="BP99" s="68">
        <f>AV45</f>
        <v>6.75</v>
      </c>
      <c r="BQ99" s="68">
        <f t="shared" si="29"/>
        <v>7.166666666666667</v>
      </c>
    </row>
    <row r="100" spans="49:69" x14ac:dyDescent="0.15">
      <c r="BA100" s="68"/>
      <c r="BE100" s="68"/>
      <c r="BI100" s="68"/>
      <c r="BM100" s="68"/>
      <c r="BQ100" s="68"/>
    </row>
    <row r="101" spans="49:69" x14ac:dyDescent="0.15">
      <c r="AW101" s="62" t="s">
        <v>40</v>
      </c>
      <c r="AX101" s="68">
        <f>AVERAGE(AX91,AX92,AX93,AX94,AX95,AX96,AX97,AX98,AX99)</f>
        <v>6.2777777777777777</v>
      </c>
      <c r="AY101" s="68">
        <f>AVERAGE(AY91,AY92,AY93,AY94,AY95,AY96,AY97,AY98,AY99)</f>
        <v>7.916666666666667</v>
      </c>
      <c r="AZ101" s="68">
        <f>AVERAGE(AZ91,AZ92,AZ93,AZ94,AZ95,AZ96,AZ97,AZ98,AZ99)</f>
        <v>8.25</v>
      </c>
      <c r="BA101" s="68">
        <f t="shared" si="25"/>
        <v>7.481481481481481</v>
      </c>
      <c r="BB101" s="68">
        <f>AVERAGE(BB91,BB92,BB93,BB94,BB95,BB96,BB97,BB98,BB99)</f>
        <v>7.708333333333333</v>
      </c>
      <c r="BC101" s="68">
        <f>AVERAGE(BC91,BC92,BC93,BC94,BC95,BC96,BC97,BC98,BC99)</f>
        <v>8.25</v>
      </c>
      <c r="BD101" s="68">
        <f>AVERAGE(BD91,BD92,BD93,BD94,BD95,BD96,BD97,BD98,BD99)</f>
        <v>8.7222222222222214</v>
      </c>
      <c r="BE101" s="68">
        <f t="shared" si="26"/>
        <v>8.2268518518518512</v>
      </c>
      <c r="BF101" s="68">
        <f>AVERAGE(BF91,BF92,BF93,BF94,BF95,BF96,BF97,BF98,BF99)</f>
        <v>7.3472222222222223</v>
      </c>
      <c r="BG101" s="68">
        <f>AVERAGE(BG91,BG92,BG93,BG94,BG95,BG96,BG97,BG98,BG99)</f>
        <v>7.6527777777777777</v>
      </c>
      <c r="BH101" s="68">
        <f>AVERAGE(BH91,BH92,BH93,BH94,BH95,BH96,BH97,BH98,BH99)</f>
        <v>7.666666666666667</v>
      </c>
      <c r="BI101" s="68">
        <f t="shared" si="27"/>
        <v>7.5555555555555562</v>
      </c>
      <c r="BJ101" s="68">
        <f>AVERAGE(BJ91,BJ92,BJ93,BJ94,BJ95,BJ96,BJ97,BJ98,BJ99)</f>
        <v>6.2638888888888893</v>
      </c>
      <c r="BK101" s="68">
        <f>AVERAGE(BK91,BK92,BK93,BK94,BK95,BK96,BK97,BK98,BK99)</f>
        <v>6.5555555555555554</v>
      </c>
      <c r="BL101" s="68">
        <f>AVERAGE(BL91,BL92,BL93,BL94,BL95,BL96,BL97,BL98,BL99)</f>
        <v>7.1597222222222223</v>
      </c>
      <c r="BM101" s="68">
        <f t="shared" si="28"/>
        <v>6.6597222222222223</v>
      </c>
      <c r="BN101" s="68">
        <f>AVERAGE(BN91,BN92,BN93,BN94,BN95,BN96,BN97,BN98,BN99)</f>
        <v>7.0277777777777777</v>
      </c>
      <c r="BO101" s="68">
        <f>AVERAGE(BO91,BO92,BO93,BO94,BO95,BO96,BO97,BO98,BO99)</f>
        <v>7.7777777777777777</v>
      </c>
      <c r="BP101" s="68">
        <f>AVERAGE(BP91,BP92,BP93,BP94,BP95,BP96,BP97,BP98,BP99)</f>
        <v>7.4930555555555554</v>
      </c>
      <c r="BQ101" s="68">
        <f t="shared" si="29"/>
        <v>7.4328703703703702</v>
      </c>
    </row>
    <row r="102" spans="49:69" x14ac:dyDescent="0.15">
      <c r="AW102" s="62" t="s">
        <v>43</v>
      </c>
      <c r="AX102" s="88">
        <f>BA75</f>
        <v>1.3760754792414691</v>
      </c>
      <c r="AY102" s="88">
        <f>BA78</f>
        <v>0.81793281173152743</v>
      </c>
      <c r="AZ102" s="88">
        <f>BA81</f>
        <v>1.4413413158348005</v>
      </c>
      <c r="BA102" s="68">
        <f t="shared" si="25"/>
        <v>1.2117832022692656</v>
      </c>
      <c r="BB102" s="88">
        <f>AY75</f>
        <v>1.3261986340293856</v>
      </c>
      <c r="BC102" s="88">
        <f>AY78</f>
        <v>0.89992174933689517</v>
      </c>
      <c r="BD102" s="68">
        <f>AY81</f>
        <v>1.1775149557642619</v>
      </c>
      <c r="BE102" s="68">
        <f t="shared" si="26"/>
        <v>1.1345451130435142</v>
      </c>
      <c r="BF102" s="68">
        <f>AZ75</f>
        <v>2.1107352848899592</v>
      </c>
      <c r="BG102" s="68">
        <f>AZ78</f>
        <v>1.5213015389648965</v>
      </c>
      <c r="BH102" s="68">
        <f>AZ81</f>
        <v>1.913627923862399</v>
      </c>
      <c r="BI102" s="68">
        <f t="shared" si="27"/>
        <v>1.8485549159057515</v>
      </c>
      <c r="BJ102" s="68">
        <f>BC75</f>
        <v>2.7166313831632518</v>
      </c>
      <c r="BK102" s="68">
        <f>BC78</f>
        <v>1.9921599071012497</v>
      </c>
      <c r="BL102" s="68">
        <f>BC81</f>
        <v>2.4420413835428416</v>
      </c>
      <c r="BM102" s="68">
        <f t="shared" si="28"/>
        <v>2.3836108912691145</v>
      </c>
      <c r="BN102" s="68">
        <f>BB75</f>
        <v>1.510267416132524</v>
      </c>
      <c r="BO102" s="68">
        <f>BB78</f>
        <v>1.1034162344924374</v>
      </c>
      <c r="BP102" s="68">
        <f>BB81</f>
        <v>2.232116811831057</v>
      </c>
      <c r="BQ102" s="68">
        <f t="shared" si="29"/>
        <v>1.6152668208186729</v>
      </c>
    </row>
    <row r="103" spans="49:69" x14ac:dyDescent="0.15">
      <c r="BB103" s="68"/>
      <c r="BC103" s="68"/>
      <c r="BD103" s="68"/>
      <c r="BE103" s="68"/>
      <c r="BF103" s="68"/>
      <c r="BG103" s="68"/>
      <c r="BH103" s="68"/>
      <c r="BI103" s="68"/>
      <c r="BJ103" s="68"/>
      <c r="BK103" s="68"/>
      <c r="BL103" s="68"/>
      <c r="BM103" s="68"/>
    </row>
    <row r="104" spans="49:69" x14ac:dyDescent="0.15">
      <c r="AW104" s="125" t="s">
        <v>428</v>
      </c>
      <c r="AX104" s="121" t="s">
        <v>396</v>
      </c>
      <c r="AY104" s="121"/>
      <c r="AZ104" s="121"/>
      <c r="BA104" s="78"/>
      <c r="BB104" s="122" t="s">
        <v>2</v>
      </c>
      <c r="BC104" s="122"/>
      <c r="BD104" s="122"/>
      <c r="BE104" s="77"/>
      <c r="BF104" s="123" t="s">
        <v>397</v>
      </c>
      <c r="BG104" s="123"/>
      <c r="BH104" s="123"/>
      <c r="BI104" s="76"/>
      <c r="BJ104" s="124" t="s">
        <v>398</v>
      </c>
      <c r="BK104" s="124"/>
      <c r="BL104" s="124"/>
      <c r="BM104" s="75"/>
      <c r="BN104" s="120" t="s">
        <v>399</v>
      </c>
      <c r="BO104" s="120"/>
      <c r="BP104" s="120"/>
      <c r="BQ104" s="74"/>
    </row>
    <row r="105" spans="49:69" x14ac:dyDescent="0.15">
      <c r="AW105" s="125"/>
      <c r="AX105" s="7" t="s">
        <v>31</v>
      </c>
      <c r="AY105" s="7" t="s">
        <v>32</v>
      </c>
      <c r="AZ105" s="7" t="s">
        <v>33</v>
      </c>
      <c r="BA105" s="7" t="s">
        <v>37</v>
      </c>
      <c r="BB105" s="7" t="s">
        <v>31</v>
      </c>
      <c r="BC105" s="7" t="s">
        <v>32</v>
      </c>
      <c r="BD105" s="7" t="s">
        <v>33</v>
      </c>
      <c r="BE105" s="7" t="s">
        <v>37</v>
      </c>
      <c r="BF105" s="7" t="s">
        <v>31</v>
      </c>
      <c r="BG105" s="7" t="s">
        <v>32</v>
      </c>
      <c r="BH105" s="7" t="s">
        <v>33</v>
      </c>
      <c r="BI105" s="7" t="s">
        <v>37</v>
      </c>
      <c r="BJ105" s="7" t="s">
        <v>31</v>
      </c>
      <c r="BK105" s="7" t="s">
        <v>32</v>
      </c>
      <c r="BL105" s="7" t="s">
        <v>33</v>
      </c>
      <c r="BM105" s="7" t="s">
        <v>37</v>
      </c>
      <c r="BN105" s="7" t="s">
        <v>31</v>
      </c>
      <c r="BO105" s="7" t="s">
        <v>32</v>
      </c>
      <c r="BP105" s="7" t="s">
        <v>33</v>
      </c>
      <c r="BQ105" s="7" t="s">
        <v>37</v>
      </c>
    </row>
    <row r="106" spans="49:69" x14ac:dyDescent="0.15">
      <c r="AW106" s="80" t="s">
        <v>419</v>
      </c>
      <c r="AX106" s="68">
        <v>1.4142135623730951</v>
      </c>
      <c r="AY106" s="68">
        <v>1.4142135623730951</v>
      </c>
      <c r="AZ106" s="68">
        <v>1.4880476182856899</v>
      </c>
      <c r="BA106" s="68">
        <f>AVERAGE(AX106:AZ106)</f>
        <v>1.43882491434396</v>
      </c>
      <c r="BB106" s="68">
        <v>1.407885953173359</v>
      </c>
      <c r="BC106" s="68">
        <v>1.0690449676496976</v>
      </c>
      <c r="BD106" s="68">
        <v>1.6420805617960927</v>
      </c>
      <c r="BE106" s="68">
        <f>AVERAGE(BB106:BD106)</f>
        <v>1.3730038275397163</v>
      </c>
      <c r="BF106" s="68">
        <v>2.3299294900428702</v>
      </c>
      <c r="BG106" s="68">
        <v>1.7268882005337975</v>
      </c>
      <c r="BH106" s="68">
        <v>1.685018016012207</v>
      </c>
      <c r="BI106" s="68">
        <f>AVERAGE(BF106:BH106)</f>
        <v>1.9139452355296249</v>
      </c>
      <c r="BJ106" s="68">
        <v>3.7416573867739413</v>
      </c>
      <c r="BK106" s="68">
        <v>2.2638462845343543</v>
      </c>
      <c r="BL106" s="68">
        <v>3.770183777256185</v>
      </c>
      <c r="BM106" s="68">
        <f>AVERAGE(BJ106:BL106)</f>
        <v>3.2585624828548263</v>
      </c>
      <c r="BN106" s="68">
        <v>1.8468119248354136</v>
      </c>
      <c r="BO106" s="68">
        <v>1.4142135623730951</v>
      </c>
      <c r="BP106" s="68">
        <v>1.685018016012207</v>
      </c>
      <c r="BQ106" s="68">
        <f>AVERAGE(BN106:BP106)</f>
        <v>1.6486811677402387</v>
      </c>
    </row>
    <row r="107" spans="49:69" x14ac:dyDescent="0.15">
      <c r="AW107" s="79" t="s">
        <v>420</v>
      </c>
      <c r="AX107" s="68">
        <v>1.3093073414159542</v>
      </c>
      <c r="AY107" s="68">
        <v>0.64086994446165568</v>
      </c>
      <c r="AZ107" s="68">
        <v>1.8322507626258087</v>
      </c>
      <c r="BA107" s="68">
        <f t="shared" ref="BA107:BA114" si="30">AVERAGE(AX107:AZ107)</f>
        <v>1.2608093495011394</v>
      </c>
      <c r="BB107" s="68">
        <v>1.1649647450214351</v>
      </c>
      <c r="BC107" s="68">
        <v>1.0606601717798212</v>
      </c>
      <c r="BD107" s="68">
        <v>1.4880476182856899</v>
      </c>
      <c r="BE107" s="68">
        <f t="shared" ref="BE107:BE114" si="31">AVERAGE(BB107:BD107)</f>
        <v>1.2378908450289821</v>
      </c>
      <c r="BF107" s="68">
        <v>2.1001700611413079</v>
      </c>
      <c r="BG107" s="68">
        <v>1.1649647450214351</v>
      </c>
      <c r="BH107" s="68">
        <v>1.5118578920369088</v>
      </c>
      <c r="BI107" s="68">
        <f t="shared" ref="BI107:BI114" si="32">AVERAGE(BF107:BH107)</f>
        <v>1.5923308993998839</v>
      </c>
      <c r="BJ107" s="68">
        <v>2.8660575211055539</v>
      </c>
      <c r="BK107" s="68">
        <v>2.2038926600773587</v>
      </c>
      <c r="BL107" s="68">
        <v>1.4880476182856899</v>
      </c>
      <c r="BM107" s="68">
        <f t="shared" ref="BM107:BM114" si="33">AVERAGE(BJ107:BL107)</f>
        <v>2.1859992664895342</v>
      </c>
      <c r="BN107" s="68">
        <v>1.9226098333849673</v>
      </c>
      <c r="BO107" s="68">
        <v>1.1877349391654208</v>
      </c>
      <c r="BP107" s="68">
        <v>3.2486260832190936</v>
      </c>
      <c r="BQ107" s="68">
        <f t="shared" ref="BQ107:BQ114" si="34">AVERAGE(BN107:BP107)</f>
        <v>2.1196569519231603</v>
      </c>
    </row>
    <row r="108" spans="49:69" x14ac:dyDescent="0.15">
      <c r="AW108" s="81" t="s">
        <v>421</v>
      </c>
      <c r="AX108" s="68">
        <v>1.0606601717798212</v>
      </c>
      <c r="AY108" s="68">
        <v>0.7559289460184544</v>
      </c>
      <c r="AZ108" s="68">
        <v>0.99103120896511487</v>
      </c>
      <c r="BA108" s="68">
        <f t="shared" si="30"/>
        <v>0.93587344225446356</v>
      </c>
      <c r="BB108" s="68">
        <v>0.83452296039628016</v>
      </c>
      <c r="BC108" s="68">
        <v>0.51754916950676566</v>
      </c>
      <c r="BD108" s="68">
        <v>0.83452296039628016</v>
      </c>
      <c r="BE108" s="68">
        <f t="shared" si="31"/>
        <v>0.72886503009977532</v>
      </c>
      <c r="BF108" s="68">
        <v>0.46291004988627571</v>
      </c>
      <c r="BG108" s="68">
        <v>1.3093073414159542</v>
      </c>
      <c r="BH108" s="68">
        <v>1.6420805617960927</v>
      </c>
      <c r="BI108" s="68">
        <f t="shared" si="32"/>
        <v>1.1380993176994407</v>
      </c>
      <c r="BJ108" s="68">
        <v>1.0690449676496976</v>
      </c>
      <c r="BK108" s="68">
        <v>0.91612538131290433</v>
      </c>
      <c r="BL108" s="68">
        <v>1.6035674514745464</v>
      </c>
      <c r="BM108" s="68">
        <f t="shared" si="33"/>
        <v>1.1962459334790496</v>
      </c>
      <c r="BN108" s="68">
        <v>1.1877349391654208</v>
      </c>
      <c r="BO108" s="68">
        <v>0.83452296039628016</v>
      </c>
      <c r="BP108" s="68">
        <v>2.3754698783308417</v>
      </c>
      <c r="BQ108" s="68">
        <f t="shared" si="34"/>
        <v>1.4659092592975143</v>
      </c>
    </row>
    <row r="109" spans="49:69" x14ac:dyDescent="0.15">
      <c r="AW109" s="82" t="s">
        <v>422</v>
      </c>
      <c r="AX109" s="68">
        <v>0.92582009977255142</v>
      </c>
      <c r="AY109" s="68">
        <v>0.46291004988627571</v>
      </c>
      <c r="AZ109" s="68">
        <v>1.4142135623730951</v>
      </c>
      <c r="BA109" s="68">
        <f t="shared" si="30"/>
        <v>0.93431457067730739</v>
      </c>
      <c r="BB109" s="68">
        <v>1.1877349391654208</v>
      </c>
      <c r="BC109" s="68">
        <v>0.92582009977255142</v>
      </c>
      <c r="BD109" s="68">
        <v>0.83452296039628016</v>
      </c>
      <c r="BE109" s="68">
        <f t="shared" si="31"/>
        <v>0.98269266644475073</v>
      </c>
      <c r="BF109" s="68">
        <v>1.3093073414159542</v>
      </c>
      <c r="BG109" s="68">
        <v>1.3093073414159542</v>
      </c>
      <c r="BH109" s="68">
        <v>1.5103807466993215</v>
      </c>
      <c r="BI109" s="68">
        <f t="shared" si="32"/>
        <v>1.3763318098437434</v>
      </c>
      <c r="BJ109" s="68">
        <v>3.2923070504261465</v>
      </c>
      <c r="BK109" s="68">
        <v>1.8322507626258087</v>
      </c>
      <c r="BL109" s="68">
        <v>1.9353386562267894</v>
      </c>
      <c r="BM109" s="68">
        <f t="shared" si="33"/>
        <v>2.3532988230929148</v>
      </c>
      <c r="BN109" s="68">
        <v>0.70710678118654757</v>
      </c>
      <c r="BO109" s="68">
        <v>1.1649647450214351</v>
      </c>
      <c r="BP109" s="68">
        <v>2.6650850964703867</v>
      </c>
      <c r="BQ109" s="68">
        <f t="shared" si="34"/>
        <v>1.5123855408927895</v>
      </c>
    </row>
    <row r="110" spans="49:69" x14ac:dyDescent="0.15">
      <c r="AW110" s="83" t="s">
        <v>423</v>
      </c>
      <c r="AX110" s="68">
        <v>1.3093073414159542</v>
      </c>
      <c r="AY110" s="68">
        <v>0.92582009977255142</v>
      </c>
      <c r="AZ110" s="68">
        <v>0.53452248382484879</v>
      </c>
      <c r="BA110" s="68">
        <f t="shared" si="30"/>
        <v>0.92321664167111805</v>
      </c>
      <c r="BB110" s="68">
        <v>2.3260942125619688</v>
      </c>
      <c r="BC110" s="68">
        <v>1.0350983390135313</v>
      </c>
      <c r="BD110" s="68">
        <v>1.3562026818605375</v>
      </c>
      <c r="BE110" s="68">
        <f t="shared" si="31"/>
        <v>1.5724650778120124</v>
      </c>
      <c r="BF110" s="68">
        <v>2.7255405754769875</v>
      </c>
      <c r="BG110" s="68">
        <v>1.0350983390135313</v>
      </c>
      <c r="BH110" s="68">
        <v>1.0606601717798212</v>
      </c>
      <c r="BI110" s="68">
        <f t="shared" si="32"/>
        <v>1.6070996954234467</v>
      </c>
      <c r="BJ110" s="68">
        <v>1.8468119248354136</v>
      </c>
      <c r="BK110" s="68">
        <v>1.5811388300841898</v>
      </c>
      <c r="BL110" s="68">
        <v>2.6049403612586386</v>
      </c>
      <c r="BM110" s="68">
        <f t="shared" si="33"/>
        <v>2.0109637053927472</v>
      </c>
      <c r="BN110" s="68">
        <v>1.9226098333849673</v>
      </c>
      <c r="BO110" s="68">
        <v>1.0350983390135313</v>
      </c>
      <c r="BP110" s="68">
        <v>1.5979898086569353</v>
      </c>
      <c r="BQ110" s="68">
        <f t="shared" si="34"/>
        <v>1.5185659936851446</v>
      </c>
    </row>
    <row r="111" spans="49:69" x14ac:dyDescent="0.15">
      <c r="AW111" s="84" t="s">
        <v>424</v>
      </c>
      <c r="AX111" s="68">
        <v>1.4880476182856899</v>
      </c>
      <c r="AY111" s="68">
        <v>0.64086994446165568</v>
      </c>
      <c r="AZ111" s="68">
        <v>1.5979898086569353</v>
      </c>
      <c r="BA111" s="68">
        <f t="shared" si="30"/>
        <v>1.2423024571347603</v>
      </c>
      <c r="BB111" s="68">
        <v>0.99103120896511487</v>
      </c>
      <c r="BC111" s="68">
        <v>0.7559289460184544</v>
      </c>
      <c r="BD111" s="68">
        <v>0.70710678118654757</v>
      </c>
      <c r="BE111" s="68">
        <f t="shared" si="31"/>
        <v>0.8180223120567055</v>
      </c>
      <c r="BF111" s="68">
        <v>1.1259916264596033</v>
      </c>
      <c r="BG111" s="68">
        <v>1.1649647450214351</v>
      </c>
      <c r="BH111" s="68">
        <v>1.9594095320493148</v>
      </c>
      <c r="BI111" s="68">
        <f t="shared" si="32"/>
        <v>1.4167886345101177</v>
      </c>
      <c r="BJ111" s="68">
        <v>1.1952286093343936</v>
      </c>
      <c r="BK111" s="68">
        <v>0.92582009977255142</v>
      </c>
      <c r="BL111" s="68">
        <v>1.1952286093343936</v>
      </c>
      <c r="BM111" s="68">
        <f t="shared" si="33"/>
        <v>1.1054257728137795</v>
      </c>
      <c r="BN111" s="68">
        <v>1.5526475085202969</v>
      </c>
      <c r="BO111" s="68">
        <v>1.3093073414159542</v>
      </c>
      <c r="BP111" s="68">
        <v>1.6903085094570331</v>
      </c>
      <c r="BQ111" s="68">
        <f t="shared" si="34"/>
        <v>1.5174211197977614</v>
      </c>
    </row>
    <row r="112" spans="49:69" x14ac:dyDescent="0.15">
      <c r="AW112" s="85" t="s">
        <v>425</v>
      </c>
      <c r="AX112" s="68">
        <v>1.0350983390135313</v>
      </c>
      <c r="AY112" s="68">
        <v>0.51754916950676566</v>
      </c>
      <c r="AZ112" s="68">
        <v>1.1649647450214351</v>
      </c>
      <c r="BA112" s="68">
        <f t="shared" si="30"/>
        <v>0.90587075118057736</v>
      </c>
      <c r="BB112" s="68">
        <v>0.99103120896511487</v>
      </c>
      <c r="BC112" s="68">
        <v>0.46291004988627571</v>
      </c>
      <c r="BD112" s="68">
        <v>1.0690449676496976</v>
      </c>
      <c r="BE112" s="68">
        <f t="shared" si="31"/>
        <v>0.84099540883369606</v>
      </c>
      <c r="BF112" s="68">
        <v>0.7559289460184544</v>
      </c>
      <c r="BG112" s="68">
        <v>0.88640526042791834</v>
      </c>
      <c r="BH112" s="68">
        <v>1.3211872366495652</v>
      </c>
      <c r="BI112" s="68">
        <f t="shared" si="32"/>
        <v>0.9878404810319793</v>
      </c>
      <c r="BJ112" s="68">
        <v>0.99103120896511487</v>
      </c>
      <c r="BK112" s="68">
        <v>0.46291004988627571</v>
      </c>
      <c r="BL112" s="68">
        <v>1.0350983390135313</v>
      </c>
      <c r="BM112" s="68">
        <f t="shared" si="33"/>
        <v>0.82967986595497401</v>
      </c>
      <c r="BN112" s="68">
        <v>0.92582009977255142</v>
      </c>
      <c r="BO112" s="68">
        <v>1.0690449676496976</v>
      </c>
      <c r="BP112" s="68">
        <v>1.2817398889233114</v>
      </c>
      <c r="BQ112" s="68">
        <f t="shared" si="34"/>
        <v>1.0922016521151867</v>
      </c>
    </row>
    <row r="113" spans="49:69" x14ac:dyDescent="0.15">
      <c r="AW113" s="86" t="s">
        <v>426</v>
      </c>
      <c r="AX113" s="68">
        <v>1.8322507626258087</v>
      </c>
      <c r="AY113" s="68">
        <v>0.70710678118654757</v>
      </c>
      <c r="AZ113" s="68">
        <v>1.9820624179302297</v>
      </c>
      <c r="BA113" s="68">
        <f t="shared" si="30"/>
        <v>1.5071399872475286</v>
      </c>
      <c r="BB113" s="68">
        <v>1.0350983390135313</v>
      </c>
      <c r="BC113" s="68">
        <v>0.74402380914284494</v>
      </c>
      <c r="BD113" s="68">
        <v>0.53452248382484879</v>
      </c>
      <c r="BE113" s="68">
        <f t="shared" si="31"/>
        <v>0.77121487732707494</v>
      </c>
      <c r="BF113" s="68">
        <v>1.5979898086569353</v>
      </c>
      <c r="BG113" s="68">
        <v>1.1649647450214351</v>
      </c>
      <c r="BH113" s="68">
        <v>1.4577379737113252</v>
      </c>
      <c r="BI113" s="68">
        <f t="shared" si="32"/>
        <v>1.4068975091298987</v>
      </c>
      <c r="BJ113" s="68">
        <v>2.3904572186687871</v>
      </c>
      <c r="BK113" s="68">
        <v>1.8850918886280925</v>
      </c>
      <c r="BL113" s="68">
        <v>2.5877458475338284</v>
      </c>
      <c r="BM113" s="68">
        <f t="shared" si="33"/>
        <v>2.2877649849435695</v>
      </c>
      <c r="BN113" s="68">
        <v>1.2817398889233114</v>
      </c>
      <c r="BO113" s="68">
        <v>0.74402380914284494</v>
      </c>
      <c r="BP113" s="68">
        <v>1.2464234547582249</v>
      </c>
      <c r="BQ113" s="68">
        <f t="shared" si="34"/>
        <v>1.0907290509414604</v>
      </c>
    </row>
    <row r="114" spans="49:69" x14ac:dyDescent="0.15">
      <c r="AW114" s="87" t="s">
        <v>427</v>
      </c>
      <c r="AX114" s="68">
        <v>1.807721533549109</v>
      </c>
      <c r="AY114" s="68">
        <v>0.64086994446165568</v>
      </c>
      <c r="AZ114" s="68">
        <v>1.4880476182856899</v>
      </c>
      <c r="BA114" s="68">
        <f t="shared" si="30"/>
        <v>1.3122130320988183</v>
      </c>
      <c r="BB114" s="68">
        <v>1.8468119248354136</v>
      </c>
      <c r="BC114" s="68">
        <v>1.1259916264596033</v>
      </c>
      <c r="BD114" s="68">
        <v>1.5811388300841898</v>
      </c>
      <c r="BE114" s="68">
        <f t="shared" si="31"/>
        <v>1.5179807937930689</v>
      </c>
      <c r="BF114" s="68">
        <v>2.6726124191242437</v>
      </c>
      <c r="BG114" s="68">
        <v>2.3754698783308417</v>
      </c>
      <c r="BH114" s="68">
        <v>3.3380918415851206</v>
      </c>
      <c r="BI114" s="68">
        <f t="shared" si="32"/>
        <v>2.7953913796800687</v>
      </c>
      <c r="BJ114" s="68">
        <v>3.8544964466377261</v>
      </c>
      <c r="BK114" s="68">
        <v>3.4408263127170069</v>
      </c>
      <c r="BL114" s="68">
        <v>3.9256482631170977</v>
      </c>
      <c r="BM114" s="68">
        <f t="shared" si="33"/>
        <v>3.7403236741572763</v>
      </c>
      <c r="BN114" s="68">
        <v>1.6420805617960927</v>
      </c>
      <c r="BO114" s="68">
        <v>1.3562026818605375</v>
      </c>
      <c r="BP114" s="68">
        <v>3.4948942350643049</v>
      </c>
      <c r="BQ114" s="68">
        <f t="shared" si="34"/>
        <v>2.1643924929069782</v>
      </c>
    </row>
    <row r="115" spans="49:69" x14ac:dyDescent="0.15">
      <c r="AW115" s="7"/>
      <c r="BA115" s="68"/>
    </row>
    <row r="116" spans="49:69" x14ac:dyDescent="0.15">
      <c r="AX116" s="68"/>
      <c r="AY116" s="68"/>
      <c r="AZ116" s="68"/>
      <c r="BA116" s="68"/>
      <c r="BB116" s="68"/>
      <c r="BC116" s="68"/>
      <c r="BD116" s="68"/>
      <c r="BE116" s="68"/>
      <c r="BF116" s="68"/>
      <c r="BG116" s="68"/>
      <c r="BH116" s="68"/>
      <c r="BI116" s="68"/>
      <c r="BJ116" s="68"/>
    </row>
    <row r="117" spans="49:69" x14ac:dyDescent="0.15">
      <c r="AW117" s="62"/>
      <c r="AX117" s="88"/>
      <c r="AY117" s="88"/>
      <c r="AZ117" s="88"/>
      <c r="BA117" s="68"/>
      <c r="BB117" s="88"/>
      <c r="BC117" s="68"/>
      <c r="BD117" s="68"/>
      <c r="BE117" s="68"/>
      <c r="BF117" s="68"/>
      <c r="BG117" s="68"/>
      <c r="BH117" s="68"/>
      <c r="BI117" s="68"/>
      <c r="BJ117" s="68"/>
      <c r="BK117" s="68"/>
      <c r="BL117" s="68"/>
    </row>
    <row r="118" spans="49:69" x14ac:dyDescent="0.15">
      <c r="AW118" s="62"/>
    </row>
    <row r="121" spans="49:69" x14ac:dyDescent="0.15">
      <c r="AX121" s="121" t="s">
        <v>396</v>
      </c>
      <c r="AY121" s="121"/>
      <c r="AZ121" s="121"/>
      <c r="BA121" s="78"/>
      <c r="BB121" s="122" t="s">
        <v>2</v>
      </c>
      <c r="BC121" s="122"/>
      <c r="BD121" s="122"/>
      <c r="BE121" s="77"/>
      <c r="BF121" s="123" t="s">
        <v>397</v>
      </c>
      <c r="BG121" s="123"/>
      <c r="BH121" s="123"/>
      <c r="BI121" s="76"/>
      <c r="BJ121" s="124" t="s">
        <v>398</v>
      </c>
      <c r="BK121" s="124"/>
      <c r="BL121" s="124"/>
      <c r="BM121" s="75"/>
      <c r="BN121" s="120" t="s">
        <v>399</v>
      </c>
      <c r="BO121" s="120"/>
      <c r="BP121" s="120"/>
      <c r="BQ121" s="74"/>
    </row>
    <row r="122" spans="49:69" x14ac:dyDescent="0.15">
      <c r="AX122" s="7" t="s">
        <v>31</v>
      </c>
      <c r="AY122" s="7" t="s">
        <v>32</v>
      </c>
      <c r="AZ122" s="7" t="s">
        <v>33</v>
      </c>
      <c r="BA122" s="7" t="s">
        <v>37</v>
      </c>
      <c r="BB122" s="7" t="s">
        <v>31</v>
      </c>
      <c r="BC122" s="7" t="s">
        <v>32</v>
      </c>
      <c r="BD122" s="7" t="s">
        <v>33</v>
      </c>
      <c r="BE122" s="7" t="s">
        <v>37</v>
      </c>
      <c r="BF122" s="7" t="s">
        <v>31</v>
      </c>
      <c r="BG122" s="7" t="s">
        <v>32</v>
      </c>
      <c r="BH122" s="7" t="s">
        <v>33</v>
      </c>
      <c r="BI122" s="7" t="s">
        <v>37</v>
      </c>
      <c r="BJ122" s="7" t="s">
        <v>31</v>
      </c>
      <c r="BK122" s="7" t="s">
        <v>32</v>
      </c>
      <c r="BL122" s="7" t="s">
        <v>33</v>
      </c>
      <c r="BM122" s="7" t="s">
        <v>37</v>
      </c>
      <c r="BN122" s="7" t="s">
        <v>31</v>
      </c>
      <c r="BO122" s="7" t="s">
        <v>32</v>
      </c>
      <c r="BP122" s="7" t="s">
        <v>33</v>
      </c>
      <c r="BQ122" s="7" t="s">
        <v>37</v>
      </c>
    </row>
    <row r="123" spans="49:69" x14ac:dyDescent="0.15">
      <c r="AW123" s="84" t="s">
        <v>424</v>
      </c>
      <c r="AX123" s="68">
        <v>6.25</v>
      </c>
      <c r="AY123" s="68">
        <v>7.875</v>
      </c>
      <c r="AZ123" s="68">
        <v>7.625</v>
      </c>
      <c r="BA123" s="68">
        <v>7.25</v>
      </c>
      <c r="BB123" s="68">
        <v>7.875</v>
      </c>
      <c r="BC123" s="68">
        <v>8.5</v>
      </c>
      <c r="BD123" s="68">
        <v>8.75</v>
      </c>
      <c r="BE123" s="68">
        <v>8.375</v>
      </c>
      <c r="BF123" s="68">
        <v>8.125</v>
      </c>
      <c r="BG123" s="68">
        <v>8.25</v>
      </c>
      <c r="BH123" s="68">
        <v>8.125</v>
      </c>
      <c r="BI123" s="68">
        <v>8.1666666666666661</v>
      </c>
      <c r="BJ123" s="68">
        <v>6</v>
      </c>
      <c r="BK123" s="68">
        <v>7</v>
      </c>
      <c r="BL123" s="68">
        <v>7</v>
      </c>
      <c r="BM123" s="68">
        <v>6.666666666666667</v>
      </c>
      <c r="BN123" s="68">
        <v>6.875</v>
      </c>
      <c r="BO123" s="68">
        <v>8</v>
      </c>
      <c r="BP123" s="68">
        <v>8</v>
      </c>
      <c r="BQ123" s="68">
        <v>7.625</v>
      </c>
    </row>
    <row r="124" spans="49:69" x14ac:dyDescent="0.15">
      <c r="AW124" s="85" t="s">
        <v>425</v>
      </c>
      <c r="AX124" s="68">
        <v>5.75</v>
      </c>
      <c r="AY124" s="68">
        <v>7.625</v>
      </c>
      <c r="AZ124" s="68">
        <v>8.25</v>
      </c>
      <c r="BA124" s="68">
        <v>7.208333333333333</v>
      </c>
      <c r="BB124" s="68">
        <v>8.125</v>
      </c>
      <c r="BC124" s="68">
        <v>8.75</v>
      </c>
      <c r="BD124" s="68">
        <v>9</v>
      </c>
      <c r="BE124" s="68">
        <v>8.625</v>
      </c>
      <c r="BF124" s="68">
        <v>8</v>
      </c>
      <c r="BG124" s="68">
        <v>7.75</v>
      </c>
      <c r="BH124" s="68">
        <v>8.0625</v>
      </c>
      <c r="BI124" s="68">
        <v>7.9375</v>
      </c>
      <c r="BJ124" s="68">
        <v>8.125</v>
      </c>
      <c r="BK124" s="68">
        <v>7.75</v>
      </c>
      <c r="BL124" s="68">
        <v>7.75</v>
      </c>
      <c r="BM124" s="68">
        <v>7.875</v>
      </c>
      <c r="BN124" s="68">
        <v>6.5</v>
      </c>
      <c r="BO124" s="68">
        <v>8</v>
      </c>
      <c r="BP124" s="68">
        <v>7.75</v>
      </c>
      <c r="BQ124" s="68">
        <v>7.416666666666667</v>
      </c>
    </row>
    <row r="125" spans="49:69" x14ac:dyDescent="0.15">
      <c r="BA125" s="68">
        <f>STDEV(AX123:AZ123)</f>
        <v>0.875</v>
      </c>
      <c r="BE125" s="68">
        <f>STDEV(BB123:BD123)</f>
        <v>0.45069390943299864</v>
      </c>
      <c r="BI125" s="68">
        <f>STDEV(BF123:BH123)</f>
        <v>7.2168783648703216E-2</v>
      </c>
      <c r="BM125" s="68">
        <f>STDEV(BJ123:BL123)</f>
        <v>0.57735026918962584</v>
      </c>
      <c r="BQ125" s="68">
        <f>STDEV(BN123:BP123)</f>
        <v>0.649519052838329</v>
      </c>
    </row>
    <row r="126" spans="49:69" x14ac:dyDescent="0.15">
      <c r="BA126" s="68">
        <f>STDEV(AX124:AZ124)</f>
        <v>1.3010412496663311</v>
      </c>
      <c r="BE126" s="68">
        <f>STDEV(BB124:BD124)</f>
        <v>0.45069390943299864</v>
      </c>
      <c r="BI126" s="68">
        <f>STDEV(BF124:BH124)</f>
        <v>0.16535945694153692</v>
      </c>
      <c r="BM126" s="68">
        <f>STDEV(BJ124:BL124)</f>
        <v>0.21650635094610965</v>
      </c>
      <c r="BQ126" s="68">
        <f>STDEV(BN124:BP124)</f>
        <v>0.80363756341607961</v>
      </c>
    </row>
    <row r="131" spans="50:54" x14ac:dyDescent="0.15">
      <c r="AX131" s="7" t="s">
        <v>46</v>
      </c>
      <c r="AY131" s="7" t="s">
        <v>2</v>
      </c>
      <c r="AZ131" s="7" t="s">
        <v>397</v>
      </c>
      <c r="BA131" s="7" t="s">
        <v>398</v>
      </c>
      <c r="BB131" s="7" t="s">
        <v>399</v>
      </c>
    </row>
    <row r="132" spans="50:54" x14ac:dyDescent="0.15">
      <c r="AX132" s="68">
        <v>7.4814814814814801</v>
      </c>
      <c r="AY132" s="68">
        <v>8.2268518518518512</v>
      </c>
      <c r="AZ132" s="68">
        <v>7.5555555555555554</v>
      </c>
      <c r="BA132" s="68">
        <v>6.6597222222222214</v>
      </c>
      <c r="BB132" s="68">
        <v>7.4328703703703694</v>
      </c>
    </row>
    <row r="133" spans="50:54" x14ac:dyDescent="0.15">
      <c r="AX133" s="68">
        <v>7.4814814814814801</v>
      </c>
      <c r="AY133" s="68">
        <v>8.2268518518518512</v>
      </c>
      <c r="AZ133" s="68">
        <v>7.5555555555555554</v>
      </c>
      <c r="BA133" s="68">
        <v>6.6597222222222214</v>
      </c>
      <c r="BB133" s="68">
        <v>7.4328703703703694</v>
      </c>
    </row>
    <row r="134" spans="50:54" x14ac:dyDescent="0.15">
      <c r="AX134" s="68">
        <v>7.4814814814814801</v>
      </c>
      <c r="AY134" s="68">
        <v>8.2268518518518512</v>
      </c>
      <c r="AZ134" s="68">
        <v>7.5555555555555554</v>
      </c>
      <c r="BA134" s="68">
        <v>6.6597222222222214</v>
      </c>
      <c r="BB134" s="68">
        <v>7.4328703703703694</v>
      </c>
    </row>
    <row r="135" spans="50:54" x14ac:dyDescent="0.15">
      <c r="AX135" s="68">
        <v>7.4814814814814801</v>
      </c>
      <c r="AY135" s="68">
        <v>8.2268518518518512</v>
      </c>
      <c r="AZ135" s="68">
        <v>7.5555555555555554</v>
      </c>
      <c r="BA135" s="68">
        <v>6.6597222222222214</v>
      </c>
      <c r="BB135" s="68">
        <v>7.4328703703703694</v>
      </c>
    </row>
    <row r="136" spans="50:54" x14ac:dyDescent="0.15">
      <c r="AX136" s="68">
        <v>7.4814814814814801</v>
      </c>
      <c r="AY136" s="68">
        <v>8.2268518518518512</v>
      </c>
      <c r="AZ136" s="68">
        <v>7.5555555555555554</v>
      </c>
      <c r="BA136" s="68">
        <v>6.6597222222222214</v>
      </c>
      <c r="BB136" s="68">
        <v>7.4328703703703694</v>
      </c>
    </row>
    <row r="137" spans="50:54" x14ac:dyDescent="0.15">
      <c r="AX137" s="68">
        <v>7.4814814814814801</v>
      </c>
      <c r="AY137" s="68">
        <v>8.2268518518518512</v>
      </c>
      <c r="AZ137" s="68">
        <v>7.5555555555555554</v>
      </c>
      <c r="BA137" s="68">
        <v>6.6597222222222214</v>
      </c>
      <c r="BB137" s="68">
        <v>7.4328703703703694</v>
      </c>
    </row>
    <row r="138" spans="50:54" x14ac:dyDescent="0.15">
      <c r="AX138" s="68">
        <v>7.4814814814814801</v>
      </c>
      <c r="AY138" s="68">
        <v>8.2268518518518512</v>
      </c>
      <c r="AZ138" s="68">
        <v>7.5555555555555554</v>
      </c>
      <c r="BA138" s="68">
        <v>6.6597222222222214</v>
      </c>
      <c r="BB138" s="68">
        <v>7.4328703703703694</v>
      </c>
    </row>
    <row r="139" spans="50:54" x14ac:dyDescent="0.15">
      <c r="AX139" s="68">
        <v>7.4814814814814801</v>
      </c>
      <c r="AY139" s="68">
        <v>8.2268518518518512</v>
      </c>
      <c r="AZ139" s="68">
        <v>7.5555555555555554</v>
      </c>
      <c r="BA139" s="68">
        <v>6.6597222222222214</v>
      </c>
      <c r="BB139" s="68">
        <v>7.4328703703703694</v>
      </c>
    </row>
    <row r="140" spans="50:54" x14ac:dyDescent="0.15">
      <c r="AX140" s="68">
        <v>7.4814814814814801</v>
      </c>
      <c r="AY140" s="68">
        <v>8.2268518518518512</v>
      </c>
      <c r="AZ140" s="68">
        <v>7.5555555555555554</v>
      </c>
      <c r="BA140" s="68">
        <v>6.6597222222222214</v>
      </c>
      <c r="BB140" s="68">
        <v>7.4328703703703694</v>
      </c>
    </row>
  </sheetData>
  <mergeCells count="60">
    <mergeCell ref="AW104:AW105"/>
    <mergeCell ref="AX121:AZ121"/>
    <mergeCell ref="BB121:BD121"/>
    <mergeCell ref="BF121:BH121"/>
    <mergeCell ref="BJ121:BL121"/>
    <mergeCell ref="BN121:BP121"/>
    <mergeCell ref="AX89:AZ89"/>
    <mergeCell ref="BB89:BD89"/>
    <mergeCell ref="BF89:BH89"/>
    <mergeCell ref="BJ89:BL89"/>
    <mergeCell ref="BN89:BP89"/>
    <mergeCell ref="AX104:AZ104"/>
    <mergeCell ref="BB104:BD104"/>
    <mergeCell ref="BF104:BH104"/>
    <mergeCell ref="BJ104:BL104"/>
    <mergeCell ref="BN104:BP104"/>
    <mergeCell ref="C54:C61"/>
    <mergeCell ref="X52:AB52"/>
    <mergeCell ref="AC52:AG52"/>
    <mergeCell ref="AH52:AL52"/>
    <mergeCell ref="AM52:AQ52"/>
    <mergeCell ref="AR52:AV52"/>
    <mergeCell ref="C36:C43"/>
    <mergeCell ref="A52:B53"/>
    <mergeCell ref="D52:H52"/>
    <mergeCell ref="I52:M52"/>
    <mergeCell ref="N52:R52"/>
    <mergeCell ref="S52:W52"/>
    <mergeCell ref="AR33:AV33"/>
    <mergeCell ref="C20:C27"/>
    <mergeCell ref="A33:B35"/>
    <mergeCell ref="D33:H33"/>
    <mergeCell ref="I33:M33"/>
    <mergeCell ref="N33:R33"/>
    <mergeCell ref="S33:W33"/>
    <mergeCell ref="X33:AB33"/>
    <mergeCell ref="AC33:AG33"/>
    <mergeCell ref="AH33:AL33"/>
    <mergeCell ref="AM33:AQ33"/>
    <mergeCell ref="AH17:AL17"/>
    <mergeCell ref="AM17:AQ17"/>
    <mergeCell ref="AR17:AV17"/>
    <mergeCell ref="C4:C11"/>
    <mergeCell ref="A17:B19"/>
    <mergeCell ref="D17:H17"/>
    <mergeCell ref="I17:M17"/>
    <mergeCell ref="N17:R17"/>
    <mergeCell ref="S17:W17"/>
    <mergeCell ref="X17:AB17"/>
    <mergeCell ref="AC17:AG17"/>
    <mergeCell ref="AC1:AG1"/>
    <mergeCell ref="AH1:AL1"/>
    <mergeCell ref="AM1:AQ1"/>
    <mergeCell ref="AR1:AV1"/>
    <mergeCell ref="A1:B3"/>
    <mergeCell ref="D1:H1"/>
    <mergeCell ref="I1:M1"/>
    <mergeCell ref="N1:R1"/>
    <mergeCell ref="S1:W1"/>
    <mergeCell ref="X1:AB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241B-8483-4146-8FBC-556E06A70054}">
  <sheetPr>
    <tabColor rgb="FF00B050"/>
  </sheetPr>
  <dimension ref="A1:BQ135"/>
  <sheetViews>
    <sheetView topLeftCell="B1" zoomScale="19" zoomScaleNormal="125" workbookViewId="0">
      <selection activeCell="CB170" sqref="CB170"/>
    </sheetView>
  </sheetViews>
  <sheetFormatPr baseColWidth="10" defaultRowHeight="11" x14ac:dyDescent="0.15"/>
  <cols>
    <col min="1" max="1" width="10.83203125" style="26"/>
    <col min="2" max="2" width="69.33203125" style="27" customWidth="1"/>
    <col min="3" max="3" width="10.83203125" style="1"/>
    <col min="4" max="4" width="10.83203125" style="1" customWidth="1"/>
    <col min="5" max="48" width="10.83203125" style="1"/>
    <col min="49" max="49" width="14.83203125" style="1" bestFit="1" customWidth="1"/>
    <col min="50" max="69" width="17" style="1" customWidth="1"/>
    <col min="70" max="73" width="10.83203125" style="1"/>
    <col min="74" max="74" width="13.1640625" style="1" customWidth="1"/>
    <col min="75" max="75" width="11" style="1" customWidth="1"/>
    <col min="76" max="76" width="10.6640625" style="1" customWidth="1"/>
    <col min="77" max="77" width="11.6640625" style="1" customWidth="1"/>
    <col min="78" max="16384" width="10.83203125" style="1"/>
  </cols>
  <sheetData>
    <row r="1" spans="1:57" s="25" customFormat="1" x14ac:dyDescent="0.2">
      <c r="A1" s="116" t="s">
        <v>31</v>
      </c>
      <c r="B1" s="116"/>
      <c r="C1" s="7"/>
      <c r="D1" s="111" t="s">
        <v>9</v>
      </c>
      <c r="E1" s="111"/>
      <c r="F1" s="111"/>
      <c r="G1" s="111"/>
      <c r="H1" s="111"/>
      <c r="I1" s="117" t="s">
        <v>0</v>
      </c>
      <c r="J1" s="117"/>
      <c r="K1" s="117"/>
      <c r="L1" s="117"/>
      <c r="M1" s="117"/>
      <c r="N1" s="113" t="s">
        <v>6</v>
      </c>
      <c r="O1" s="113"/>
      <c r="P1" s="113"/>
      <c r="Q1" s="113"/>
      <c r="R1" s="113"/>
      <c r="S1" s="114" t="s">
        <v>5</v>
      </c>
      <c r="T1" s="114"/>
      <c r="U1" s="114"/>
      <c r="V1" s="114"/>
      <c r="W1" s="114"/>
      <c r="X1" s="106" t="s">
        <v>7</v>
      </c>
      <c r="Y1" s="106"/>
      <c r="Z1" s="106"/>
      <c r="AA1" s="106"/>
      <c r="AB1" s="106"/>
      <c r="AC1" s="115" t="s">
        <v>28</v>
      </c>
      <c r="AD1" s="115"/>
      <c r="AE1" s="115"/>
      <c r="AF1" s="115"/>
      <c r="AG1" s="115"/>
      <c r="AH1" s="108" t="s">
        <v>29</v>
      </c>
      <c r="AI1" s="108"/>
      <c r="AJ1" s="108"/>
      <c r="AK1" s="108"/>
      <c r="AL1" s="108"/>
      <c r="AM1" s="109" t="s">
        <v>4</v>
      </c>
      <c r="AN1" s="109"/>
      <c r="AO1" s="109"/>
      <c r="AP1" s="109"/>
      <c r="AQ1" s="109"/>
      <c r="AR1" s="110" t="s">
        <v>8</v>
      </c>
      <c r="AS1" s="110"/>
      <c r="AT1" s="110"/>
      <c r="AU1" s="110"/>
      <c r="AV1" s="110"/>
    </row>
    <row r="2" spans="1:57" s="25" customFormat="1" x14ac:dyDescent="0.2">
      <c r="A2" s="116"/>
      <c r="B2" s="116"/>
      <c r="C2" s="7"/>
      <c r="D2" s="56"/>
      <c r="E2" s="56"/>
      <c r="F2" s="56"/>
      <c r="G2" s="56"/>
      <c r="H2" s="56"/>
      <c r="I2" s="57"/>
      <c r="J2" s="57"/>
      <c r="K2" s="57"/>
      <c r="L2" s="57"/>
      <c r="M2" s="57"/>
      <c r="N2" s="8"/>
      <c r="O2" s="8"/>
      <c r="P2" s="8"/>
      <c r="Q2" s="8"/>
      <c r="R2" s="8"/>
      <c r="S2" s="9"/>
      <c r="T2" s="9"/>
      <c r="U2" s="9"/>
      <c r="V2" s="9"/>
      <c r="W2" s="9"/>
      <c r="X2" s="10"/>
      <c r="Y2" s="10"/>
      <c r="Z2" s="10"/>
      <c r="AA2" s="10"/>
      <c r="AB2" s="10"/>
      <c r="AC2" s="11"/>
      <c r="AD2" s="11"/>
      <c r="AE2" s="11"/>
      <c r="AF2" s="11"/>
      <c r="AG2" s="11"/>
      <c r="AH2" s="12"/>
      <c r="AI2" s="12"/>
      <c r="AJ2" s="12"/>
      <c r="AK2" s="12"/>
      <c r="AL2" s="12"/>
      <c r="AM2" s="13"/>
      <c r="AN2" s="13"/>
      <c r="AO2" s="13"/>
      <c r="AP2" s="13"/>
      <c r="AQ2" s="13"/>
      <c r="AR2" s="14"/>
      <c r="AS2" s="14"/>
      <c r="AT2" s="14"/>
      <c r="AU2" s="14"/>
      <c r="AV2" s="14"/>
    </row>
    <row r="3" spans="1:57" x14ac:dyDescent="0.15">
      <c r="A3" s="116"/>
      <c r="B3" s="116"/>
      <c r="C3" s="4"/>
      <c r="D3" s="18" t="s">
        <v>11</v>
      </c>
      <c r="E3" s="18" t="s">
        <v>2</v>
      </c>
      <c r="F3" s="18" t="s">
        <v>12</v>
      </c>
      <c r="G3" s="18" t="s">
        <v>13</v>
      </c>
      <c r="H3" s="18" t="s">
        <v>14</v>
      </c>
      <c r="I3" s="19" t="s">
        <v>11</v>
      </c>
      <c r="J3" s="19" t="s">
        <v>2</v>
      </c>
      <c r="K3" s="19" t="s">
        <v>12</v>
      </c>
      <c r="L3" s="19" t="s">
        <v>13</v>
      </c>
      <c r="M3" s="19" t="s">
        <v>14</v>
      </c>
      <c r="N3" s="8" t="s">
        <v>11</v>
      </c>
      <c r="O3" s="8" t="s">
        <v>2</v>
      </c>
      <c r="P3" s="8" t="s">
        <v>12</v>
      </c>
      <c r="Q3" s="8" t="s">
        <v>13</v>
      </c>
      <c r="R3" s="8" t="s">
        <v>14</v>
      </c>
      <c r="S3" s="9" t="s">
        <v>11</v>
      </c>
      <c r="T3" s="9" t="s">
        <v>2</v>
      </c>
      <c r="U3" s="9" t="s">
        <v>12</v>
      </c>
      <c r="V3" s="9" t="s">
        <v>13</v>
      </c>
      <c r="W3" s="9" t="s">
        <v>14</v>
      </c>
      <c r="X3" s="10" t="s">
        <v>11</v>
      </c>
      <c r="Y3" s="10" t="s">
        <v>2</v>
      </c>
      <c r="Z3" s="10" t="s">
        <v>12</v>
      </c>
      <c r="AA3" s="10" t="s">
        <v>13</v>
      </c>
      <c r="AB3" s="10" t="s">
        <v>14</v>
      </c>
      <c r="AC3" s="11" t="s">
        <v>11</v>
      </c>
      <c r="AD3" s="11" t="s">
        <v>2</v>
      </c>
      <c r="AE3" s="11" t="s">
        <v>12</v>
      </c>
      <c r="AF3" s="11" t="s">
        <v>13</v>
      </c>
      <c r="AG3" s="11" t="s">
        <v>14</v>
      </c>
      <c r="AH3" s="20" t="s">
        <v>11</v>
      </c>
      <c r="AI3" s="20" t="s">
        <v>2</v>
      </c>
      <c r="AJ3" s="20" t="s">
        <v>12</v>
      </c>
      <c r="AK3" s="20" t="s">
        <v>13</v>
      </c>
      <c r="AL3" s="20" t="s">
        <v>14</v>
      </c>
      <c r="AM3" s="21" t="s">
        <v>11</v>
      </c>
      <c r="AN3" s="21" t="s">
        <v>2</v>
      </c>
      <c r="AO3" s="21" t="s">
        <v>12</v>
      </c>
      <c r="AP3" s="21" t="s">
        <v>13</v>
      </c>
      <c r="AQ3" s="21" t="s">
        <v>14</v>
      </c>
      <c r="AR3" s="22" t="s">
        <v>11</v>
      </c>
      <c r="AS3" s="22" t="s">
        <v>2</v>
      </c>
      <c r="AT3" s="22" t="s">
        <v>12</v>
      </c>
      <c r="AU3" s="22" t="s">
        <v>13</v>
      </c>
      <c r="AV3" s="22" t="s">
        <v>14</v>
      </c>
      <c r="AX3" s="7" t="s">
        <v>11</v>
      </c>
      <c r="AY3" s="7" t="s">
        <v>2</v>
      </c>
      <c r="AZ3" s="7" t="s">
        <v>12</v>
      </c>
      <c r="BA3" s="7" t="s">
        <v>13</v>
      </c>
      <c r="BB3" s="7" t="s">
        <v>14</v>
      </c>
      <c r="BC3" s="7"/>
      <c r="BD3" s="7"/>
      <c r="BE3" s="7"/>
    </row>
    <row r="4" spans="1:57" ht="24" x14ac:dyDescent="0.15">
      <c r="A4" s="6"/>
      <c r="B4" s="5" t="s">
        <v>22</v>
      </c>
      <c r="C4" s="118" t="s">
        <v>3</v>
      </c>
      <c r="D4" s="16">
        <v>7</v>
      </c>
      <c r="E4" s="16">
        <v>8</v>
      </c>
      <c r="F4" s="16">
        <v>6</v>
      </c>
      <c r="G4" s="16">
        <v>1</v>
      </c>
      <c r="H4" s="16">
        <v>9</v>
      </c>
      <c r="I4" s="17">
        <v>6</v>
      </c>
      <c r="J4" s="17">
        <v>9</v>
      </c>
      <c r="K4" s="16">
        <v>8</v>
      </c>
      <c r="L4" s="16">
        <v>7</v>
      </c>
      <c r="M4" s="16">
        <v>8</v>
      </c>
      <c r="N4" s="17">
        <v>5</v>
      </c>
      <c r="O4" s="17">
        <v>8</v>
      </c>
      <c r="P4" s="16">
        <v>9</v>
      </c>
      <c r="Q4" s="16">
        <v>7</v>
      </c>
      <c r="R4" s="16">
        <v>8</v>
      </c>
      <c r="S4" s="16">
        <v>6</v>
      </c>
      <c r="T4" s="16">
        <v>7</v>
      </c>
      <c r="U4" s="16">
        <v>8</v>
      </c>
      <c r="V4" s="16">
        <v>7</v>
      </c>
      <c r="W4" s="16">
        <v>7</v>
      </c>
      <c r="X4" s="17">
        <v>5</v>
      </c>
      <c r="Y4" s="17">
        <v>8</v>
      </c>
      <c r="Z4" s="16">
        <v>9</v>
      </c>
      <c r="AA4" s="16">
        <v>7</v>
      </c>
      <c r="AB4" s="16">
        <v>6</v>
      </c>
      <c r="AC4" s="17">
        <v>4</v>
      </c>
      <c r="AD4" s="17">
        <v>8</v>
      </c>
      <c r="AE4" s="16">
        <v>7</v>
      </c>
      <c r="AF4" s="16">
        <v>6</v>
      </c>
      <c r="AG4" s="16">
        <v>9</v>
      </c>
      <c r="AH4" s="17">
        <v>3</v>
      </c>
      <c r="AI4" s="17">
        <v>7</v>
      </c>
      <c r="AJ4" s="16">
        <v>8</v>
      </c>
      <c r="AK4" s="16">
        <v>6</v>
      </c>
      <c r="AL4" s="16">
        <v>9</v>
      </c>
      <c r="AM4" s="16">
        <v>6</v>
      </c>
      <c r="AN4" s="16">
        <v>7</v>
      </c>
      <c r="AO4" s="16">
        <v>8</v>
      </c>
      <c r="AP4" s="16">
        <v>7</v>
      </c>
      <c r="AQ4" s="16">
        <v>9</v>
      </c>
      <c r="AR4" s="17">
        <v>5</v>
      </c>
      <c r="AS4" s="17">
        <v>8</v>
      </c>
      <c r="AT4" s="16">
        <v>3</v>
      </c>
      <c r="AU4" s="16">
        <v>6</v>
      </c>
      <c r="AV4" s="16">
        <v>7</v>
      </c>
      <c r="AX4" s="29">
        <f t="shared" ref="AX4:AX9" si="0">AVERAGE(D4,I4,N4,S4,X4,AC4,AH4,AM4,AR4)</f>
        <v>5.2222222222222223</v>
      </c>
      <c r="AY4" s="29">
        <f t="shared" ref="AY4:BB9" si="1">AVERAGE(E4,J4,O4,T4,Y4,AD4,AI4,AN4,AS4)</f>
        <v>7.7777777777777777</v>
      </c>
      <c r="AZ4" s="29">
        <f t="shared" si="1"/>
        <v>7.333333333333333</v>
      </c>
      <c r="BA4" s="29">
        <f t="shared" si="1"/>
        <v>6</v>
      </c>
      <c r="BB4" s="29">
        <f t="shared" si="1"/>
        <v>8</v>
      </c>
      <c r="BC4" s="29"/>
    </row>
    <row r="5" spans="1:57" ht="24" x14ac:dyDescent="0.15">
      <c r="A5" s="6"/>
      <c r="B5" s="5" t="s">
        <v>23</v>
      </c>
      <c r="C5" s="118"/>
      <c r="D5" s="16">
        <v>7</v>
      </c>
      <c r="E5" s="16">
        <v>6</v>
      </c>
      <c r="F5" s="16">
        <v>8</v>
      </c>
      <c r="G5" s="16">
        <v>0</v>
      </c>
      <c r="H5" s="16">
        <v>7</v>
      </c>
      <c r="I5" s="17">
        <v>5</v>
      </c>
      <c r="J5" s="17">
        <v>8</v>
      </c>
      <c r="K5" s="16">
        <v>7</v>
      </c>
      <c r="L5" s="16">
        <v>6</v>
      </c>
      <c r="M5" s="16">
        <v>7</v>
      </c>
      <c r="N5" s="17">
        <v>6</v>
      </c>
      <c r="O5" s="17">
        <v>9</v>
      </c>
      <c r="P5" s="16">
        <v>8</v>
      </c>
      <c r="Q5" s="16">
        <v>9</v>
      </c>
      <c r="R5" s="16">
        <v>8</v>
      </c>
      <c r="S5" s="17">
        <v>3</v>
      </c>
      <c r="T5" s="17">
        <v>6</v>
      </c>
      <c r="U5" s="16">
        <v>7</v>
      </c>
      <c r="V5" s="16">
        <v>1</v>
      </c>
      <c r="W5" s="16">
        <v>8</v>
      </c>
      <c r="X5" s="17">
        <v>3</v>
      </c>
      <c r="Y5" s="17">
        <v>8</v>
      </c>
      <c r="Z5" s="16">
        <v>9</v>
      </c>
      <c r="AA5" s="16">
        <v>7</v>
      </c>
      <c r="AB5" s="16">
        <v>8</v>
      </c>
      <c r="AC5" s="17">
        <v>3</v>
      </c>
      <c r="AD5" s="17">
        <v>7</v>
      </c>
      <c r="AE5" s="16">
        <v>8</v>
      </c>
      <c r="AF5" s="16">
        <v>4</v>
      </c>
      <c r="AG5" s="16">
        <v>6</v>
      </c>
      <c r="AH5" s="17">
        <v>3</v>
      </c>
      <c r="AI5" s="17">
        <v>8</v>
      </c>
      <c r="AJ5" s="16">
        <v>7</v>
      </c>
      <c r="AK5" s="16">
        <v>9</v>
      </c>
      <c r="AL5" s="16">
        <v>8</v>
      </c>
      <c r="AM5" s="16">
        <v>3</v>
      </c>
      <c r="AN5" s="16">
        <v>4</v>
      </c>
      <c r="AO5" s="16">
        <v>9</v>
      </c>
      <c r="AP5" s="16">
        <v>7</v>
      </c>
      <c r="AQ5" s="16">
        <v>6</v>
      </c>
      <c r="AR5" s="17">
        <v>5</v>
      </c>
      <c r="AS5" s="17">
        <v>8</v>
      </c>
      <c r="AT5" s="16">
        <v>7</v>
      </c>
      <c r="AU5" s="16">
        <v>7</v>
      </c>
      <c r="AV5" s="16">
        <v>9</v>
      </c>
      <c r="AX5" s="29">
        <f t="shared" si="0"/>
        <v>4.2222222222222223</v>
      </c>
      <c r="AY5" s="29">
        <f t="shared" si="1"/>
        <v>7.1111111111111107</v>
      </c>
      <c r="AZ5" s="29">
        <f t="shared" si="1"/>
        <v>7.7777777777777777</v>
      </c>
      <c r="BA5" s="29">
        <f t="shared" si="1"/>
        <v>5.5555555555555554</v>
      </c>
      <c r="BB5" s="29">
        <f t="shared" si="1"/>
        <v>7.4444444444444446</v>
      </c>
      <c r="BC5" s="29"/>
    </row>
    <row r="6" spans="1:57" ht="132" x14ac:dyDescent="0.15">
      <c r="A6" s="5" t="s">
        <v>25</v>
      </c>
      <c r="B6" s="5" t="s">
        <v>26</v>
      </c>
      <c r="C6" s="118"/>
      <c r="D6" s="16">
        <v>6</v>
      </c>
      <c r="E6" s="16">
        <v>8</v>
      </c>
      <c r="F6" s="16">
        <v>5</v>
      </c>
      <c r="G6" s="16">
        <v>1</v>
      </c>
      <c r="H6" s="16">
        <v>9</v>
      </c>
      <c r="I6" s="16">
        <v>3</v>
      </c>
      <c r="J6" s="16">
        <v>4</v>
      </c>
      <c r="K6" s="16">
        <v>6</v>
      </c>
      <c r="L6" s="16">
        <v>2</v>
      </c>
      <c r="M6" s="16">
        <v>8</v>
      </c>
      <c r="N6" s="16">
        <v>10</v>
      </c>
      <c r="O6" s="16">
        <v>10</v>
      </c>
      <c r="P6" s="16">
        <v>6</v>
      </c>
      <c r="Q6" s="16">
        <v>10</v>
      </c>
      <c r="R6" s="16">
        <v>1</v>
      </c>
      <c r="S6" s="16">
        <v>7</v>
      </c>
      <c r="T6" s="16">
        <v>6</v>
      </c>
      <c r="U6" s="16">
        <v>8</v>
      </c>
      <c r="V6" s="16">
        <v>5</v>
      </c>
      <c r="W6" s="16">
        <v>7</v>
      </c>
      <c r="X6" s="16">
        <v>9</v>
      </c>
      <c r="Y6" s="16">
        <v>9</v>
      </c>
      <c r="Z6" s="16">
        <v>8</v>
      </c>
      <c r="AA6" s="16">
        <v>10</v>
      </c>
      <c r="AB6" s="16">
        <v>10</v>
      </c>
      <c r="AC6" s="16">
        <v>8</v>
      </c>
      <c r="AD6" s="16">
        <v>9</v>
      </c>
      <c r="AE6" s="16">
        <v>7</v>
      </c>
      <c r="AF6" s="16">
        <v>6</v>
      </c>
      <c r="AG6" s="16">
        <v>7</v>
      </c>
      <c r="AH6" s="16">
        <v>7</v>
      </c>
      <c r="AI6" s="16">
        <v>8</v>
      </c>
      <c r="AJ6" s="16">
        <v>5</v>
      </c>
      <c r="AK6" s="16">
        <v>9</v>
      </c>
      <c r="AL6" s="16">
        <v>7</v>
      </c>
      <c r="AM6" s="16">
        <v>9</v>
      </c>
      <c r="AN6" s="16">
        <v>9</v>
      </c>
      <c r="AO6" s="16">
        <v>3</v>
      </c>
      <c r="AP6" s="16">
        <v>9</v>
      </c>
      <c r="AQ6" s="16">
        <v>1</v>
      </c>
      <c r="AR6" s="17">
        <v>6</v>
      </c>
      <c r="AS6" s="17">
        <v>9</v>
      </c>
      <c r="AT6" s="16">
        <v>8</v>
      </c>
      <c r="AU6" s="16">
        <v>7</v>
      </c>
      <c r="AV6" s="16">
        <v>7</v>
      </c>
      <c r="AX6" s="29">
        <f t="shared" si="0"/>
        <v>7.2222222222222223</v>
      </c>
      <c r="AY6" s="29">
        <f t="shared" si="1"/>
        <v>8</v>
      </c>
      <c r="AZ6" s="29">
        <f t="shared" si="1"/>
        <v>6.2222222222222223</v>
      </c>
      <c r="BA6" s="29">
        <f t="shared" si="1"/>
        <v>6.5555555555555554</v>
      </c>
      <c r="BB6" s="29">
        <f t="shared" si="1"/>
        <v>6.333333333333333</v>
      </c>
      <c r="BC6" s="29"/>
    </row>
    <row r="7" spans="1:57" ht="144" x14ac:dyDescent="0.15">
      <c r="A7" s="5" t="s">
        <v>25</v>
      </c>
      <c r="B7" s="5" t="s">
        <v>27</v>
      </c>
      <c r="C7" s="118"/>
      <c r="D7" s="16">
        <v>8</v>
      </c>
      <c r="E7" s="16">
        <v>6</v>
      </c>
      <c r="F7" s="16">
        <v>7</v>
      </c>
      <c r="G7" s="16">
        <v>7</v>
      </c>
      <c r="H7" s="16">
        <v>6</v>
      </c>
      <c r="I7" s="16">
        <v>5</v>
      </c>
      <c r="J7" s="16">
        <v>6</v>
      </c>
      <c r="K7" s="16">
        <v>9</v>
      </c>
      <c r="L7" s="16">
        <v>7</v>
      </c>
      <c r="M7" s="16">
        <v>8</v>
      </c>
      <c r="N7" s="17">
        <v>3</v>
      </c>
      <c r="O7" s="17">
        <v>10</v>
      </c>
      <c r="P7" s="16">
        <v>2</v>
      </c>
      <c r="Q7" s="16">
        <v>2</v>
      </c>
      <c r="R7" s="16">
        <v>1</v>
      </c>
      <c r="S7" s="16">
        <v>7</v>
      </c>
      <c r="T7" s="16">
        <v>9</v>
      </c>
      <c r="U7" s="16">
        <v>8</v>
      </c>
      <c r="V7" s="16">
        <v>8</v>
      </c>
      <c r="W7" s="16">
        <v>9</v>
      </c>
      <c r="X7" s="17">
        <v>3</v>
      </c>
      <c r="Y7" s="17">
        <v>10</v>
      </c>
      <c r="Z7" s="17">
        <v>2</v>
      </c>
      <c r="AA7" s="17">
        <v>2</v>
      </c>
      <c r="AB7" s="16">
        <v>5</v>
      </c>
      <c r="AC7" s="16">
        <v>9</v>
      </c>
      <c r="AD7" s="16">
        <v>8</v>
      </c>
      <c r="AE7" s="16">
        <v>7</v>
      </c>
      <c r="AF7" s="16">
        <v>6</v>
      </c>
      <c r="AG7" s="16">
        <v>5</v>
      </c>
      <c r="AH7" s="16">
        <v>9</v>
      </c>
      <c r="AI7" s="16">
        <v>7</v>
      </c>
      <c r="AJ7" s="16">
        <v>5</v>
      </c>
      <c r="AK7" s="16">
        <v>9</v>
      </c>
      <c r="AL7" s="16">
        <v>8</v>
      </c>
      <c r="AM7" s="16">
        <v>3</v>
      </c>
      <c r="AN7" s="16">
        <v>4</v>
      </c>
      <c r="AO7" s="16">
        <v>6</v>
      </c>
      <c r="AP7" s="16">
        <v>7</v>
      </c>
      <c r="AQ7" s="16">
        <v>2</v>
      </c>
      <c r="AR7" s="16">
        <v>7</v>
      </c>
      <c r="AS7" s="16">
        <v>9</v>
      </c>
      <c r="AT7" s="16">
        <v>8</v>
      </c>
      <c r="AU7" s="16">
        <v>9</v>
      </c>
      <c r="AV7" s="16">
        <v>7</v>
      </c>
      <c r="AX7" s="29">
        <f t="shared" si="0"/>
        <v>6</v>
      </c>
      <c r="AY7" s="29">
        <f t="shared" si="1"/>
        <v>7.666666666666667</v>
      </c>
      <c r="AZ7" s="29">
        <f t="shared" si="1"/>
        <v>6</v>
      </c>
      <c r="BA7" s="29">
        <f t="shared" si="1"/>
        <v>6.333333333333333</v>
      </c>
      <c r="BB7" s="29">
        <f t="shared" si="1"/>
        <v>5.666666666666667</v>
      </c>
      <c r="BC7" s="29"/>
    </row>
    <row r="8" spans="1:57" ht="132" x14ac:dyDescent="0.15">
      <c r="A8" s="5" t="s">
        <v>25</v>
      </c>
      <c r="B8" s="5" t="s">
        <v>30</v>
      </c>
      <c r="C8" s="118"/>
      <c r="D8" s="16">
        <v>8</v>
      </c>
      <c r="E8" s="16">
        <v>7</v>
      </c>
      <c r="F8" s="16">
        <v>6</v>
      </c>
      <c r="G8" s="16">
        <v>9</v>
      </c>
      <c r="H8" s="16">
        <v>8</v>
      </c>
      <c r="I8" s="16">
        <v>3</v>
      </c>
      <c r="J8" s="16">
        <v>2</v>
      </c>
      <c r="K8" s="16">
        <v>1</v>
      </c>
      <c r="L8" s="16">
        <v>5</v>
      </c>
      <c r="M8" s="16">
        <v>4</v>
      </c>
      <c r="N8" s="16">
        <v>7</v>
      </c>
      <c r="O8" s="16">
        <v>8</v>
      </c>
      <c r="P8" s="16">
        <v>6</v>
      </c>
      <c r="Q8" s="16">
        <v>5</v>
      </c>
      <c r="R8" s="16">
        <v>6</v>
      </c>
      <c r="S8" s="16">
        <v>7</v>
      </c>
      <c r="T8" s="16">
        <v>8</v>
      </c>
      <c r="U8" s="16">
        <v>5</v>
      </c>
      <c r="V8" s="16">
        <v>9</v>
      </c>
      <c r="W8" s="16">
        <v>7</v>
      </c>
      <c r="X8" s="16">
        <v>6</v>
      </c>
      <c r="Y8" s="16">
        <v>7</v>
      </c>
      <c r="Z8" s="16">
        <v>5</v>
      </c>
      <c r="AA8" s="16">
        <v>8</v>
      </c>
      <c r="AB8" s="16">
        <v>9</v>
      </c>
      <c r="AC8" s="16">
        <v>6</v>
      </c>
      <c r="AD8" s="16">
        <v>8</v>
      </c>
      <c r="AE8" s="16">
        <v>7</v>
      </c>
      <c r="AF8" s="16">
        <v>5</v>
      </c>
      <c r="AG8" s="16">
        <v>7</v>
      </c>
      <c r="AH8" s="16">
        <v>6</v>
      </c>
      <c r="AI8" s="16">
        <v>8</v>
      </c>
      <c r="AJ8" s="16">
        <v>9</v>
      </c>
      <c r="AK8" s="16">
        <v>7</v>
      </c>
      <c r="AL8" s="16">
        <v>5</v>
      </c>
      <c r="AM8" s="17">
        <v>3</v>
      </c>
      <c r="AN8" s="17">
        <v>9</v>
      </c>
      <c r="AO8" s="16">
        <v>6</v>
      </c>
      <c r="AP8" s="16">
        <v>1</v>
      </c>
      <c r="AQ8" s="16">
        <v>5</v>
      </c>
      <c r="AR8" s="17">
        <v>5</v>
      </c>
      <c r="AS8" s="17">
        <v>8</v>
      </c>
      <c r="AT8" s="16">
        <v>7</v>
      </c>
      <c r="AU8" s="16">
        <v>6</v>
      </c>
      <c r="AV8" s="16">
        <v>7</v>
      </c>
      <c r="AX8" s="29">
        <f t="shared" si="0"/>
        <v>5.666666666666667</v>
      </c>
      <c r="AY8" s="29">
        <f t="shared" si="1"/>
        <v>7.2222222222222223</v>
      </c>
      <c r="AZ8" s="29">
        <f t="shared" si="1"/>
        <v>5.7777777777777777</v>
      </c>
      <c r="BA8" s="29">
        <f t="shared" si="1"/>
        <v>6.1111111111111107</v>
      </c>
      <c r="BB8" s="29">
        <f t="shared" si="1"/>
        <v>6.4444444444444446</v>
      </c>
      <c r="BC8" s="29"/>
    </row>
    <row r="9" spans="1:57" ht="24" x14ac:dyDescent="0.15">
      <c r="A9" s="6"/>
      <c r="B9" s="5" t="s">
        <v>24</v>
      </c>
      <c r="C9" s="118"/>
      <c r="D9" s="16">
        <v>7</v>
      </c>
      <c r="E9" s="16">
        <v>8</v>
      </c>
      <c r="F9" s="16">
        <v>6</v>
      </c>
      <c r="G9" s="16">
        <v>9</v>
      </c>
      <c r="H9" s="16">
        <v>7</v>
      </c>
      <c r="I9" s="16">
        <v>7</v>
      </c>
      <c r="J9" s="16">
        <v>8</v>
      </c>
      <c r="K9" s="16">
        <v>6</v>
      </c>
      <c r="L9" s="16">
        <v>9</v>
      </c>
      <c r="M9" s="16">
        <v>8</v>
      </c>
      <c r="N9" s="16">
        <v>6</v>
      </c>
      <c r="O9" s="16">
        <v>5</v>
      </c>
      <c r="P9" s="16">
        <v>8</v>
      </c>
      <c r="Q9" s="16">
        <v>7</v>
      </c>
      <c r="R9" s="16">
        <v>6</v>
      </c>
      <c r="S9" s="16">
        <v>5</v>
      </c>
      <c r="T9" s="16">
        <v>6</v>
      </c>
      <c r="U9" s="16">
        <v>8</v>
      </c>
      <c r="V9" s="16">
        <v>7</v>
      </c>
      <c r="W9" s="16">
        <v>6</v>
      </c>
      <c r="X9" s="16">
        <v>7</v>
      </c>
      <c r="Y9" s="16">
        <v>9</v>
      </c>
      <c r="Z9" s="16">
        <v>6</v>
      </c>
      <c r="AA9" s="16">
        <v>8</v>
      </c>
      <c r="AB9" s="16">
        <v>5</v>
      </c>
      <c r="AC9" s="16">
        <v>6</v>
      </c>
      <c r="AD9" s="16">
        <v>7</v>
      </c>
      <c r="AE9" s="16">
        <v>4</v>
      </c>
      <c r="AF9" s="16">
        <v>8</v>
      </c>
      <c r="AG9" s="16">
        <v>7</v>
      </c>
      <c r="AH9" s="16">
        <v>6</v>
      </c>
      <c r="AI9" s="16">
        <v>7</v>
      </c>
      <c r="AJ9" s="16">
        <v>8</v>
      </c>
      <c r="AK9" s="16">
        <v>8</v>
      </c>
      <c r="AL9" s="16">
        <v>9</v>
      </c>
      <c r="AM9" s="16">
        <v>8</v>
      </c>
      <c r="AN9" s="16">
        <v>6</v>
      </c>
      <c r="AO9" s="16">
        <v>7</v>
      </c>
      <c r="AP9" s="16">
        <v>9</v>
      </c>
      <c r="AQ9" s="16">
        <v>5</v>
      </c>
      <c r="AR9" s="16">
        <v>9</v>
      </c>
      <c r="AS9" s="16">
        <v>8</v>
      </c>
      <c r="AT9" s="16">
        <v>7</v>
      </c>
      <c r="AU9" s="16">
        <v>6</v>
      </c>
      <c r="AV9" s="16">
        <v>5</v>
      </c>
      <c r="AX9" s="29">
        <f t="shared" si="0"/>
        <v>6.7777777777777777</v>
      </c>
      <c r="AY9" s="29">
        <f t="shared" si="1"/>
        <v>7.1111111111111107</v>
      </c>
      <c r="AZ9" s="29">
        <f t="shared" si="1"/>
        <v>6.666666666666667</v>
      </c>
      <c r="BA9" s="29">
        <f t="shared" si="1"/>
        <v>7.8888888888888893</v>
      </c>
      <c r="BB9" s="29">
        <f t="shared" si="1"/>
        <v>6.4444444444444446</v>
      </c>
      <c r="BC9" s="29"/>
    </row>
    <row r="10" spans="1:57" x14ac:dyDescent="0.15">
      <c r="A10" s="6"/>
      <c r="B10" s="5"/>
      <c r="C10" s="3"/>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row>
    <row r="11" spans="1:57" x14ac:dyDescent="0.15">
      <c r="A11" s="6"/>
      <c r="B11" s="5"/>
      <c r="C11" s="7" t="s">
        <v>39</v>
      </c>
      <c r="D11" s="29">
        <f t="shared" ref="D11:AV11" si="2">AVERAGE(D4:D9)</f>
        <v>7.166666666666667</v>
      </c>
      <c r="E11" s="29">
        <f t="shared" si="2"/>
        <v>7.166666666666667</v>
      </c>
      <c r="F11" s="29">
        <f t="shared" si="2"/>
        <v>6.333333333333333</v>
      </c>
      <c r="G11" s="29">
        <f t="shared" si="2"/>
        <v>4.5</v>
      </c>
      <c r="H11" s="29">
        <f t="shared" si="2"/>
        <v>7.666666666666667</v>
      </c>
      <c r="I11" s="29">
        <f t="shared" si="2"/>
        <v>4.833333333333333</v>
      </c>
      <c r="J11" s="29">
        <f t="shared" si="2"/>
        <v>6.166666666666667</v>
      </c>
      <c r="K11" s="29">
        <f t="shared" si="2"/>
        <v>6.166666666666667</v>
      </c>
      <c r="L11" s="29">
        <f t="shared" si="2"/>
        <v>6</v>
      </c>
      <c r="M11" s="29">
        <f t="shared" si="2"/>
        <v>7.166666666666667</v>
      </c>
      <c r="N11" s="29">
        <f t="shared" si="2"/>
        <v>6.166666666666667</v>
      </c>
      <c r="O11" s="29">
        <f t="shared" si="2"/>
        <v>8.3333333333333339</v>
      </c>
      <c r="P11" s="29">
        <f t="shared" si="2"/>
        <v>6.5</v>
      </c>
      <c r="Q11" s="29">
        <f t="shared" si="2"/>
        <v>6.666666666666667</v>
      </c>
      <c r="R11" s="29">
        <f t="shared" si="2"/>
        <v>5</v>
      </c>
      <c r="S11" s="29">
        <f t="shared" si="2"/>
        <v>5.833333333333333</v>
      </c>
      <c r="T11" s="29">
        <f t="shared" si="2"/>
        <v>7</v>
      </c>
      <c r="U11" s="29">
        <f t="shared" si="2"/>
        <v>7.333333333333333</v>
      </c>
      <c r="V11" s="29">
        <f t="shared" si="2"/>
        <v>6.166666666666667</v>
      </c>
      <c r="W11" s="29">
        <f t="shared" si="2"/>
        <v>7.333333333333333</v>
      </c>
      <c r="X11" s="29">
        <f t="shared" si="2"/>
        <v>5.5</v>
      </c>
      <c r="Y11" s="29">
        <f t="shared" si="2"/>
        <v>8.5</v>
      </c>
      <c r="Z11" s="29">
        <f t="shared" si="2"/>
        <v>6.5</v>
      </c>
      <c r="AA11" s="29">
        <f t="shared" si="2"/>
        <v>7</v>
      </c>
      <c r="AB11" s="29">
        <f t="shared" si="2"/>
        <v>7.166666666666667</v>
      </c>
      <c r="AC11" s="29">
        <f t="shared" si="2"/>
        <v>6</v>
      </c>
      <c r="AD11" s="29">
        <f t="shared" si="2"/>
        <v>7.833333333333333</v>
      </c>
      <c r="AE11" s="29">
        <f t="shared" si="2"/>
        <v>6.666666666666667</v>
      </c>
      <c r="AF11" s="29">
        <f t="shared" si="2"/>
        <v>5.833333333333333</v>
      </c>
      <c r="AG11" s="29">
        <f t="shared" si="2"/>
        <v>6.833333333333333</v>
      </c>
      <c r="AH11" s="29">
        <f t="shared" si="2"/>
        <v>5.666666666666667</v>
      </c>
      <c r="AI11" s="29">
        <f t="shared" si="2"/>
        <v>7.5</v>
      </c>
      <c r="AJ11" s="29">
        <f t="shared" si="2"/>
        <v>7</v>
      </c>
      <c r="AK11" s="29">
        <f t="shared" si="2"/>
        <v>8</v>
      </c>
      <c r="AL11" s="29">
        <f t="shared" si="2"/>
        <v>7.666666666666667</v>
      </c>
      <c r="AM11" s="29">
        <f t="shared" si="2"/>
        <v>5.333333333333333</v>
      </c>
      <c r="AN11" s="29">
        <f t="shared" si="2"/>
        <v>6.5</v>
      </c>
      <c r="AO11" s="29">
        <f t="shared" si="2"/>
        <v>6.5</v>
      </c>
      <c r="AP11" s="29">
        <f t="shared" si="2"/>
        <v>6.666666666666667</v>
      </c>
      <c r="AQ11" s="29">
        <f t="shared" si="2"/>
        <v>4.666666666666667</v>
      </c>
      <c r="AR11" s="29">
        <f t="shared" si="2"/>
        <v>6.166666666666667</v>
      </c>
      <c r="AS11" s="29">
        <f t="shared" si="2"/>
        <v>8.3333333333333339</v>
      </c>
      <c r="AT11" s="29">
        <f t="shared" si="2"/>
        <v>6.666666666666667</v>
      </c>
      <c r="AU11" s="29">
        <f t="shared" si="2"/>
        <v>6.833333333333333</v>
      </c>
      <c r="AV11" s="29">
        <f t="shared" si="2"/>
        <v>7</v>
      </c>
      <c r="AW11" s="7" t="s">
        <v>39</v>
      </c>
      <c r="AX11" s="29">
        <f>AVERAGE(AX4:AX9)</f>
        <v>5.8518518518518521</v>
      </c>
      <c r="AY11" s="29">
        <f>AVERAGE(AY4:AY9)</f>
        <v>7.481481481481481</v>
      </c>
      <c r="AZ11" s="29">
        <f>AVERAGE(AZ4:AZ9)</f>
        <v>6.6296296296296289</v>
      </c>
      <c r="BA11" s="29">
        <f>AVERAGE(BA4:BA9)</f>
        <v>6.4074074074074074</v>
      </c>
      <c r="BB11" s="29">
        <f>AVERAGE(BB4:BB9)</f>
        <v>6.7222222222222223</v>
      </c>
      <c r="BC11" s="29"/>
    </row>
    <row r="12" spans="1:57" x14ac:dyDescent="0.15">
      <c r="A12" s="6"/>
      <c r="B12" s="5"/>
      <c r="C12" s="7" t="s">
        <v>42</v>
      </c>
      <c r="D12" s="29">
        <f t="shared" ref="D12:AV12" si="3">STDEV(D4:D9)</f>
        <v>0.752772652709081</v>
      </c>
      <c r="E12" s="29">
        <f t="shared" si="3"/>
        <v>0.98319208025017313</v>
      </c>
      <c r="F12" s="29">
        <f t="shared" si="3"/>
        <v>1.0327955589886455</v>
      </c>
      <c r="G12" s="29">
        <f t="shared" si="3"/>
        <v>4.2778499272414878</v>
      </c>
      <c r="H12" s="29">
        <f t="shared" si="3"/>
        <v>1.211060141638995</v>
      </c>
      <c r="I12" s="29">
        <f t="shared" si="3"/>
        <v>1.6020819787597227</v>
      </c>
      <c r="J12" s="29">
        <f t="shared" si="3"/>
        <v>2.7141603981096383</v>
      </c>
      <c r="K12" s="29">
        <f t="shared" si="3"/>
        <v>2.7868739954771309</v>
      </c>
      <c r="L12" s="29">
        <f t="shared" si="3"/>
        <v>2.3664319132398464</v>
      </c>
      <c r="M12" s="29">
        <f t="shared" si="3"/>
        <v>1.6020819787597209</v>
      </c>
      <c r="N12" s="29">
        <f t="shared" si="3"/>
        <v>2.3166067138525412</v>
      </c>
      <c r="O12" s="29">
        <f t="shared" si="3"/>
        <v>1.8618986725025244</v>
      </c>
      <c r="P12" s="29">
        <f t="shared" si="3"/>
        <v>2.5099800796022267</v>
      </c>
      <c r="Q12" s="29">
        <f t="shared" si="3"/>
        <v>2.8751811537130427</v>
      </c>
      <c r="R12" s="29">
        <f t="shared" si="3"/>
        <v>3.2249030993194201</v>
      </c>
      <c r="S12" s="29">
        <f t="shared" si="3"/>
        <v>1.6020819787597227</v>
      </c>
      <c r="T12" s="29">
        <f t="shared" si="3"/>
        <v>1.2649110640673518</v>
      </c>
      <c r="U12" s="29">
        <f t="shared" si="3"/>
        <v>1.211060141638995</v>
      </c>
      <c r="V12" s="29">
        <f t="shared" si="3"/>
        <v>2.8577380332470415</v>
      </c>
      <c r="W12" s="29">
        <f t="shared" si="3"/>
        <v>1.0327955589886426</v>
      </c>
      <c r="X12" s="29">
        <f t="shared" si="3"/>
        <v>2.3452078799117149</v>
      </c>
      <c r="Y12" s="29">
        <f t="shared" si="3"/>
        <v>1.0488088481701516</v>
      </c>
      <c r="Z12" s="29">
        <f t="shared" si="3"/>
        <v>2.7386127875258306</v>
      </c>
      <c r="AA12" s="29">
        <f t="shared" si="3"/>
        <v>2.6832815729997477</v>
      </c>
      <c r="AB12" s="29">
        <f t="shared" si="3"/>
        <v>2.1369760566432801</v>
      </c>
      <c r="AC12" s="29">
        <f t="shared" si="3"/>
        <v>2.2803508501982761</v>
      </c>
      <c r="AD12" s="29">
        <f t="shared" si="3"/>
        <v>0.752772652709081</v>
      </c>
      <c r="AE12" s="29">
        <f t="shared" si="3"/>
        <v>1.366260102127945</v>
      </c>
      <c r="AF12" s="29">
        <f t="shared" si="3"/>
        <v>1.3291601358251264</v>
      </c>
      <c r="AG12" s="29">
        <f t="shared" si="3"/>
        <v>1.3291601358251244</v>
      </c>
      <c r="AH12" s="29">
        <f t="shared" si="3"/>
        <v>2.3380903889000249</v>
      </c>
      <c r="AI12" s="29">
        <f t="shared" si="3"/>
        <v>0.54772255750516607</v>
      </c>
      <c r="AJ12" s="29">
        <f t="shared" si="3"/>
        <v>1.6733200530681511</v>
      </c>
      <c r="AK12" s="29">
        <f t="shared" si="3"/>
        <v>1.2649110640673518</v>
      </c>
      <c r="AL12" s="29">
        <f t="shared" si="3"/>
        <v>1.5055453054181609</v>
      </c>
      <c r="AM12" s="29">
        <f t="shared" si="3"/>
        <v>2.7325202042558931</v>
      </c>
      <c r="AN12" s="29">
        <f t="shared" si="3"/>
        <v>2.2583179581272428</v>
      </c>
      <c r="AO12" s="29">
        <f t="shared" si="3"/>
        <v>2.0736441353327719</v>
      </c>
      <c r="AP12" s="29">
        <f t="shared" si="3"/>
        <v>2.9439202887759484</v>
      </c>
      <c r="AQ12" s="29">
        <f t="shared" si="3"/>
        <v>2.8751811537130436</v>
      </c>
      <c r="AR12" s="29">
        <f t="shared" si="3"/>
        <v>1.6020819787597227</v>
      </c>
      <c r="AS12" s="29">
        <f t="shared" si="3"/>
        <v>0.51639777949432231</v>
      </c>
      <c r="AT12" s="29">
        <f t="shared" si="3"/>
        <v>1.8618986725025244</v>
      </c>
      <c r="AU12" s="29">
        <f t="shared" si="3"/>
        <v>1.1690451944500104</v>
      </c>
      <c r="AV12" s="29">
        <f t="shared" si="3"/>
        <v>1.2649110640673518</v>
      </c>
      <c r="AW12" s="7" t="s">
        <v>42</v>
      </c>
      <c r="AX12" s="29">
        <f>STDEV(AX4:AX9)</f>
        <v>1.0810755199501054</v>
      </c>
      <c r="AY12" s="29">
        <f>STDEV(AY4:AY9)</f>
        <v>0.38275587208189094</v>
      </c>
      <c r="AZ12" s="29">
        <f>STDEV(AZ4:AZ9)</f>
        <v>0.78776654643825494</v>
      </c>
      <c r="BA12" s="29">
        <f>STDEV(BA4:BA9)</f>
        <v>0.80020573486260127</v>
      </c>
      <c r="BB12" s="29">
        <f>STDEV(BB4:BB9)</f>
        <v>0.84546721687762905</v>
      </c>
      <c r="BC12" s="29"/>
    </row>
    <row r="13" spans="1:57" x14ac:dyDescent="0.15">
      <c r="A13" s="6"/>
      <c r="B13" s="5"/>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7" t="s">
        <v>45</v>
      </c>
      <c r="AX13" s="29">
        <f>STDEV(D4:D9,I4:I9,N4:N9,S4:S9,X4:X9,AC4:AC9,AH4:AH9,AM4:AM9,AR4:AR9)</f>
        <v>1.9753901683618496</v>
      </c>
      <c r="AY13" s="29">
        <f>STDEV(E4:E9,J4:J9,O4:O9,T4:T9,Y4:Y9,AD4:AD9,AI4:AI9,AN4:AN9,AS4:AS9)</f>
        <v>1.6105869168199904</v>
      </c>
      <c r="AZ13" s="29">
        <f>STDEV(F4:F9,K4:K9,P4:P9,U4:U9,Z4:Z9,AE4:AE9,AJ4:AJ9,AO4:AO9,AT4:AT9)</f>
        <v>1.8863591396215682</v>
      </c>
      <c r="BA13" s="29">
        <f>STDEV(G4:G9,L4:L9,Q4:Q9,V4:V9,AA4:AA9,AF4:AF9,AK4:AK9,AP4:AP9,AU4:AU9)</f>
        <v>2.5662432605653196</v>
      </c>
      <c r="BB13" s="29">
        <f>STDEV(H4:H9,M4:M9,R4:R9,W4:W9,AB4:AB9,AG4:AG9,AL4:AL9,AQ4:AQ9,AV4:AV9)</f>
        <v>2.0778859600307915</v>
      </c>
      <c r="BC13" s="23"/>
    </row>
    <row r="14" spans="1:57" x14ac:dyDescent="0.15">
      <c r="A14" s="6"/>
      <c r="B14" s="5"/>
      <c r="C14" s="3"/>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BC14" s="29"/>
    </row>
    <row r="15" spans="1:57" x14ac:dyDescent="0.1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row>
    <row r="16" spans="1:57" ht="11" customHeight="1" x14ac:dyDescent="0.15">
      <c r="A16" s="116" t="s">
        <v>32</v>
      </c>
      <c r="B16" s="116"/>
      <c r="C16" s="7"/>
      <c r="D16" s="111" t="s">
        <v>9</v>
      </c>
      <c r="E16" s="111"/>
      <c r="F16" s="111"/>
      <c r="G16" s="111"/>
      <c r="H16" s="111"/>
      <c r="I16" s="117" t="s">
        <v>0</v>
      </c>
      <c r="J16" s="117"/>
      <c r="K16" s="117"/>
      <c r="L16" s="117"/>
      <c r="M16" s="117"/>
      <c r="N16" s="113" t="s">
        <v>6</v>
      </c>
      <c r="O16" s="113"/>
      <c r="P16" s="113"/>
      <c r="Q16" s="113"/>
      <c r="R16" s="113"/>
      <c r="S16" s="114" t="s">
        <v>5</v>
      </c>
      <c r="T16" s="114"/>
      <c r="U16" s="114"/>
      <c r="V16" s="114"/>
      <c r="W16" s="114"/>
      <c r="X16" s="106" t="s">
        <v>7</v>
      </c>
      <c r="Y16" s="106"/>
      <c r="Z16" s="106"/>
      <c r="AA16" s="106"/>
      <c r="AB16" s="106"/>
      <c r="AC16" s="115" t="s">
        <v>28</v>
      </c>
      <c r="AD16" s="115"/>
      <c r="AE16" s="115"/>
      <c r="AF16" s="115"/>
      <c r="AG16" s="115"/>
      <c r="AH16" s="108" t="s">
        <v>29</v>
      </c>
      <c r="AI16" s="108"/>
      <c r="AJ16" s="108"/>
      <c r="AK16" s="108"/>
      <c r="AL16" s="108"/>
      <c r="AM16" s="109" t="s">
        <v>4</v>
      </c>
      <c r="AN16" s="109"/>
      <c r="AO16" s="109"/>
      <c r="AP16" s="109"/>
      <c r="AQ16" s="109"/>
      <c r="AR16" s="110" t="s">
        <v>8</v>
      </c>
      <c r="AS16" s="110"/>
      <c r="AT16" s="110"/>
      <c r="AU16" s="110"/>
      <c r="AV16" s="110"/>
    </row>
    <row r="17" spans="1:57" ht="11" customHeight="1" x14ac:dyDescent="0.15">
      <c r="A17" s="116"/>
      <c r="B17" s="116"/>
      <c r="C17" s="7"/>
      <c r="D17" s="56"/>
      <c r="E17" s="56"/>
      <c r="F17" s="56"/>
      <c r="G17" s="56"/>
      <c r="H17" s="56"/>
      <c r="I17" s="57"/>
      <c r="J17" s="57"/>
      <c r="K17" s="57"/>
      <c r="L17" s="57"/>
      <c r="M17" s="57"/>
      <c r="N17" s="8"/>
      <c r="O17" s="8"/>
      <c r="P17" s="8"/>
      <c r="Q17" s="8"/>
      <c r="R17" s="8"/>
      <c r="S17" s="9"/>
      <c r="T17" s="9"/>
      <c r="U17" s="9"/>
      <c r="V17" s="9"/>
      <c r="W17" s="9"/>
      <c r="X17" s="10"/>
      <c r="Y17" s="10"/>
      <c r="Z17" s="10"/>
      <c r="AA17" s="10"/>
      <c r="AB17" s="10"/>
      <c r="AC17" s="11"/>
      <c r="AD17" s="11"/>
      <c r="AE17" s="11"/>
      <c r="AF17" s="11"/>
      <c r="AG17" s="11"/>
      <c r="AH17" s="12"/>
      <c r="AI17" s="12"/>
      <c r="AJ17" s="12"/>
      <c r="AK17" s="12"/>
      <c r="AL17" s="12"/>
      <c r="AM17" s="13"/>
      <c r="AN17" s="13"/>
      <c r="AO17" s="13"/>
      <c r="AP17" s="13"/>
      <c r="AQ17" s="13"/>
      <c r="AR17" s="14"/>
      <c r="AS17" s="14"/>
      <c r="AT17" s="14"/>
      <c r="AU17" s="14"/>
      <c r="AV17" s="14"/>
    </row>
    <row r="18" spans="1:57" x14ac:dyDescent="0.15">
      <c r="A18" s="116"/>
      <c r="B18" s="116"/>
      <c r="C18" s="4"/>
      <c r="D18" s="18" t="s">
        <v>11</v>
      </c>
      <c r="E18" s="18" t="s">
        <v>2</v>
      </c>
      <c r="F18" s="18" t="s">
        <v>12</v>
      </c>
      <c r="G18" s="18" t="s">
        <v>13</v>
      </c>
      <c r="H18" s="18" t="s">
        <v>14</v>
      </c>
      <c r="I18" s="19" t="s">
        <v>11</v>
      </c>
      <c r="J18" s="19" t="s">
        <v>2</v>
      </c>
      <c r="K18" s="19" t="s">
        <v>12</v>
      </c>
      <c r="L18" s="19" t="s">
        <v>13</v>
      </c>
      <c r="M18" s="19" t="s">
        <v>14</v>
      </c>
      <c r="N18" s="8" t="s">
        <v>11</v>
      </c>
      <c r="O18" s="8" t="s">
        <v>2</v>
      </c>
      <c r="P18" s="8" t="s">
        <v>12</v>
      </c>
      <c r="Q18" s="8" t="s">
        <v>13</v>
      </c>
      <c r="R18" s="8" t="s">
        <v>14</v>
      </c>
      <c r="S18" s="9" t="s">
        <v>11</v>
      </c>
      <c r="T18" s="9" t="s">
        <v>2</v>
      </c>
      <c r="U18" s="9" t="s">
        <v>12</v>
      </c>
      <c r="V18" s="9" t="s">
        <v>13</v>
      </c>
      <c r="W18" s="9" t="s">
        <v>14</v>
      </c>
      <c r="X18" s="10" t="s">
        <v>11</v>
      </c>
      <c r="Y18" s="10" t="s">
        <v>2</v>
      </c>
      <c r="Z18" s="10" t="s">
        <v>12</v>
      </c>
      <c r="AA18" s="10" t="s">
        <v>13</v>
      </c>
      <c r="AB18" s="10" t="s">
        <v>14</v>
      </c>
      <c r="AC18" s="11" t="s">
        <v>11</v>
      </c>
      <c r="AD18" s="11" t="s">
        <v>2</v>
      </c>
      <c r="AE18" s="11" t="s">
        <v>12</v>
      </c>
      <c r="AF18" s="11" t="s">
        <v>13</v>
      </c>
      <c r="AG18" s="11" t="s">
        <v>14</v>
      </c>
      <c r="AH18" s="20" t="s">
        <v>11</v>
      </c>
      <c r="AI18" s="20" t="s">
        <v>2</v>
      </c>
      <c r="AJ18" s="20" t="s">
        <v>12</v>
      </c>
      <c r="AK18" s="20" t="s">
        <v>13</v>
      </c>
      <c r="AL18" s="20" t="s">
        <v>14</v>
      </c>
      <c r="AM18" s="21" t="s">
        <v>11</v>
      </c>
      <c r="AN18" s="21" t="s">
        <v>2</v>
      </c>
      <c r="AO18" s="21" t="s">
        <v>12</v>
      </c>
      <c r="AP18" s="21" t="s">
        <v>13</v>
      </c>
      <c r="AQ18" s="21" t="s">
        <v>14</v>
      </c>
      <c r="AR18" s="22" t="s">
        <v>11</v>
      </c>
      <c r="AS18" s="22" t="s">
        <v>2</v>
      </c>
      <c r="AT18" s="22" t="s">
        <v>12</v>
      </c>
      <c r="AU18" s="22" t="s">
        <v>13</v>
      </c>
      <c r="AV18" s="22" t="s">
        <v>14</v>
      </c>
      <c r="AX18" s="7" t="s">
        <v>11</v>
      </c>
      <c r="AY18" s="7" t="s">
        <v>2</v>
      </c>
      <c r="AZ18" s="7" t="s">
        <v>12</v>
      </c>
      <c r="BA18" s="7" t="s">
        <v>13</v>
      </c>
      <c r="BB18" s="7" t="s">
        <v>14</v>
      </c>
      <c r="BC18" s="7"/>
      <c r="BD18" s="7"/>
      <c r="BE18" s="7"/>
    </row>
    <row r="19" spans="1:57" ht="24" x14ac:dyDescent="0.15">
      <c r="A19" s="6"/>
      <c r="B19" s="5" t="s">
        <v>22</v>
      </c>
      <c r="C19" s="118" t="s">
        <v>3</v>
      </c>
      <c r="D19" s="16">
        <v>8</v>
      </c>
      <c r="E19" s="16">
        <v>9</v>
      </c>
      <c r="F19" s="16">
        <v>7</v>
      </c>
      <c r="G19" s="16">
        <v>3</v>
      </c>
      <c r="H19" s="16">
        <v>8</v>
      </c>
      <c r="I19" s="16">
        <v>8</v>
      </c>
      <c r="J19" s="16">
        <v>9</v>
      </c>
      <c r="K19" s="16">
        <v>7</v>
      </c>
      <c r="L19" s="16">
        <v>8</v>
      </c>
      <c r="M19" s="16">
        <v>8</v>
      </c>
      <c r="N19" s="16">
        <v>8</v>
      </c>
      <c r="O19" s="16">
        <v>9</v>
      </c>
      <c r="P19" s="16">
        <v>9</v>
      </c>
      <c r="Q19" s="16">
        <v>8</v>
      </c>
      <c r="R19" s="16">
        <v>9</v>
      </c>
      <c r="S19" s="16">
        <v>8</v>
      </c>
      <c r="T19" s="16">
        <v>9</v>
      </c>
      <c r="U19" s="16">
        <v>7</v>
      </c>
      <c r="V19" s="16">
        <v>8</v>
      </c>
      <c r="W19" s="16">
        <v>8</v>
      </c>
      <c r="X19" s="16">
        <v>8</v>
      </c>
      <c r="Y19" s="16">
        <v>9</v>
      </c>
      <c r="Z19" s="16">
        <v>7</v>
      </c>
      <c r="AA19" s="16">
        <v>8</v>
      </c>
      <c r="AB19" s="16">
        <v>6</v>
      </c>
      <c r="AC19" s="16">
        <v>7</v>
      </c>
      <c r="AD19" s="16">
        <v>8</v>
      </c>
      <c r="AE19" s="16">
        <v>9</v>
      </c>
      <c r="AF19" s="16">
        <v>7</v>
      </c>
      <c r="AG19" s="16">
        <v>8</v>
      </c>
      <c r="AH19" s="16">
        <v>7</v>
      </c>
      <c r="AI19" s="16">
        <v>8</v>
      </c>
      <c r="AJ19" s="16">
        <v>9</v>
      </c>
      <c r="AK19" s="16">
        <v>8</v>
      </c>
      <c r="AL19" s="16">
        <v>7</v>
      </c>
      <c r="AM19" s="16">
        <v>7</v>
      </c>
      <c r="AN19" s="16">
        <v>8</v>
      </c>
      <c r="AO19" s="16">
        <v>6</v>
      </c>
      <c r="AP19" s="16">
        <v>5</v>
      </c>
      <c r="AQ19" s="16">
        <v>6</v>
      </c>
      <c r="AR19" s="16">
        <v>7</v>
      </c>
      <c r="AS19" s="16">
        <v>8</v>
      </c>
      <c r="AT19" s="16">
        <v>5</v>
      </c>
      <c r="AU19" s="16">
        <v>6</v>
      </c>
      <c r="AV19" s="16">
        <v>7</v>
      </c>
      <c r="AX19" s="29">
        <f t="shared" ref="AX19:AX24" si="4">AVERAGE(D19,I19,N19,S19,X19,AC19,AH19,AM19,AR19)</f>
        <v>7.5555555555555554</v>
      </c>
      <c r="AY19" s="29">
        <f t="shared" ref="AY19:AZ24" si="5">AVERAGE(E19,J19,O19,T19,Y19,AD19,AI19,AN19,AS19)</f>
        <v>8.5555555555555554</v>
      </c>
      <c r="AZ19" s="29">
        <f t="shared" si="5"/>
        <v>7.333333333333333</v>
      </c>
      <c r="BA19" s="29">
        <f t="shared" ref="BA19:BB24" si="6">AVERAGE(G19,L19,Q19,V19,AA19,AF19,AK19,AP19,AU19)</f>
        <v>6.7777777777777777</v>
      </c>
      <c r="BB19" s="29">
        <f t="shared" si="6"/>
        <v>7.4444444444444446</v>
      </c>
      <c r="BC19" s="29"/>
      <c r="BD19" s="29"/>
      <c r="BE19" s="29"/>
    </row>
    <row r="20" spans="1:57" ht="24" x14ac:dyDescent="0.15">
      <c r="A20" s="6"/>
      <c r="B20" s="5" t="s">
        <v>23</v>
      </c>
      <c r="C20" s="118"/>
      <c r="D20" s="16">
        <v>8</v>
      </c>
      <c r="E20" s="16">
        <v>7</v>
      </c>
      <c r="F20" s="16">
        <v>9</v>
      </c>
      <c r="G20" s="16">
        <v>1</v>
      </c>
      <c r="H20" s="16">
        <v>8</v>
      </c>
      <c r="I20" s="16">
        <v>7</v>
      </c>
      <c r="J20" s="16">
        <v>8</v>
      </c>
      <c r="K20" s="16">
        <v>9</v>
      </c>
      <c r="L20" s="16">
        <v>6</v>
      </c>
      <c r="M20" s="16">
        <v>8</v>
      </c>
      <c r="N20" s="16">
        <v>7</v>
      </c>
      <c r="O20" s="16">
        <v>9</v>
      </c>
      <c r="P20" s="16">
        <v>8</v>
      </c>
      <c r="Q20" s="16">
        <v>6</v>
      </c>
      <c r="R20" s="16">
        <v>8</v>
      </c>
      <c r="S20" s="16">
        <v>7</v>
      </c>
      <c r="T20" s="16">
        <v>8</v>
      </c>
      <c r="U20" s="16">
        <v>6</v>
      </c>
      <c r="V20" s="16">
        <v>3</v>
      </c>
      <c r="W20" s="16">
        <v>7</v>
      </c>
      <c r="X20" s="16">
        <v>6</v>
      </c>
      <c r="Y20" s="16">
        <v>8</v>
      </c>
      <c r="Z20" s="16">
        <v>7</v>
      </c>
      <c r="AA20" s="16">
        <v>7</v>
      </c>
      <c r="AB20" s="16">
        <v>8</v>
      </c>
      <c r="AC20" s="16">
        <v>7</v>
      </c>
      <c r="AD20" s="16">
        <v>8</v>
      </c>
      <c r="AE20" s="16">
        <v>6</v>
      </c>
      <c r="AF20" s="16">
        <v>5</v>
      </c>
      <c r="AG20" s="16">
        <v>7</v>
      </c>
      <c r="AH20" s="16">
        <v>6</v>
      </c>
      <c r="AI20" s="16">
        <v>8</v>
      </c>
      <c r="AJ20" s="16">
        <v>7</v>
      </c>
      <c r="AK20" s="16">
        <v>5</v>
      </c>
      <c r="AL20" s="16">
        <v>7</v>
      </c>
      <c r="AM20" s="16">
        <v>8</v>
      </c>
      <c r="AN20" s="16">
        <v>9</v>
      </c>
      <c r="AO20" s="16">
        <v>7</v>
      </c>
      <c r="AP20" s="16">
        <v>8</v>
      </c>
      <c r="AQ20" s="16">
        <v>8</v>
      </c>
      <c r="AR20" s="16">
        <v>7</v>
      </c>
      <c r="AS20" s="16">
        <v>8</v>
      </c>
      <c r="AT20" s="16">
        <v>6</v>
      </c>
      <c r="AU20" s="16">
        <v>7</v>
      </c>
      <c r="AV20" s="16">
        <v>9</v>
      </c>
      <c r="AX20" s="29">
        <f t="shared" si="4"/>
        <v>7</v>
      </c>
      <c r="AY20" s="29">
        <f t="shared" si="5"/>
        <v>8.1111111111111107</v>
      </c>
      <c r="AZ20" s="29">
        <f t="shared" si="5"/>
        <v>7.2222222222222223</v>
      </c>
      <c r="BA20" s="29">
        <f t="shared" si="6"/>
        <v>5.333333333333333</v>
      </c>
      <c r="BB20" s="29">
        <f t="shared" si="6"/>
        <v>7.7777777777777777</v>
      </c>
      <c r="BC20" s="29"/>
      <c r="BD20" s="29"/>
      <c r="BE20" s="29"/>
    </row>
    <row r="21" spans="1:57" ht="132" x14ac:dyDescent="0.15">
      <c r="A21" s="5" t="s">
        <v>25</v>
      </c>
      <c r="B21" s="5" t="s">
        <v>26</v>
      </c>
      <c r="C21" s="118"/>
      <c r="D21" s="16">
        <v>8</v>
      </c>
      <c r="E21" s="16">
        <v>9</v>
      </c>
      <c r="F21" s="16">
        <v>7</v>
      </c>
      <c r="G21" s="16">
        <v>3</v>
      </c>
      <c r="H21" s="16">
        <v>8</v>
      </c>
      <c r="I21" s="16">
        <v>5</v>
      </c>
      <c r="J21" s="16">
        <v>6</v>
      </c>
      <c r="K21" s="16">
        <v>4</v>
      </c>
      <c r="L21" s="16">
        <v>3</v>
      </c>
      <c r="M21" s="16">
        <v>7</v>
      </c>
      <c r="N21" s="16">
        <v>10</v>
      </c>
      <c r="O21" s="16">
        <v>10</v>
      </c>
      <c r="P21" s="16">
        <v>5</v>
      </c>
      <c r="Q21" s="16">
        <v>10</v>
      </c>
      <c r="R21" s="16">
        <v>2</v>
      </c>
      <c r="S21" s="16">
        <v>8</v>
      </c>
      <c r="T21" s="16">
        <v>7</v>
      </c>
      <c r="U21" s="16">
        <v>9</v>
      </c>
      <c r="V21" s="16">
        <v>6</v>
      </c>
      <c r="W21" s="16">
        <v>8</v>
      </c>
      <c r="X21" s="16">
        <v>10</v>
      </c>
      <c r="Y21" s="16">
        <v>10</v>
      </c>
      <c r="Z21" s="16">
        <v>9</v>
      </c>
      <c r="AA21" s="16">
        <v>10</v>
      </c>
      <c r="AB21" s="16">
        <v>10</v>
      </c>
      <c r="AC21" s="16">
        <v>9</v>
      </c>
      <c r="AD21" s="16">
        <v>9</v>
      </c>
      <c r="AE21" s="16">
        <v>8</v>
      </c>
      <c r="AF21" s="16">
        <v>8</v>
      </c>
      <c r="AG21" s="16">
        <v>9</v>
      </c>
      <c r="AH21" s="16">
        <v>9</v>
      </c>
      <c r="AI21" s="16">
        <v>9</v>
      </c>
      <c r="AJ21" s="16">
        <v>7</v>
      </c>
      <c r="AK21" s="16">
        <v>9</v>
      </c>
      <c r="AL21" s="16">
        <v>9</v>
      </c>
      <c r="AM21" s="16">
        <v>9</v>
      </c>
      <c r="AN21" s="16">
        <v>9</v>
      </c>
      <c r="AO21" s="16">
        <v>5</v>
      </c>
      <c r="AP21" s="16">
        <v>9</v>
      </c>
      <c r="AQ21" s="16">
        <v>3</v>
      </c>
      <c r="AR21" s="16">
        <v>8</v>
      </c>
      <c r="AS21" s="16">
        <v>9</v>
      </c>
      <c r="AT21" s="16">
        <v>8</v>
      </c>
      <c r="AU21" s="16">
        <v>8</v>
      </c>
      <c r="AV21" s="16">
        <v>7</v>
      </c>
      <c r="AX21" s="29">
        <f t="shared" si="4"/>
        <v>8.4444444444444446</v>
      </c>
      <c r="AY21" s="29">
        <f t="shared" si="5"/>
        <v>8.6666666666666661</v>
      </c>
      <c r="AZ21" s="29">
        <f t="shared" si="5"/>
        <v>6.8888888888888893</v>
      </c>
      <c r="BA21" s="29">
        <f t="shared" si="6"/>
        <v>7.333333333333333</v>
      </c>
      <c r="BB21" s="29">
        <f t="shared" si="6"/>
        <v>7</v>
      </c>
      <c r="BC21" s="29"/>
      <c r="BD21" s="29"/>
      <c r="BE21" s="29"/>
    </row>
    <row r="22" spans="1:57" ht="144" x14ac:dyDescent="0.15">
      <c r="A22" s="5" t="s">
        <v>25</v>
      </c>
      <c r="B22" s="5" t="s">
        <v>27</v>
      </c>
      <c r="C22" s="118"/>
      <c r="D22" s="16">
        <v>9</v>
      </c>
      <c r="E22" s="16">
        <v>8</v>
      </c>
      <c r="F22" s="16">
        <v>7</v>
      </c>
      <c r="G22" s="16">
        <v>9</v>
      </c>
      <c r="H22" s="16">
        <v>8</v>
      </c>
      <c r="I22" s="16">
        <v>7</v>
      </c>
      <c r="J22" s="16">
        <v>8</v>
      </c>
      <c r="K22" s="16">
        <v>9</v>
      </c>
      <c r="L22" s="16">
        <v>6</v>
      </c>
      <c r="M22" s="16">
        <v>8</v>
      </c>
      <c r="N22" s="17">
        <v>5</v>
      </c>
      <c r="O22" s="17">
        <v>9</v>
      </c>
      <c r="P22" s="16">
        <v>4</v>
      </c>
      <c r="Q22" s="16">
        <v>4</v>
      </c>
      <c r="R22" s="16">
        <v>3</v>
      </c>
      <c r="S22" s="16">
        <v>9</v>
      </c>
      <c r="T22" s="16">
        <v>8</v>
      </c>
      <c r="U22" s="16">
        <v>7</v>
      </c>
      <c r="V22" s="16">
        <v>8</v>
      </c>
      <c r="W22" s="16">
        <v>8</v>
      </c>
      <c r="X22" s="17">
        <v>5</v>
      </c>
      <c r="Y22" s="17">
        <v>10</v>
      </c>
      <c r="Z22" s="16">
        <v>6</v>
      </c>
      <c r="AA22" s="16">
        <v>6</v>
      </c>
      <c r="AB22" s="16">
        <v>4</v>
      </c>
      <c r="AC22" s="16">
        <v>8</v>
      </c>
      <c r="AD22" s="16">
        <v>9</v>
      </c>
      <c r="AE22" s="16">
        <v>10</v>
      </c>
      <c r="AF22" s="16">
        <v>9</v>
      </c>
      <c r="AG22" s="16">
        <v>8</v>
      </c>
      <c r="AH22" s="16">
        <v>9</v>
      </c>
      <c r="AI22" s="16">
        <v>8</v>
      </c>
      <c r="AJ22" s="16">
        <v>7</v>
      </c>
      <c r="AK22" s="16">
        <v>9</v>
      </c>
      <c r="AL22" s="16">
        <v>8</v>
      </c>
      <c r="AM22" s="16">
        <v>6</v>
      </c>
      <c r="AN22" s="16">
        <v>7</v>
      </c>
      <c r="AO22" s="16">
        <v>8</v>
      </c>
      <c r="AP22" s="16">
        <v>9</v>
      </c>
      <c r="AQ22" s="16">
        <v>5</v>
      </c>
      <c r="AR22" s="16">
        <v>9</v>
      </c>
      <c r="AS22" s="16">
        <v>9</v>
      </c>
      <c r="AT22" s="16">
        <v>8</v>
      </c>
      <c r="AU22" s="16">
        <v>9</v>
      </c>
      <c r="AV22" s="16">
        <v>8</v>
      </c>
      <c r="AX22" s="29">
        <f t="shared" si="4"/>
        <v>7.4444444444444446</v>
      </c>
      <c r="AY22" s="29">
        <f t="shared" si="5"/>
        <v>8.4444444444444446</v>
      </c>
      <c r="AZ22" s="29">
        <f t="shared" si="5"/>
        <v>7.333333333333333</v>
      </c>
      <c r="BA22" s="29">
        <f t="shared" si="6"/>
        <v>7.666666666666667</v>
      </c>
      <c r="BB22" s="29">
        <f t="shared" si="6"/>
        <v>6.666666666666667</v>
      </c>
      <c r="BC22" s="29"/>
      <c r="BD22" s="29"/>
      <c r="BE22" s="29"/>
    </row>
    <row r="23" spans="1:57" ht="132" x14ac:dyDescent="0.15">
      <c r="A23" s="5" t="s">
        <v>25</v>
      </c>
      <c r="B23" s="5" t="s">
        <v>30</v>
      </c>
      <c r="C23" s="118"/>
      <c r="D23" s="16">
        <v>9</v>
      </c>
      <c r="E23" s="16">
        <v>8</v>
      </c>
      <c r="F23" s="16">
        <v>7</v>
      </c>
      <c r="G23" s="16">
        <v>8</v>
      </c>
      <c r="H23" s="16">
        <v>8</v>
      </c>
      <c r="I23" s="16">
        <v>5</v>
      </c>
      <c r="J23" s="16">
        <v>4</v>
      </c>
      <c r="K23" s="16">
        <v>3</v>
      </c>
      <c r="L23" s="16">
        <v>1</v>
      </c>
      <c r="M23" s="16">
        <v>2</v>
      </c>
      <c r="N23" s="16">
        <v>7</v>
      </c>
      <c r="O23" s="16">
        <v>8</v>
      </c>
      <c r="P23" s="16">
        <v>6</v>
      </c>
      <c r="Q23" s="16">
        <v>5</v>
      </c>
      <c r="R23" s="16">
        <v>6</v>
      </c>
      <c r="S23" s="16">
        <v>8</v>
      </c>
      <c r="T23" s="16">
        <v>7</v>
      </c>
      <c r="U23" s="16">
        <v>6</v>
      </c>
      <c r="V23" s="16">
        <v>9</v>
      </c>
      <c r="W23" s="16">
        <v>7</v>
      </c>
      <c r="X23" s="16">
        <v>8</v>
      </c>
      <c r="Y23" s="16">
        <v>9</v>
      </c>
      <c r="Z23" s="16">
        <v>7</v>
      </c>
      <c r="AA23" s="16">
        <v>8</v>
      </c>
      <c r="AB23" s="16">
        <v>9</v>
      </c>
      <c r="AC23" s="16">
        <v>8</v>
      </c>
      <c r="AD23" s="16">
        <v>9</v>
      </c>
      <c r="AE23" s="16">
        <v>7</v>
      </c>
      <c r="AF23" s="16">
        <v>6</v>
      </c>
      <c r="AG23" s="16">
        <v>7</v>
      </c>
      <c r="AH23" s="16">
        <v>8</v>
      </c>
      <c r="AI23" s="16">
        <v>7</v>
      </c>
      <c r="AJ23" s="16">
        <v>9</v>
      </c>
      <c r="AK23" s="16">
        <v>6</v>
      </c>
      <c r="AL23" s="16">
        <v>5</v>
      </c>
      <c r="AM23" s="17">
        <v>3</v>
      </c>
      <c r="AN23" s="17">
        <v>8</v>
      </c>
      <c r="AO23" s="16">
        <v>5</v>
      </c>
      <c r="AP23" s="16">
        <v>1</v>
      </c>
      <c r="AQ23" s="16">
        <v>4</v>
      </c>
      <c r="AR23" s="16">
        <v>7</v>
      </c>
      <c r="AS23" s="16">
        <v>8</v>
      </c>
      <c r="AT23" s="16">
        <v>6</v>
      </c>
      <c r="AU23" s="16">
        <v>5</v>
      </c>
      <c r="AV23" s="16">
        <v>7</v>
      </c>
      <c r="AX23" s="29">
        <f t="shared" si="4"/>
        <v>7</v>
      </c>
      <c r="AY23" s="29">
        <f t="shared" si="5"/>
        <v>7.5555555555555554</v>
      </c>
      <c r="AZ23" s="29">
        <f t="shared" si="5"/>
        <v>6.2222222222222223</v>
      </c>
      <c r="BA23" s="29">
        <f t="shared" si="6"/>
        <v>5.4444444444444446</v>
      </c>
      <c r="BB23" s="29">
        <f t="shared" si="6"/>
        <v>6.1111111111111107</v>
      </c>
      <c r="BC23" s="29"/>
      <c r="BD23" s="29"/>
      <c r="BE23" s="29"/>
    </row>
    <row r="24" spans="1:57" ht="24" x14ac:dyDescent="0.15">
      <c r="A24" s="6"/>
      <c r="B24" s="5" t="s">
        <v>24</v>
      </c>
      <c r="C24" s="118"/>
      <c r="D24" s="16">
        <v>8</v>
      </c>
      <c r="E24" s="16">
        <v>7</v>
      </c>
      <c r="F24" s="16">
        <v>9</v>
      </c>
      <c r="G24" s="16">
        <v>8</v>
      </c>
      <c r="H24" s="16">
        <v>7</v>
      </c>
      <c r="I24" s="16">
        <v>8</v>
      </c>
      <c r="J24" s="16">
        <v>7</v>
      </c>
      <c r="K24" s="16">
        <v>9</v>
      </c>
      <c r="L24" s="16">
        <v>6</v>
      </c>
      <c r="M24" s="16">
        <v>7</v>
      </c>
      <c r="N24" s="16">
        <v>8</v>
      </c>
      <c r="O24" s="16">
        <v>7</v>
      </c>
      <c r="P24" s="16">
        <v>9</v>
      </c>
      <c r="Q24" s="16">
        <v>8</v>
      </c>
      <c r="R24" s="16">
        <v>8</v>
      </c>
      <c r="S24" s="16">
        <v>8</v>
      </c>
      <c r="T24" s="16">
        <v>7</v>
      </c>
      <c r="U24" s="16">
        <v>9</v>
      </c>
      <c r="V24" s="16">
        <v>8</v>
      </c>
      <c r="W24" s="16">
        <v>8</v>
      </c>
      <c r="X24" s="16">
        <v>9</v>
      </c>
      <c r="Y24" s="16">
        <v>8</v>
      </c>
      <c r="Z24" s="16">
        <v>7</v>
      </c>
      <c r="AA24" s="16">
        <v>8</v>
      </c>
      <c r="AB24" s="16">
        <v>6</v>
      </c>
      <c r="AC24" s="16">
        <v>8</v>
      </c>
      <c r="AD24" s="16">
        <v>7</v>
      </c>
      <c r="AE24" s="16">
        <v>6</v>
      </c>
      <c r="AF24" s="16">
        <v>8</v>
      </c>
      <c r="AG24" s="16">
        <v>7</v>
      </c>
      <c r="AH24" s="16">
        <v>8</v>
      </c>
      <c r="AI24" s="16">
        <v>9</v>
      </c>
      <c r="AJ24" s="16">
        <v>7</v>
      </c>
      <c r="AK24" s="16">
        <v>8</v>
      </c>
      <c r="AL24" s="16">
        <v>9</v>
      </c>
      <c r="AM24" s="16">
        <v>9</v>
      </c>
      <c r="AN24" s="16">
        <v>7</v>
      </c>
      <c r="AO24" s="16">
        <v>8</v>
      </c>
      <c r="AP24" s="16">
        <v>8</v>
      </c>
      <c r="AQ24" s="16">
        <v>6</v>
      </c>
      <c r="AR24" s="16">
        <v>6</v>
      </c>
      <c r="AS24" s="16">
        <v>8</v>
      </c>
      <c r="AT24" s="16">
        <v>7</v>
      </c>
      <c r="AU24" s="16">
        <v>8</v>
      </c>
      <c r="AV24" s="16">
        <v>7</v>
      </c>
      <c r="AX24" s="29">
        <f t="shared" si="4"/>
        <v>8</v>
      </c>
      <c r="AY24" s="29">
        <f t="shared" si="5"/>
        <v>7.4444444444444446</v>
      </c>
      <c r="AZ24" s="29">
        <f t="shared" si="5"/>
        <v>7.8888888888888893</v>
      </c>
      <c r="BA24" s="29">
        <f t="shared" si="6"/>
        <v>7.7777777777777777</v>
      </c>
      <c r="BB24" s="29">
        <f t="shared" si="6"/>
        <v>7.2222222222222223</v>
      </c>
      <c r="BC24" s="29"/>
      <c r="BD24" s="29"/>
      <c r="BE24" s="29"/>
    </row>
    <row r="25" spans="1:57" x14ac:dyDescent="0.15">
      <c r="A25" s="6"/>
      <c r="B25" s="5"/>
      <c r="C25" s="3"/>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row>
    <row r="26" spans="1:57" x14ac:dyDescent="0.15">
      <c r="A26" s="6"/>
      <c r="B26" s="5"/>
      <c r="C26" s="7" t="s">
        <v>39</v>
      </c>
      <c r="D26" s="29">
        <f t="shared" ref="D26:AV26" si="7">AVERAGE(D19:D24)</f>
        <v>8.3333333333333339</v>
      </c>
      <c r="E26" s="29">
        <f t="shared" si="7"/>
        <v>8</v>
      </c>
      <c r="F26" s="29">
        <f t="shared" si="7"/>
        <v>7.666666666666667</v>
      </c>
      <c r="G26" s="29">
        <f t="shared" si="7"/>
        <v>5.333333333333333</v>
      </c>
      <c r="H26" s="29">
        <f t="shared" si="7"/>
        <v>7.833333333333333</v>
      </c>
      <c r="I26" s="29">
        <f t="shared" si="7"/>
        <v>6.666666666666667</v>
      </c>
      <c r="J26" s="29">
        <f t="shared" si="7"/>
        <v>7</v>
      </c>
      <c r="K26" s="29">
        <f t="shared" si="7"/>
        <v>6.833333333333333</v>
      </c>
      <c r="L26" s="29">
        <f t="shared" si="7"/>
        <v>5</v>
      </c>
      <c r="M26" s="29">
        <f t="shared" si="7"/>
        <v>6.666666666666667</v>
      </c>
      <c r="N26" s="29">
        <f t="shared" si="7"/>
        <v>7.5</v>
      </c>
      <c r="O26" s="29">
        <f t="shared" si="7"/>
        <v>8.6666666666666661</v>
      </c>
      <c r="P26" s="29">
        <f t="shared" si="7"/>
        <v>6.833333333333333</v>
      </c>
      <c r="Q26" s="29">
        <f t="shared" si="7"/>
        <v>6.833333333333333</v>
      </c>
      <c r="R26" s="29">
        <f t="shared" si="7"/>
        <v>6</v>
      </c>
      <c r="S26" s="29">
        <f t="shared" si="7"/>
        <v>8</v>
      </c>
      <c r="T26" s="29">
        <f t="shared" si="7"/>
        <v>7.666666666666667</v>
      </c>
      <c r="U26" s="29">
        <f t="shared" si="7"/>
        <v>7.333333333333333</v>
      </c>
      <c r="V26" s="29">
        <f t="shared" si="7"/>
        <v>7</v>
      </c>
      <c r="W26" s="29">
        <f t="shared" si="7"/>
        <v>7.666666666666667</v>
      </c>
      <c r="X26" s="29">
        <f t="shared" si="7"/>
        <v>7.666666666666667</v>
      </c>
      <c r="Y26" s="29">
        <f t="shared" si="7"/>
        <v>9</v>
      </c>
      <c r="Z26" s="29">
        <f t="shared" si="7"/>
        <v>7.166666666666667</v>
      </c>
      <c r="AA26" s="29">
        <f t="shared" si="7"/>
        <v>7.833333333333333</v>
      </c>
      <c r="AB26" s="29">
        <f t="shared" si="7"/>
        <v>7.166666666666667</v>
      </c>
      <c r="AC26" s="29">
        <f t="shared" si="7"/>
        <v>7.833333333333333</v>
      </c>
      <c r="AD26" s="29">
        <f t="shared" si="7"/>
        <v>8.3333333333333339</v>
      </c>
      <c r="AE26" s="29">
        <f t="shared" si="7"/>
        <v>7.666666666666667</v>
      </c>
      <c r="AF26" s="29">
        <f t="shared" si="7"/>
        <v>7.166666666666667</v>
      </c>
      <c r="AG26" s="29">
        <f t="shared" si="7"/>
        <v>7.666666666666667</v>
      </c>
      <c r="AH26" s="29">
        <f t="shared" si="7"/>
        <v>7.833333333333333</v>
      </c>
      <c r="AI26" s="29">
        <f t="shared" si="7"/>
        <v>8.1666666666666661</v>
      </c>
      <c r="AJ26" s="29">
        <f t="shared" si="7"/>
        <v>7.666666666666667</v>
      </c>
      <c r="AK26" s="29">
        <f t="shared" si="7"/>
        <v>7.5</v>
      </c>
      <c r="AL26" s="29">
        <f t="shared" si="7"/>
        <v>7.5</v>
      </c>
      <c r="AM26" s="29">
        <f t="shared" si="7"/>
        <v>7</v>
      </c>
      <c r="AN26" s="29">
        <f t="shared" si="7"/>
        <v>8</v>
      </c>
      <c r="AO26" s="29">
        <f t="shared" si="7"/>
        <v>6.5</v>
      </c>
      <c r="AP26" s="29">
        <f t="shared" si="7"/>
        <v>6.666666666666667</v>
      </c>
      <c r="AQ26" s="29">
        <f t="shared" si="7"/>
        <v>5.333333333333333</v>
      </c>
      <c r="AR26" s="29">
        <f t="shared" si="7"/>
        <v>7.333333333333333</v>
      </c>
      <c r="AS26" s="29">
        <f t="shared" si="7"/>
        <v>8.3333333333333339</v>
      </c>
      <c r="AT26" s="29">
        <f t="shared" si="7"/>
        <v>6.666666666666667</v>
      </c>
      <c r="AU26" s="29">
        <f t="shared" si="7"/>
        <v>7.166666666666667</v>
      </c>
      <c r="AV26" s="29">
        <f t="shared" si="7"/>
        <v>7.5</v>
      </c>
      <c r="AW26" s="7" t="s">
        <v>39</v>
      </c>
      <c r="AX26" s="29">
        <f>AVERAGE(AX19:AX24)</f>
        <v>7.5740740740740735</v>
      </c>
      <c r="AY26" s="29">
        <f>AVERAGE(AY19:AY24)</f>
        <v>8.129629629629628</v>
      </c>
      <c r="AZ26" s="29">
        <f>AVERAGE(AZ19:AZ24)</f>
        <v>7.1481481481481479</v>
      </c>
      <c r="BA26" s="29">
        <f>AVERAGE(BA19:BA24)</f>
        <v>6.7222222222222223</v>
      </c>
      <c r="BB26" s="29">
        <f>AVERAGE(BB19:BB24)</f>
        <v>7.0370370370370372</v>
      </c>
      <c r="BC26" s="23"/>
      <c r="BD26" s="23"/>
      <c r="BE26" s="23"/>
    </row>
    <row r="27" spans="1:57" x14ac:dyDescent="0.15">
      <c r="A27" s="6"/>
      <c r="B27" s="5"/>
      <c r="C27" s="7" t="s">
        <v>42</v>
      </c>
      <c r="D27" s="29">
        <f t="shared" ref="D27:AV27" si="8">STDEV(D19:D24)</f>
        <v>0.51639777949432231</v>
      </c>
      <c r="E27" s="29">
        <f t="shared" si="8"/>
        <v>0.89442719099991586</v>
      </c>
      <c r="F27" s="29">
        <f t="shared" si="8"/>
        <v>1.0327955589886426</v>
      </c>
      <c r="G27" s="29">
        <f t="shared" si="8"/>
        <v>3.3862466931200785</v>
      </c>
      <c r="H27" s="29">
        <f t="shared" si="8"/>
        <v>0.40824829046386302</v>
      </c>
      <c r="I27" s="29">
        <f t="shared" si="8"/>
        <v>1.366260102127945</v>
      </c>
      <c r="J27" s="29">
        <f t="shared" si="8"/>
        <v>1.7888543819998317</v>
      </c>
      <c r="K27" s="29">
        <f t="shared" si="8"/>
        <v>2.7141603981096369</v>
      </c>
      <c r="L27" s="29">
        <f t="shared" si="8"/>
        <v>2.5298221281347035</v>
      </c>
      <c r="M27" s="29">
        <f t="shared" si="8"/>
        <v>2.3380903889000235</v>
      </c>
      <c r="N27" s="29">
        <f t="shared" si="8"/>
        <v>1.6431676725154984</v>
      </c>
      <c r="O27" s="29">
        <f t="shared" si="8"/>
        <v>1.0327955589886426</v>
      </c>
      <c r="P27" s="29">
        <f t="shared" si="8"/>
        <v>2.1369760566432801</v>
      </c>
      <c r="Q27" s="29">
        <f t="shared" si="8"/>
        <v>2.2286019533929031</v>
      </c>
      <c r="R27" s="29">
        <f t="shared" si="8"/>
        <v>2.8982753492378879</v>
      </c>
      <c r="S27" s="29">
        <f t="shared" si="8"/>
        <v>0.63245553203367588</v>
      </c>
      <c r="T27" s="29">
        <f t="shared" si="8"/>
        <v>0.81649658092772603</v>
      </c>
      <c r="U27" s="29">
        <f t="shared" si="8"/>
        <v>1.366260102127945</v>
      </c>
      <c r="V27" s="29">
        <f t="shared" si="8"/>
        <v>2.1908902300206643</v>
      </c>
      <c r="W27" s="29">
        <f t="shared" si="8"/>
        <v>0.51639777949432231</v>
      </c>
      <c r="X27" s="29">
        <f t="shared" si="8"/>
        <v>1.8618986725025244</v>
      </c>
      <c r="Y27" s="29">
        <f t="shared" si="8"/>
        <v>0.89442719099991586</v>
      </c>
      <c r="Z27" s="29">
        <f t="shared" si="8"/>
        <v>0.98319208025017313</v>
      </c>
      <c r="AA27" s="29">
        <f t="shared" si="8"/>
        <v>1.3291601358251244</v>
      </c>
      <c r="AB27" s="29">
        <f t="shared" si="8"/>
        <v>2.2286019533929031</v>
      </c>
      <c r="AC27" s="29">
        <f t="shared" si="8"/>
        <v>0.752772652709081</v>
      </c>
      <c r="AD27" s="29">
        <f t="shared" si="8"/>
        <v>0.81649658092772603</v>
      </c>
      <c r="AE27" s="29">
        <f t="shared" si="8"/>
        <v>1.632993161855451</v>
      </c>
      <c r="AF27" s="29">
        <f t="shared" si="8"/>
        <v>1.4719601443879733</v>
      </c>
      <c r="AG27" s="29">
        <f t="shared" si="8"/>
        <v>0.81649658092772603</v>
      </c>
      <c r="AH27" s="29">
        <f t="shared" si="8"/>
        <v>1.1690451944500104</v>
      </c>
      <c r="AI27" s="29">
        <f t="shared" si="8"/>
        <v>0.752772652709081</v>
      </c>
      <c r="AJ27" s="29">
        <f t="shared" si="8"/>
        <v>1.0327955589886426</v>
      </c>
      <c r="AK27" s="29">
        <f t="shared" si="8"/>
        <v>1.6431676725154984</v>
      </c>
      <c r="AL27" s="29">
        <f t="shared" si="8"/>
        <v>1.51657508881031</v>
      </c>
      <c r="AM27" s="29">
        <f t="shared" si="8"/>
        <v>2.2803508501982761</v>
      </c>
      <c r="AN27" s="29">
        <f t="shared" si="8"/>
        <v>0.89442719099991586</v>
      </c>
      <c r="AO27" s="29">
        <f t="shared" si="8"/>
        <v>1.3784048752090221</v>
      </c>
      <c r="AP27" s="29">
        <f t="shared" si="8"/>
        <v>3.1411250638372654</v>
      </c>
      <c r="AQ27" s="29">
        <f t="shared" si="8"/>
        <v>1.7511900715418269</v>
      </c>
      <c r="AR27" s="29">
        <f t="shared" si="8"/>
        <v>1.0327955589886426</v>
      </c>
      <c r="AS27" s="29">
        <f t="shared" si="8"/>
        <v>0.51639777949432231</v>
      </c>
      <c r="AT27" s="29">
        <f t="shared" si="8"/>
        <v>1.211060141638995</v>
      </c>
      <c r="AU27" s="29">
        <f t="shared" si="8"/>
        <v>1.4719601443879733</v>
      </c>
      <c r="AV27" s="29">
        <f t="shared" si="8"/>
        <v>0.83666002653407556</v>
      </c>
      <c r="AW27" s="7" t="s">
        <v>42</v>
      </c>
      <c r="AX27" s="29">
        <f>STDEV(AX19:AX24)</f>
        <v>0.56837071308232623</v>
      </c>
      <c r="AY27" s="29">
        <f>STDEV(AY19:AY24)</f>
        <v>0.52312766266020483</v>
      </c>
      <c r="AZ27" s="29">
        <f>STDEV(AZ19:AZ24)</f>
        <v>0.55629580312647664</v>
      </c>
      <c r="BA27" s="29">
        <f>STDEV(BA19:BA24)</f>
        <v>1.0903618155864043</v>
      </c>
      <c r="BB27" s="29">
        <f>STDEV(BB19:BB24)</f>
        <v>0.59073783814450043</v>
      </c>
      <c r="BC27" s="23"/>
      <c r="BD27" s="23"/>
      <c r="BE27" s="23"/>
    </row>
    <row r="28" spans="1:57" x14ac:dyDescent="0.15">
      <c r="A28" s="6"/>
      <c r="B28" s="5"/>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7" t="s">
        <v>45</v>
      </c>
      <c r="AX28" s="29">
        <f>STDEV(D19:D24,I19:I24,N19:N24,S19:S24,X19:X24,AC19:AC24,AH19:AH24,AM19:AM24,AR19:AR24)</f>
        <v>1.3542644296269855</v>
      </c>
      <c r="AY28" s="29">
        <f>STDEV(E19:E24,J19:J24,O19:O24,T19:T24,Y19:Y24,AD19:AD24,AI19:AI24,AN19:AN24,AS19:AS24)</f>
        <v>1.0648110169166314</v>
      </c>
      <c r="AZ28" s="29">
        <f>STDEV(F19:F24,K19:K24,P19:P24,U19:U24,Z19:Z24,AE19:AE24,AJ19:AJ24,AO19:AO24,AT19:AT24)</f>
        <v>1.534599786895561</v>
      </c>
      <c r="BA28" s="29">
        <f>STDEV(G19:G24,L19:L24,Q19:Q24,V19:V24,AA19:AA24,AF19:AF24,AK19:AK24,AP19:AP24,AU19:AU24)</f>
        <v>2.2771768906246548</v>
      </c>
      <c r="BB28" s="29">
        <f>STDEV(H19:H24,M19:M24,R19:R24,W19:W24,AB19:AB24,AG19:AG24,AL19:AL24,AQ19:AQ24,AV19:AV24)</f>
        <v>1.7693721619995559</v>
      </c>
      <c r="BC28" s="23"/>
      <c r="BD28" s="23"/>
      <c r="BE28" s="23"/>
    </row>
    <row r="29" spans="1:57" x14ac:dyDescent="0.15">
      <c r="A29" s="6"/>
      <c r="B29" s="5"/>
      <c r="C29" s="3"/>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row>
    <row r="30" spans="1:57" x14ac:dyDescent="0.1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row>
    <row r="31" spans="1:57" x14ac:dyDescent="0.15">
      <c r="A31" s="116" t="s">
        <v>33</v>
      </c>
      <c r="B31" s="116"/>
      <c r="C31" s="7"/>
      <c r="D31" s="111" t="s">
        <v>9</v>
      </c>
      <c r="E31" s="111"/>
      <c r="F31" s="111"/>
      <c r="G31" s="111"/>
      <c r="H31" s="111"/>
      <c r="I31" s="117" t="s">
        <v>0</v>
      </c>
      <c r="J31" s="117"/>
      <c r="K31" s="117"/>
      <c r="L31" s="117"/>
      <c r="M31" s="117"/>
      <c r="N31" s="113" t="s">
        <v>6</v>
      </c>
      <c r="O31" s="113"/>
      <c r="P31" s="113"/>
      <c r="Q31" s="113"/>
      <c r="R31" s="113"/>
      <c r="S31" s="114" t="s">
        <v>5</v>
      </c>
      <c r="T31" s="114"/>
      <c r="U31" s="114"/>
      <c r="V31" s="114"/>
      <c r="W31" s="114"/>
      <c r="X31" s="106" t="s">
        <v>7</v>
      </c>
      <c r="Y31" s="106"/>
      <c r="Z31" s="106"/>
      <c r="AA31" s="106"/>
      <c r="AB31" s="106"/>
      <c r="AC31" s="115" t="s">
        <v>28</v>
      </c>
      <c r="AD31" s="115"/>
      <c r="AE31" s="115"/>
      <c r="AF31" s="115"/>
      <c r="AG31" s="115"/>
      <c r="AH31" s="108" t="s">
        <v>29</v>
      </c>
      <c r="AI31" s="108"/>
      <c r="AJ31" s="108"/>
      <c r="AK31" s="108"/>
      <c r="AL31" s="108"/>
      <c r="AM31" s="109" t="s">
        <v>4</v>
      </c>
      <c r="AN31" s="109"/>
      <c r="AO31" s="109"/>
      <c r="AP31" s="109"/>
      <c r="AQ31" s="109"/>
      <c r="AR31" s="110" t="s">
        <v>8</v>
      </c>
      <c r="AS31" s="110"/>
      <c r="AT31" s="110"/>
      <c r="AU31" s="110"/>
      <c r="AV31" s="110"/>
    </row>
    <row r="32" spans="1:57" x14ac:dyDescent="0.15">
      <c r="A32" s="116"/>
      <c r="B32" s="116"/>
      <c r="C32" s="7"/>
      <c r="D32" s="56"/>
      <c r="E32" s="56"/>
      <c r="F32" s="56"/>
      <c r="G32" s="56"/>
      <c r="H32" s="56"/>
      <c r="I32" s="57"/>
      <c r="J32" s="57"/>
      <c r="K32" s="57"/>
      <c r="L32" s="57"/>
      <c r="M32" s="57"/>
      <c r="N32" s="8"/>
      <c r="O32" s="8"/>
      <c r="P32" s="8"/>
      <c r="Q32" s="8"/>
      <c r="R32" s="8"/>
      <c r="S32" s="9"/>
      <c r="T32" s="9"/>
      <c r="U32" s="9"/>
      <c r="V32" s="9"/>
      <c r="W32" s="9"/>
      <c r="X32" s="10"/>
      <c r="Y32" s="10"/>
      <c r="Z32" s="10"/>
      <c r="AA32" s="10"/>
      <c r="AB32" s="10"/>
      <c r="AC32" s="11"/>
      <c r="AD32" s="11"/>
      <c r="AE32" s="11"/>
      <c r="AF32" s="11"/>
      <c r="AG32" s="11"/>
      <c r="AH32" s="12"/>
      <c r="AI32" s="12"/>
      <c r="AJ32" s="12"/>
      <c r="AK32" s="12"/>
      <c r="AL32" s="12"/>
      <c r="AM32" s="13"/>
      <c r="AN32" s="13"/>
      <c r="AO32" s="13"/>
      <c r="AP32" s="13"/>
      <c r="AQ32" s="13"/>
      <c r="AR32" s="14"/>
      <c r="AS32" s="14"/>
      <c r="AT32" s="14"/>
      <c r="AU32" s="14"/>
      <c r="AV32" s="14"/>
    </row>
    <row r="33" spans="1:57" x14ac:dyDescent="0.15">
      <c r="A33" s="116"/>
      <c r="B33" s="116"/>
      <c r="C33" s="4"/>
      <c r="D33" s="18" t="s">
        <v>11</v>
      </c>
      <c r="E33" s="18" t="s">
        <v>2</v>
      </c>
      <c r="F33" s="18" t="s">
        <v>12</v>
      </c>
      <c r="G33" s="18" t="s">
        <v>13</v>
      </c>
      <c r="H33" s="18" t="s">
        <v>14</v>
      </c>
      <c r="I33" s="19" t="s">
        <v>11</v>
      </c>
      <c r="J33" s="19" t="s">
        <v>2</v>
      </c>
      <c r="K33" s="19" t="s">
        <v>12</v>
      </c>
      <c r="L33" s="19" t="s">
        <v>13</v>
      </c>
      <c r="M33" s="19" t="s">
        <v>14</v>
      </c>
      <c r="N33" s="8" t="s">
        <v>11</v>
      </c>
      <c r="O33" s="8" t="s">
        <v>2</v>
      </c>
      <c r="P33" s="8" t="s">
        <v>12</v>
      </c>
      <c r="Q33" s="8" t="s">
        <v>13</v>
      </c>
      <c r="R33" s="8" t="s">
        <v>14</v>
      </c>
      <c r="S33" s="9" t="s">
        <v>11</v>
      </c>
      <c r="T33" s="9" t="s">
        <v>2</v>
      </c>
      <c r="U33" s="9" t="s">
        <v>12</v>
      </c>
      <c r="V33" s="9" t="s">
        <v>13</v>
      </c>
      <c r="W33" s="9" t="s">
        <v>14</v>
      </c>
      <c r="X33" s="10" t="s">
        <v>11</v>
      </c>
      <c r="Y33" s="10" t="s">
        <v>2</v>
      </c>
      <c r="Z33" s="10" t="s">
        <v>12</v>
      </c>
      <c r="AA33" s="10" t="s">
        <v>13</v>
      </c>
      <c r="AB33" s="10" t="s">
        <v>14</v>
      </c>
      <c r="AC33" s="11" t="s">
        <v>11</v>
      </c>
      <c r="AD33" s="11" t="s">
        <v>2</v>
      </c>
      <c r="AE33" s="11" t="s">
        <v>12</v>
      </c>
      <c r="AF33" s="11" t="s">
        <v>13</v>
      </c>
      <c r="AG33" s="11" t="s">
        <v>14</v>
      </c>
      <c r="AH33" s="20" t="s">
        <v>11</v>
      </c>
      <c r="AI33" s="20" t="s">
        <v>2</v>
      </c>
      <c r="AJ33" s="20" t="s">
        <v>12</v>
      </c>
      <c r="AK33" s="20" t="s">
        <v>13</v>
      </c>
      <c r="AL33" s="20" t="s">
        <v>14</v>
      </c>
      <c r="AM33" s="21" t="s">
        <v>11</v>
      </c>
      <c r="AN33" s="21" t="s">
        <v>2</v>
      </c>
      <c r="AO33" s="21" t="s">
        <v>12</v>
      </c>
      <c r="AP33" s="21" t="s">
        <v>13</v>
      </c>
      <c r="AQ33" s="21" t="s">
        <v>14</v>
      </c>
      <c r="AR33" s="22" t="s">
        <v>11</v>
      </c>
      <c r="AS33" s="22" t="s">
        <v>2</v>
      </c>
      <c r="AT33" s="22" t="s">
        <v>12</v>
      </c>
      <c r="AU33" s="22" t="s">
        <v>13</v>
      </c>
      <c r="AV33" s="22" t="s">
        <v>14</v>
      </c>
      <c r="AX33" s="7" t="s">
        <v>11</v>
      </c>
      <c r="AY33" s="7" t="s">
        <v>2</v>
      </c>
      <c r="AZ33" s="7" t="s">
        <v>12</v>
      </c>
      <c r="BA33" s="7" t="s">
        <v>13</v>
      </c>
      <c r="BB33" s="7" t="s">
        <v>14</v>
      </c>
      <c r="BC33" s="7"/>
      <c r="BD33" s="7"/>
      <c r="BE33" s="7"/>
    </row>
    <row r="34" spans="1:57" ht="24" x14ac:dyDescent="0.15">
      <c r="A34" s="6"/>
      <c r="B34" s="5" t="s">
        <v>22</v>
      </c>
      <c r="C34" s="118" t="s">
        <v>3</v>
      </c>
      <c r="D34" s="16">
        <v>6</v>
      </c>
      <c r="E34" s="16">
        <v>9</v>
      </c>
      <c r="F34" s="16">
        <v>8</v>
      </c>
      <c r="G34" s="16">
        <v>1</v>
      </c>
      <c r="H34" s="16">
        <v>9</v>
      </c>
      <c r="I34" s="16">
        <v>8</v>
      </c>
      <c r="J34" s="16">
        <v>9</v>
      </c>
      <c r="K34" s="16">
        <v>8</v>
      </c>
      <c r="L34" s="16">
        <v>7</v>
      </c>
      <c r="M34" s="16">
        <v>9</v>
      </c>
      <c r="N34" s="16">
        <v>7</v>
      </c>
      <c r="O34" s="16">
        <v>7</v>
      </c>
      <c r="P34" s="16">
        <v>9</v>
      </c>
      <c r="Q34" s="16">
        <v>7</v>
      </c>
      <c r="R34" s="16">
        <v>8</v>
      </c>
      <c r="S34" s="16">
        <v>8</v>
      </c>
      <c r="T34" s="16">
        <v>9</v>
      </c>
      <c r="U34" s="16">
        <v>10</v>
      </c>
      <c r="V34" s="16">
        <v>8</v>
      </c>
      <c r="W34" s="16">
        <v>9</v>
      </c>
      <c r="X34" s="16">
        <v>7</v>
      </c>
      <c r="Y34" s="16">
        <v>9</v>
      </c>
      <c r="Z34" s="16">
        <v>8</v>
      </c>
      <c r="AA34" s="16">
        <v>9</v>
      </c>
      <c r="AB34" s="16">
        <v>6</v>
      </c>
      <c r="AC34" s="16">
        <v>8</v>
      </c>
      <c r="AD34" s="16">
        <v>9</v>
      </c>
      <c r="AE34" s="16">
        <v>7</v>
      </c>
      <c r="AF34" s="16">
        <v>9</v>
      </c>
      <c r="AG34" s="16">
        <v>9</v>
      </c>
      <c r="AH34" s="17">
        <v>6</v>
      </c>
      <c r="AI34" s="17">
        <v>9</v>
      </c>
      <c r="AJ34" s="16">
        <v>8</v>
      </c>
      <c r="AK34" s="16">
        <v>9</v>
      </c>
      <c r="AL34" s="16">
        <v>9</v>
      </c>
      <c r="AM34" s="16">
        <v>9</v>
      </c>
      <c r="AN34" s="16">
        <v>8</v>
      </c>
      <c r="AO34" s="16">
        <v>7</v>
      </c>
      <c r="AP34" s="16">
        <v>7</v>
      </c>
      <c r="AQ34" s="16">
        <v>6</v>
      </c>
      <c r="AR34" s="16">
        <v>6</v>
      </c>
      <c r="AS34" s="16">
        <v>8</v>
      </c>
      <c r="AT34" s="16">
        <v>2</v>
      </c>
      <c r="AU34" s="16">
        <v>6</v>
      </c>
      <c r="AV34" s="16">
        <v>9</v>
      </c>
      <c r="AX34" s="29">
        <f t="shared" ref="AX34:AX39" si="9">AVERAGE(D34,I34,N34,S34,X34,AC34,AH34,AM34,AR34)</f>
        <v>7.2222222222222223</v>
      </c>
      <c r="AY34" s="29">
        <f t="shared" ref="AY34:BB39" si="10">AVERAGE(E34,J34,O34,T34,Y34,AD34,AI34,AN34,AS34)</f>
        <v>8.5555555555555554</v>
      </c>
      <c r="AZ34" s="29">
        <f t="shared" si="10"/>
        <v>7.4444444444444446</v>
      </c>
      <c r="BA34" s="29">
        <f t="shared" si="10"/>
        <v>7</v>
      </c>
      <c r="BB34" s="29">
        <f t="shared" si="10"/>
        <v>8.2222222222222214</v>
      </c>
      <c r="BC34" s="29"/>
      <c r="BD34" s="29"/>
      <c r="BE34" s="29"/>
    </row>
    <row r="35" spans="1:57" ht="24" x14ac:dyDescent="0.15">
      <c r="A35" s="6"/>
      <c r="B35" s="5" t="s">
        <v>23</v>
      </c>
      <c r="C35" s="118"/>
      <c r="D35" s="16">
        <v>6</v>
      </c>
      <c r="E35" s="16">
        <v>5</v>
      </c>
      <c r="F35" s="16">
        <v>8</v>
      </c>
      <c r="G35" s="16">
        <v>1</v>
      </c>
      <c r="H35" s="16">
        <v>7</v>
      </c>
      <c r="I35" s="16">
        <v>8</v>
      </c>
      <c r="J35" s="16">
        <v>9</v>
      </c>
      <c r="K35" s="16">
        <v>7</v>
      </c>
      <c r="L35" s="16">
        <v>6</v>
      </c>
      <c r="M35" s="16">
        <v>9</v>
      </c>
      <c r="N35" s="16">
        <v>10</v>
      </c>
      <c r="O35" s="16">
        <v>9</v>
      </c>
      <c r="P35" s="16">
        <v>8</v>
      </c>
      <c r="Q35" s="16">
        <v>10</v>
      </c>
      <c r="R35" s="16">
        <v>9</v>
      </c>
      <c r="S35" s="16">
        <v>7</v>
      </c>
      <c r="T35" s="16">
        <v>9</v>
      </c>
      <c r="U35" s="16">
        <v>8</v>
      </c>
      <c r="V35" s="16">
        <v>1</v>
      </c>
      <c r="W35" s="16">
        <v>9</v>
      </c>
      <c r="X35" s="17">
        <v>4</v>
      </c>
      <c r="Y35" s="17">
        <v>8</v>
      </c>
      <c r="Z35" s="16">
        <v>6</v>
      </c>
      <c r="AA35" s="16">
        <v>7</v>
      </c>
      <c r="AB35" s="16">
        <v>7</v>
      </c>
      <c r="AC35" s="16">
        <v>7</v>
      </c>
      <c r="AD35" s="16">
        <v>6</v>
      </c>
      <c r="AE35" s="16">
        <v>7</v>
      </c>
      <c r="AF35" s="16">
        <v>6</v>
      </c>
      <c r="AG35" s="16">
        <v>8</v>
      </c>
      <c r="AH35" s="17">
        <v>5</v>
      </c>
      <c r="AI35" s="17">
        <v>8</v>
      </c>
      <c r="AJ35" s="16">
        <v>4</v>
      </c>
      <c r="AK35" s="16">
        <v>7</v>
      </c>
      <c r="AL35" s="16">
        <v>9</v>
      </c>
      <c r="AM35" s="16">
        <v>7</v>
      </c>
      <c r="AN35" s="16">
        <v>7</v>
      </c>
      <c r="AO35" s="16">
        <v>8</v>
      </c>
      <c r="AP35" s="16">
        <v>9</v>
      </c>
      <c r="AQ35" s="16">
        <v>8</v>
      </c>
      <c r="AR35" s="16">
        <v>9</v>
      </c>
      <c r="AS35" s="16">
        <v>8</v>
      </c>
      <c r="AT35" s="16">
        <v>7</v>
      </c>
      <c r="AU35" s="16">
        <v>9</v>
      </c>
      <c r="AV35" s="16">
        <v>9</v>
      </c>
      <c r="AX35" s="29">
        <f t="shared" si="9"/>
        <v>7</v>
      </c>
      <c r="AY35" s="29">
        <f t="shared" si="10"/>
        <v>7.666666666666667</v>
      </c>
      <c r="AZ35" s="29">
        <f t="shared" si="10"/>
        <v>7</v>
      </c>
      <c r="BA35" s="29">
        <f t="shared" si="10"/>
        <v>6.2222222222222223</v>
      </c>
      <c r="BB35" s="29">
        <f t="shared" si="10"/>
        <v>8.3333333333333339</v>
      </c>
      <c r="BC35" s="29"/>
      <c r="BD35" s="29"/>
      <c r="BE35" s="29"/>
    </row>
    <row r="36" spans="1:57" ht="132" x14ac:dyDescent="0.15">
      <c r="A36" s="5" t="s">
        <v>25</v>
      </c>
      <c r="B36" s="5" t="s">
        <v>26</v>
      </c>
      <c r="C36" s="118"/>
      <c r="D36" s="16">
        <v>9</v>
      </c>
      <c r="E36" s="16">
        <v>10</v>
      </c>
      <c r="F36" s="16">
        <v>6</v>
      </c>
      <c r="G36" s="16">
        <v>2</v>
      </c>
      <c r="H36" s="16">
        <v>10</v>
      </c>
      <c r="I36" s="16">
        <v>9</v>
      </c>
      <c r="J36" s="16">
        <v>8</v>
      </c>
      <c r="K36" s="16">
        <v>6</v>
      </c>
      <c r="L36" s="16">
        <v>4</v>
      </c>
      <c r="M36" s="16">
        <v>2</v>
      </c>
      <c r="N36" s="16">
        <v>10</v>
      </c>
      <c r="O36" s="16">
        <v>10</v>
      </c>
      <c r="P36" s="16">
        <v>5</v>
      </c>
      <c r="Q36" s="16">
        <v>10</v>
      </c>
      <c r="R36" s="16">
        <v>2</v>
      </c>
      <c r="S36" s="16">
        <v>10</v>
      </c>
      <c r="T36" s="16">
        <v>9</v>
      </c>
      <c r="U36" s="16">
        <v>8</v>
      </c>
      <c r="V36" s="16">
        <v>7</v>
      </c>
      <c r="W36" s="16">
        <v>5</v>
      </c>
      <c r="X36" s="16">
        <v>10</v>
      </c>
      <c r="Y36" s="16">
        <v>10</v>
      </c>
      <c r="Z36" s="16">
        <v>8</v>
      </c>
      <c r="AA36" s="16">
        <v>10</v>
      </c>
      <c r="AB36" s="16">
        <v>10</v>
      </c>
      <c r="AC36" s="16">
        <v>9</v>
      </c>
      <c r="AD36" s="16">
        <v>9</v>
      </c>
      <c r="AE36" s="16">
        <v>10</v>
      </c>
      <c r="AF36" s="16">
        <v>8</v>
      </c>
      <c r="AG36" s="16">
        <v>9</v>
      </c>
      <c r="AH36" s="16">
        <v>8</v>
      </c>
      <c r="AI36" s="16">
        <v>8.5</v>
      </c>
      <c r="AJ36" s="16">
        <v>6</v>
      </c>
      <c r="AK36" s="16">
        <v>9.5</v>
      </c>
      <c r="AL36" s="16">
        <v>8</v>
      </c>
      <c r="AM36" s="16">
        <v>10</v>
      </c>
      <c r="AN36" s="16">
        <v>10</v>
      </c>
      <c r="AO36" s="16">
        <v>10</v>
      </c>
      <c r="AP36" s="16">
        <v>7</v>
      </c>
      <c r="AQ36" s="16">
        <v>5</v>
      </c>
      <c r="AR36" s="16">
        <v>9</v>
      </c>
      <c r="AS36" s="16">
        <v>10</v>
      </c>
      <c r="AT36" s="16">
        <v>9</v>
      </c>
      <c r="AU36" s="16">
        <v>8</v>
      </c>
      <c r="AV36" s="16">
        <v>7</v>
      </c>
      <c r="AX36" s="29">
        <f t="shared" si="9"/>
        <v>9.3333333333333339</v>
      </c>
      <c r="AY36" s="29">
        <f t="shared" si="10"/>
        <v>9.3888888888888893</v>
      </c>
      <c r="AZ36" s="29">
        <f t="shared" si="10"/>
        <v>7.5555555555555554</v>
      </c>
      <c r="BA36" s="29">
        <f t="shared" si="10"/>
        <v>7.2777777777777777</v>
      </c>
      <c r="BB36" s="29">
        <f t="shared" si="10"/>
        <v>6.4444444444444446</v>
      </c>
      <c r="BC36" s="29"/>
      <c r="BD36" s="29"/>
      <c r="BE36" s="29"/>
    </row>
    <row r="37" spans="1:57" ht="144" x14ac:dyDescent="0.15">
      <c r="A37" s="5" t="s">
        <v>25</v>
      </c>
      <c r="B37" s="5" t="s">
        <v>27</v>
      </c>
      <c r="C37" s="118"/>
      <c r="D37" s="17">
        <v>10</v>
      </c>
      <c r="E37" s="17">
        <v>7</v>
      </c>
      <c r="F37" s="16">
        <v>5</v>
      </c>
      <c r="G37" s="16">
        <v>7</v>
      </c>
      <c r="H37" s="16">
        <v>6</v>
      </c>
      <c r="I37" s="17">
        <v>5</v>
      </c>
      <c r="J37" s="17">
        <v>8</v>
      </c>
      <c r="K37" s="16">
        <v>10</v>
      </c>
      <c r="L37" s="16">
        <v>7</v>
      </c>
      <c r="M37" s="16">
        <v>9</v>
      </c>
      <c r="N37" s="17">
        <v>5</v>
      </c>
      <c r="O37" s="17">
        <v>10</v>
      </c>
      <c r="P37" s="16">
        <v>5</v>
      </c>
      <c r="Q37" s="16">
        <v>5</v>
      </c>
      <c r="R37" s="16">
        <v>5</v>
      </c>
      <c r="S37" s="16">
        <v>9</v>
      </c>
      <c r="T37" s="16">
        <v>9</v>
      </c>
      <c r="U37" s="16">
        <v>7</v>
      </c>
      <c r="V37" s="16">
        <v>9</v>
      </c>
      <c r="W37" s="16">
        <v>8</v>
      </c>
      <c r="X37" s="16">
        <v>5</v>
      </c>
      <c r="Y37" s="16">
        <v>6</v>
      </c>
      <c r="Z37" s="16">
        <v>8</v>
      </c>
      <c r="AA37" s="16">
        <v>9</v>
      </c>
      <c r="AB37" s="16">
        <v>10</v>
      </c>
      <c r="AC37" s="16">
        <v>7</v>
      </c>
      <c r="AD37" s="16">
        <v>8</v>
      </c>
      <c r="AE37" s="16">
        <v>9</v>
      </c>
      <c r="AF37" s="16">
        <v>9</v>
      </c>
      <c r="AG37" s="16">
        <v>8</v>
      </c>
      <c r="AH37" s="16">
        <v>10</v>
      </c>
      <c r="AI37" s="16">
        <v>8</v>
      </c>
      <c r="AJ37" s="16">
        <v>6</v>
      </c>
      <c r="AK37" s="16">
        <v>10</v>
      </c>
      <c r="AL37" s="16">
        <v>8</v>
      </c>
      <c r="AM37" s="16">
        <v>5</v>
      </c>
      <c r="AN37" s="16">
        <v>6</v>
      </c>
      <c r="AO37" s="16">
        <v>6</v>
      </c>
      <c r="AP37" s="16">
        <v>8</v>
      </c>
      <c r="AQ37" s="16">
        <v>4</v>
      </c>
      <c r="AR37" s="16">
        <v>9</v>
      </c>
      <c r="AS37" s="16">
        <v>10</v>
      </c>
      <c r="AT37" s="16">
        <v>10</v>
      </c>
      <c r="AU37" s="16">
        <v>10</v>
      </c>
      <c r="AV37" s="16">
        <v>8</v>
      </c>
      <c r="AX37" s="29">
        <f t="shared" si="9"/>
        <v>7.2222222222222223</v>
      </c>
      <c r="AY37" s="29">
        <f t="shared" si="10"/>
        <v>8</v>
      </c>
      <c r="AZ37" s="29">
        <f t="shared" si="10"/>
        <v>7.333333333333333</v>
      </c>
      <c r="BA37" s="29">
        <f t="shared" si="10"/>
        <v>8.2222222222222214</v>
      </c>
      <c r="BB37" s="29">
        <f t="shared" si="10"/>
        <v>7.333333333333333</v>
      </c>
      <c r="BC37" s="29"/>
      <c r="BD37" s="29"/>
      <c r="BE37" s="29"/>
    </row>
    <row r="38" spans="1:57" ht="132" x14ac:dyDescent="0.15">
      <c r="A38" s="5" t="s">
        <v>25</v>
      </c>
      <c r="B38" s="5" t="s">
        <v>30</v>
      </c>
      <c r="C38" s="118"/>
      <c r="D38" s="16">
        <v>10</v>
      </c>
      <c r="E38" s="16">
        <v>9</v>
      </c>
      <c r="F38" s="16">
        <v>6</v>
      </c>
      <c r="G38" s="16">
        <v>9</v>
      </c>
      <c r="H38" s="16">
        <v>9</v>
      </c>
      <c r="I38" s="17">
        <v>8</v>
      </c>
      <c r="J38" s="17">
        <v>5</v>
      </c>
      <c r="K38" s="16">
        <v>3</v>
      </c>
      <c r="L38" s="16">
        <v>6</v>
      </c>
      <c r="M38" s="16">
        <v>6</v>
      </c>
      <c r="N38" s="16">
        <v>9</v>
      </c>
      <c r="O38" s="16">
        <v>9</v>
      </c>
      <c r="P38" s="16">
        <v>7</v>
      </c>
      <c r="Q38" s="16">
        <v>6</v>
      </c>
      <c r="R38" s="16">
        <v>5</v>
      </c>
      <c r="S38" s="16">
        <v>9</v>
      </c>
      <c r="T38" s="16">
        <v>7</v>
      </c>
      <c r="U38" s="16">
        <v>5</v>
      </c>
      <c r="V38" s="16">
        <v>10</v>
      </c>
      <c r="W38" s="16">
        <v>9</v>
      </c>
      <c r="X38" s="16">
        <v>8</v>
      </c>
      <c r="Y38" s="16">
        <v>9</v>
      </c>
      <c r="Z38" s="16">
        <v>6</v>
      </c>
      <c r="AA38" s="16">
        <v>8</v>
      </c>
      <c r="AB38" s="16">
        <v>10</v>
      </c>
      <c r="AC38" s="16">
        <v>9</v>
      </c>
      <c r="AD38" s="16">
        <v>10</v>
      </c>
      <c r="AE38" s="16">
        <v>9</v>
      </c>
      <c r="AF38" s="16">
        <v>8</v>
      </c>
      <c r="AG38" s="16">
        <v>7</v>
      </c>
      <c r="AH38" s="16">
        <v>7</v>
      </c>
      <c r="AI38" s="16">
        <v>8</v>
      </c>
      <c r="AJ38" s="16">
        <v>9</v>
      </c>
      <c r="AK38" s="16">
        <v>7.5</v>
      </c>
      <c r="AL38" s="16">
        <v>6</v>
      </c>
      <c r="AM38" s="17">
        <v>4</v>
      </c>
      <c r="AN38" s="17">
        <v>8</v>
      </c>
      <c r="AO38" s="16">
        <v>6</v>
      </c>
      <c r="AP38" s="16">
        <v>7</v>
      </c>
      <c r="AQ38" s="16">
        <v>9</v>
      </c>
      <c r="AR38" s="16">
        <v>7</v>
      </c>
      <c r="AS38" s="16">
        <v>9</v>
      </c>
      <c r="AT38" s="16">
        <v>8</v>
      </c>
      <c r="AU38" s="16">
        <v>9</v>
      </c>
      <c r="AV38" s="16">
        <v>8</v>
      </c>
      <c r="AX38" s="29">
        <f t="shared" si="9"/>
        <v>7.8888888888888893</v>
      </c>
      <c r="AY38" s="29">
        <f t="shared" si="10"/>
        <v>8.2222222222222214</v>
      </c>
      <c r="AZ38" s="29">
        <f t="shared" si="10"/>
        <v>6.5555555555555554</v>
      </c>
      <c r="BA38" s="29">
        <f t="shared" si="10"/>
        <v>7.833333333333333</v>
      </c>
      <c r="BB38" s="29">
        <f t="shared" si="10"/>
        <v>7.666666666666667</v>
      </c>
      <c r="BC38" s="29"/>
      <c r="BD38" s="29"/>
      <c r="BE38" s="29"/>
    </row>
    <row r="39" spans="1:57" ht="24" x14ac:dyDescent="0.15">
      <c r="A39" s="6"/>
      <c r="B39" s="5" t="s">
        <v>24</v>
      </c>
      <c r="C39" s="118"/>
      <c r="D39" s="16">
        <v>10</v>
      </c>
      <c r="E39" s="16">
        <v>8</v>
      </c>
      <c r="F39" s="16">
        <v>7</v>
      </c>
      <c r="G39" s="16">
        <v>8</v>
      </c>
      <c r="H39" s="16">
        <v>8</v>
      </c>
      <c r="I39" s="16">
        <v>7.5</v>
      </c>
      <c r="J39" s="16">
        <v>7.5</v>
      </c>
      <c r="K39" s="16">
        <v>8</v>
      </c>
      <c r="L39" s="16">
        <v>7</v>
      </c>
      <c r="M39" s="16">
        <v>7.5</v>
      </c>
      <c r="N39" s="16">
        <v>9</v>
      </c>
      <c r="O39" s="16">
        <v>8</v>
      </c>
      <c r="P39" s="16">
        <v>7</v>
      </c>
      <c r="Q39" s="16">
        <v>6</v>
      </c>
      <c r="R39" s="16">
        <v>6</v>
      </c>
      <c r="S39" s="16">
        <v>7</v>
      </c>
      <c r="T39" s="16">
        <v>6</v>
      </c>
      <c r="U39" s="16">
        <v>8</v>
      </c>
      <c r="V39" s="16">
        <v>9</v>
      </c>
      <c r="W39" s="16">
        <v>6</v>
      </c>
      <c r="X39" s="16">
        <v>10</v>
      </c>
      <c r="Y39" s="16">
        <v>10</v>
      </c>
      <c r="Z39" s="16">
        <v>8</v>
      </c>
      <c r="AA39" s="16">
        <v>9</v>
      </c>
      <c r="AB39" s="16">
        <v>6</v>
      </c>
      <c r="AC39" s="16">
        <v>9</v>
      </c>
      <c r="AD39" s="16">
        <v>10</v>
      </c>
      <c r="AE39" s="16">
        <v>7</v>
      </c>
      <c r="AF39" s="16">
        <v>10</v>
      </c>
      <c r="AG39" s="16">
        <v>10</v>
      </c>
      <c r="AH39" s="16">
        <v>8</v>
      </c>
      <c r="AI39" s="16">
        <v>7</v>
      </c>
      <c r="AJ39" s="16">
        <v>4</v>
      </c>
      <c r="AK39" s="16">
        <v>9</v>
      </c>
      <c r="AL39" s="16">
        <v>10</v>
      </c>
      <c r="AM39" s="16">
        <v>9</v>
      </c>
      <c r="AN39" s="16">
        <v>8</v>
      </c>
      <c r="AO39" s="16">
        <v>7</v>
      </c>
      <c r="AP39" s="16">
        <v>6</v>
      </c>
      <c r="AQ39" s="16">
        <v>6</v>
      </c>
      <c r="AR39" s="16">
        <v>7</v>
      </c>
      <c r="AS39" s="16">
        <v>9</v>
      </c>
      <c r="AT39" s="16">
        <v>8.5</v>
      </c>
      <c r="AU39" s="16">
        <v>9</v>
      </c>
      <c r="AV39" s="16">
        <v>6</v>
      </c>
      <c r="AX39" s="29">
        <f t="shared" si="9"/>
        <v>8.5</v>
      </c>
      <c r="AY39" s="29">
        <f t="shared" si="10"/>
        <v>8.1666666666666661</v>
      </c>
      <c r="AZ39" s="29">
        <f t="shared" si="10"/>
        <v>7.166666666666667</v>
      </c>
      <c r="BA39" s="29">
        <f t="shared" si="10"/>
        <v>8.1111111111111107</v>
      </c>
      <c r="BB39" s="29">
        <f t="shared" si="10"/>
        <v>7.2777777777777777</v>
      </c>
      <c r="BC39" s="29"/>
      <c r="BD39" s="29"/>
      <c r="BE39" s="29"/>
    </row>
    <row r="40" spans="1:57" x14ac:dyDescent="0.15">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row>
    <row r="41" spans="1:57" x14ac:dyDescent="0.15">
      <c r="C41" s="7" t="s">
        <v>39</v>
      </c>
      <c r="D41" s="29">
        <f t="shared" ref="D41:AV41" si="11">AVERAGE(D34:D39)</f>
        <v>8.5</v>
      </c>
      <c r="E41" s="29">
        <f t="shared" si="11"/>
        <v>8</v>
      </c>
      <c r="F41" s="29">
        <f t="shared" si="11"/>
        <v>6.666666666666667</v>
      </c>
      <c r="G41" s="29">
        <f t="shared" si="11"/>
        <v>4.666666666666667</v>
      </c>
      <c r="H41" s="29">
        <f t="shared" si="11"/>
        <v>8.1666666666666661</v>
      </c>
      <c r="I41" s="29">
        <f t="shared" si="11"/>
        <v>7.583333333333333</v>
      </c>
      <c r="J41" s="29">
        <f t="shared" si="11"/>
        <v>7.75</v>
      </c>
      <c r="K41" s="29">
        <f t="shared" si="11"/>
        <v>7</v>
      </c>
      <c r="L41" s="29">
        <f t="shared" si="11"/>
        <v>6.166666666666667</v>
      </c>
      <c r="M41" s="29">
        <f t="shared" si="11"/>
        <v>7.083333333333333</v>
      </c>
      <c r="N41" s="29">
        <f t="shared" si="11"/>
        <v>8.3333333333333339</v>
      </c>
      <c r="O41" s="29">
        <f t="shared" si="11"/>
        <v>8.8333333333333339</v>
      </c>
      <c r="P41" s="29">
        <f t="shared" si="11"/>
        <v>6.833333333333333</v>
      </c>
      <c r="Q41" s="29">
        <f t="shared" si="11"/>
        <v>7.333333333333333</v>
      </c>
      <c r="R41" s="29">
        <f t="shared" si="11"/>
        <v>5.833333333333333</v>
      </c>
      <c r="S41" s="29">
        <f t="shared" si="11"/>
        <v>8.3333333333333339</v>
      </c>
      <c r="T41" s="29">
        <f t="shared" si="11"/>
        <v>8.1666666666666661</v>
      </c>
      <c r="U41" s="29">
        <f t="shared" si="11"/>
        <v>7.666666666666667</v>
      </c>
      <c r="V41" s="29">
        <f t="shared" si="11"/>
        <v>7.333333333333333</v>
      </c>
      <c r="W41" s="29">
        <f t="shared" si="11"/>
        <v>7.666666666666667</v>
      </c>
      <c r="X41" s="29">
        <f t="shared" si="11"/>
        <v>7.333333333333333</v>
      </c>
      <c r="Y41" s="29">
        <f t="shared" si="11"/>
        <v>8.6666666666666661</v>
      </c>
      <c r="Z41" s="29">
        <f t="shared" si="11"/>
        <v>7.333333333333333</v>
      </c>
      <c r="AA41" s="29">
        <f t="shared" si="11"/>
        <v>8.6666666666666661</v>
      </c>
      <c r="AB41" s="29">
        <f t="shared" si="11"/>
        <v>8.1666666666666661</v>
      </c>
      <c r="AC41" s="29">
        <f t="shared" si="11"/>
        <v>8.1666666666666661</v>
      </c>
      <c r="AD41" s="29">
        <f t="shared" si="11"/>
        <v>8.6666666666666661</v>
      </c>
      <c r="AE41" s="29">
        <f t="shared" si="11"/>
        <v>8.1666666666666661</v>
      </c>
      <c r="AF41" s="29">
        <f t="shared" si="11"/>
        <v>8.3333333333333339</v>
      </c>
      <c r="AG41" s="29">
        <f t="shared" si="11"/>
        <v>8.5</v>
      </c>
      <c r="AH41" s="29">
        <f t="shared" si="11"/>
        <v>7.333333333333333</v>
      </c>
      <c r="AI41" s="29">
        <f t="shared" si="11"/>
        <v>8.0833333333333339</v>
      </c>
      <c r="AJ41" s="29">
        <f t="shared" si="11"/>
        <v>6.166666666666667</v>
      </c>
      <c r="AK41" s="29">
        <f t="shared" si="11"/>
        <v>8.6666666666666661</v>
      </c>
      <c r="AL41" s="29">
        <f t="shared" si="11"/>
        <v>8.3333333333333339</v>
      </c>
      <c r="AM41" s="29">
        <f t="shared" si="11"/>
        <v>7.333333333333333</v>
      </c>
      <c r="AN41" s="29">
        <f t="shared" si="11"/>
        <v>7.833333333333333</v>
      </c>
      <c r="AO41" s="29">
        <f t="shared" si="11"/>
        <v>7.333333333333333</v>
      </c>
      <c r="AP41" s="29">
        <f t="shared" si="11"/>
        <v>7.333333333333333</v>
      </c>
      <c r="AQ41" s="29">
        <f t="shared" si="11"/>
        <v>6.333333333333333</v>
      </c>
      <c r="AR41" s="29">
        <f t="shared" si="11"/>
        <v>7.833333333333333</v>
      </c>
      <c r="AS41" s="29">
        <f t="shared" si="11"/>
        <v>9</v>
      </c>
      <c r="AT41" s="29">
        <f t="shared" si="11"/>
        <v>7.416666666666667</v>
      </c>
      <c r="AU41" s="29">
        <f t="shared" si="11"/>
        <v>8.5</v>
      </c>
      <c r="AV41" s="29">
        <f t="shared" si="11"/>
        <v>7.833333333333333</v>
      </c>
      <c r="AW41" s="7" t="s">
        <v>39</v>
      </c>
      <c r="AX41" s="29">
        <f>AVERAGE(AX34:AX39)</f>
        <v>7.8611111111111116</v>
      </c>
      <c r="AY41" s="29">
        <f>AVERAGE(AY34:AY39)</f>
        <v>8.3333333333333339</v>
      </c>
      <c r="AZ41" s="29">
        <f>AVERAGE(AZ34:AZ39)</f>
        <v>7.1759259259259247</v>
      </c>
      <c r="BA41" s="29">
        <f>AVERAGE(BA34:BA39)</f>
        <v>7.4444444444444455</v>
      </c>
      <c r="BB41" s="29">
        <f>AVERAGE(BB34:BB39)</f>
        <v>7.5462962962962967</v>
      </c>
      <c r="BC41" s="23"/>
      <c r="BD41" s="23"/>
      <c r="BE41" s="23"/>
    </row>
    <row r="42" spans="1:57" x14ac:dyDescent="0.15">
      <c r="C42" s="7" t="s">
        <v>42</v>
      </c>
      <c r="D42" s="29">
        <f t="shared" ref="D42:AV42" si="12">STDEV(D34:D39)</f>
        <v>1.9748417658131499</v>
      </c>
      <c r="E42" s="29">
        <f t="shared" si="12"/>
        <v>1.7888543819998317</v>
      </c>
      <c r="F42" s="29">
        <f t="shared" si="12"/>
        <v>1.211060141638995</v>
      </c>
      <c r="G42" s="29">
        <f t="shared" si="12"/>
        <v>3.7237973450050514</v>
      </c>
      <c r="H42" s="29">
        <f t="shared" si="12"/>
        <v>1.4719601443879733</v>
      </c>
      <c r="I42" s="29">
        <f t="shared" si="12"/>
        <v>1.3570801990548174</v>
      </c>
      <c r="J42" s="29">
        <f t="shared" si="12"/>
        <v>1.4747881203752624</v>
      </c>
      <c r="K42" s="29">
        <f t="shared" si="12"/>
        <v>2.3664319132398464</v>
      </c>
      <c r="L42" s="29">
        <f t="shared" si="12"/>
        <v>1.1690451944500129</v>
      </c>
      <c r="M42" s="29">
        <f t="shared" si="12"/>
        <v>2.7643564651952293</v>
      </c>
      <c r="N42" s="29">
        <f t="shared" si="12"/>
        <v>1.9663841605003491</v>
      </c>
      <c r="O42" s="29">
        <f t="shared" si="12"/>
        <v>1.1690451944500104</v>
      </c>
      <c r="P42" s="29">
        <f t="shared" si="12"/>
        <v>1.6020819787597209</v>
      </c>
      <c r="Q42" s="29">
        <f t="shared" si="12"/>
        <v>2.1602468994692856</v>
      </c>
      <c r="R42" s="29">
        <f t="shared" si="12"/>
        <v>2.4832774042918904</v>
      </c>
      <c r="S42" s="29">
        <f t="shared" si="12"/>
        <v>1.211060141638995</v>
      </c>
      <c r="T42" s="29">
        <f t="shared" si="12"/>
        <v>1.3291601358251244</v>
      </c>
      <c r="U42" s="29">
        <f t="shared" si="12"/>
        <v>1.632993161855451</v>
      </c>
      <c r="V42" s="29">
        <f t="shared" si="12"/>
        <v>3.2659863237109037</v>
      </c>
      <c r="W42" s="29">
        <f t="shared" si="12"/>
        <v>1.7511900715418252</v>
      </c>
      <c r="X42" s="29">
        <f t="shared" si="12"/>
        <v>2.5033311140691441</v>
      </c>
      <c r="Y42" s="29">
        <f t="shared" si="12"/>
        <v>1.5055453054181609</v>
      </c>
      <c r="Z42" s="29">
        <f t="shared" si="12"/>
        <v>1.0327955589886426</v>
      </c>
      <c r="AA42" s="29">
        <f t="shared" si="12"/>
        <v>1.0327955589886426</v>
      </c>
      <c r="AB42" s="29">
        <f t="shared" si="12"/>
        <v>2.0412414523193139</v>
      </c>
      <c r="AC42" s="29">
        <f t="shared" si="12"/>
        <v>0.98319208025017313</v>
      </c>
      <c r="AD42" s="29">
        <f t="shared" si="12"/>
        <v>1.5055453054181609</v>
      </c>
      <c r="AE42" s="29">
        <f t="shared" si="12"/>
        <v>1.3291601358251244</v>
      </c>
      <c r="AF42" s="29">
        <f t="shared" si="12"/>
        <v>1.366260102127945</v>
      </c>
      <c r="AG42" s="29">
        <f t="shared" si="12"/>
        <v>1.0488088481701516</v>
      </c>
      <c r="AH42" s="29">
        <f t="shared" si="12"/>
        <v>1.7511900715418252</v>
      </c>
      <c r="AI42" s="29">
        <f t="shared" si="12"/>
        <v>0.66458006791256286</v>
      </c>
      <c r="AJ42" s="29">
        <f t="shared" si="12"/>
        <v>2.0412414523193156</v>
      </c>
      <c r="AK42" s="29">
        <f t="shared" si="12"/>
        <v>1.1690451944500104</v>
      </c>
      <c r="AL42" s="29">
        <f t="shared" si="12"/>
        <v>1.366260102127945</v>
      </c>
      <c r="AM42" s="29">
        <f t="shared" si="12"/>
        <v>2.4221202832779927</v>
      </c>
      <c r="AN42" s="29">
        <f t="shared" si="12"/>
        <v>1.3291601358251244</v>
      </c>
      <c r="AO42" s="29">
        <f t="shared" si="12"/>
        <v>1.5055453054181609</v>
      </c>
      <c r="AP42" s="29">
        <f t="shared" si="12"/>
        <v>1.0327955589886426</v>
      </c>
      <c r="AQ42" s="29">
        <f t="shared" si="12"/>
        <v>1.8618986725025259</v>
      </c>
      <c r="AR42" s="29">
        <f t="shared" si="12"/>
        <v>1.3291601358251244</v>
      </c>
      <c r="AS42" s="29">
        <f t="shared" si="12"/>
        <v>0.89442719099991586</v>
      </c>
      <c r="AT42" s="29">
        <f t="shared" si="12"/>
        <v>2.8357832545289252</v>
      </c>
      <c r="AU42" s="29">
        <f t="shared" si="12"/>
        <v>1.3784048752090221</v>
      </c>
      <c r="AV42" s="29">
        <f t="shared" si="12"/>
        <v>1.1690451944500104</v>
      </c>
      <c r="AW42" s="7" t="s">
        <v>42</v>
      </c>
      <c r="AX42" s="29">
        <f>STDEV(AX34:AX39)</f>
        <v>0.90931394570403878</v>
      </c>
      <c r="AY42" s="29">
        <f>STDEV(AY34:AY39)</f>
        <v>0.59317101400173966</v>
      </c>
      <c r="AZ42" s="29">
        <f>STDEV(AZ34:AZ39)</f>
        <v>0.36246186119789942</v>
      </c>
      <c r="BA42" s="29">
        <f>STDEV(BA34:BA39)</f>
        <v>0.76416661617997295</v>
      </c>
      <c r="BB42" s="29">
        <f>STDEV(BB34:BB39)</f>
        <v>0.69603521504025323</v>
      </c>
      <c r="BC42" s="29"/>
      <c r="BD42" s="29"/>
      <c r="BE42" s="29"/>
    </row>
    <row r="43" spans="1:57" x14ac:dyDescent="0.15">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7" t="s">
        <v>45</v>
      </c>
      <c r="AX43" s="29">
        <f>STDEV(D34:D39,I34:I39,N34:N39,S34:S39,X34:X39,AC34:AC39,AH34:AH39,AM34:AM39,AR34:AR39)</f>
        <v>1.7167780998210456</v>
      </c>
      <c r="AY43" s="29">
        <f>STDEV(E34:E39,J34:J39,O34:O39,T34:T39,Y34:Y39,AD34:AD39,AI34:AI39,AN34:AN39,AS34:AS39)</f>
        <v>1.3067314834392416</v>
      </c>
      <c r="AZ43" s="29">
        <f>STDEV(F34:F39,K34:K39,P34:P39,U34:U39,Z34:Z39,AE34:AE39,AJ34:AJ39,AO34:AO39,AT34:AT39)</f>
        <v>1.7621743842330826</v>
      </c>
      <c r="BA43" s="29">
        <f>STDEV(G34:G39,L34:L39,Q34:Q39,V34:V39,AA34:AA39,AF34:AF39,AK34:AK39,AP34:AP39,AU34:AU39)</f>
        <v>2.2771768906246548</v>
      </c>
      <c r="BB43" s="29">
        <f>STDEV(H34:H39,M34:M39,R34:R39,W34:W39,AB34:AB39,AG34:AG39,AL34:AL39,AQ34:AQ39,AV34:AV39)</f>
        <v>1.9286042428778378</v>
      </c>
      <c r="BC43" s="29"/>
      <c r="BD43" s="29"/>
      <c r="BE43" s="29"/>
    </row>
    <row r="44" spans="1:57" x14ac:dyDescent="0.15">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row>
    <row r="45" spans="1:57" x14ac:dyDescent="0.15">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row>
    <row r="46" spans="1:57" x14ac:dyDescent="0.15">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row>
    <row r="47" spans="1:57" x14ac:dyDescent="0.15">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row>
    <row r="48" spans="1:57" x14ac:dyDescent="0.15">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row>
    <row r="49" spans="1:63" x14ac:dyDescent="0.15">
      <c r="A49" s="119" t="s">
        <v>37</v>
      </c>
      <c r="B49" s="119"/>
      <c r="C49" s="7"/>
      <c r="D49" s="111" t="s">
        <v>9</v>
      </c>
      <c r="E49" s="111"/>
      <c r="F49" s="111"/>
      <c r="G49" s="111"/>
      <c r="H49" s="111"/>
      <c r="I49" s="117" t="s">
        <v>0</v>
      </c>
      <c r="J49" s="117"/>
      <c r="K49" s="117"/>
      <c r="L49" s="117"/>
      <c r="M49" s="117"/>
      <c r="N49" s="113" t="s">
        <v>6</v>
      </c>
      <c r="O49" s="113"/>
      <c r="P49" s="113"/>
      <c r="Q49" s="113"/>
      <c r="R49" s="113"/>
      <c r="S49" s="114" t="s">
        <v>5</v>
      </c>
      <c r="T49" s="114"/>
      <c r="U49" s="114"/>
      <c r="V49" s="114"/>
      <c r="W49" s="114"/>
      <c r="X49" s="106" t="s">
        <v>7</v>
      </c>
      <c r="Y49" s="106"/>
      <c r="Z49" s="106"/>
      <c r="AA49" s="106"/>
      <c r="AB49" s="106"/>
      <c r="AC49" s="115" t="s">
        <v>28</v>
      </c>
      <c r="AD49" s="115"/>
      <c r="AE49" s="115"/>
      <c r="AF49" s="115"/>
      <c r="AG49" s="115"/>
      <c r="AH49" s="108" t="s">
        <v>29</v>
      </c>
      <c r="AI49" s="108"/>
      <c r="AJ49" s="108"/>
      <c r="AK49" s="108"/>
      <c r="AL49" s="108"/>
      <c r="AM49" s="109" t="s">
        <v>4</v>
      </c>
      <c r="AN49" s="109"/>
      <c r="AO49" s="109"/>
      <c r="AP49" s="109"/>
      <c r="AQ49" s="109"/>
      <c r="AR49" s="110" t="s">
        <v>8</v>
      </c>
      <c r="AS49" s="110"/>
      <c r="AT49" s="110"/>
      <c r="AU49" s="110"/>
      <c r="AV49" s="110"/>
    </row>
    <row r="50" spans="1:63" x14ac:dyDescent="0.15">
      <c r="A50" s="119"/>
      <c r="B50" s="119"/>
      <c r="C50" s="4"/>
      <c r="D50" s="18" t="s">
        <v>11</v>
      </c>
      <c r="E50" s="18" t="s">
        <v>2</v>
      </c>
      <c r="F50" s="18" t="s">
        <v>12</v>
      </c>
      <c r="G50" s="18" t="s">
        <v>13</v>
      </c>
      <c r="H50" s="18" t="s">
        <v>14</v>
      </c>
      <c r="I50" s="19" t="s">
        <v>11</v>
      </c>
      <c r="J50" s="19" t="s">
        <v>2</v>
      </c>
      <c r="K50" s="19" t="s">
        <v>12</v>
      </c>
      <c r="L50" s="19" t="s">
        <v>13</v>
      </c>
      <c r="M50" s="19" t="s">
        <v>14</v>
      </c>
      <c r="N50" s="8" t="s">
        <v>11</v>
      </c>
      <c r="O50" s="8" t="s">
        <v>2</v>
      </c>
      <c r="P50" s="8" t="s">
        <v>12</v>
      </c>
      <c r="Q50" s="8" t="s">
        <v>13</v>
      </c>
      <c r="R50" s="8" t="s">
        <v>14</v>
      </c>
      <c r="S50" s="9" t="s">
        <v>11</v>
      </c>
      <c r="T50" s="9" t="s">
        <v>2</v>
      </c>
      <c r="U50" s="9" t="s">
        <v>12</v>
      </c>
      <c r="V50" s="9" t="s">
        <v>13</v>
      </c>
      <c r="W50" s="9" t="s">
        <v>14</v>
      </c>
      <c r="X50" s="10" t="s">
        <v>11</v>
      </c>
      <c r="Y50" s="10" t="s">
        <v>2</v>
      </c>
      <c r="Z50" s="10" t="s">
        <v>12</v>
      </c>
      <c r="AA50" s="10" t="s">
        <v>13</v>
      </c>
      <c r="AB50" s="10" t="s">
        <v>14</v>
      </c>
      <c r="AC50" s="11" t="s">
        <v>11</v>
      </c>
      <c r="AD50" s="11" t="s">
        <v>2</v>
      </c>
      <c r="AE50" s="11" t="s">
        <v>12</v>
      </c>
      <c r="AF50" s="11" t="s">
        <v>13</v>
      </c>
      <c r="AG50" s="11" t="s">
        <v>14</v>
      </c>
      <c r="AH50" s="20" t="s">
        <v>11</v>
      </c>
      <c r="AI50" s="20" t="s">
        <v>2</v>
      </c>
      <c r="AJ50" s="20" t="s">
        <v>12</v>
      </c>
      <c r="AK50" s="20" t="s">
        <v>13</v>
      </c>
      <c r="AL50" s="20" t="s">
        <v>14</v>
      </c>
      <c r="AM50" s="21" t="s">
        <v>11</v>
      </c>
      <c r="AN50" s="21" t="s">
        <v>2</v>
      </c>
      <c r="AO50" s="21" t="s">
        <v>12</v>
      </c>
      <c r="AP50" s="21" t="s">
        <v>13</v>
      </c>
      <c r="AQ50" s="21" t="s">
        <v>14</v>
      </c>
      <c r="AR50" s="22" t="s">
        <v>11</v>
      </c>
      <c r="AS50" s="22" t="s">
        <v>2</v>
      </c>
      <c r="AT50" s="22" t="s">
        <v>12</v>
      </c>
      <c r="AU50" s="22" t="s">
        <v>13</v>
      </c>
      <c r="AV50" s="22" t="s">
        <v>14</v>
      </c>
      <c r="AX50" s="7" t="s">
        <v>11</v>
      </c>
      <c r="AY50" s="7" t="s">
        <v>2</v>
      </c>
      <c r="AZ50" s="7" t="s">
        <v>12</v>
      </c>
      <c r="BA50" s="7" t="s">
        <v>13</v>
      </c>
      <c r="BB50" s="7" t="s">
        <v>14</v>
      </c>
      <c r="BC50" s="7"/>
      <c r="BD50" s="7"/>
      <c r="BE50" s="7"/>
      <c r="BG50" s="7"/>
      <c r="BH50" s="7"/>
      <c r="BI50" s="7"/>
      <c r="BJ50" s="7"/>
      <c r="BK50" s="7"/>
    </row>
    <row r="51" spans="1:63" ht="24" x14ac:dyDescent="0.15">
      <c r="A51" s="6"/>
      <c r="B51" s="5" t="s">
        <v>22</v>
      </c>
      <c r="C51" s="118" t="s">
        <v>3</v>
      </c>
      <c r="D51" s="24">
        <f t="shared" ref="D51:AV51" si="13">AVERAGE(D4,D19,D34)</f>
        <v>7</v>
      </c>
      <c r="E51" s="24">
        <f t="shared" si="13"/>
        <v>8.6666666666666661</v>
      </c>
      <c r="F51" s="24">
        <f t="shared" si="13"/>
        <v>7</v>
      </c>
      <c r="G51" s="24">
        <f t="shared" si="13"/>
        <v>1.6666666666666667</v>
      </c>
      <c r="H51" s="24">
        <f t="shared" si="13"/>
        <v>8.6666666666666661</v>
      </c>
      <c r="I51" s="24">
        <f t="shared" si="13"/>
        <v>7.333333333333333</v>
      </c>
      <c r="J51" s="24">
        <f t="shared" si="13"/>
        <v>9</v>
      </c>
      <c r="K51" s="24">
        <f t="shared" si="13"/>
        <v>7.666666666666667</v>
      </c>
      <c r="L51" s="24">
        <f t="shared" si="13"/>
        <v>7.333333333333333</v>
      </c>
      <c r="M51" s="24">
        <f t="shared" si="13"/>
        <v>8.3333333333333339</v>
      </c>
      <c r="N51" s="24">
        <f t="shared" si="13"/>
        <v>6.666666666666667</v>
      </c>
      <c r="O51" s="24">
        <f t="shared" si="13"/>
        <v>8</v>
      </c>
      <c r="P51" s="24">
        <f t="shared" si="13"/>
        <v>9</v>
      </c>
      <c r="Q51" s="24">
        <f t="shared" si="13"/>
        <v>7.333333333333333</v>
      </c>
      <c r="R51" s="24">
        <f t="shared" si="13"/>
        <v>8.3333333333333339</v>
      </c>
      <c r="S51" s="24">
        <f t="shared" si="13"/>
        <v>7.333333333333333</v>
      </c>
      <c r="T51" s="24">
        <f t="shared" si="13"/>
        <v>8.3333333333333339</v>
      </c>
      <c r="U51" s="24">
        <f t="shared" si="13"/>
        <v>8.3333333333333339</v>
      </c>
      <c r="V51" s="24">
        <f t="shared" si="13"/>
        <v>7.666666666666667</v>
      </c>
      <c r="W51" s="24">
        <f t="shared" si="13"/>
        <v>8</v>
      </c>
      <c r="X51" s="24">
        <f t="shared" si="13"/>
        <v>6.666666666666667</v>
      </c>
      <c r="Y51" s="24">
        <f t="shared" si="13"/>
        <v>8.6666666666666661</v>
      </c>
      <c r="Z51" s="24">
        <f t="shared" si="13"/>
        <v>8</v>
      </c>
      <c r="AA51" s="24">
        <f t="shared" si="13"/>
        <v>8</v>
      </c>
      <c r="AB51" s="24">
        <f t="shared" si="13"/>
        <v>6</v>
      </c>
      <c r="AC51" s="24">
        <f t="shared" si="13"/>
        <v>6.333333333333333</v>
      </c>
      <c r="AD51" s="24">
        <f t="shared" si="13"/>
        <v>8.3333333333333339</v>
      </c>
      <c r="AE51" s="24">
        <f t="shared" si="13"/>
        <v>7.666666666666667</v>
      </c>
      <c r="AF51" s="24">
        <f t="shared" si="13"/>
        <v>7.333333333333333</v>
      </c>
      <c r="AG51" s="24">
        <f t="shared" si="13"/>
        <v>8.6666666666666661</v>
      </c>
      <c r="AH51" s="24">
        <f t="shared" si="13"/>
        <v>5.333333333333333</v>
      </c>
      <c r="AI51" s="24">
        <f t="shared" si="13"/>
        <v>8</v>
      </c>
      <c r="AJ51" s="24">
        <f t="shared" si="13"/>
        <v>8.3333333333333339</v>
      </c>
      <c r="AK51" s="24">
        <f t="shared" si="13"/>
        <v>7.666666666666667</v>
      </c>
      <c r="AL51" s="24">
        <f t="shared" si="13"/>
        <v>8.3333333333333339</v>
      </c>
      <c r="AM51" s="24">
        <f t="shared" si="13"/>
        <v>7.333333333333333</v>
      </c>
      <c r="AN51" s="24">
        <f t="shared" si="13"/>
        <v>7.666666666666667</v>
      </c>
      <c r="AO51" s="24">
        <f t="shared" si="13"/>
        <v>7</v>
      </c>
      <c r="AP51" s="24">
        <f t="shared" si="13"/>
        <v>6.333333333333333</v>
      </c>
      <c r="AQ51" s="24">
        <f t="shared" si="13"/>
        <v>7</v>
      </c>
      <c r="AR51" s="24">
        <f t="shared" si="13"/>
        <v>6</v>
      </c>
      <c r="AS51" s="24">
        <f t="shared" si="13"/>
        <v>8</v>
      </c>
      <c r="AT51" s="24">
        <f t="shared" si="13"/>
        <v>3.3333333333333335</v>
      </c>
      <c r="AU51" s="24">
        <f t="shared" si="13"/>
        <v>6</v>
      </c>
      <c r="AV51" s="24">
        <f t="shared" si="13"/>
        <v>7.666666666666667</v>
      </c>
      <c r="AX51" s="29">
        <f t="shared" ref="AX51:AX56" si="14">AVERAGE(D51,I51,N51,S51,X51,AC51,AH51,AM51,AR51)</f>
        <v>6.6666666666666679</v>
      </c>
      <c r="AY51" s="29">
        <f t="shared" ref="AY51:BB56" si="15">AVERAGE(E51,J51,O51,T51,Y51,AD51,AI51,AN51,AS51)</f>
        <v>8.2962962962962976</v>
      </c>
      <c r="AZ51" s="29">
        <f t="shared" si="15"/>
        <v>7.3703703703703702</v>
      </c>
      <c r="BA51" s="29">
        <f t="shared" si="15"/>
        <v>6.5925925925925926</v>
      </c>
      <c r="BB51" s="29">
        <f t="shared" si="15"/>
        <v>7.8888888888888893</v>
      </c>
      <c r="BC51" s="29"/>
      <c r="BD51" s="29"/>
      <c r="BE51" s="29"/>
      <c r="BF51" s="23"/>
      <c r="BG51" s="23"/>
      <c r="BH51" s="23"/>
      <c r="BI51" s="23"/>
      <c r="BJ51" s="23"/>
      <c r="BK51" s="23"/>
    </row>
    <row r="52" spans="1:63" ht="24" x14ac:dyDescent="0.15">
      <c r="A52" s="6"/>
      <c r="B52" s="5" t="s">
        <v>23</v>
      </c>
      <c r="C52" s="118"/>
      <c r="D52" s="24">
        <f t="shared" ref="D52:AV52" si="16">AVERAGE(D5,D20,D35)</f>
        <v>7</v>
      </c>
      <c r="E52" s="24">
        <f t="shared" si="16"/>
        <v>6</v>
      </c>
      <c r="F52" s="24">
        <f t="shared" si="16"/>
        <v>8.3333333333333339</v>
      </c>
      <c r="G52" s="24">
        <f t="shared" si="16"/>
        <v>0.66666666666666663</v>
      </c>
      <c r="H52" s="24">
        <f t="shared" si="16"/>
        <v>7.333333333333333</v>
      </c>
      <c r="I52" s="24">
        <f t="shared" si="16"/>
        <v>6.666666666666667</v>
      </c>
      <c r="J52" s="24">
        <f t="shared" si="16"/>
        <v>8.3333333333333339</v>
      </c>
      <c r="K52" s="24">
        <f t="shared" si="16"/>
        <v>7.666666666666667</v>
      </c>
      <c r="L52" s="24">
        <f t="shared" si="16"/>
        <v>6</v>
      </c>
      <c r="M52" s="24">
        <f t="shared" si="16"/>
        <v>8</v>
      </c>
      <c r="N52" s="24">
        <f t="shared" si="16"/>
        <v>7.666666666666667</v>
      </c>
      <c r="O52" s="24">
        <f t="shared" si="16"/>
        <v>9</v>
      </c>
      <c r="P52" s="24">
        <f t="shared" si="16"/>
        <v>8</v>
      </c>
      <c r="Q52" s="24">
        <f t="shared" si="16"/>
        <v>8.3333333333333339</v>
      </c>
      <c r="R52" s="24">
        <f t="shared" si="16"/>
        <v>8.3333333333333339</v>
      </c>
      <c r="S52" s="24">
        <f t="shared" si="16"/>
        <v>5.666666666666667</v>
      </c>
      <c r="T52" s="24">
        <f t="shared" si="16"/>
        <v>7.666666666666667</v>
      </c>
      <c r="U52" s="24">
        <f t="shared" si="16"/>
        <v>7</v>
      </c>
      <c r="V52" s="24">
        <f t="shared" si="16"/>
        <v>1.6666666666666667</v>
      </c>
      <c r="W52" s="24">
        <f t="shared" si="16"/>
        <v>8</v>
      </c>
      <c r="X52" s="24">
        <f t="shared" si="16"/>
        <v>4.333333333333333</v>
      </c>
      <c r="Y52" s="24">
        <f t="shared" si="16"/>
        <v>8</v>
      </c>
      <c r="Z52" s="24">
        <f t="shared" si="16"/>
        <v>7.333333333333333</v>
      </c>
      <c r="AA52" s="24">
        <f t="shared" si="16"/>
        <v>7</v>
      </c>
      <c r="AB52" s="24">
        <f t="shared" si="16"/>
        <v>7.666666666666667</v>
      </c>
      <c r="AC52" s="24">
        <f t="shared" si="16"/>
        <v>5.666666666666667</v>
      </c>
      <c r="AD52" s="24">
        <f t="shared" si="16"/>
        <v>7</v>
      </c>
      <c r="AE52" s="24">
        <f t="shared" si="16"/>
        <v>7</v>
      </c>
      <c r="AF52" s="24">
        <f t="shared" si="16"/>
        <v>5</v>
      </c>
      <c r="AG52" s="24">
        <f t="shared" si="16"/>
        <v>7</v>
      </c>
      <c r="AH52" s="24">
        <f t="shared" si="16"/>
        <v>4.666666666666667</v>
      </c>
      <c r="AI52" s="24">
        <f t="shared" si="16"/>
        <v>8</v>
      </c>
      <c r="AJ52" s="24">
        <f t="shared" si="16"/>
        <v>6</v>
      </c>
      <c r="AK52" s="24">
        <f t="shared" si="16"/>
        <v>7</v>
      </c>
      <c r="AL52" s="24">
        <f t="shared" si="16"/>
        <v>8</v>
      </c>
      <c r="AM52" s="24">
        <f t="shared" si="16"/>
        <v>6</v>
      </c>
      <c r="AN52" s="24">
        <f t="shared" si="16"/>
        <v>6.666666666666667</v>
      </c>
      <c r="AO52" s="24">
        <f t="shared" si="16"/>
        <v>8</v>
      </c>
      <c r="AP52" s="24">
        <f t="shared" si="16"/>
        <v>8</v>
      </c>
      <c r="AQ52" s="24">
        <f t="shared" si="16"/>
        <v>7.333333333333333</v>
      </c>
      <c r="AR52" s="24">
        <f t="shared" si="16"/>
        <v>7</v>
      </c>
      <c r="AS52" s="24">
        <f t="shared" si="16"/>
        <v>8</v>
      </c>
      <c r="AT52" s="24">
        <f t="shared" si="16"/>
        <v>6.666666666666667</v>
      </c>
      <c r="AU52" s="24">
        <f t="shared" si="16"/>
        <v>7.666666666666667</v>
      </c>
      <c r="AV52" s="24">
        <f t="shared" si="16"/>
        <v>9</v>
      </c>
      <c r="AX52" s="29">
        <f t="shared" si="14"/>
        <v>6.0740740740740735</v>
      </c>
      <c r="AY52" s="29">
        <f t="shared" si="15"/>
        <v>7.6296296296296289</v>
      </c>
      <c r="AZ52" s="29">
        <f t="shared" si="15"/>
        <v>7.333333333333333</v>
      </c>
      <c r="BA52" s="29">
        <f t="shared" si="15"/>
        <v>5.7037037037037042</v>
      </c>
      <c r="BB52" s="29">
        <f t="shared" si="15"/>
        <v>7.8518518518518512</v>
      </c>
      <c r="BC52" s="29"/>
      <c r="BD52" s="29"/>
      <c r="BE52" s="29"/>
      <c r="BF52" s="23"/>
      <c r="BG52" s="23"/>
      <c r="BH52" s="23"/>
      <c r="BI52" s="23"/>
      <c r="BJ52" s="23"/>
      <c r="BK52" s="23"/>
    </row>
    <row r="53" spans="1:63" ht="12" x14ac:dyDescent="0.15">
      <c r="A53" s="5"/>
      <c r="B53" s="5" t="s">
        <v>34</v>
      </c>
      <c r="C53" s="118"/>
      <c r="D53" s="24">
        <f t="shared" ref="D53:AV53" si="17">AVERAGE(D6,D21,D36)</f>
        <v>7.666666666666667</v>
      </c>
      <c r="E53" s="24">
        <f t="shared" si="17"/>
        <v>9</v>
      </c>
      <c r="F53" s="24">
        <f t="shared" si="17"/>
        <v>6</v>
      </c>
      <c r="G53" s="24">
        <f t="shared" si="17"/>
        <v>2</v>
      </c>
      <c r="H53" s="24">
        <f t="shared" si="17"/>
        <v>9</v>
      </c>
      <c r="I53" s="24">
        <f t="shared" si="17"/>
        <v>5.666666666666667</v>
      </c>
      <c r="J53" s="24">
        <f t="shared" si="17"/>
        <v>6</v>
      </c>
      <c r="K53" s="24">
        <f t="shared" si="17"/>
        <v>5.333333333333333</v>
      </c>
      <c r="L53" s="24">
        <f t="shared" si="17"/>
        <v>3</v>
      </c>
      <c r="M53" s="24">
        <f t="shared" si="17"/>
        <v>5.666666666666667</v>
      </c>
      <c r="N53" s="24">
        <f t="shared" si="17"/>
        <v>10</v>
      </c>
      <c r="O53" s="24">
        <f t="shared" si="17"/>
        <v>10</v>
      </c>
      <c r="P53" s="24">
        <f t="shared" si="17"/>
        <v>5.333333333333333</v>
      </c>
      <c r="Q53" s="24">
        <f t="shared" si="17"/>
        <v>10</v>
      </c>
      <c r="R53" s="24">
        <f t="shared" si="17"/>
        <v>1.6666666666666667</v>
      </c>
      <c r="S53" s="24">
        <f t="shared" si="17"/>
        <v>8.3333333333333339</v>
      </c>
      <c r="T53" s="24">
        <f t="shared" si="17"/>
        <v>7.333333333333333</v>
      </c>
      <c r="U53" s="24">
        <f t="shared" si="17"/>
        <v>8.3333333333333339</v>
      </c>
      <c r="V53" s="24">
        <f t="shared" si="17"/>
        <v>6</v>
      </c>
      <c r="W53" s="24">
        <f t="shared" si="17"/>
        <v>6.666666666666667</v>
      </c>
      <c r="X53" s="24">
        <f t="shared" si="17"/>
        <v>9.6666666666666661</v>
      </c>
      <c r="Y53" s="24">
        <f t="shared" si="17"/>
        <v>9.6666666666666661</v>
      </c>
      <c r="Z53" s="24">
        <f t="shared" si="17"/>
        <v>8.3333333333333339</v>
      </c>
      <c r="AA53" s="24">
        <f t="shared" si="17"/>
        <v>10</v>
      </c>
      <c r="AB53" s="24">
        <f t="shared" si="17"/>
        <v>10</v>
      </c>
      <c r="AC53" s="24">
        <f t="shared" si="17"/>
        <v>8.6666666666666661</v>
      </c>
      <c r="AD53" s="24">
        <f t="shared" si="17"/>
        <v>9</v>
      </c>
      <c r="AE53" s="24">
        <f t="shared" si="17"/>
        <v>8.3333333333333339</v>
      </c>
      <c r="AF53" s="24">
        <f t="shared" si="17"/>
        <v>7.333333333333333</v>
      </c>
      <c r="AG53" s="24">
        <f t="shared" si="17"/>
        <v>8.3333333333333339</v>
      </c>
      <c r="AH53" s="24">
        <f t="shared" si="17"/>
        <v>8</v>
      </c>
      <c r="AI53" s="24">
        <f t="shared" si="17"/>
        <v>8.5</v>
      </c>
      <c r="AJ53" s="24">
        <f t="shared" si="17"/>
        <v>6</v>
      </c>
      <c r="AK53" s="24">
        <f t="shared" si="17"/>
        <v>9.1666666666666661</v>
      </c>
      <c r="AL53" s="24">
        <f t="shared" si="17"/>
        <v>8</v>
      </c>
      <c r="AM53" s="24">
        <f t="shared" si="17"/>
        <v>9.3333333333333339</v>
      </c>
      <c r="AN53" s="24">
        <f t="shared" si="17"/>
        <v>9.3333333333333339</v>
      </c>
      <c r="AO53" s="24">
        <f t="shared" si="17"/>
        <v>6</v>
      </c>
      <c r="AP53" s="24">
        <f t="shared" si="17"/>
        <v>8.3333333333333339</v>
      </c>
      <c r="AQ53" s="24">
        <f t="shared" si="17"/>
        <v>3</v>
      </c>
      <c r="AR53" s="24">
        <f t="shared" si="17"/>
        <v>7.666666666666667</v>
      </c>
      <c r="AS53" s="24">
        <f t="shared" si="17"/>
        <v>9.3333333333333339</v>
      </c>
      <c r="AT53" s="24">
        <f t="shared" si="17"/>
        <v>8.3333333333333339</v>
      </c>
      <c r="AU53" s="24">
        <f t="shared" si="17"/>
        <v>7.666666666666667</v>
      </c>
      <c r="AV53" s="24">
        <f t="shared" si="17"/>
        <v>7</v>
      </c>
      <c r="AX53" s="29">
        <f t="shared" si="14"/>
        <v>8.3333333333333339</v>
      </c>
      <c r="AY53" s="29">
        <f t="shared" si="15"/>
        <v>8.6851851851851833</v>
      </c>
      <c r="AZ53" s="29">
        <f t="shared" si="15"/>
        <v>6.8888888888888893</v>
      </c>
      <c r="BA53" s="29">
        <f t="shared" si="15"/>
        <v>7.0555555555555554</v>
      </c>
      <c r="BB53" s="29">
        <f t="shared" si="15"/>
        <v>6.5925925925925926</v>
      </c>
      <c r="BC53" s="29"/>
      <c r="BD53" s="29"/>
      <c r="BE53" s="29"/>
      <c r="BF53" s="23"/>
      <c r="BG53" s="23"/>
      <c r="BH53" s="23"/>
      <c r="BI53" s="23"/>
      <c r="BJ53" s="23"/>
      <c r="BK53" s="23"/>
    </row>
    <row r="54" spans="1:63" ht="12" x14ac:dyDescent="0.15">
      <c r="A54" s="5"/>
      <c r="B54" s="5" t="s">
        <v>35</v>
      </c>
      <c r="C54" s="118"/>
      <c r="D54" s="24">
        <f t="shared" ref="D54:AV54" si="18">AVERAGE(D7,D22,D37)</f>
        <v>9</v>
      </c>
      <c r="E54" s="24">
        <f t="shared" si="18"/>
        <v>7</v>
      </c>
      <c r="F54" s="24">
        <f t="shared" si="18"/>
        <v>6.333333333333333</v>
      </c>
      <c r="G54" s="24">
        <f t="shared" si="18"/>
        <v>7.666666666666667</v>
      </c>
      <c r="H54" s="24">
        <f t="shared" si="18"/>
        <v>6.666666666666667</v>
      </c>
      <c r="I54" s="24">
        <f t="shared" si="18"/>
        <v>5.666666666666667</v>
      </c>
      <c r="J54" s="24">
        <f t="shared" si="18"/>
        <v>7.333333333333333</v>
      </c>
      <c r="K54" s="24">
        <f t="shared" si="18"/>
        <v>9.3333333333333339</v>
      </c>
      <c r="L54" s="24">
        <f t="shared" si="18"/>
        <v>6.666666666666667</v>
      </c>
      <c r="M54" s="24">
        <f t="shared" si="18"/>
        <v>8.3333333333333339</v>
      </c>
      <c r="N54" s="24">
        <f t="shared" si="18"/>
        <v>4.333333333333333</v>
      </c>
      <c r="O54" s="24">
        <f t="shared" si="18"/>
        <v>9.6666666666666661</v>
      </c>
      <c r="P54" s="24">
        <f t="shared" si="18"/>
        <v>3.6666666666666665</v>
      </c>
      <c r="Q54" s="24">
        <f t="shared" si="18"/>
        <v>3.6666666666666665</v>
      </c>
      <c r="R54" s="24">
        <f t="shared" si="18"/>
        <v>3</v>
      </c>
      <c r="S54" s="24">
        <f t="shared" si="18"/>
        <v>8.3333333333333339</v>
      </c>
      <c r="T54" s="24">
        <f t="shared" si="18"/>
        <v>8.6666666666666661</v>
      </c>
      <c r="U54" s="24">
        <f t="shared" si="18"/>
        <v>7.333333333333333</v>
      </c>
      <c r="V54" s="24">
        <f t="shared" si="18"/>
        <v>8.3333333333333339</v>
      </c>
      <c r="W54" s="24">
        <f t="shared" si="18"/>
        <v>8.3333333333333339</v>
      </c>
      <c r="X54" s="24">
        <f t="shared" si="18"/>
        <v>4.333333333333333</v>
      </c>
      <c r="Y54" s="24">
        <f t="shared" si="18"/>
        <v>8.6666666666666661</v>
      </c>
      <c r="Z54" s="24">
        <f t="shared" si="18"/>
        <v>5.333333333333333</v>
      </c>
      <c r="AA54" s="24">
        <f t="shared" si="18"/>
        <v>5.666666666666667</v>
      </c>
      <c r="AB54" s="24">
        <f t="shared" si="18"/>
        <v>6.333333333333333</v>
      </c>
      <c r="AC54" s="24">
        <f t="shared" si="18"/>
        <v>8</v>
      </c>
      <c r="AD54" s="24">
        <f t="shared" si="18"/>
        <v>8.3333333333333339</v>
      </c>
      <c r="AE54" s="24">
        <f t="shared" si="18"/>
        <v>8.6666666666666661</v>
      </c>
      <c r="AF54" s="24">
        <f t="shared" si="18"/>
        <v>8</v>
      </c>
      <c r="AG54" s="24">
        <f t="shared" si="18"/>
        <v>7</v>
      </c>
      <c r="AH54" s="24">
        <f t="shared" si="18"/>
        <v>9.3333333333333339</v>
      </c>
      <c r="AI54" s="24">
        <f t="shared" si="18"/>
        <v>7.666666666666667</v>
      </c>
      <c r="AJ54" s="24">
        <f t="shared" si="18"/>
        <v>6</v>
      </c>
      <c r="AK54" s="24">
        <f t="shared" si="18"/>
        <v>9.3333333333333339</v>
      </c>
      <c r="AL54" s="24">
        <f t="shared" si="18"/>
        <v>8</v>
      </c>
      <c r="AM54" s="24">
        <f t="shared" si="18"/>
        <v>4.666666666666667</v>
      </c>
      <c r="AN54" s="24">
        <f t="shared" si="18"/>
        <v>5.666666666666667</v>
      </c>
      <c r="AO54" s="24">
        <f t="shared" si="18"/>
        <v>6.666666666666667</v>
      </c>
      <c r="AP54" s="24">
        <f t="shared" si="18"/>
        <v>8</v>
      </c>
      <c r="AQ54" s="24">
        <f t="shared" si="18"/>
        <v>3.6666666666666665</v>
      </c>
      <c r="AR54" s="24">
        <f t="shared" si="18"/>
        <v>8.3333333333333339</v>
      </c>
      <c r="AS54" s="24">
        <f t="shared" si="18"/>
        <v>9.3333333333333339</v>
      </c>
      <c r="AT54" s="24">
        <f t="shared" si="18"/>
        <v>8.6666666666666661</v>
      </c>
      <c r="AU54" s="24">
        <f t="shared" si="18"/>
        <v>9.3333333333333339</v>
      </c>
      <c r="AV54" s="24">
        <f t="shared" si="18"/>
        <v>7.666666666666667</v>
      </c>
      <c r="AX54" s="29">
        <f t="shared" si="14"/>
        <v>6.8888888888888893</v>
      </c>
      <c r="AY54" s="29">
        <f t="shared" si="15"/>
        <v>8.0370370370370363</v>
      </c>
      <c r="AZ54" s="29">
        <f t="shared" si="15"/>
        <v>6.8888888888888884</v>
      </c>
      <c r="BA54" s="29">
        <f t="shared" si="15"/>
        <v>7.4074074074074083</v>
      </c>
      <c r="BB54" s="29">
        <f t="shared" si="15"/>
        <v>6.5555555555555554</v>
      </c>
      <c r="BC54" s="29"/>
      <c r="BD54" s="29"/>
      <c r="BE54" s="29"/>
      <c r="BF54" s="23"/>
      <c r="BG54" s="23"/>
      <c r="BH54" s="23"/>
      <c r="BI54" s="23"/>
      <c r="BJ54" s="23"/>
      <c r="BK54" s="23"/>
    </row>
    <row r="55" spans="1:63" ht="12" x14ac:dyDescent="0.15">
      <c r="A55" s="5"/>
      <c r="B55" s="5" t="s">
        <v>36</v>
      </c>
      <c r="C55" s="118"/>
      <c r="D55" s="24">
        <f t="shared" ref="D55:AV55" si="19">AVERAGE(D8,D23,D38)</f>
        <v>9</v>
      </c>
      <c r="E55" s="24">
        <f t="shared" si="19"/>
        <v>8</v>
      </c>
      <c r="F55" s="24">
        <f t="shared" si="19"/>
        <v>6.333333333333333</v>
      </c>
      <c r="G55" s="24">
        <f t="shared" si="19"/>
        <v>8.6666666666666661</v>
      </c>
      <c r="H55" s="24">
        <f t="shared" si="19"/>
        <v>8.3333333333333339</v>
      </c>
      <c r="I55" s="24">
        <f t="shared" si="19"/>
        <v>5.333333333333333</v>
      </c>
      <c r="J55" s="24">
        <f t="shared" si="19"/>
        <v>3.6666666666666665</v>
      </c>
      <c r="K55" s="24">
        <f t="shared" si="19"/>
        <v>2.3333333333333335</v>
      </c>
      <c r="L55" s="24">
        <f t="shared" si="19"/>
        <v>4</v>
      </c>
      <c r="M55" s="24">
        <f t="shared" si="19"/>
        <v>4</v>
      </c>
      <c r="N55" s="24">
        <f t="shared" si="19"/>
        <v>7.666666666666667</v>
      </c>
      <c r="O55" s="24">
        <f t="shared" si="19"/>
        <v>8.3333333333333339</v>
      </c>
      <c r="P55" s="24">
        <f t="shared" si="19"/>
        <v>6.333333333333333</v>
      </c>
      <c r="Q55" s="24">
        <f t="shared" si="19"/>
        <v>5.333333333333333</v>
      </c>
      <c r="R55" s="24">
        <f t="shared" si="19"/>
        <v>5.666666666666667</v>
      </c>
      <c r="S55" s="24">
        <f t="shared" si="19"/>
        <v>8</v>
      </c>
      <c r="T55" s="24">
        <f t="shared" si="19"/>
        <v>7.333333333333333</v>
      </c>
      <c r="U55" s="24">
        <f t="shared" si="19"/>
        <v>5.333333333333333</v>
      </c>
      <c r="V55" s="24">
        <f t="shared" si="19"/>
        <v>9.3333333333333339</v>
      </c>
      <c r="W55" s="24">
        <f t="shared" si="19"/>
        <v>7.666666666666667</v>
      </c>
      <c r="X55" s="24">
        <f t="shared" si="19"/>
        <v>7.333333333333333</v>
      </c>
      <c r="Y55" s="24">
        <f t="shared" si="19"/>
        <v>8.3333333333333339</v>
      </c>
      <c r="Z55" s="24">
        <f t="shared" si="19"/>
        <v>6</v>
      </c>
      <c r="AA55" s="24">
        <f t="shared" si="19"/>
        <v>8</v>
      </c>
      <c r="AB55" s="24">
        <f t="shared" si="19"/>
        <v>9.3333333333333339</v>
      </c>
      <c r="AC55" s="24">
        <f t="shared" si="19"/>
        <v>7.666666666666667</v>
      </c>
      <c r="AD55" s="24">
        <f t="shared" si="19"/>
        <v>9</v>
      </c>
      <c r="AE55" s="24">
        <f t="shared" si="19"/>
        <v>7.666666666666667</v>
      </c>
      <c r="AF55" s="24">
        <f t="shared" si="19"/>
        <v>6.333333333333333</v>
      </c>
      <c r="AG55" s="24">
        <f t="shared" si="19"/>
        <v>7</v>
      </c>
      <c r="AH55" s="24">
        <f t="shared" si="19"/>
        <v>7</v>
      </c>
      <c r="AI55" s="24">
        <f t="shared" si="19"/>
        <v>7.666666666666667</v>
      </c>
      <c r="AJ55" s="24">
        <f t="shared" si="19"/>
        <v>9</v>
      </c>
      <c r="AK55" s="24">
        <f t="shared" si="19"/>
        <v>6.833333333333333</v>
      </c>
      <c r="AL55" s="24">
        <f t="shared" si="19"/>
        <v>5.333333333333333</v>
      </c>
      <c r="AM55" s="24">
        <f t="shared" si="19"/>
        <v>3.3333333333333335</v>
      </c>
      <c r="AN55" s="24">
        <f t="shared" si="19"/>
        <v>8.3333333333333339</v>
      </c>
      <c r="AO55" s="24">
        <f t="shared" si="19"/>
        <v>5.666666666666667</v>
      </c>
      <c r="AP55" s="24">
        <f t="shared" si="19"/>
        <v>3</v>
      </c>
      <c r="AQ55" s="24">
        <f t="shared" si="19"/>
        <v>6</v>
      </c>
      <c r="AR55" s="24">
        <f t="shared" si="19"/>
        <v>6.333333333333333</v>
      </c>
      <c r="AS55" s="24">
        <f t="shared" si="19"/>
        <v>8.3333333333333339</v>
      </c>
      <c r="AT55" s="24">
        <f t="shared" si="19"/>
        <v>7</v>
      </c>
      <c r="AU55" s="24">
        <f t="shared" si="19"/>
        <v>6.666666666666667</v>
      </c>
      <c r="AV55" s="24">
        <f t="shared" si="19"/>
        <v>7.333333333333333</v>
      </c>
      <c r="AX55" s="29">
        <f t="shared" si="14"/>
        <v>6.8518518518518521</v>
      </c>
      <c r="AY55" s="29">
        <f t="shared" si="15"/>
        <v>7.666666666666667</v>
      </c>
      <c r="AZ55" s="29">
        <f t="shared" si="15"/>
        <v>6.1851851851851851</v>
      </c>
      <c r="BA55" s="29">
        <f t="shared" si="15"/>
        <v>6.4629629629629637</v>
      </c>
      <c r="BB55" s="29">
        <f t="shared" si="15"/>
        <v>6.7407407407407414</v>
      </c>
      <c r="BC55" s="29"/>
      <c r="BD55" s="29"/>
      <c r="BE55" s="29"/>
      <c r="BF55" s="23"/>
      <c r="BG55" s="23"/>
      <c r="BH55" s="23"/>
      <c r="BI55" s="23"/>
      <c r="BJ55" s="23"/>
      <c r="BK55" s="23"/>
    </row>
    <row r="56" spans="1:63" ht="24" x14ac:dyDescent="0.15">
      <c r="A56" s="6"/>
      <c r="B56" s="5" t="s">
        <v>24</v>
      </c>
      <c r="C56" s="118"/>
      <c r="D56" s="24">
        <f t="shared" ref="D56:AV56" si="20">AVERAGE(D9,D24,D39)</f>
        <v>8.3333333333333339</v>
      </c>
      <c r="E56" s="24">
        <f t="shared" si="20"/>
        <v>7.666666666666667</v>
      </c>
      <c r="F56" s="24">
        <f t="shared" si="20"/>
        <v>7.333333333333333</v>
      </c>
      <c r="G56" s="24">
        <f t="shared" si="20"/>
        <v>8.3333333333333339</v>
      </c>
      <c r="H56" s="24">
        <f t="shared" si="20"/>
        <v>7.333333333333333</v>
      </c>
      <c r="I56" s="24">
        <f t="shared" si="20"/>
        <v>7.5</v>
      </c>
      <c r="J56" s="24">
        <f t="shared" si="20"/>
        <v>7.5</v>
      </c>
      <c r="K56" s="24">
        <f t="shared" si="20"/>
        <v>7.666666666666667</v>
      </c>
      <c r="L56" s="24">
        <f t="shared" si="20"/>
        <v>7.333333333333333</v>
      </c>
      <c r="M56" s="24">
        <f t="shared" si="20"/>
        <v>7.5</v>
      </c>
      <c r="N56" s="24">
        <f t="shared" si="20"/>
        <v>7.666666666666667</v>
      </c>
      <c r="O56" s="24">
        <f t="shared" si="20"/>
        <v>6.666666666666667</v>
      </c>
      <c r="P56" s="24">
        <f t="shared" si="20"/>
        <v>8</v>
      </c>
      <c r="Q56" s="24">
        <f t="shared" si="20"/>
        <v>7</v>
      </c>
      <c r="R56" s="24">
        <f t="shared" si="20"/>
        <v>6.666666666666667</v>
      </c>
      <c r="S56" s="24">
        <f t="shared" si="20"/>
        <v>6.666666666666667</v>
      </c>
      <c r="T56" s="24">
        <f t="shared" si="20"/>
        <v>6.333333333333333</v>
      </c>
      <c r="U56" s="24">
        <f t="shared" si="20"/>
        <v>8.3333333333333339</v>
      </c>
      <c r="V56" s="24">
        <f t="shared" si="20"/>
        <v>8</v>
      </c>
      <c r="W56" s="24">
        <f t="shared" si="20"/>
        <v>6.666666666666667</v>
      </c>
      <c r="X56" s="24">
        <f t="shared" si="20"/>
        <v>8.6666666666666661</v>
      </c>
      <c r="Y56" s="24">
        <f t="shared" si="20"/>
        <v>9</v>
      </c>
      <c r="Z56" s="24">
        <f t="shared" si="20"/>
        <v>7</v>
      </c>
      <c r="AA56" s="24">
        <f t="shared" si="20"/>
        <v>8.3333333333333339</v>
      </c>
      <c r="AB56" s="24">
        <f t="shared" si="20"/>
        <v>5.666666666666667</v>
      </c>
      <c r="AC56" s="24">
        <f t="shared" si="20"/>
        <v>7.666666666666667</v>
      </c>
      <c r="AD56" s="24">
        <f t="shared" si="20"/>
        <v>8</v>
      </c>
      <c r="AE56" s="24">
        <f t="shared" si="20"/>
        <v>5.666666666666667</v>
      </c>
      <c r="AF56" s="24">
        <f t="shared" si="20"/>
        <v>8.6666666666666661</v>
      </c>
      <c r="AG56" s="24">
        <f t="shared" si="20"/>
        <v>8</v>
      </c>
      <c r="AH56" s="24">
        <f t="shared" si="20"/>
        <v>7.333333333333333</v>
      </c>
      <c r="AI56" s="24">
        <f t="shared" si="20"/>
        <v>7.666666666666667</v>
      </c>
      <c r="AJ56" s="24">
        <f t="shared" si="20"/>
        <v>6.333333333333333</v>
      </c>
      <c r="AK56" s="24">
        <f t="shared" si="20"/>
        <v>8.3333333333333339</v>
      </c>
      <c r="AL56" s="24">
        <f t="shared" si="20"/>
        <v>9.3333333333333339</v>
      </c>
      <c r="AM56" s="24">
        <f t="shared" si="20"/>
        <v>8.6666666666666661</v>
      </c>
      <c r="AN56" s="24">
        <f t="shared" si="20"/>
        <v>7</v>
      </c>
      <c r="AO56" s="24">
        <f t="shared" si="20"/>
        <v>7.333333333333333</v>
      </c>
      <c r="AP56" s="24">
        <f t="shared" si="20"/>
        <v>7.666666666666667</v>
      </c>
      <c r="AQ56" s="24">
        <f t="shared" si="20"/>
        <v>5.666666666666667</v>
      </c>
      <c r="AR56" s="24">
        <f t="shared" si="20"/>
        <v>7.333333333333333</v>
      </c>
      <c r="AS56" s="24">
        <f t="shared" si="20"/>
        <v>8.3333333333333339</v>
      </c>
      <c r="AT56" s="24">
        <f t="shared" si="20"/>
        <v>7.5</v>
      </c>
      <c r="AU56" s="24">
        <f t="shared" si="20"/>
        <v>7.666666666666667</v>
      </c>
      <c r="AV56" s="24">
        <f t="shared" si="20"/>
        <v>6</v>
      </c>
      <c r="AX56" s="29">
        <f t="shared" si="14"/>
        <v>7.7592592592592586</v>
      </c>
      <c r="AY56" s="29">
        <f t="shared" si="15"/>
        <v>7.5740740740740744</v>
      </c>
      <c r="AZ56" s="29">
        <f t="shared" si="15"/>
        <v>7.2407407407407414</v>
      </c>
      <c r="BA56" s="29">
        <f t="shared" si="15"/>
        <v>7.9259259259259256</v>
      </c>
      <c r="BB56" s="29">
        <f t="shared" si="15"/>
        <v>6.9814814814814818</v>
      </c>
      <c r="BC56" s="29"/>
      <c r="BD56" s="29"/>
      <c r="BE56" s="29"/>
      <c r="BF56" s="23"/>
      <c r="BG56" s="23"/>
      <c r="BH56" s="23"/>
      <c r="BI56" s="23"/>
      <c r="BJ56" s="23"/>
      <c r="BK56" s="23"/>
    </row>
    <row r="58" spans="1:63" x14ac:dyDescent="0.15">
      <c r="C58" s="7" t="s">
        <v>39</v>
      </c>
      <c r="D58" s="29">
        <f t="shared" ref="D58:AV58" si="21">AVERAGE(D51:D56)</f>
        <v>8.0000000000000018</v>
      </c>
      <c r="E58" s="29">
        <f t="shared" si="21"/>
        <v>7.7222222222222214</v>
      </c>
      <c r="F58" s="29">
        <f t="shared" si="21"/>
        <v>6.8888888888888893</v>
      </c>
      <c r="G58" s="29">
        <f t="shared" si="21"/>
        <v>4.833333333333333</v>
      </c>
      <c r="H58" s="29">
        <f t="shared" si="21"/>
        <v>7.8888888888888893</v>
      </c>
      <c r="I58" s="29">
        <f t="shared" si="21"/>
        <v>6.3611111111111116</v>
      </c>
      <c r="J58" s="29">
        <f t="shared" si="21"/>
        <v>6.9722222222222223</v>
      </c>
      <c r="K58" s="29">
        <f t="shared" si="21"/>
        <v>6.666666666666667</v>
      </c>
      <c r="L58" s="29">
        <f t="shared" si="21"/>
        <v>5.7222222222222223</v>
      </c>
      <c r="M58" s="29">
        <f t="shared" si="21"/>
        <v>6.9722222222222223</v>
      </c>
      <c r="N58" s="29">
        <f t="shared" si="21"/>
        <v>7.333333333333333</v>
      </c>
      <c r="O58" s="29">
        <f t="shared" si="21"/>
        <v>8.6111111111111107</v>
      </c>
      <c r="P58" s="29">
        <f t="shared" si="21"/>
        <v>6.7222222222222223</v>
      </c>
      <c r="Q58" s="29">
        <f t="shared" si="21"/>
        <v>6.9444444444444455</v>
      </c>
      <c r="R58" s="29">
        <f t="shared" si="21"/>
        <v>5.6111111111111116</v>
      </c>
      <c r="S58" s="29">
        <f t="shared" si="21"/>
        <v>7.3888888888888893</v>
      </c>
      <c r="T58" s="29">
        <f t="shared" si="21"/>
        <v>7.6111111111111116</v>
      </c>
      <c r="U58" s="29">
        <f t="shared" si="21"/>
        <v>7.4444444444444455</v>
      </c>
      <c r="V58" s="29">
        <f t="shared" si="21"/>
        <v>6.833333333333333</v>
      </c>
      <c r="W58" s="29">
        <f t="shared" si="21"/>
        <v>7.5555555555555545</v>
      </c>
      <c r="X58" s="29">
        <f t="shared" si="21"/>
        <v>6.8333333333333321</v>
      </c>
      <c r="Y58" s="29">
        <f t="shared" si="21"/>
        <v>8.7222222222222214</v>
      </c>
      <c r="Z58" s="29">
        <f t="shared" si="21"/>
        <v>7</v>
      </c>
      <c r="AA58" s="29">
        <f t="shared" si="21"/>
        <v>7.8333333333333348</v>
      </c>
      <c r="AB58" s="29">
        <f t="shared" si="21"/>
        <v>7.5</v>
      </c>
      <c r="AC58" s="29">
        <f t="shared" si="21"/>
        <v>7.3333333333333321</v>
      </c>
      <c r="AD58" s="29">
        <f t="shared" si="21"/>
        <v>8.2777777777777786</v>
      </c>
      <c r="AE58" s="29">
        <f t="shared" si="21"/>
        <v>7.4999999999999991</v>
      </c>
      <c r="AF58" s="29">
        <f t="shared" si="21"/>
        <v>7.1111111111111107</v>
      </c>
      <c r="AG58" s="29">
        <f t="shared" si="21"/>
        <v>7.666666666666667</v>
      </c>
      <c r="AH58" s="29">
        <f t="shared" si="21"/>
        <v>6.9444444444444455</v>
      </c>
      <c r="AI58" s="29">
        <f t="shared" si="21"/>
        <v>7.9166666666666652</v>
      </c>
      <c r="AJ58" s="29">
        <f t="shared" si="21"/>
        <v>6.9444444444444455</v>
      </c>
      <c r="AK58" s="29">
        <f t="shared" si="21"/>
        <v>8.0555555555555571</v>
      </c>
      <c r="AL58" s="29">
        <f t="shared" si="21"/>
        <v>7.8333333333333348</v>
      </c>
      <c r="AM58" s="29">
        <f t="shared" si="21"/>
        <v>6.5555555555555545</v>
      </c>
      <c r="AN58" s="29">
        <f t="shared" si="21"/>
        <v>7.4444444444444455</v>
      </c>
      <c r="AO58" s="29">
        <f t="shared" si="21"/>
        <v>6.7777777777777786</v>
      </c>
      <c r="AP58" s="29">
        <f t="shared" si="21"/>
        <v>6.8888888888888884</v>
      </c>
      <c r="AQ58" s="29">
        <f t="shared" si="21"/>
        <v>5.4444444444444438</v>
      </c>
      <c r="AR58" s="29">
        <f t="shared" si="21"/>
        <v>7.1111111111111116</v>
      </c>
      <c r="AS58" s="29">
        <f t="shared" si="21"/>
        <v>8.5555555555555571</v>
      </c>
      <c r="AT58" s="29">
        <f t="shared" si="21"/>
        <v>6.916666666666667</v>
      </c>
      <c r="AU58" s="29">
        <f t="shared" si="21"/>
        <v>7.5</v>
      </c>
      <c r="AV58" s="29">
        <f t="shared" si="21"/>
        <v>7.4444444444444455</v>
      </c>
      <c r="AW58" s="7" t="s">
        <v>39</v>
      </c>
      <c r="AX58" s="29">
        <f>AVERAGE(AX51:AX56)</f>
        <v>7.0956790123456797</v>
      </c>
      <c r="AY58" s="29">
        <f>AVERAGE(AY51:AY56)</f>
        <v>7.981481481481481</v>
      </c>
      <c r="AZ58" s="29">
        <f>AVERAGE(AZ51:AZ56)</f>
        <v>6.9845679012345672</v>
      </c>
      <c r="BA58" s="29">
        <f>AVERAGE(BA51:BA56)</f>
        <v>6.8580246913580254</v>
      </c>
      <c r="BB58" s="29">
        <f>AVERAGE(BB51:BB56)</f>
        <v>7.1018518518518512</v>
      </c>
      <c r="BC58" s="29"/>
      <c r="BD58" s="29"/>
      <c r="BE58" s="29"/>
    </row>
    <row r="59" spans="1:63" x14ac:dyDescent="0.15">
      <c r="C59" s="7" t="s">
        <v>42</v>
      </c>
      <c r="D59" s="29">
        <f t="shared" ref="D59:AV59" si="22">STDEV(D51:D56)</f>
        <v>0.9189365834726636</v>
      </c>
      <c r="E59" s="29">
        <f t="shared" si="22"/>
        <v>1.1038652628462053</v>
      </c>
      <c r="F59" s="29">
        <f t="shared" si="22"/>
        <v>0.86066296582386947</v>
      </c>
      <c r="G59" s="29">
        <f t="shared" si="22"/>
        <v>3.7520364840680562</v>
      </c>
      <c r="H59" s="29">
        <f t="shared" si="22"/>
        <v>0.91084006808529183</v>
      </c>
      <c r="I59" s="29">
        <f t="shared" si="22"/>
        <v>0.93343253441064911</v>
      </c>
      <c r="J59" s="29">
        <f t="shared" si="22"/>
        <v>1.9102549761940328</v>
      </c>
      <c r="K59" s="29">
        <f t="shared" si="22"/>
        <v>2.4765567494675622</v>
      </c>
      <c r="L59" s="29">
        <f t="shared" si="22"/>
        <v>1.8186278914080825</v>
      </c>
      <c r="M59" s="29">
        <f t="shared" si="22"/>
        <v>1.7651460961463579</v>
      </c>
      <c r="N59" s="29">
        <f t="shared" si="22"/>
        <v>1.8378731669453612</v>
      </c>
      <c r="O59" s="29">
        <f t="shared" si="22"/>
        <v>1.2186817407285613</v>
      </c>
      <c r="P59" s="29">
        <f t="shared" si="22"/>
        <v>1.9935079819439061</v>
      </c>
      <c r="Q59" s="29">
        <f t="shared" si="22"/>
        <v>2.2252756799668321</v>
      </c>
      <c r="R59" s="29">
        <f t="shared" si="22"/>
        <v>2.7682057298840625</v>
      </c>
      <c r="S59" s="29">
        <f t="shared" si="22"/>
        <v>1.0628403594282829</v>
      </c>
      <c r="T59" s="29">
        <f t="shared" si="22"/>
        <v>0.82775913476396346</v>
      </c>
      <c r="U59" s="29">
        <f t="shared" si="22"/>
        <v>1.1863420280034767</v>
      </c>
      <c r="V59" s="29">
        <f t="shared" si="22"/>
        <v>2.7547938015192517</v>
      </c>
      <c r="W59" s="29">
        <f t="shared" si="22"/>
        <v>0.72008229982309557</v>
      </c>
      <c r="X59" s="29">
        <f t="shared" si="22"/>
        <v>2.1984843263788232</v>
      </c>
      <c r="Y59" s="29">
        <f t="shared" si="22"/>
        <v>0.57413380812283588</v>
      </c>
      <c r="Z59" s="29">
        <f t="shared" si="22"/>
        <v>1.1547005383792532</v>
      </c>
      <c r="AA59" s="29">
        <f t="shared" si="22"/>
        <v>1.4414498873626373</v>
      </c>
      <c r="AB59" s="29">
        <f t="shared" si="22"/>
        <v>1.8226964152656406</v>
      </c>
      <c r="AC59" s="29">
        <f t="shared" si="22"/>
        <v>1.1155467020454397</v>
      </c>
      <c r="AD59" s="29">
        <f t="shared" si="22"/>
        <v>0.74286731779763471</v>
      </c>
      <c r="AE59" s="29">
        <f t="shared" si="22"/>
        <v>1.0697871023920866</v>
      </c>
      <c r="AF59" s="29">
        <f t="shared" si="22"/>
        <v>1.2938601447119686</v>
      </c>
      <c r="AG59" s="29">
        <f t="shared" si="22"/>
        <v>0.76011695006609192</v>
      </c>
      <c r="AH59" s="29">
        <f t="shared" si="22"/>
        <v>1.7180954140710136</v>
      </c>
      <c r="AI59" s="29">
        <f t="shared" si="22"/>
        <v>0.32914029430219155</v>
      </c>
      <c r="AJ59" s="29">
        <f t="shared" si="22"/>
        <v>1.3567390098101875</v>
      </c>
      <c r="AK59" s="29">
        <f t="shared" si="22"/>
        <v>1.06805465250647</v>
      </c>
      <c r="AL59" s="29">
        <f t="shared" si="22"/>
        <v>1.3291601358251244</v>
      </c>
      <c r="AM59" s="29">
        <f t="shared" si="22"/>
        <v>2.3253832818284867</v>
      </c>
      <c r="AN59" s="29">
        <f t="shared" si="22"/>
        <v>1.2938601447119642</v>
      </c>
      <c r="AO59" s="29">
        <f t="shared" si="22"/>
        <v>0.86066296582386947</v>
      </c>
      <c r="AP59" s="29">
        <f t="shared" si="22"/>
        <v>2.0294133434366035</v>
      </c>
      <c r="AQ59" s="29">
        <f t="shared" si="22"/>
        <v>1.7596295906514827</v>
      </c>
      <c r="AR59" s="29">
        <f t="shared" si="22"/>
        <v>0.86066296582386281</v>
      </c>
      <c r="AS59" s="29">
        <f t="shared" si="22"/>
        <v>0.62063289083417539</v>
      </c>
      <c r="AT59" s="29">
        <f t="shared" si="22"/>
        <v>1.9141287545222478</v>
      </c>
      <c r="AU59" s="29">
        <f t="shared" si="22"/>
        <v>1.1303883305208802</v>
      </c>
      <c r="AV59" s="29">
        <f t="shared" si="22"/>
        <v>0.98130676292530705</v>
      </c>
      <c r="AW59" s="7" t="s">
        <v>42</v>
      </c>
      <c r="AX59" s="29">
        <f>STDEV(AX51:AX56)</f>
        <v>0.81265848231011417</v>
      </c>
      <c r="AY59" s="29">
        <f>STDEV(AY51:AY56)</f>
        <v>0.44413569522729646</v>
      </c>
      <c r="AZ59" s="29">
        <f>STDEV(AZ51:AZ56)</f>
        <v>0.44574142034241182</v>
      </c>
      <c r="BA59" s="29">
        <f>STDEV(BA51:BA56)</f>
        <v>0.77977404017224394</v>
      </c>
      <c r="BB59" s="29">
        <f>STDEV(BB51:BB56)</f>
        <v>0.61393846512291106</v>
      </c>
      <c r="BC59" s="29"/>
      <c r="BD59" s="29"/>
      <c r="BE59" s="29"/>
    </row>
    <row r="60" spans="1:63" x14ac:dyDescent="0.15">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7" t="s">
        <v>45</v>
      </c>
      <c r="AX60" s="29">
        <f>STDEV(D51:D56,I51:I56,N51:N56,S51:S56,X51:X56,AC51:AC56,AH51:AH56,AM51:AM56,AR51:AR56)</f>
        <v>1.4961872759199046</v>
      </c>
      <c r="AY60" s="29">
        <f>STDEV(E51:E56,J51:J56,O51:O56,T51:T56,Y51:Y56,AD51:AD56,AI51:AI56,AN51:AN56,AS51:AS56)</f>
        <v>1.1302337686372743</v>
      </c>
      <c r="AZ60" s="29">
        <f>STDEV(F51:F56,K51:K56,P51:P56,U51:U56,Z51:Z56,AE51:AE56,AJ51:AJ56,AO51:AO56,AT51:AT56)</f>
        <v>1.4349152154730005</v>
      </c>
      <c r="BA60" s="29">
        <f>STDEV(G51:G56,L51:L56,Q51:Q56,V51:V56,AA51:AA56,AF51:AF56,AK51:AK56,AP51:AP56,AU51:AU56)</f>
        <v>2.1746122831870642</v>
      </c>
      <c r="BB60" s="29">
        <f>STDEV(H51:H56,M51:M56,R51:R56,W51:W56,AB51:AB56,AG51:AG56,AL51:AL56,AQ51:AQ56,AV51:AV56)</f>
        <v>1.6874231612808688</v>
      </c>
      <c r="BC60" s="29"/>
      <c r="BD60" s="29"/>
      <c r="BE60" s="29"/>
    </row>
    <row r="63" spans="1:63" x14ac:dyDescent="0.15">
      <c r="AY63" s="7"/>
      <c r="AZ63" s="7"/>
      <c r="BA63" s="7"/>
      <c r="BB63" s="7"/>
      <c r="BC63" s="7"/>
    </row>
    <row r="64" spans="1:63" x14ac:dyDescent="0.15">
      <c r="AW64" s="7"/>
      <c r="AX64" s="7"/>
      <c r="AY64" s="29"/>
      <c r="AZ64" s="29"/>
      <c r="BA64" s="29"/>
      <c r="BB64" s="29"/>
      <c r="BC64" s="29"/>
    </row>
    <row r="65" spans="49:55" x14ac:dyDescent="0.15">
      <c r="AY65" s="7"/>
      <c r="AZ65" s="7"/>
      <c r="BA65" s="7"/>
      <c r="BB65" s="7"/>
      <c r="BC65" s="7"/>
    </row>
    <row r="66" spans="49:55" x14ac:dyDescent="0.15">
      <c r="AW66" s="7"/>
      <c r="AX66" s="7"/>
      <c r="AY66" s="29"/>
      <c r="AZ66" s="29"/>
      <c r="BA66" s="29"/>
      <c r="BB66" s="29"/>
      <c r="BC66" s="29"/>
    </row>
    <row r="67" spans="49:55" x14ac:dyDescent="0.15">
      <c r="AY67" s="7" t="s">
        <v>2</v>
      </c>
      <c r="AZ67" s="7" t="s">
        <v>46</v>
      </c>
      <c r="BA67" s="7" t="s">
        <v>433</v>
      </c>
      <c r="BB67" s="7" t="s">
        <v>397</v>
      </c>
      <c r="BC67" s="7" t="s">
        <v>398</v>
      </c>
    </row>
    <row r="68" spans="49:55" x14ac:dyDescent="0.15">
      <c r="AW68" s="7" t="s">
        <v>31</v>
      </c>
      <c r="AX68" s="7" t="s">
        <v>39</v>
      </c>
      <c r="AY68" s="29">
        <v>7.481481481481481</v>
      </c>
      <c r="AZ68" s="29">
        <v>5.8518518518518521</v>
      </c>
      <c r="BA68" s="29">
        <v>6.7222222222222223</v>
      </c>
      <c r="BB68" s="29">
        <v>6.6296296296296289</v>
      </c>
      <c r="BC68" s="29">
        <v>6.4074074074074074</v>
      </c>
    </row>
    <row r="69" spans="49:55" x14ac:dyDescent="0.15">
      <c r="AW69" s="29"/>
      <c r="AX69" s="7" t="s">
        <v>42</v>
      </c>
      <c r="AY69" s="29">
        <v>0.38275587208189094</v>
      </c>
      <c r="AZ69" s="29">
        <v>1.0810755199501054</v>
      </c>
      <c r="BA69" s="29">
        <v>0.84546721687762905</v>
      </c>
      <c r="BB69" s="29">
        <v>0.78776654643825494</v>
      </c>
      <c r="BC69" s="29">
        <v>0.80020573486260127</v>
      </c>
    </row>
    <row r="70" spans="49:55" x14ac:dyDescent="0.15">
      <c r="AW70" s="29"/>
      <c r="AX70" s="7" t="s">
        <v>45</v>
      </c>
      <c r="AY70" s="29">
        <v>1.6105869168199904</v>
      </c>
      <c r="AZ70" s="29">
        <v>1.9753901683618496</v>
      </c>
      <c r="BA70" s="29">
        <v>2.0778859600307915</v>
      </c>
      <c r="BB70" s="29">
        <v>1.8863591396215682</v>
      </c>
      <c r="BC70" s="29">
        <v>2.5662432605653196</v>
      </c>
    </row>
    <row r="71" spans="49:55" x14ac:dyDescent="0.15">
      <c r="AW71" s="7" t="s">
        <v>32</v>
      </c>
      <c r="AX71" s="7" t="s">
        <v>39</v>
      </c>
      <c r="AY71" s="29">
        <v>8.129629629629628</v>
      </c>
      <c r="AZ71" s="29">
        <v>7.5740740740740735</v>
      </c>
      <c r="BA71" s="29">
        <v>7.0370370370370372</v>
      </c>
      <c r="BB71" s="29">
        <v>7.1481481481481479</v>
      </c>
      <c r="BC71" s="29">
        <v>6.7222222222222223</v>
      </c>
    </row>
    <row r="72" spans="49:55" x14ac:dyDescent="0.15">
      <c r="AX72" s="7" t="s">
        <v>42</v>
      </c>
      <c r="AY72" s="29">
        <v>0.52312766266020483</v>
      </c>
      <c r="AZ72" s="29">
        <v>0.56837071308232623</v>
      </c>
      <c r="BA72" s="29">
        <v>0.59073783814450043</v>
      </c>
      <c r="BB72" s="29">
        <v>0.55629580312647664</v>
      </c>
      <c r="BC72" s="29">
        <v>1.0903618155864043</v>
      </c>
    </row>
    <row r="73" spans="49:55" x14ac:dyDescent="0.15">
      <c r="AW73" s="29"/>
      <c r="AX73" s="7" t="s">
        <v>45</v>
      </c>
      <c r="AY73" s="29">
        <v>1.0648110169166314</v>
      </c>
      <c r="AZ73" s="29">
        <v>1.3542644296269855</v>
      </c>
      <c r="BA73" s="29">
        <v>1.7693721619995559</v>
      </c>
      <c r="BB73" s="29">
        <v>1.534599786895561</v>
      </c>
      <c r="BC73" s="29">
        <v>2.2771768906246548</v>
      </c>
    </row>
    <row r="74" spans="49:55" x14ac:dyDescent="0.15">
      <c r="AW74" s="7" t="s">
        <v>33</v>
      </c>
      <c r="AX74" s="7" t="s">
        <v>39</v>
      </c>
      <c r="AY74" s="29">
        <v>8.3333333333333339</v>
      </c>
      <c r="AZ74" s="29">
        <v>7.8611111111111116</v>
      </c>
      <c r="BA74" s="29">
        <v>7.5462962962962967</v>
      </c>
      <c r="BB74" s="29">
        <v>7.1759259259259247</v>
      </c>
      <c r="BC74" s="29">
        <v>7.4444444444444455</v>
      </c>
    </row>
    <row r="75" spans="49:55" x14ac:dyDescent="0.15">
      <c r="AW75" s="29"/>
      <c r="AX75" s="7" t="s">
        <v>42</v>
      </c>
      <c r="AY75" s="29">
        <v>0.59317101400173966</v>
      </c>
      <c r="AZ75" s="29">
        <v>0.90931394570403878</v>
      </c>
      <c r="BA75" s="29">
        <v>0.69603521504025323</v>
      </c>
      <c r="BB75" s="29">
        <v>0.36246186119789942</v>
      </c>
      <c r="BC75" s="29">
        <v>0.76416661617997295</v>
      </c>
    </row>
    <row r="76" spans="49:55" x14ac:dyDescent="0.15">
      <c r="AX76" s="7" t="s">
        <v>45</v>
      </c>
      <c r="AY76" s="29">
        <v>1.3067314834392416</v>
      </c>
      <c r="AZ76" s="29">
        <v>1.7167780998210456</v>
      </c>
      <c r="BA76" s="29">
        <v>1.9286042428778378</v>
      </c>
      <c r="BB76" s="29">
        <v>1.7621743842330826</v>
      </c>
      <c r="BC76" s="29">
        <v>2.2771768906246548</v>
      </c>
    </row>
    <row r="77" spans="49:55" x14ac:dyDescent="0.15">
      <c r="AW77" s="7" t="s">
        <v>37</v>
      </c>
      <c r="AX77" s="7" t="s">
        <v>39</v>
      </c>
      <c r="AY77" s="29">
        <v>7.981481481481481</v>
      </c>
      <c r="AZ77" s="29">
        <v>7.0956790123456797</v>
      </c>
      <c r="BA77" s="29">
        <v>7.1018518518518512</v>
      </c>
      <c r="BB77" s="29">
        <v>6.9845679012345672</v>
      </c>
      <c r="BC77" s="29">
        <v>6.8580246913580254</v>
      </c>
    </row>
    <row r="78" spans="49:55" x14ac:dyDescent="0.15">
      <c r="AX78" s="7" t="s">
        <v>42</v>
      </c>
      <c r="AY78" s="29">
        <v>0.44413569522729646</v>
      </c>
      <c r="AZ78" s="29">
        <v>0.81265848231011417</v>
      </c>
      <c r="BA78" s="29">
        <v>0.61393846512291106</v>
      </c>
      <c r="BB78" s="29">
        <v>0.44574142034241182</v>
      </c>
      <c r="BC78" s="29">
        <v>0.77977404017224394</v>
      </c>
    </row>
    <row r="79" spans="49:55" x14ac:dyDescent="0.15">
      <c r="AX79" s="7" t="s">
        <v>45</v>
      </c>
      <c r="AY79" s="29">
        <v>1.1302337686372743</v>
      </c>
      <c r="AZ79" s="29">
        <v>1.4961872759199046</v>
      </c>
      <c r="BA79" s="29">
        <v>1.6874231612808688</v>
      </c>
      <c r="BB79" s="29">
        <v>1.4349152154730005</v>
      </c>
      <c r="BC79" s="29">
        <v>2.1746122831870642</v>
      </c>
    </row>
    <row r="80" spans="49:55" x14ac:dyDescent="0.15">
      <c r="AX80" s="7"/>
      <c r="AY80" s="29"/>
      <c r="AZ80" s="29"/>
      <c r="BA80" s="29"/>
      <c r="BB80" s="29"/>
      <c r="BC80" s="29"/>
    </row>
    <row r="81" spans="49:69" x14ac:dyDescent="0.15">
      <c r="AX81" s="7"/>
      <c r="AY81" s="29"/>
      <c r="AZ81" s="29"/>
      <c r="BA81" s="29"/>
      <c r="BB81" s="29"/>
      <c r="BC81" s="29"/>
    </row>
    <row r="82" spans="49:69" x14ac:dyDescent="0.15">
      <c r="AX82" s="7"/>
      <c r="AY82" s="29"/>
      <c r="AZ82" s="29"/>
      <c r="BA82" s="29"/>
      <c r="BB82" s="29"/>
      <c r="BC82" s="29"/>
    </row>
    <row r="83" spans="49:69" x14ac:dyDescent="0.15">
      <c r="AX83" s="7"/>
      <c r="AY83" s="29"/>
      <c r="AZ83" s="29"/>
      <c r="BA83" s="29"/>
      <c r="BB83" s="29"/>
      <c r="BC83" s="29"/>
      <c r="BD83" s="29"/>
    </row>
    <row r="84" spans="49:69" x14ac:dyDescent="0.15">
      <c r="AX84" s="121" t="s">
        <v>396</v>
      </c>
      <c r="AY84" s="121"/>
      <c r="AZ84" s="121"/>
      <c r="BA84" s="121"/>
      <c r="BB84" s="122" t="s">
        <v>2</v>
      </c>
      <c r="BC84" s="122"/>
      <c r="BD84" s="122"/>
      <c r="BE84" s="122"/>
      <c r="BF84" s="123" t="s">
        <v>397</v>
      </c>
      <c r="BG84" s="123"/>
      <c r="BH84" s="123"/>
      <c r="BI84" s="123"/>
      <c r="BJ84" s="124" t="s">
        <v>398</v>
      </c>
      <c r="BK84" s="124"/>
      <c r="BL84" s="124"/>
      <c r="BM84" s="124"/>
      <c r="BN84" s="120" t="s">
        <v>399</v>
      </c>
      <c r="BO84" s="120"/>
      <c r="BP84" s="120"/>
      <c r="BQ84" s="120"/>
    </row>
    <row r="85" spans="49:69" x14ac:dyDescent="0.15">
      <c r="AX85" s="7" t="s">
        <v>31</v>
      </c>
      <c r="AY85" s="7" t="s">
        <v>32</v>
      </c>
      <c r="AZ85" s="7" t="s">
        <v>33</v>
      </c>
      <c r="BA85" s="7" t="s">
        <v>37</v>
      </c>
      <c r="BB85" s="7" t="s">
        <v>31</v>
      </c>
      <c r="BC85" s="7" t="s">
        <v>32</v>
      </c>
      <c r="BD85" s="7" t="s">
        <v>33</v>
      </c>
      <c r="BE85" s="7" t="s">
        <v>37</v>
      </c>
      <c r="BF85" s="7" t="s">
        <v>31</v>
      </c>
      <c r="BG85" s="7" t="s">
        <v>32</v>
      </c>
      <c r="BH85" s="7" t="s">
        <v>33</v>
      </c>
      <c r="BI85" s="7" t="s">
        <v>37</v>
      </c>
      <c r="BJ85" s="7" t="s">
        <v>31</v>
      </c>
      <c r="BK85" s="7" t="s">
        <v>32</v>
      </c>
      <c r="BL85" s="7" t="s">
        <v>33</v>
      </c>
      <c r="BM85" s="7" t="s">
        <v>37</v>
      </c>
      <c r="BN85" s="7" t="s">
        <v>31</v>
      </c>
      <c r="BO85" s="7" t="s">
        <v>32</v>
      </c>
      <c r="BP85" s="7" t="s">
        <v>33</v>
      </c>
      <c r="BQ85" s="7" t="s">
        <v>37</v>
      </c>
    </row>
    <row r="86" spans="49:69" x14ac:dyDescent="0.15">
      <c r="AW86" s="80" t="s">
        <v>419</v>
      </c>
      <c r="AX86" s="68">
        <f>D11</f>
        <v>7.166666666666667</v>
      </c>
      <c r="AY86" s="68">
        <f>D26</f>
        <v>8.3333333333333339</v>
      </c>
      <c r="AZ86" s="68">
        <f>D41</f>
        <v>8.5</v>
      </c>
      <c r="BA86" s="68">
        <f>AVERAGE(AX86:AZ86)</f>
        <v>8</v>
      </c>
      <c r="BB86" s="68">
        <f>E11</f>
        <v>7.166666666666667</v>
      </c>
      <c r="BC86" s="68">
        <f>E26</f>
        <v>8</v>
      </c>
      <c r="BD86" s="68">
        <f>E41</f>
        <v>8</v>
      </c>
      <c r="BE86" s="68">
        <f>AVERAGE(BB86:BD86)</f>
        <v>7.7222222222222223</v>
      </c>
      <c r="BF86" s="68">
        <f>F11</f>
        <v>6.333333333333333</v>
      </c>
      <c r="BG86" s="68">
        <f>F26</f>
        <v>7.666666666666667</v>
      </c>
      <c r="BH86" s="68">
        <f>F41</f>
        <v>6.666666666666667</v>
      </c>
      <c r="BI86" s="68">
        <f>AVERAGE(BF86:BH86)</f>
        <v>6.8888888888888893</v>
      </c>
      <c r="BJ86" s="68">
        <f>G11</f>
        <v>4.5</v>
      </c>
      <c r="BK86" s="68">
        <f>G26</f>
        <v>5.333333333333333</v>
      </c>
      <c r="BL86" s="68">
        <f>G41</f>
        <v>4.666666666666667</v>
      </c>
      <c r="BM86" s="68">
        <f>AVERAGE(BJ86:BL86)</f>
        <v>4.833333333333333</v>
      </c>
      <c r="BN86" s="68">
        <f>H11</f>
        <v>7.666666666666667</v>
      </c>
      <c r="BO86" s="68">
        <f>H26</f>
        <v>7.833333333333333</v>
      </c>
      <c r="BP86" s="68">
        <f>H41</f>
        <v>8.1666666666666661</v>
      </c>
      <c r="BQ86" s="68">
        <f>AVERAGE(BN86:BP86)</f>
        <v>7.8888888888888884</v>
      </c>
    </row>
    <row r="87" spans="49:69" x14ac:dyDescent="0.15">
      <c r="AW87" s="79" t="s">
        <v>420</v>
      </c>
      <c r="AX87" s="68">
        <f>I11</f>
        <v>4.833333333333333</v>
      </c>
      <c r="AY87" s="68">
        <f>I26</f>
        <v>6.666666666666667</v>
      </c>
      <c r="AZ87" s="68">
        <f>I41</f>
        <v>7.583333333333333</v>
      </c>
      <c r="BA87" s="68">
        <f t="shared" ref="BA87:BA94" si="23">AVERAGE(AX87:AZ87)</f>
        <v>6.3611111111111107</v>
      </c>
      <c r="BB87" s="68">
        <f>J11</f>
        <v>6.166666666666667</v>
      </c>
      <c r="BC87" s="68">
        <f>J26</f>
        <v>7</v>
      </c>
      <c r="BD87" s="68">
        <f>J41</f>
        <v>7.75</v>
      </c>
      <c r="BE87" s="68">
        <f t="shared" ref="BE87:BE94" si="24">AVERAGE(BB87:BD87)</f>
        <v>6.9722222222222223</v>
      </c>
      <c r="BF87" s="68">
        <f>K11</f>
        <v>6.166666666666667</v>
      </c>
      <c r="BG87" s="68">
        <f>K26</f>
        <v>6.833333333333333</v>
      </c>
      <c r="BH87" s="68">
        <f>K41</f>
        <v>7</v>
      </c>
      <c r="BI87" s="68">
        <f t="shared" ref="BI87:BI94" si="25">AVERAGE(BF87:BH87)</f>
        <v>6.666666666666667</v>
      </c>
      <c r="BJ87" s="68">
        <f>L11</f>
        <v>6</v>
      </c>
      <c r="BK87" s="68">
        <f>L26</f>
        <v>5</v>
      </c>
      <c r="BL87" s="68">
        <f>L41</f>
        <v>6.166666666666667</v>
      </c>
      <c r="BM87" s="68">
        <f t="shared" ref="BM87:BM94" si="26">AVERAGE(BJ87:BL87)</f>
        <v>5.7222222222222223</v>
      </c>
      <c r="BN87" s="68">
        <f>M11</f>
        <v>7.166666666666667</v>
      </c>
      <c r="BO87" s="68">
        <f>M26</f>
        <v>6.666666666666667</v>
      </c>
      <c r="BP87" s="68">
        <f>M41</f>
        <v>7.083333333333333</v>
      </c>
      <c r="BQ87" s="68">
        <f t="shared" ref="BQ87:BQ94" si="27">AVERAGE(BN87:BP87)</f>
        <v>6.9722222222222223</v>
      </c>
    </row>
    <row r="88" spans="49:69" x14ac:dyDescent="0.15">
      <c r="AW88" s="81" t="s">
        <v>421</v>
      </c>
      <c r="AX88" s="68">
        <f>N11</f>
        <v>6.166666666666667</v>
      </c>
      <c r="AY88" s="68">
        <f>N26</f>
        <v>7.5</v>
      </c>
      <c r="AZ88" s="68">
        <f>N41</f>
        <v>8.3333333333333339</v>
      </c>
      <c r="BA88" s="68">
        <f t="shared" si="23"/>
        <v>7.333333333333333</v>
      </c>
      <c r="BB88" s="68">
        <f>O11</f>
        <v>8.3333333333333339</v>
      </c>
      <c r="BC88" s="68">
        <f>O26</f>
        <v>8.6666666666666661</v>
      </c>
      <c r="BD88" s="68">
        <f>O41</f>
        <v>8.8333333333333339</v>
      </c>
      <c r="BE88" s="68">
        <f t="shared" si="24"/>
        <v>8.6111111111111125</v>
      </c>
      <c r="BF88" s="68">
        <f>P11</f>
        <v>6.5</v>
      </c>
      <c r="BG88" s="68">
        <f>P26</f>
        <v>6.833333333333333</v>
      </c>
      <c r="BH88" s="68">
        <f>P41</f>
        <v>6.833333333333333</v>
      </c>
      <c r="BI88" s="68">
        <f t="shared" si="25"/>
        <v>6.7222222222222214</v>
      </c>
      <c r="BJ88" s="68">
        <f>Q11</f>
        <v>6.666666666666667</v>
      </c>
      <c r="BK88" s="68">
        <f>Q26</f>
        <v>6.833333333333333</v>
      </c>
      <c r="BL88" s="68">
        <f>Q41</f>
        <v>7.333333333333333</v>
      </c>
      <c r="BM88" s="68">
        <f t="shared" si="26"/>
        <v>6.9444444444444438</v>
      </c>
      <c r="BN88" s="68">
        <f>R11</f>
        <v>5</v>
      </c>
      <c r="BO88" s="68">
        <f>R26</f>
        <v>6</v>
      </c>
      <c r="BP88" s="68">
        <f>R41</f>
        <v>5.833333333333333</v>
      </c>
      <c r="BQ88" s="68">
        <f t="shared" si="27"/>
        <v>5.6111111111111107</v>
      </c>
    </row>
    <row r="89" spans="49:69" x14ac:dyDescent="0.15">
      <c r="AW89" s="82" t="s">
        <v>422</v>
      </c>
      <c r="AX89" s="68">
        <f>S11</f>
        <v>5.833333333333333</v>
      </c>
      <c r="AY89" s="68">
        <f>S26</f>
        <v>8</v>
      </c>
      <c r="AZ89" s="68">
        <f>S41</f>
        <v>8.3333333333333339</v>
      </c>
      <c r="BA89" s="68">
        <f t="shared" si="23"/>
        <v>7.3888888888888884</v>
      </c>
      <c r="BB89" s="68">
        <f>T11</f>
        <v>7</v>
      </c>
      <c r="BC89" s="68">
        <f>T26</f>
        <v>7.666666666666667</v>
      </c>
      <c r="BD89" s="68">
        <f>T41</f>
        <v>8.1666666666666661</v>
      </c>
      <c r="BE89" s="68">
        <f t="shared" si="24"/>
        <v>7.6111111111111116</v>
      </c>
      <c r="BF89" s="68">
        <f>U11</f>
        <v>7.333333333333333</v>
      </c>
      <c r="BG89" s="68">
        <f>U26</f>
        <v>7.333333333333333</v>
      </c>
      <c r="BH89" s="68">
        <f>U41</f>
        <v>7.666666666666667</v>
      </c>
      <c r="BI89" s="68">
        <f t="shared" si="25"/>
        <v>7.4444444444444438</v>
      </c>
      <c r="BJ89" s="68">
        <f>V11</f>
        <v>6.166666666666667</v>
      </c>
      <c r="BK89" s="68">
        <f>V26</f>
        <v>7</v>
      </c>
      <c r="BL89" s="68">
        <f>V41</f>
        <v>7.333333333333333</v>
      </c>
      <c r="BM89" s="68">
        <f t="shared" si="26"/>
        <v>6.833333333333333</v>
      </c>
      <c r="BN89" s="68">
        <f>W11</f>
        <v>7.333333333333333</v>
      </c>
      <c r="BO89" s="68">
        <f>W26</f>
        <v>7.666666666666667</v>
      </c>
      <c r="BP89" s="68">
        <f>W41</f>
        <v>7.666666666666667</v>
      </c>
      <c r="BQ89" s="68">
        <f t="shared" si="27"/>
        <v>7.5555555555555562</v>
      </c>
    </row>
    <row r="90" spans="49:69" x14ac:dyDescent="0.15">
      <c r="AW90" s="83" t="s">
        <v>423</v>
      </c>
      <c r="AX90" s="68">
        <f>X11</f>
        <v>5.5</v>
      </c>
      <c r="AY90" s="68">
        <f>X26</f>
        <v>7.666666666666667</v>
      </c>
      <c r="AZ90" s="68">
        <f>X41</f>
        <v>7.333333333333333</v>
      </c>
      <c r="BA90" s="68">
        <f t="shared" si="23"/>
        <v>6.833333333333333</v>
      </c>
      <c r="BB90" s="68">
        <f>Y11</f>
        <v>8.5</v>
      </c>
      <c r="BC90" s="68">
        <f>Y26</f>
        <v>9</v>
      </c>
      <c r="BD90" s="68">
        <f>Y41</f>
        <v>8.6666666666666661</v>
      </c>
      <c r="BE90" s="68">
        <f t="shared" si="24"/>
        <v>8.7222222222222214</v>
      </c>
      <c r="BF90" s="68">
        <f>Z11</f>
        <v>6.5</v>
      </c>
      <c r="BG90" s="68">
        <f>Z26</f>
        <v>7.166666666666667</v>
      </c>
      <c r="BH90" s="68">
        <f>Z41</f>
        <v>7.333333333333333</v>
      </c>
      <c r="BI90" s="68">
        <f t="shared" si="25"/>
        <v>7</v>
      </c>
      <c r="BJ90" s="68">
        <f>AA11</f>
        <v>7</v>
      </c>
      <c r="BK90" s="68">
        <f>AA26</f>
        <v>7.833333333333333</v>
      </c>
      <c r="BL90" s="68">
        <f>AA41</f>
        <v>8.6666666666666661</v>
      </c>
      <c r="BM90" s="68">
        <f t="shared" si="26"/>
        <v>7.833333333333333</v>
      </c>
      <c r="BN90" s="68">
        <f>AB11</f>
        <v>7.166666666666667</v>
      </c>
      <c r="BO90" s="68">
        <f>AB26</f>
        <v>7.166666666666667</v>
      </c>
      <c r="BP90" s="68">
        <f>AB41</f>
        <v>8.1666666666666661</v>
      </c>
      <c r="BQ90" s="68">
        <f t="shared" si="27"/>
        <v>7.5</v>
      </c>
    </row>
    <row r="91" spans="49:69" x14ac:dyDescent="0.15">
      <c r="AW91" s="84" t="s">
        <v>424</v>
      </c>
      <c r="AX91" s="68">
        <f>AC11</f>
        <v>6</v>
      </c>
      <c r="AY91" s="68">
        <f>AC26</f>
        <v>7.833333333333333</v>
      </c>
      <c r="AZ91" s="68">
        <f>AC41</f>
        <v>8.1666666666666661</v>
      </c>
      <c r="BA91" s="68">
        <f t="shared" si="23"/>
        <v>7.333333333333333</v>
      </c>
      <c r="BB91" s="68">
        <f>AD11</f>
        <v>7.833333333333333</v>
      </c>
      <c r="BC91" s="68">
        <f>AD26</f>
        <v>8.3333333333333339</v>
      </c>
      <c r="BD91" s="68">
        <f>AD41</f>
        <v>8.6666666666666661</v>
      </c>
      <c r="BE91" s="68">
        <f t="shared" si="24"/>
        <v>8.2777777777777786</v>
      </c>
      <c r="BF91" s="68">
        <f>AE11</f>
        <v>6.666666666666667</v>
      </c>
      <c r="BG91" s="68">
        <f>AE26</f>
        <v>7.666666666666667</v>
      </c>
      <c r="BH91" s="68">
        <f>AE41</f>
        <v>8.1666666666666661</v>
      </c>
      <c r="BI91" s="68">
        <f t="shared" si="25"/>
        <v>7.5</v>
      </c>
      <c r="BJ91" s="68">
        <f>AF11</f>
        <v>5.833333333333333</v>
      </c>
      <c r="BK91" s="68">
        <f>AF26</f>
        <v>7.166666666666667</v>
      </c>
      <c r="BL91" s="68">
        <f>AF41</f>
        <v>8.3333333333333339</v>
      </c>
      <c r="BM91" s="68">
        <f t="shared" si="26"/>
        <v>7.1111111111111116</v>
      </c>
      <c r="BN91" s="68">
        <f>AG11</f>
        <v>6.833333333333333</v>
      </c>
      <c r="BO91" s="68">
        <f>AG26</f>
        <v>7.666666666666667</v>
      </c>
      <c r="BP91" s="68">
        <f>AG41</f>
        <v>8.5</v>
      </c>
      <c r="BQ91" s="68">
        <f>AVERAGE(BN91:BP91)</f>
        <v>7.666666666666667</v>
      </c>
    </row>
    <row r="92" spans="49:69" x14ac:dyDescent="0.15">
      <c r="AW92" s="85" t="s">
        <v>425</v>
      </c>
      <c r="AX92" s="68">
        <f>AH11</f>
        <v>5.666666666666667</v>
      </c>
      <c r="AY92" s="68">
        <f>AH26</f>
        <v>7.833333333333333</v>
      </c>
      <c r="AZ92" s="68">
        <f>AH41</f>
        <v>7.333333333333333</v>
      </c>
      <c r="BA92" s="68">
        <f t="shared" si="23"/>
        <v>6.9444444444444438</v>
      </c>
      <c r="BB92" s="68">
        <f>AI11</f>
        <v>7.5</v>
      </c>
      <c r="BC92" s="68">
        <f>AI26</f>
        <v>8.1666666666666661</v>
      </c>
      <c r="BD92" s="68">
        <f>AI41</f>
        <v>8.0833333333333339</v>
      </c>
      <c r="BE92" s="68">
        <f t="shared" si="24"/>
        <v>7.916666666666667</v>
      </c>
      <c r="BF92" s="68">
        <f>AJ11</f>
        <v>7</v>
      </c>
      <c r="BG92" s="68">
        <f>AJ26</f>
        <v>7.666666666666667</v>
      </c>
      <c r="BH92" s="68">
        <f>AJ41</f>
        <v>6.166666666666667</v>
      </c>
      <c r="BI92" s="68">
        <f t="shared" si="25"/>
        <v>6.9444444444444455</v>
      </c>
      <c r="BJ92" s="68">
        <f>AK11</f>
        <v>8</v>
      </c>
      <c r="BK92" s="68">
        <f>AK26</f>
        <v>7.5</v>
      </c>
      <c r="BL92" s="68">
        <f>AK41</f>
        <v>8.6666666666666661</v>
      </c>
      <c r="BM92" s="68">
        <f t="shared" si="26"/>
        <v>8.0555555555555554</v>
      </c>
      <c r="BN92" s="68">
        <f>AL11</f>
        <v>7.666666666666667</v>
      </c>
      <c r="BO92" s="68">
        <f>AL26</f>
        <v>7.5</v>
      </c>
      <c r="BP92" s="68">
        <f>AL41</f>
        <v>8.3333333333333339</v>
      </c>
      <c r="BQ92" s="68">
        <f t="shared" si="27"/>
        <v>7.833333333333333</v>
      </c>
    </row>
    <row r="93" spans="49:69" x14ac:dyDescent="0.15">
      <c r="AW93" s="86" t="s">
        <v>426</v>
      </c>
      <c r="AX93" s="68">
        <f>AM11</f>
        <v>5.333333333333333</v>
      </c>
      <c r="AY93" s="68">
        <f>AM26</f>
        <v>7</v>
      </c>
      <c r="AZ93" s="68">
        <f>AM41</f>
        <v>7.333333333333333</v>
      </c>
      <c r="BA93" s="68">
        <f t="shared" si="23"/>
        <v>6.5555555555555545</v>
      </c>
      <c r="BB93" s="68">
        <f>AN11</f>
        <v>6.5</v>
      </c>
      <c r="BC93" s="68">
        <f>AN26</f>
        <v>8</v>
      </c>
      <c r="BD93" s="68">
        <f>AN41</f>
        <v>7.833333333333333</v>
      </c>
      <c r="BE93" s="68">
        <f t="shared" si="24"/>
        <v>7.4444444444444438</v>
      </c>
      <c r="BF93" s="68">
        <f>AO11</f>
        <v>6.5</v>
      </c>
      <c r="BG93" s="68">
        <f>AO26</f>
        <v>6.5</v>
      </c>
      <c r="BH93" s="68">
        <f>AO41</f>
        <v>7.333333333333333</v>
      </c>
      <c r="BI93" s="68">
        <f t="shared" si="25"/>
        <v>6.7777777777777777</v>
      </c>
      <c r="BJ93" s="68">
        <f>AP11</f>
        <v>6.666666666666667</v>
      </c>
      <c r="BK93" s="68">
        <f>AP26</f>
        <v>6.666666666666667</v>
      </c>
      <c r="BL93" s="68">
        <f>AP41</f>
        <v>7.333333333333333</v>
      </c>
      <c r="BM93" s="68">
        <f t="shared" si="26"/>
        <v>6.8888888888888893</v>
      </c>
      <c r="BN93" s="68">
        <f>AQ11</f>
        <v>4.666666666666667</v>
      </c>
      <c r="BO93" s="68">
        <f>AQ26</f>
        <v>5.333333333333333</v>
      </c>
      <c r="BP93" s="68">
        <f>AQ41</f>
        <v>6.333333333333333</v>
      </c>
      <c r="BQ93" s="68">
        <f t="shared" si="27"/>
        <v>5.4444444444444438</v>
      </c>
    </row>
    <row r="94" spans="49:69" x14ac:dyDescent="0.15">
      <c r="AW94" s="87" t="s">
        <v>427</v>
      </c>
      <c r="AX94" s="68">
        <f>AR11</f>
        <v>6.166666666666667</v>
      </c>
      <c r="AY94" s="68">
        <f>AR26</f>
        <v>7.333333333333333</v>
      </c>
      <c r="AZ94" s="68">
        <f>AR41</f>
        <v>7.833333333333333</v>
      </c>
      <c r="BA94" s="68">
        <f t="shared" si="23"/>
        <v>7.1111111111111107</v>
      </c>
      <c r="BB94" s="68">
        <f>AS11</f>
        <v>8.3333333333333339</v>
      </c>
      <c r="BC94" s="68">
        <f>AS26</f>
        <v>8.3333333333333339</v>
      </c>
      <c r="BD94" s="68">
        <f>AS41</f>
        <v>9</v>
      </c>
      <c r="BE94" s="68">
        <f t="shared" si="24"/>
        <v>8.5555555555555554</v>
      </c>
      <c r="BF94" s="68">
        <f>AT11</f>
        <v>6.666666666666667</v>
      </c>
      <c r="BG94" s="68">
        <f>AT26</f>
        <v>6.666666666666667</v>
      </c>
      <c r="BH94" s="68">
        <f>AT41</f>
        <v>7.416666666666667</v>
      </c>
      <c r="BI94" s="68">
        <f t="shared" si="25"/>
        <v>6.916666666666667</v>
      </c>
      <c r="BJ94" s="68">
        <f>AU11</f>
        <v>6.833333333333333</v>
      </c>
      <c r="BK94" s="68">
        <f>AU26</f>
        <v>7.166666666666667</v>
      </c>
      <c r="BL94" s="68">
        <f>AU41</f>
        <v>8.5</v>
      </c>
      <c r="BM94" s="68">
        <f t="shared" si="26"/>
        <v>7.5</v>
      </c>
      <c r="BN94" s="68">
        <f>AV11</f>
        <v>7</v>
      </c>
      <c r="BO94" s="68">
        <f>AV26</f>
        <v>7.5</v>
      </c>
      <c r="BP94" s="68">
        <f>AV41</f>
        <v>7.833333333333333</v>
      </c>
      <c r="BQ94" s="68">
        <f t="shared" si="27"/>
        <v>7.4444444444444438</v>
      </c>
    </row>
    <row r="95" spans="49:69" x14ac:dyDescent="0.15">
      <c r="AW95" s="62"/>
      <c r="AX95" s="68"/>
      <c r="AY95" s="68"/>
      <c r="AZ95" s="68"/>
      <c r="BA95" s="68"/>
      <c r="BB95" s="68"/>
      <c r="BC95" s="68"/>
      <c r="BD95" s="68"/>
      <c r="BE95" s="68"/>
      <c r="BF95" s="68"/>
      <c r="BG95" s="68"/>
      <c r="BH95" s="68"/>
      <c r="BI95" s="68"/>
      <c r="BJ95" s="68"/>
      <c r="BK95" s="68"/>
      <c r="BL95" s="68"/>
      <c r="BM95" s="68"/>
      <c r="BN95" s="68"/>
      <c r="BO95" s="68"/>
      <c r="BP95" s="68"/>
      <c r="BQ95" s="68"/>
    </row>
    <row r="96" spans="49:69" x14ac:dyDescent="0.15">
      <c r="AW96" s="62" t="s">
        <v>40</v>
      </c>
      <c r="AX96" s="68">
        <f>AVERAGE(AX86,AX87,AX88,AX89,AX90,AX91,AX92,AX93,AX94)</f>
        <v>5.8518518518518512</v>
      </c>
      <c r="AY96" s="68">
        <f>AVERAGE(AY86,AY87,AY88,AY89,AY90,AY91,AY92,AY93,AY94)</f>
        <v>7.5740740740740744</v>
      </c>
      <c r="AZ96" s="68">
        <f>AVERAGE(AZ86,AZ87,AZ88,AZ89,AZ90,AZ91,AZ92,AZ93,AZ94)</f>
        <v>7.8611111111111107</v>
      </c>
      <c r="BA96" s="68">
        <f t="shared" ref="BA96:BA97" si="28">AVERAGE(AX96:AZ96)</f>
        <v>7.0956790123456797</v>
      </c>
      <c r="BB96" s="68">
        <f>AVERAGE(BB86,BB87,BB88,BB89,BB90,BB91,BB92,BB93,BB94)</f>
        <v>7.4814814814814827</v>
      </c>
      <c r="BC96" s="68">
        <f>AVERAGE(BC86,BC87,BC88,BC89,BC90,BC91,BC92,BC93,BC94)</f>
        <v>8.129629629629628</v>
      </c>
      <c r="BD96" s="68">
        <f>AVERAGE(BD86,BD87,BD88,BD89,BD90,BD91,BD92,BD93,BD94)</f>
        <v>8.3333333333333339</v>
      </c>
      <c r="BE96" s="68">
        <f t="shared" ref="BE96:BE97" si="29">AVERAGE(BB96:BD96)</f>
        <v>7.981481481481481</v>
      </c>
      <c r="BF96" s="68">
        <f>AVERAGE(BF86,BF87,BF88,BF89,BF90,BF91,BF92,BF93,BF94)</f>
        <v>6.6296296296296289</v>
      </c>
      <c r="BG96" s="68">
        <f>AVERAGE(BG86,BG87,BG88,BG89,BG90,BG91,BG92,BG93,BG94)</f>
        <v>7.1481481481481479</v>
      </c>
      <c r="BH96" s="68">
        <f>AVERAGE(BH86,BH87,BH88,BH89,BH90,BH91,BH92,BH93,BH94)</f>
        <v>7.1759259259259256</v>
      </c>
      <c r="BI96" s="68">
        <f t="shared" ref="BI96:BI97" si="30">AVERAGE(BF96:BH96)</f>
        <v>6.9845679012345672</v>
      </c>
      <c r="BJ96" s="68">
        <f>AVERAGE(BJ86,BJ87,BJ88,BJ89,BJ90,BJ91,BJ92,BJ93,BJ94)</f>
        <v>6.4074074074074083</v>
      </c>
      <c r="BK96" s="68">
        <f>AVERAGE(BK86,BK87,BK88,BK89,BK90,BK91,BK92,BK93,BK94)</f>
        <v>6.7222222222222214</v>
      </c>
      <c r="BL96" s="68">
        <f>AVERAGE(BL86,BL87,BL88,BL89,BL90,BL91,BL92,BL93,BL94)</f>
        <v>7.4444444444444446</v>
      </c>
      <c r="BM96" s="68">
        <f t="shared" ref="BM96:BM97" si="31">AVERAGE(BJ96:BL96)</f>
        <v>6.8580246913580254</v>
      </c>
      <c r="BN96" s="68">
        <f>AVERAGE(BN86,BN87,BN88,BN89,BN90,BN91,BN92,BN93,BN94)</f>
        <v>6.7222222222222223</v>
      </c>
      <c r="BO96" s="68">
        <f>AVERAGE(BO86,BO87,BO88,BO89,BO90,BO91,BO92,BO93,BO94)</f>
        <v>7.0370370370370372</v>
      </c>
      <c r="BP96" s="68">
        <f>AVERAGE(BP86,BP87,BP88,BP89,BP90,BP91,BP92,BP93,BP94)</f>
        <v>7.5462962962962967</v>
      </c>
      <c r="BQ96" s="68">
        <f t="shared" ref="BQ96:BQ97" si="32">AVERAGE(BN96:BP96)</f>
        <v>7.1018518518518521</v>
      </c>
    </row>
    <row r="97" spans="49:69" x14ac:dyDescent="0.15">
      <c r="AW97" s="62" t="s">
        <v>43</v>
      </c>
      <c r="AX97" s="88">
        <f>AZ70</f>
        <v>1.9753901683618496</v>
      </c>
      <c r="AY97" s="88">
        <f>AZ73</f>
        <v>1.3542644296269855</v>
      </c>
      <c r="AZ97" s="88">
        <f>AZ76</f>
        <v>1.7167780998210456</v>
      </c>
      <c r="BA97" s="68">
        <f t="shared" si="28"/>
        <v>1.6821442326032934</v>
      </c>
      <c r="BB97" s="88">
        <f>AY70</f>
        <v>1.6105869168199904</v>
      </c>
      <c r="BC97" s="88">
        <f>AY73</f>
        <v>1.0648110169166314</v>
      </c>
      <c r="BD97" s="68">
        <f>AY76</f>
        <v>1.3067314834392416</v>
      </c>
      <c r="BE97" s="68">
        <f t="shared" si="29"/>
        <v>1.3273764723919543</v>
      </c>
      <c r="BF97" s="68">
        <f>BB70</f>
        <v>1.8863591396215682</v>
      </c>
      <c r="BG97" s="68">
        <f>BB73</f>
        <v>1.534599786895561</v>
      </c>
      <c r="BH97" s="68">
        <f>BB76</f>
        <v>1.7621743842330826</v>
      </c>
      <c r="BI97" s="68">
        <f t="shared" si="30"/>
        <v>1.7277111035834041</v>
      </c>
      <c r="BJ97" s="68">
        <f>BC70</f>
        <v>2.5662432605653196</v>
      </c>
      <c r="BK97" s="68">
        <f>BC73</f>
        <v>2.2771768906246548</v>
      </c>
      <c r="BL97" s="68">
        <f>BC76</f>
        <v>2.2771768906246548</v>
      </c>
      <c r="BM97" s="68">
        <f t="shared" si="31"/>
        <v>2.3735323472715431</v>
      </c>
      <c r="BN97" s="68">
        <f>BA70</f>
        <v>2.0778859600307915</v>
      </c>
      <c r="BO97" s="68">
        <f>BA73</f>
        <v>1.7693721619995559</v>
      </c>
      <c r="BP97" s="68">
        <f>BA76</f>
        <v>1.9286042428778378</v>
      </c>
      <c r="BQ97" s="68">
        <f t="shared" si="32"/>
        <v>1.9252874549693952</v>
      </c>
    </row>
    <row r="98" spans="49:69" x14ac:dyDescent="0.15">
      <c r="BB98" s="68"/>
      <c r="BC98" s="68"/>
      <c r="BD98" s="68"/>
      <c r="BE98" s="68"/>
      <c r="BF98" s="68"/>
      <c r="BG98" s="68"/>
      <c r="BH98" s="68"/>
      <c r="BI98" s="68"/>
      <c r="BJ98" s="68"/>
      <c r="BK98" s="68"/>
      <c r="BL98" s="68"/>
      <c r="BM98" s="68"/>
    </row>
    <row r="99" spans="49:69" x14ac:dyDescent="0.15">
      <c r="AW99" s="125" t="s">
        <v>428</v>
      </c>
      <c r="AX99" s="121" t="s">
        <v>396</v>
      </c>
      <c r="AY99" s="121"/>
      <c r="AZ99" s="121"/>
      <c r="BA99" s="121"/>
      <c r="BB99" s="122" t="s">
        <v>2</v>
      </c>
      <c r="BC99" s="122"/>
      <c r="BD99" s="122"/>
      <c r="BE99" s="122"/>
      <c r="BF99" s="123" t="s">
        <v>397</v>
      </c>
      <c r="BG99" s="123"/>
      <c r="BH99" s="123"/>
      <c r="BI99" s="123"/>
      <c r="BJ99" s="124" t="s">
        <v>398</v>
      </c>
      <c r="BK99" s="124"/>
      <c r="BL99" s="124"/>
      <c r="BM99" s="124"/>
      <c r="BN99" s="120" t="s">
        <v>399</v>
      </c>
      <c r="BO99" s="120"/>
      <c r="BP99" s="120"/>
      <c r="BQ99" s="120"/>
    </row>
    <row r="100" spans="49:69" x14ac:dyDescent="0.15">
      <c r="AW100" s="125"/>
      <c r="AX100" s="7" t="s">
        <v>31</v>
      </c>
      <c r="AY100" s="7" t="s">
        <v>32</v>
      </c>
      <c r="AZ100" s="7" t="s">
        <v>33</v>
      </c>
      <c r="BA100" s="7" t="s">
        <v>37</v>
      </c>
      <c r="BB100" s="7" t="s">
        <v>31</v>
      </c>
      <c r="BC100" s="7" t="s">
        <v>32</v>
      </c>
      <c r="BD100" s="7" t="s">
        <v>33</v>
      </c>
      <c r="BE100" s="7" t="s">
        <v>37</v>
      </c>
      <c r="BF100" s="7" t="s">
        <v>31</v>
      </c>
      <c r="BG100" s="7" t="s">
        <v>32</v>
      </c>
      <c r="BH100" s="7" t="s">
        <v>33</v>
      </c>
      <c r="BI100" s="7" t="s">
        <v>37</v>
      </c>
      <c r="BJ100" s="7" t="s">
        <v>31</v>
      </c>
      <c r="BK100" s="7" t="s">
        <v>32</v>
      </c>
      <c r="BL100" s="7" t="s">
        <v>33</v>
      </c>
      <c r="BM100" s="7" t="s">
        <v>37</v>
      </c>
      <c r="BN100" s="7" t="s">
        <v>31</v>
      </c>
      <c r="BO100" s="7" t="s">
        <v>32</v>
      </c>
      <c r="BP100" s="7" t="s">
        <v>33</v>
      </c>
      <c r="BQ100" s="7" t="s">
        <v>37</v>
      </c>
    </row>
    <row r="101" spans="49:69" x14ac:dyDescent="0.15">
      <c r="AW101" s="80" t="s">
        <v>419</v>
      </c>
      <c r="AX101" s="68">
        <f>D12</f>
        <v>0.752772652709081</v>
      </c>
      <c r="AY101" s="68">
        <f>D27</f>
        <v>0.51639777949432231</v>
      </c>
      <c r="AZ101" s="68">
        <f>D42</f>
        <v>1.9748417658131499</v>
      </c>
      <c r="BA101" s="68">
        <f>AVERAGE(AX101:AZ101)</f>
        <v>1.0813373993388511</v>
      </c>
      <c r="BB101" s="68">
        <f>E12</f>
        <v>0.98319208025017313</v>
      </c>
      <c r="BC101" s="68">
        <f>E27</f>
        <v>0.89442719099991586</v>
      </c>
      <c r="BD101" s="68">
        <f>E42</f>
        <v>1.7888543819998317</v>
      </c>
      <c r="BE101" s="68">
        <f>AVERAGE(BB101:BD101)</f>
        <v>1.2221578844166403</v>
      </c>
      <c r="BF101" s="68">
        <f>F12</f>
        <v>1.0327955589886455</v>
      </c>
      <c r="BG101" s="68">
        <f>F27</f>
        <v>1.0327955589886426</v>
      </c>
      <c r="BH101" s="68">
        <f>F42</f>
        <v>1.211060141638995</v>
      </c>
      <c r="BI101" s="68">
        <f>AVERAGE(BF101:BH101)</f>
        <v>1.092217086538761</v>
      </c>
      <c r="BJ101" s="68">
        <f>G12</f>
        <v>4.2778499272414878</v>
      </c>
      <c r="BK101" s="68">
        <f>G27</f>
        <v>3.3862466931200785</v>
      </c>
      <c r="BL101" s="68">
        <f>G42</f>
        <v>3.7237973450050514</v>
      </c>
      <c r="BM101" s="68">
        <f>AVERAGE(BJ101:BL101)</f>
        <v>3.7959646551222064</v>
      </c>
      <c r="BN101" s="68">
        <f>H12</f>
        <v>1.211060141638995</v>
      </c>
      <c r="BO101" s="68">
        <f>H27</f>
        <v>0.40824829046386302</v>
      </c>
      <c r="BP101" s="68">
        <f>H42</f>
        <v>1.4719601443879733</v>
      </c>
      <c r="BQ101" s="68">
        <f>AVERAGE(BN101:BP101)</f>
        <v>1.0304228588302771</v>
      </c>
    </row>
    <row r="102" spans="49:69" x14ac:dyDescent="0.15">
      <c r="AW102" s="79" t="s">
        <v>420</v>
      </c>
      <c r="AX102" s="68">
        <f>I12</f>
        <v>1.6020819787597227</v>
      </c>
      <c r="AY102" s="68">
        <f>I27</f>
        <v>1.366260102127945</v>
      </c>
      <c r="AZ102" s="68">
        <f>I42</f>
        <v>1.3570801990548174</v>
      </c>
      <c r="BA102" s="68">
        <f t="shared" ref="BA102" si="33">AVERAGE(AX102:AZ102)</f>
        <v>1.4418074266474949</v>
      </c>
      <c r="BB102" s="68">
        <f>J12</f>
        <v>2.7141603981096383</v>
      </c>
      <c r="BC102" s="68">
        <f>J27</f>
        <v>1.7888543819998317</v>
      </c>
      <c r="BD102" s="68">
        <f>J42</f>
        <v>1.4747881203752624</v>
      </c>
      <c r="BE102" s="68">
        <f t="shared" ref="BE102" si="34">AVERAGE(BB102:BD102)</f>
        <v>1.9926009668282443</v>
      </c>
      <c r="BF102" s="68">
        <f>K12</f>
        <v>2.7868739954771309</v>
      </c>
      <c r="BG102" s="68">
        <f>K27</f>
        <v>2.7141603981096369</v>
      </c>
      <c r="BH102" s="68">
        <f>K42</f>
        <v>2.3664319132398464</v>
      </c>
      <c r="BI102" s="68">
        <f t="shared" ref="BI102" si="35">AVERAGE(BF102:BH102)</f>
        <v>2.6224887689422047</v>
      </c>
      <c r="BJ102" s="68">
        <f>L12</f>
        <v>2.3664319132398464</v>
      </c>
      <c r="BK102" s="68">
        <f>L27</f>
        <v>2.5298221281347035</v>
      </c>
      <c r="BL102" s="68">
        <f>L42</f>
        <v>1.1690451944500129</v>
      </c>
      <c r="BM102" s="68">
        <f t="shared" ref="BM102" si="36">AVERAGE(BJ102:BL102)</f>
        <v>2.0217664119415208</v>
      </c>
      <c r="BN102" s="68">
        <f>M12</f>
        <v>1.6020819787597209</v>
      </c>
      <c r="BO102" s="68">
        <f>M27</f>
        <v>2.3380903889000235</v>
      </c>
      <c r="BP102" s="68">
        <f>M42</f>
        <v>2.7643564651952293</v>
      </c>
      <c r="BQ102" s="68">
        <f t="shared" ref="BQ102" si="37">AVERAGE(BN102:BP102)</f>
        <v>2.2348429442849915</v>
      </c>
    </row>
    <row r="103" spans="49:69" x14ac:dyDescent="0.15">
      <c r="AW103" s="81" t="s">
        <v>421</v>
      </c>
      <c r="AX103" s="68">
        <f>N12</f>
        <v>2.3166067138525412</v>
      </c>
      <c r="AY103" s="68">
        <f>N27</f>
        <v>1.6431676725154984</v>
      </c>
      <c r="AZ103" s="68">
        <f>N42</f>
        <v>1.9663841605003491</v>
      </c>
      <c r="BA103" s="68">
        <f t="shared" ref="BA103" si="38">AVERAGE(AX103:AZ103)</f>
        <v>1.9753861822894629</v>
      </c>
      <c r="BB103" s="68">
        <f>O12</f>
        <v>1.8618986725025244</v>
      </c>
      <c r="BC103" s="68">
        <f>O27</f>
        <v>1.0327955589886426</v>
      </c>
      <c r="BD103" s="68">
        <f>O42</f>
        <v>1.1690451944500104</v>
      </c>
      <c r="BE103" s="68">
        <f t="shared" ref="BE103" si="39">AVERAGE(BB103:BD103)</f>
        <v>1.3545798086470591</v>
      </c>
      <c r="BF103" s="68">
        <f>P12</f>
        <v>2.5099800796022267</v>
      </c>
      <c r="BG103" s="68">
        <f>P27</f>
        <v>2.1369760566432801</v>
      </c>
      <c r="BH103" s="68">
        <f>P42</f>
        <v>1.6020819787597209</v>
      </c>
      <c r="BI103" s="68">
        <f t="shared" ref="BI103" si="40">AVERAGE(BF103:BH103)</f>
        <v>2.0830127050017424</v>
      </c>
      <c r="BJ103" s="68">
        <f>Q12</f>
        <v>2.8751811537130427</v>
      </c>
      <c r="BK103" s="68">
        <f>Q27</f>
        <v>2.2286019533929031</v>
      </c>
      <c r="BL103" s="68">
        <f>Q42</f>
        <v>2.1602468994692856</v>
      </c>
      <c r="BM103" s="68">
        <f t="shared" ref="BM103" si="41">AVERAGE(BJ103:BL103)</f>
        <v>2.4213433355250769</v>
      </c>
      <c r="BN103" s="68">
        <f>R12</f>
        <v>3.2249030993194201</v>
      </c>
      <c r="BO103" s="68">
        <f>R27</f>
        <v>2.8982753492378879</v>
      </c>
      <c r="BP103" s="68">
        <f>R42</f>
        <v>2.4832774042918904</v>
      </c>
      <c r="BQ103" s="68">
        <f t="shared" ref="BQ103" si="42">AVERAGE(BN103:BP103)</f>
        <v>2.8688186176163994</v>
      </c>
    </row>
    <row r="104" spans="49:69" x14ac:dyDescent="0.15">
      <c r="AW104" s="82" t="s">
        <v>422</v>
      </c>
      <c r="AX104" s="68">
        <f>S12</f>
        <v>1.6020819787597227</v>
      </c>
      <c r="AY104" s="68">
        <f>S27</f>
        <v>0.63245553203367588</v>
      </c>
      <c r="AZ104" s="68">
        <f>S42</f>
        <v>1.211060141638995</v>
      </c>
      <c r="BA104" s="68">
        <f t="shared" ref="BA104" si="43">AVERAGE(AX104:AZ104)</f>
        <v>1.148532550810798</v>
      </c>
      <c r="BB104" s="68">
        <f>T12</f>
        <v>1.2649110640673518</v>
      </c>
      <c r="BC104" s="68">
        <f>T27</f>
        <v>0.81649658092772603</v>
      </c>
      <c r="BD104" s="68">
        <f>T42</f>
        <v>1.3291601358251244</v>
      </c>
      <c r="BE104" s="68">
        <f t="shared" ref="BE104" si="44">AVERAGE(BB104:BD104)</f>
        <v>1.1368559269400673</v>
      </c>
      <c r="BF104" s="68">
        <f>U12</f>
        <v>1.211060141638995</v>
      </c>
      <c r="BG104" s="68">
        <f>U27</f>
        <v>1.366260102127945</v>
      </c>
      <c r="BH104" s="68">
        <f>U42</f>
        <v>1.632993161855451</v>
      </c>
      <c r="BI104" s="68">
        <f t="shared" ref="BI104" si="45">AVERAGE(BF104:BH104)</f>
        <v>1.4034378018741303</v>
      </c>
      <c r="BJ104" s="68">
        <f>V12</f>
        <v>2.8577380332470415</v>
      </c>
      <c r="BK104" s="68">
        <f>V27</f>
        <v>2.1908902300206643</v>
      </c>
      <c r="BL104" s="68">
        <f>V42</f>
        <v>3.2659863237109037</v>
      </c>
      <c r="BM104" s="68">
        <f t="shared" ref="BM104" si="46">AVERAGE(BJ104:BL104)</f>
        <v>2.7715381956595362</v>
      </c>
      <c r="BN104" s="68">
        <f>W12</f>
        <v>1.0327955589886426</v>
      </c>
      <c r="BO104" s="68">
        <f>W27</f>
        <v>0.51639777949432231</v>
      </c>
      <c r="BP104" s="68">
        <f>W42</f>
        <v>1.7511900715418252</v>
      </c>
      <c r="BQ104" s="68">
        <f t="shared" ref="BQ104" si="47">AVERAGE(BN104:BP104)</f>
        <v>1.1001278033415967</v>
      </c>
    </row>
    <row r="105" spans="49:69" x14ac:dyDescent="0.15">
      <c r="AW105" s="83" t="s">
        <v>423</v>
      </c>
      <c r="AX105" s="68">
        <f>X12</f>
        <v>2.3452078799117149</v>
      </c>
      <c r="AY105" s="68">
        <f>X27</f>
        <v>1.8618986725025244</v>
      </c>
      <c r="AZ105" s="68">
        <f>X42</f>
        <v>2.5033311140691441</v>
      </c>
      <c r="BA105" s="68">
        <f t="shared" ref="BA105" si="48">AVERAGE(AX105:AZ105)</f>
        <v>2.2368125554944611</v>
      </c>
      <c r="BB105" s="68">
        <f>Y12</f>
        <v>1.0488088481701516</v>
      </c>
      <c r="BC105" s="68">
        <f>Y27</f>
        <v>0.89442719099991586</v>
      </c>
      <c r="BD105" s="68">
        <f>Y42</f>
        <v>1.5055453054181609</v>
      </c>
      <c r="BE105" s="68">
        <f t="shared" ref="BE105" si="49">AVERAGE(BB105:BD105)</f>
        <v>1.1495937815294095</v>
      </c>
      <c r="BF105" s="68">
        <f>Z12</f>
        <v>2.7386127875258306</v>
      </c>
      <c r="BG105" s="68">
        <f>Z27</f>
        <v>0.98319208025017313</v>
      </c>
      <c r="BH105" s="68">
        <f>Z42</f>
        <v>1.0327955589886426</v>
      </c>
      <c r="BI105" s="68">
        <f t="shared" ref="BI105" si="50">AVERAGE(BF105:BH105)</f>
        <v>1.584866808921549</v>
      </c>
      <c r="BJ105" s="68">
        <f>AA12</f>
        <v>2.6832815729997477</v>
      </c>
      <c r="BK105" s="68">
        <f>AA27</f>
        <v>1.3291601358251244</v>
      </c>
      <c r="BL105" s="68">
        <f>AA42</f>
        <v>1.0327955589886426</v>
      </c>
      <c r="BM105" s="68">
        <f t="shared" ref="BM105" si="51">AVERAGE(BJ105:BL105)</f>
        <v>1.6817457559378379</v>
      </c>
      <c r="BN105" s="68">
        <f>AB12</f>
        <v>2.1369760566432801</v>
      </c>
      <c r="BO105" s="68">
        <f>AB27</f>
        <v>2.2286019533929031</v>
      </c>
      <c r="BP105" s="68">
        <f>AB42</f>
        <v>2.0412414523193139</v>
      </c>
      <c r="BQ105" s="68">
        <f t="shared" ref="BQ105" si="52">AVERAGE(BN105:BP105)</f>
        <v>2.1356064874518323</v>
      </c>
    </row>
    <row r="106" spans="49:69" ht="11" customHeight="1" x14ac:dyDescent="0.15">
      <c r="AW106" s="84" t="s">
        <v>424</v>
      </c>
      <c r="AX106" s="68">
        <f>AC12</f>
        <v>2.2803508501982761</v>
      </c>
      <c r="AY106" s="68">
        <f>AC27</f>
        <v>0.752772652709081</v>
      </c>
      <c r="AZ106" s="68">
        <f>AC42</f>
        <v>0.98319208025017313</v>
      </c>
      <c r="BA106" s="68">
        <f t="shared" ref="BA106" si="53">AVERAGE(AX106:AZ106)</f>
        <v>1.3387718610525103</v>
      </c>
      <c r="BB106" s="68">
        <f>AD12</f>
        <v>0.752772652709081</v>
      </c>
      <c r="BC106" s="68">
        <f>AD27</f>
        <v>0.81649658092772603</v>
      </c>
      <c r="BD106" s="68">
        <f>AD42</f>
        <v>1.5055453054181609</v>
      </c>
      <c r="BE106" s="68">
        <f t="shared" ref="BE106" si="54">AVERAGE(BB106:BD106)</f>
        <v>1.0249381796849892</v>
      </c>
      <c r="BF106" s="68">
        <f>AE12</f>
        <v>1.366260102127945</v>
      </c>
      <c r="BG106" s="68">
        <f>AE27</f>
        <v>1.632993161855451</v>
      </c>
      <c r="BH106" s="68">
        <f>AE42</f>
        <v>1.3291601358251244</v>
      </c>
      <c r="BI106" s="68">
        <f t="shared" ref="BI106" si="55">AVERAGE(BF106:BH106)</f>
        <v>1.4428044666028399</v>
      </c>
      <c r="BJ106" s="68">
        <f>AF12</f>
        <v>1.3291601358251264</v>
      </c>
      <c r="BK106" s="68">
        <f>AF27</f>
        <v>1.4719601443879733</v>
      </c>
      <c r="BL106" s="68">
        <f>AF42</f>
        <v>1.366260102127945</v>
      </c>
      <c r="BM106" s="68">
        <f t="shared" ref="BM106" si="56">AVERAGE(BJ106:BL106)</f>
        <v>1.3891267941136816</v>
      </c>
      <c r="BN106" s="68">
        <f>AG12</f>
        <v>1.3291601358251244</v>
      </c>
      <c r="BO106" s="68">
        <f>AG27</f>
        <v>0.81649658092772603</v>
      </c>
      <c r="BP106" s="68">
        <f>AG42</f>
        <v>1.0488088481701516</v>
      </c>
      <c r="BQ106" s="68">
        <f>AVERAGE(BN106:BP106)</f>
        <v>1.064821854974334</v>
      </c>
    </row>
    <row r="107" spans="49:69" ht="11" customHeight="1" x14ac:dyDescent="0.15">
      <c r="AW107" s="85" t="s">
        <v>425</v>
      </c>
      <c r="AX107" s="68">
        <f>AH12</f>
        <v>2.3380903889000249</v>
      </c>
      <c r="AY107" s="68">
        <f>AH27</f>
        <v>1.1690451944500104</v>
      </c>
      <c r="AZ107" s="68">
        <f>AH42</f>
        <v>1.7511900715418252</v>
      </c>
      <c r="BA107" s="68">
        <f t="shared" ref="BA107" si="57">AVERAGE(AX107:AZ107)</f>
        <v>1.7527752182972869</v>
      </c>
      <c r="BB107" s="68">
        <f>AI12</f>
        <v>0.54772255750516607</v>
      </c>
      <c r="BC107" s="68">
        <f>AI27</f>
        <v>0.752772652709081</v>
      </c>
      <c r="BD107" s="68">
        <f>AI42</f>
        <v>0.66458006791256286</v>
      </c>
      <c r="BE107" s="68">
        <f t="shared" ref="BE107" si="58">AVERAGE(BB107:BD107)</f>
        <v>0.65502509270893661</v>
      </c>
      <c r="BF107" s="68">
        <f>AJ12</f>
        <v>1.6733200530681511</v>
      </c>
      <c r="BG107" s="68">
        <f>AJ27</f>
        <v>1.0327955589886426</v>
      </c>
      <c r="BH107" s="68">
        <f>AJ42</f>
        <v>2.0412414523193156</v>
      </c>
      <c r="BI107" s="68">
        <f t="shared" ref="BI107" si="59">AVERAGE(BF107:BH107)</f>
        <v>1.5824523547920364</v>
      </c>
      <c r="BJ107" s="68">
        <f>AK12</f>
        <v>1.2649110640673518</v>
      </c>
      <c r="BK107" s="68">
        <f>AK27</f>
        <v>1.6431676725154984</v>
      </c>
      <c r="BL107" s="68">
        <f>AK42</f>
        <v>1.1690451944500104</v>
      </c>
      <c r="BM107" s="68">
        <f t="shared" ref="BM107" si="60">AVERAGE(BJ107:BL107)</f>
        <v>1.3590413103442869</v>
      </c>
      <c r="BN107" s="68">
        <f>AL12</f>
        <v>1.5055453054181609</v>
      </c>
      <c r="BO107" s="68">
        <f>AL27</f>
        <v>1.51657508881031</v>
      </c>
      <c r="BP107" s="68">
        <f>AL42</f>
        <v>1.366260102127945</v>
      </c>
      <c r="BQ107" s="68">
        <f t="shared" ref="BQ107" si="61">AVERAGE(BN107:BP107)</f>
        <v>1.462793498785472</v>
      </c>
    </row>
    <row r="108" spans="49:69" ht="14" customHeight="1" x14ac:dyDescent="0.15">
      <c r="AW108" s="86" t="s">
        <v>426</v>
      </c>
      <c r="AX108" s="68">
        <f>AM12</f>
        <v>2.7325202042558931</v>
      </c>
      <c r="AY108" s="68">
        <f>AM27</f>
        <v>2.2803508501982761</v>
      </c>
      <c r="AZ108" s="68">
        <f>AM42</f>
        <v>2.4221202832779927</v>
      </c>
      <c r="BA108" s="68">
        <f t="shared" ref="BA108" si="62">AVERAGE(AX108:AZ108)</f>
        <v>2.4783304459107209</v>
      </c>
      <c r="BB108" s="68">
        <f>AN12</f>
        <v>2.2583179581272428</v>
      </c>
      <c r="BC108" s="68">
        <f>AN27</f>
        <v>0.89442719099991586</v>
      </c>
      <c r="BD108" s="68">
        <f>AN42</f>
        <v>1.3291601358251244</v>
      </c>
      <c r="BE108" s="68">
        <f t="shared" ref="BE108" si="63">AVERAGE(BB108:BD108)</f>
        <v>1.4939684283174277</v>
      </c>
      <c r="BF108" s="68">
        <f>AO12</f>
        <v>2.0736441353327719</v>
      </c>
      <c r="BG108" s="68">
        <f>AO27</f>
        <v>1.3784048752090221</v>
      </c>
      <c r="BH108" s="68">
        <f>AO42</f>
        <v>1.5055453054181609</v>
      </c>
      <c r="BI108" s="68">
        <f t="shared" ref="BI108" si="64">AVERAGE(BF108:BH108)</f>
        <v>1.6525314386533181</v>
      </c>
      <c r="BJ108" s="68">
        <f>AP12</f>
        <v>2.9439202887759484</v>
      </c>
      <c r="BK108" s="68">
        <f>AP27</f>
        <v>3.1411250638372654</v>
      </c>
      <c r="BL108" s="68">
        <f>AP42</f>
        <v>1.0327955589886426</v>
      </c>
      <c r="BM108" s="68">
        <f t="shared" ref="BM108" si="65">AVERAGE(BJ108:BL108)</f>
        <v>2.3726136372006188</v>
      </c>
      <c r="BN108" s="68">
        <f>AQ12</f>
        <v>2.8751811537130436</v>
      </c>
      <c r="BO108" s="68">
        <f>AQ27</f>
        <v>1.7511900715418269</v>
      </c>
      <c r="BP108" s="68">
        <f>AQ42</f>
        <v>1.8618986725025259</v>
      </c>
      <c r="BQ108" s="68">
        <f t="shared" ref="BQ108" si="66">AVERAGE(BN108:BP108)</f>
        <v>2.1627566325857988</v>
      </c>
    </row>
    <row r="109" spans="49:69" x14ac:dyDescent="0.15">
      <c r="AW109" s="87" t="s">
        <v>427</v>
      </c>
      <c r="AX109" s="68">
        <f>AR12</f>
        <v>1.6020819787597227</v>
      </c>
      <c r="AY109" s="68">
        <f>AR27</f>
        <v>1.0327955589886426</v>
      </c>
      <c r="AZ109" s="68">
        <f>AR42</f>
        <v>1.3291601358251244</v>
      </c>
      <c r="BA109" s="68">
        <f t="shared" ref="BA109" si="67">AVERAGE(AX109:AZ109)</f>
        <v>1.3213458911911633</v>
      </c>
      <c r="BB109" s="68">
        <f>AS12</f>
        <v>0.51639777949432231</v>
      </c>
      <c r="BC109" s="68">
        <f>AS27</f>
        <v>0.51639777949432231</v>
      </c>
      <c r="BD109" s="68">
        <f>AS42</f>
        <v>0.89442719099991586</v>
      </c>
      <c r="BE109" s="68">
        <f t="shared" ref="BE109" si="68">AVERAGE(BB109:BD109)</f>
        <v>0.64240758332952019</v>
      </c>
      <c r="BF109" s="68">
        <f>AT12</f>
        <v>1.8618986725025244</v>
      </c>
      <c r="BG109" s="68">
        <f>AT27</f>
        <v>1.211060141638995</v>
      </c>
      <c r="BH109" s="68">
        <f>AT42</f>
        <v>2.8357832545289252</v>
      </c>
      <c r="BI109" s="68">
        <f t="shared" ref="BI109" si="69">AVERAGE(BF109:BH109)</f>
        <v>1.9695806895568149</v>
      </c>
      <c r="BJ109" s="68">
        <f>AU12</f>
        <v>1.1690451944500104</v>
      </c>
      <c r="BK109" s="68">
        <f>AU27</f>
        <v>1.4719601443879733</v>
      </c>
      <c r="BL109" s="68">
        <f>AU42</f>
        <v>1.3784048752090221</v>
      </c>
      <c r="BM109" s="68">
        <f t="shared" ref="BM109" si="70">AVERAGE(BJ109:BL109)</f>
        <v>1.3398034046823353</v>
      </c>
      <c r="BN109" s="68">
        <f>AV12</f>
        <v>1.2649110640673518</v>
      </c>
      <c r="BO109" s="68">
        <f>AV27</f>
        <v>0.83666002653407556</v>
      </c>
      <c r="BP109" s="68">
        <f>AV42</f>
        <v>1.1690451944500104</v>
      </c>
      <c r="BQ109" s="68">
        <f t="shared" ref="BQ109" si="71">AVERAGE(BN109:BP109)</f>
        <v>1.0902054283504794</v>
      </c>
    </row>
    <row r="116" spans="49:69" x14ac:dyDescent="0.15">
      <c r="AX116" s="121" t="s">
        <v>396</v>
      </c>
      <c r="AY116" s="121"/>
      <c r="AZ116" s="121"/>
      <c r="BA116" s="121"/>
      <c r="BB116" s="122" t="s">
        <v>2</v>
      </c>
      <c r="BC116" s="122"/>
      <c r="BD116" s="122"/>
      <c r="BE116" s="122"/>
      <c r="BF116" s="123" t="s">
        <v>397</v>
      </c>
      <c r="BG116" s="123"/>
      <c r="BH116" s="123"/>
      <c r="BI116" s="123"/>
      <c r="BJ116" s="124" t="s">
        <v>398</v>
      </c>
      <c r="BK116" s="124"/>
      <c r="BL116" s="124"/>
      <c r="BM116" s="124"/>
      <c r="BN116" s="120" t="s">
        <v>399</v>
      </c>
      <c r="BO116" s="120"/>
      <c r="BP116" s="120"/>
      <c r="BQ116" s="120"/>
    </row>
    <row r="117" spans="49:69" x14ac:dyDescent="0.15">
      <c r="AX117" s="7" t="s">
        <v>31</v>
      </c>
      <c r="AY117" s="7" t="s">
        <v>32</v>
      </c>
      <c r="AZ117" s="7" t="s">
        <v>33</v>
      </c>
      <c r="BA117" s="7" t="s">
        <v>37</v>
      </c>
      <c r="BB117" s="7" t="s">
        <v>31</v>
      </c>
      <c r="BC117" s="7" t="s">
        <v>32</v>
      </c>
      <c r="BD117" s="7" t="s">
        <v>33</v>
      </c>
      <c r="BE117" s="7" t="s">
        <v>37</v>
      </c>
      <c r="BF117" s="7" t="s">
        <v>31</v>
      </c>
      <c r="BG117" s="7" t="s">
        <v>32</v>
      </c>
      <c r="BH117" s="7" t="s">
        <v>33</v>
      </c>
      <c r="BI117" s="7" t="s">
        <v>37</v>
      </c>
      <c r="BJ117" s="7" t="s">
        <v>31</v>
      </c>
      <c r="BK117" s="7" t="s">
        <v>32</v>
      </c>
      <c r="BL117" s="7" t="s">
        <v>33</v>
      </c>
      <c r="BM117" s="7" t="s">
        <v>37</v>
      </c>
      <c r="BN117" s="7" t="s">
        <v>31</v>
      </c>
      <c r="BO117" s="7" t="s">
        <v>32</v>
      </c>
      <c r="BP117" s="7" t="s">
        <v>33</v>
      </c>
      <c r="BQ117" s="7" t="s">
        <v>37</v>
      </c>
    </row>
    <row r="118" spans="49:69" x14ac:dyDescent="0.15">
      <c r="AW118" s="84" t="s">
        <v>424</v>
      </c>
      <c r="AX118" s="68">
        <v>6</v>
      </c>
      <c r="AY118" s="68">
        <v>7.833333333333333</v>
      </c>
      <c r="AZ118" s="68">
        <v>8.1666666666666661</v>
      </c>
      <c r="BA118" s="68">
        <v>7.333333333333333</v>
      </c>
      <c r="BB118" s="68">
        <v>7.833333333333333</v>
      </c>
      <c r="BC118" s="68">
        <v>8.3333333333333339</v>
      </c>
      <c r="BD118" s="68">
        <v>8.6666666666666661</v>
      </c>
      <c r="BE118" s="68">
        <v>8.2777777777777786</v>
      </c>
      <c r="BF118" s="68">
        <v>6.666666666666667</v>
      </c>
      <c r="BG118" s="68">
        <v>7.666666666666667</v>
      </c>
      <c r="BH118" s="68">
        <v>8.1666666666666661</v>
      </c>
      <c r="BI118" s="68">
        <v>7.5</v>
      </c>
      <c r="BJ118" s="68">
        <v>5.833333333333333</v>
      </c>
      <c r="BK118" s="68">
        <v>7.166666666666667</v>
      </c>
      <c r="BL118" s="68">
        <v>8.3333333333333339</v>
      </c>
      <c r="BM118" s="68">
        <v>7.1111111111111116</v>
      </c>
      <c r="BN118" s="68">
        <v>6.833333333333333</v>
      </c>
      <c r="BO118" s="68">
        <v>7.666666666666667</v>
      </c>
      <c r="BP118" s="68">
        <v>8.5</v>
      </c>
      <c r="BQ118" s="68">
        <v>7.666666666666667</v>
      </c>
    </row>
    <row r="119" spans="49:69" x14ac:dyDescent="0.15">
      <c r="AW119" s="85" t="s">
        <v>425</v>
      </c>
      <c r="AX119" s="68">
        <v>5.666666666666667</v>
      </c>
      <c r="AY119" s="68">
        <v>7.833333333333333</v>
      </c>
      <c r="AZ119" s="68">
        <v>7.333333333333333</v>
      </c>
      <c r="BA119" s="68">
        <v>6.9444444444444438</v>
      </c>
      <c r="BB119" s="68">
        <v>7.5</v>
      </c>
      <c r="BC119" s="68">
        <v>8.1666666666666661</v>
      </c>
      <c r="BD119" s="68">
        <v>8.0833333333333339</v>
      </c>
      <c r="BE119" s="68">
        <v>7.916666666666667</v>
      </c>
      <c r="BF119" s="68">
        <v>7</v>
      </c>
      <c r="BG119" s="68">
        <v>7.666666666666667</v>
      </c>
      <c r="BH119" s="68">
        <v>6.166666666666667</v>
      </c>
      <c r="BI119" s="68">
        <v>6.9444444444444455</v>
      </c>
      <c r="BJ119" s="68">
        <v>8</v>
      </c>
      <c r="BK119" s="68">
        <v>7.5</v>
      </c>
      <c r="BL119" s="68">
        <v>8.6666666666666661</v>
      </c>
      <c r="BM119" s="68">
        <v>8.0555555555555554</v>
      </c>
      <c r="BN119" s="68">
        <v>7.666666666666667</v>
      </c>
      <c r="BO119" s="68">
        <v>7.5</v>
      </c>
      <c r="BP119" s="68">
        <v>8.3333333333333339</v>
      </c>
      <c r="BQ119" s="68">
        <v>7.833333333333333</v>
      </c>
    </row>
    <row r="120" spans="49:69" x14ac:dyDescent="0.15">
      <c r="BA120" s="68">
        <f>STDEV(AX118:AZ118)</f>
        <v>1.1666666666666619</v>
      </c>
      <c r="BE120" s="68">
        <f>STDEV(BB118:BD118)</f>
        <v>0.41943524640393048</v>
      </c>
      <c r="BI120" s="68">
        <f>STDEV(BF118:BH118)</f>
        <v>0.76376261582597305</v>
      </c>
      <c r="BM120" s="68">
        <f>STDEV(BJ118:BL118)</f>
        <v>1.250925583244187</v>
      </c>
      <c r="BQ120" s="68">
        <f>STDEV(BN118:BP118)</f>
        <v>0.83333333333333348</v>
      </c>
    </row>
    <row r="121" spans="49:69" x14ac:dyDescent="0.15">
      <c r="BA121" s="68">
        <f>STDEV(AX119:AZ119)</f>
        <v>1.1344765475923477</v>
      </c>
      <c r="BE121" s="68">
        <f>STDEV(BB119:BD119)</f>
        <v>0.36324157862838941</v>
      </c>
      <c r="BI121" s="68">
        <f>STDEV(BF119:BH119)</f>
        <v>0.75154162547048242</v>
      </c>
      <c r="BM121" s="68">
        <f>STDEV(BJ119:BL119)</f>
        <v>0.58531409738070739</v>
      </c>
      <c r="BQ121" s="68">
        <f>STDEV(BN119:BP119)</f>
        <v>0.44095855184409871</v>
      </c>
    </row>
    <row r="126" spans="49:69" x14ac:dyDescent="0.15">
      <c r="AY126" s="7" t="s">
        <v>46</v>
      </c>
      <c r="AZ126" s="7" t="s">
        <v>2</v>
      </c>
      <c r="BA126" s="7" t="s">
        <v>397</v>
      </c>
      <c r="BB126" s="7" t="s">
        <v>398</v>
      </c>
      <c r="BC126" s="7" t="s">
        <v>399</v>
      </c>
    </row>
    <row r="127" spans="49:69" x14ac:dyDescent="0.15">
      <c r="AY127" s="68">
        <v>7.0956790123456797</v>
      </c>
      <c r="AZ127" s="68">
        <v>7.981481481481481</v>
      </c>
      <c r="BA127" s="68">
        <v>6.9845679012345672</v>
      </c>
      <c r="BB127" s="68">
        <v>6.8580246913580254</v>
      </c>
      <c r="BC127" s="68">
        <v>7.1018518518518512</v>
      </c>
    </row>
    <row r="128" spans="49:69" x14ac:dyDescent="0.15">
      <c r="AY128" s="68">
        <v>7.0956790123456797</v>
      </c>
      <c r="AZ128" s="68">
        <v>7.981481481481481</v>
      </c>
      <c r="BA128" s="68">
        <v>6.9845679012345672</v>
      </c>
      <c r="BB128" s="68">
        <v>6.8580246913580254</v>
      </c>
      <c r="BC128" s="68">
        <v>7.1018518518518512</v>
      </c>
    </row>
    <row r="129" spans="51:55" x14ac:dyDescent="0.15">
      <c r="AY129" s="68">
        <v>7.0956790123456797</v>
      </c>
      <c r="AZ129" s="68">
        <v>7.981481481481481</v>
      </c>
      <c r="BA129" s="68">
        <v>6.9845679012345672</v>
      </c>
      <c r="BB129" s="68">
        <v>6.8580246913580254</v>
      </c>
      <c r="BC129" s="68">
        <v>7.1018518518518512</v>
      </c>
    </row>
    <row r="130" spans="51:55" x14ac:dyDescent="0.15">
      <c r="AY130" s="68">
        <v>7.0956790123456797</v>
      </c>
      <c r="AZ130" s="68">
        <v>7.981481481481481</v>
      </c>
      <c r="BA130" s="68">
        <v>6.9845679012345672</v>
      </c>
      <c r="BB130" s="68">
        <v>6.8580246913580254</v>
      </c>
      <c r="BC130" s="68">
        <v>7.1018518518518512</v>
      </c>
    </row>
    <row r="131" spans="51:55" x14ac:dyDescent="0.15">
      <c r="AY131" s="68">
        <v>7.0956790123456797</v>
      </c>
      <c r="AZ131" s="68">
        <v>7.981481481481481</v>
      </c>
      <c r="BA131" s="68">
        <v>6.9845679012345672</v>
      </c>
      <c r="BB131" s="68">
        <v>6.8580246913580254</v>
      </c>
      <c r="BC131" s="68">
        <v>7.1018518518518512</v>
      </c>
    </row>
    <row r="132" spans="51:55" x14ac:dyDescent="0.15">
      <c r="AY132" s="68">
        <v>7.0956790123456797</v>
      </c>
      <c r="AZ132" s="68">
        <v>7.981481481481481</v>
      </c>
      <c r="BA132" s="68">
        <v>6.9845679012345672</v>
      </c>
      <c r="BB132" s="68">
        <v>6.8580246913580254</v>
      </c>
      <c r="BC132" s="68">
        <v>7.1018518518518512</v>
      </c>
    </row>
    <row r="133" spans="51:55" x14ac:dyDescent="0.15">
      <c r="AY133" s="68">
        <v>7.0956790123456797</v>
      </c>
      <c r="AZ133" s="68">
        <v>7.981481481481481</v>
      </c>
      <c r="BA133" s="68">
        <v>6.9845679012345672</v>
      </c>
      <c r="BB133" s="68">
        <v>6.8580246913580254</v>
      </c>
      <c r="BC133" s="68">
        <v>7.1018518518518512</v>
      </c>
    </row>
    <row r="134" spans="51:55" x14ac:dyDescent="0.15">
      <c r="AY134" s="68">
        <v>7.0956790123456797</v>
      </c>
      <c r="AZ134" s="68">
        <v>7.981481481481481</v>
      </c>
      <c r="BA134" s="68">
        <v>6.9845679012345672</v>
      </c>
      <c r="BB134" s="68">
        <v>6.8580246913580254</v>
      </c>
      <c r="BC134" s="68">
        <v>7.1018518518518512</v>
      </c>
    </row>
    <row r="135" spans="51:55" x14ac:dyDescent="0.15">
      <c r="AY135" s="68">
        <v>7.0956790123456797</v>
      </c>
      <c r="AZ135" s="68">
        <v>7.981481481481481</v>
      </c>
      <c r="BA135" s="68">
        <v>6.9845679012345672</v>
      </c>
      <c r="BB135" s="68">
        <v>6.8580246913580254</v>
      </c>
      <c r="BC135" s="68">
        <v>7.1018518518518512</v>
      </c>
    </row>
  </sheetData>
  <mergeCells count="60">
    <mergeCell ref="BN99:BQ99"/>
    <mergeCell ref="AX116:BA116"/>
    <mergeCell ref="BB116:BE116"/>
    <mergeCell ref="BF116:BI116"/>
    <mergeCell ref="BJ116:BM116"/>
    <mergeCell ref="BN116:BQ116"/>
    <mergeCell ref="AW99:AW100"/>
    <mergeCell ref="AX84:BA84"/>
    <mergeCell ref="BB84:BE84"/>
    <mergeCell ref="BF84:BI84"/>
    <mergeCell ref="BJ84:BM84"/>
    <mergeCell ref="AX99:BA99"/>
    <mergeCell ref="BB99:BE99"/>
    <mergeCell ref="BF99:BI99"/>
    <mergeCell ref="BJ99:BM99"/>
    <mergeCell ref="BN84:BQ84"/>
    <mergeCell ref="C51:C56"/>
    <mergeCell ref="X49:AB49"/>
    <mergeCell ref="AC49:AG49"/>
    <mergeCell ref="AH49:AL49"/>
    <mergeCell ref="AM49:AQ49"/>
    <mergeCell ref="AR49:AV49"/>
    <mergeCell ref="S49:W49"/>
    <mergeCell ref="C34:C39"/>
    <mergeCell ref="A49:B50"/>
    <mergeCell ref="D49:H49"/>
    <mergeCell ref="I49:M49"/>
    <mergeCell ref="N49:R49"/>
    <mergeCell ref="AR31:AV31"/>
    <mergeCell ref="C19:C24"/>
    <mergeCell ref="A31:B33"/>
    <mergeCell ref="D31:H31"/>
    <mergeCell ref="I31:M31"/>
    <mergeCell ref="N31:R31"/>
    <mergeCell ref="S31:W31"/>
    <mergeCell ref="X31:AB31"/>
    <mergeCell ref="AC31:AG31"/>
    <mergeCell ref="AH31:AL31"/>
    <mergeCell ref="AM31:AQ31"/>
    <mergeCell ref="AH16:AL16"/>
    <mergeCell ref="AM16:AQ16"/>
    <mergeCell ref="AR16:AV16"/>
    <mergeCell ref="C4:C9"/>
    <mergeCell ref="A16:B18"/>
    <mergeCell ref="D16:H16"/>
    <mergeCell ref="I16:M16"/>
    <mergeCell ref="N16:R16"/>
    <mergeCell ref="S16:W16"/>
    <mergeCell ref="X16:AB16"/>
    <mergeCell ref="AC16:AG16"/>
    <mergeCell ref="AC1:AG1"/>
    <mergeCell ref="AH1:AL1"/>
    <mergeCell ref="AM1:AQ1"/>
    <mergeCell ref="AR1:AV1"/>
    <mergeCell ref="A1:B3"/>
    <mergeCell ref="D1:H1"/>
    <mergeCell ref="I1:M1"/>
    <mergeCell ref="N1:R1"/>
    <mergeCell ref="S1:W1"/>
    <mergeCell ref="X1:AB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3250-F55A-3A4D-B0F1-41794A58A494}">
  <sheetPr>
    <tabColor rgb="FF00B050"/>
  </sheetPr>
  <dimension ref="A1:BU125"/>
  <sheetViews>
    <sheetView topLeftCell="X1" zoomScale="34" zoomScaleNormal="67" workbookViewId="0">
      <selection activeCell="CA49" sqref="CA49"/>
    </sheetView>
  </sheetViews>
  <sheetFormatPr baseColWidth="10" defaultRowHeight="11" x14ac:dyDescent="0.15"/>
  <cols>
    <col min="1" max="1" width="10.83203125" style="26"/>
    <col min="2" max="2" width="69.33203125" style="27" customWidth="1"/>
    <col min="3" max="49" width="10.83203125" style="1"/>
    <col min="50" max="73" width="13.83203125" style="1" customWidth="1"/>
    <col min="74" max="16384" width="10.83203125" style="1"/>
  </cols>
  <sheetData>
    <row r="1" spans="1:66" s="25" customFormat="1" ht="11" customHeight="1" x14ac:dyDescent="0.2">
      <c r="A1" s="116" t="s">
        <v>31</v>
      </c>
      <c r="B1" s="116"/>
      <c r="C1" s="7"/>
      <c r="D1" s="111" t="s">
        <v>9</v>
      </c>
      <c r="E1" s="111"/>
      <c r="F1" s="111"/>
      <c r="G1" s="111"/>
      <c r="H1" s="111"/>
      <c r="I1" s="111"/>
      <c r="J1" s="117" t="s">
        <v>0</v>
      </c>
      <c r="K1" s="117"/>
      <c r="L1" s="117"/>
      <c r="M1" s="117"/>
      <c r="N1" s="117"/>
      <c r="O1" s="117"/>
      <c r="P1" s="113" t="s">
        <v>6</v>
      </c>
      <c r="Q1" s="113"/>
      <c r="R1" s="113"/>
      <c r="S1" s="113"/>
      <c r="T1" s="113"/>
      <c r="U1" s="113"/>
      <c r="V1" s="114" t="s">
        <v>5</v>
      </c>
      <c r="W1" s="114"/>
      <c r="X1" s="114"/>
      <c r="Y1" s="114"/>
      <c r="Z1" s="114"/>
      <c r="AA1" s="114"/>
      <c r="AB1" s="106" t="s">
        <v>7</v>
      </c>
      <c r="AC1" s="106"/>
      <c r="AD1" s="106"/>
      <c r="AE1" s="106"/>
      <c r="AF1" s="106"/>
      <c r="AG1" s="106"/>
      <c r="AH1" s="115" t="s">
        <v>28</v>
      </c>
      <c r="AI1" s="115"/>
      <c r="AJ1" s="115"/>
      <c r="AK1" s="115"/>
      <c r="AL1" s="115"/>
      <c r="AM1" s="115"/>
      <c r="AN1" s="108" t="s">
        <v>29</v>
      </c>
      <c r="AO1" s="108"/>
      <c r="AP1" s="108"/>
      <c r="AQ1" s="108"/>
      <c r="AR1" s="108"/>
      <c r="AS1" s="108"/>
      <c r="AT1" s="109" t="s">
        <v>4</v>
      </c>
      <c r="AU1" s="109"/>
      <c r="AV1" s="109"/>
      <c r="AW1" s="109"/>
      <c r="AX1" s="109"/>
      <c r="AY1" s="109"/>
      <c r="AZ1" s="110" t="s">
        <v>8</v>
      </c>
      <c r="BA1" s="110"/>
      <c r="BB1" s="110"/>
      <c r="BC1" s="110"/>
      <c r="BD1" s="110"/>
      <c r="BE1" s="110"/>
    </row>
    <row r="2" spans="1:66" s="25" customFormat="1" ht="11" customHeight="1" x14ac:dyDescent="0.2">
      <c r="A2" s="116"/>
      <c r="B2" s="116"/>
      <c r="C2" s="7"/>
      <c r="D2" s="56"/>
      <c r="E2" s="56"/>
      <c r="F2" s="56"/>
      <c r="G2" s="56"/>
      <c r="H2" s="56"/>
      <c r="I2" s="56"/>
      <c r="J2" s="57"/>
      <c r="K2" s="57"/>
      <c r="L2" s="57"/>
      <c r="M2" s="57"/>
      <c r="N2" s="57"/>
      <c r="O2" s="57"/>
      <c r="P2" s="8"/>
      <c r="Q2" s="8"/>
      <c r="R2" s="8"/>
      <c r="S2" s="8"/>
      <c r="T2" s="8"/>
      <c r="U2" s="8"/>
      <c r="V2" s="9"/>
      <c r="W2" s="9"/>
      <c r="X2" s="9"/>
      <c r="Y2" s="9"/>
      <c r="Z2" s="9"/>
      <c r="AA2" s="9"/>
      <c r="AB2" s="10"/>
      <c r="AC2" s="10"/>
      <c r="AD2" s="10"/>
      <c r="AE2" s="10"/>
      <c r="AF2" s="10"/>
      <c r="AG2" s="10"/>
      <c r="AH2" s="11"/>
      <c r="AI2" s="11"/>
      <c r="AJ2" s="11"/>
      <c r="AK2" s="11"/>
      <c r="AL2" s="11"/>
      <c r="AM2" s="11"/>
      <c r="AN2" s="12"/>
      <c r="AO2" s="12"/>
      <c r="AP2" s="12"/>
      <c r="AQ2" s="12"/>
      <c r="AR2" s="12"/>
      <c r="AS2" s="12"/>
      <c r="AT2" s="13"/>
      <c r="AU2" s="13"/>
      <c r="AV2" s="13"/>
      <c r="AW2" s="13"/>
      <c r="AX2" s="13"/>
      <c r="AY2" s="13"/>
      <c r="AZ2" s="14"/>
      <c r="BA2" s="14"/>
      <c r="BB2" s="14"/>
      <c r="BC2" s="14"/>
      <c r="BD2" s="14"/>
      <c r="BE2" s="14"/>
    </row>
    <row r="3" spans="1:66" x14ac:dyDescent="0.15">
      <c r="A3" s="116"/>
      <c r="B3" s="116"/>
      <c r="C3" s="4"/>
      <c r="D3" s="18" t="s">
        <v>11</v>
      </c>
      <c r="E3" s="18" t="s">
        <v>2</v>
      </c>
      <c r="F3" s="18" t="s">
        <v>12</v>
      </c>
      <c r="G3" s="18" t="s">
        <v>44</v>
      </c>
      <c r="H3" s="18" t="s">
        <v>13</v>
      </c>
      <c r="I3" s="18" t="s">
        <v>14</v>
      </c>
      <c r="J3" s="19" t="s">
        <v>11</v>
      </c>
      <c r="K3" s="19" t="s">
        <v>2</v>
      </c>
      <c r="L3" s="19" t="s">
        <v>12</v>
      </c>
      <c r="M3" s="19" t="s">
        <v>44</v>
      </c>
      <c r="N3" s="19" t="s">
        <v>13</v>
      </c>
      <c r="O3" s="19" t="s">
        <v>14</v>
      </c>
      <c r="P3" s="8" t="s">
        <v>11</v>
      </c>
      <c r="Q3" s="8" t="s">
        <v>2</v>
      </c>
      <c r="R3" s="8" t="s">
        <v>12</v>
      </c>
      <c r="S3" s="8" t="s">
        <v>44</v>
      </c>
      <c r="T3" s="8" t="s">
        <v>13</v>
      </c>
      <c r="U3" s="8" t="s">
        <v>14</v>
      </c>
      <c r="V3" s="9" t="s">
        <v>11</v>
      </c>
      <c r="W3" s="9" t="s">
        <v>2</v>
      </c>
      <c r="X3" s="9" t="s">
        <v>12</v>
      </c>
      <c r="Y3" s="9" t="s">
        <v>44</v>
      </c>
      <c r="Z3" s="9" t="s">
        <v>13</v>
      </c>
      <c r="AA3" s="9" t="s">
        <v>14</v>
      </c>
      <c r="AB3" s="10" t="s">
        <v>11</v>
      </c>
      <c r="AC3" s="10" t="s">
        <v>2</v>
      </c>
      <c r="AD3" s="10" t="s">
        <v>12</v>
      </c>
      <c r="AE3" s="10" t="s">
        <v>44</v>
      </c>
      <c r="AF3" s="10" t="s">
        <v>13</v>
      </c>
      <c r="AG3" s="10" t="s">
        <v>14</v>
      </c>
      <c r="AH3" s="11" t="s">
        <v>11</v>
      </c>
      <c r="AI3" s="11" t="s">
        <v>2</v>
      </c>
      <c r="AJ3" s="11" t="s">
        <v>12</v>
      </c>
      <c r="AK3" s="11" t="s">
        <v>44</v>
      </c>
      <c r="AL3" s="11" t="s">
        <v>13</v>
      </c>
      <c r="AM3" s="11" t="s">
        <v>14</v>
      </c>
      <c r="AN3" s="20" t="s">
        <v>11</v>
      </c>
      <c r="AO3" s="20" t="s">
        <v>2</v>
      </c>
      <c r="AP3" s="20" t="s">
        <v>12</v>
      </c>
      <c r="AQ3" s="20" t="s">
        <v>44</v>
      </c>
      <c r="AR3" s="20" t="s">
        <v>13</v>
      </c>
      <c r="AS3" s="20" t="s">
        <v>14</v>
      </c>
      <c r="AT3" s="21" t="s">
        <v>11</v>
      </c>
      <c r="AU3" s="21" t="s">
        <v>2</v>
      </c>
      <c r="AV3" s="21" t="s">
        <v>12</v>
      </c>
      <c r="AW3" s="21" t="s">
        <v>44</v>
      </c>
      <c r="AX3" s="21" t="s">
        <v>13</v>
      </c>
      <c r="AY3" s="21" t="s">
        <v>14</v>
      </c>
      <c r="AZ3" s="22" t="s">
        <v>11</v>
      </c>
      <c r="BA3" s="22" t="s">
        <v>2</v>
      </c>
      <c r="BB3" s="22" t="s">
        <v>12</v>
      </c>
      <c r="BC3" s="22" t="s">
        <v>44</v>
      </c>
      <c r="BD3" s="22" t="s">
        <v>13</v>
      </c>
      <c r="BE3" s="22" t="s">
        <v>14</v>
      </c>
      <c r="BG3" s="7" t="s">
        <v>11</v>
      </c>
      <c r="BH3" s="7" t="s">
        <v>2</v>
      </c>
      <c r="BI3" s="7" t="s">
        <v>12</v>
      </c>
      <c r="BJ3" s="7" t="s">
        <v>44</v>
      </c>
      <c r="BK3" s="7" t="s">
        <v>13</v>
      </c>
      <c r="BL3" s="7" t="s">
        <v>14</v>
      </c>
      <c r="BM3" s="7"/>
      <c r="BN3" s="7"/>
    </row>
    <row r="4" spans="1:66" ht="24" x14ac:dyDescent="0.2">
      <c r="A4" s="6"/>
      <c r="B4" s="5" t="s">
        <v>10</v>
      </c>
      <c r="C4" s="118" t="s">
        <v>1</v>
      </c>
      <c r="D4" s="15">
        <v>9</v>
      </c>
      <c r="E4" s="15">
        <v>8</v>
      </c>
      <c r="F4" s="15">
        <v>7</v>
      </c>
      <c r="G4" s="15">
        <v>9</v>
      </c>
      <c r="H4" s="15">
        <v>1</v>
      </c>
      <c r="I4" s="15">
        <v>8</v>
      </c>
      <c r="J4" s="15">
        <v>7</v>
      </c>
      <c r="K4" s="15">
        <v>8</v>
      </c>
      <c r="L4" s="15">
        <v>5</v>
      </c>
      <c r="M4" s="15">
        <v>8</v>
      </c>
      <c r="N4" s="15">
        <v>6</v>
      </c>
      <c r="O4" s="15">
        <v>9</v>
      </c>
      <c r="P4" s="15">
        <v>6</v>
      </c>
      <c r="Q4" s="15">
        <v>7</v>
      </c>
      <c r="R4" s="15">
        <v>9</v>
      </c>
      <c r="S4" s="15">
        <v>7</v>
      </c>
      <c r="T4" s="15">
        <v>6</v>
      </c>
      <c r="U4" s="15">
        <v>8</v>
      </c>
      <c r="V4" s="15">
        <v>9</v>
      </c>
      <c r="W4" s="15">
        <v>8</v>
      </c>
      <c r="X4" s="15">
        <v>7</v>
      </c>
      <c r="Y4" s="15">
        <v>7</v>
      </c>
      <c r="Z4" s="15">
        <v>9</v>
      </c>
      <c r="AA4" s="15">
        <v>8</v>
      </c>
      <c r="AB4" s="15">
        <v>5</v>
      </c>
      <c r="AC4" s="15">
        <v>7</v>
      </c>
      <c r="AD4" s="15">
        <v>9</v>
      </c>
      <c r="AE4" s="15">
        <v>10</v>
      </c>
      <c r="AF4" s="15">
        <v>6</v>
      </c>
      <c r="AG4" s="15">
        <v>8</v>
      </c>
      <c r="AH4" s="15">
        <v>6</v>
      </c>
      <c r="AI4" s="15">
        <v>8</v>
      </c>
      <c r="AJ4" s="15">
        <v>3</v>
      </c>
      <c r="AK4" s="15">
        <v>9</v>
      </c>
      <c r="AL4" s="15">
        <v>5</v>
      </c>
      <c r="AM4" s="15">
        <v>7</v>
      </c>
      <c r="AN4" s="34">
        <v>5</v>
      </c>
      <c r="AO4" s="34">
        <v>8</v>
      </c>
      <c r="AP4" s="15">
        <v>9</v>
      </c>
      <c r="AQ4" s="15">
        <v>4</v>
      </c>
      <c r="AR4" s="15">
        <v>7</v>
      </c>
      <c r="AS4" s="15">
        <v>6</v>
      </c>
      <c r="AT4" s="15">
        <v>8</v>
      </c>
      <c r="AU4" s="15">
        <v>7</v>
      </c>
      <c r="AV4" s="15">
        <v>9</v>
      </c>
      <c r="AW4" s="15">
        <v>9</v>
      </c>
      <c r="AX4" s="15">
        <v>8</v>
      </c>
      <c r="AY4" s="15">
        <v>8</v>
      </c>
      <c r="AZ4" s="15">
        <v>7</v>
      </c>
      <c r="BA4" s="15">
        <v>7</v>
      </c>
      <c r="BB4" s="15">
        <v>5</v>
      </c>
      <c r="BC4" s="15">
        <v>9</v>
      </c>
      <c r="BD4" s="15">
        <v>6</v>
      </c>
      <c r="BE4" s="15">
        <v>8</v>
      </c>
      <c r="BG4" s="29">
        <f t="shared" ref="BG4:BL11" si="0">AVERAGE(D4,J4,P4,V4,AB4,AH4,AN4,AT4,AZ4)</f>
        <v>6.8888888888888893</v>
      </c>
      <c r="BH4" s="29">
        <f t="shared" si="0"/>
        <v>7.5555555555555554</v>
      </c>
      <c r="BI4" s="29">
        <f t="shared" si="0"/>
        <v>7</v>
      </c>
      <c r="BJ4" s="29">
        <f t="shared" si="0"/>
        <v>8</v>
      </c>
      <c r="BK4" s="29">
        <f t="shared" si="0"/>
        <v>6</v>
      </c>
      <c r="BL4" s="29">
        <f t="shared" si="0"/>
        <v>7.7777777777777777</v>
      </c>
      <c r="BM4" s="29"/>
      <c r="BN4" s="29"/>
    </row>
    <row r="5" spans="1:66" ht="24" x14ac:dyDescent="0.2">
      <c r="A5" s="6"/>
      <c r="B5" s="5" t="s">
        <v>15</v>
      </c>
      <c r="C5" s="118"/>
      <c r="D5" s="15">
        <v>4</v>
      </c>
      <c r="E5" s="15">
        <v>3</v>
      </c>
      <c r="F5" s="15">
        <v>8</v>
      </c>
      <c r="G5" s="15">
        <v>7</v>
      </c>
      <c r="H5" s="15">
        <v>2</v>
      </c>
      <c r="I5" s="15">
        <v>5</v>
      </c>
      <c r="J5" s="15">
        <v>6</v>
      </c>
      <c r="K5" s="15">
        <v>8</v>
      </c>
      <c r="L5" s="15">
        <v>9</v>
      </c>
      <c r="M5" s="15">
        <v>8</v>
      </c>
      <c r="N5" s="15">
        <v>1</v>
      </c>
      <c r="O5" s="15">
        <v>7</v>
      </c>
      <c r="P5" s="34">
        <v>4</v>
      </c>
      <c r="Q5" s="34">
        <v>7</v>
      </c>
      <c r="R5" s="15">
        <v>9</v>
      </c>
      <c r="S5" s="15">
        <v>3</v>
      </c>
      <c r="T5" s="15">
        <v>5</v>
      </c>
      <c r="U5" s="15">
        <v>6</v>
      </c>
      <c r="V5" s="15">
        <v>6</v>
      </c>
      <c r="W5" s="15">
        <v>7</v>
      </c>
      <c r="X5" s="15">
        <v>9</v>
      </c>
      <c r="Y5" s="15">
        <v>4</v>
      </c>
      <c r="Z5" s="15">
        <v>1</v>
      </c>
      <c r="AA5" s="15">
        <v>5</v>
      </c>
      <c r="AB5" s="34">
        <v>3</v>
      </c>
      <c r="AC5" s="34">
        <v>7</v>
      </c>
      <c r="AD5" s="15">
        <v>9</v>
      </c>
      <c r="AE5" s="15">
        <v>4</v>
      </c>
      <c r="AF5" s="15">
        <v>6</v>
      </c>
      <c r="AG5" s="15">
        <v>5</v>
      </c>
      <c r="AH5" s="34">
        <v>5</v>
      </c>
      <c r="AI5" s="34">
        <v>8</v>
      </c>
      <c r="AJ5" s="15">
        <v>9</v>
      </c>
      <c r="AK5" s="15">
        <v>6</v>
      </c>
      <c r="AL5" s="15">
        <v>7</v>
      </c>
      <c r="AM5" s="15">
        <v>4</v>
      </c>
      <c r="AN5" s="15">
        <v>7</v>
      </c>
      <c r="AO5" s="15">
        <v>6</v>
      </c>
      <c r="AP5" s="15">
        <v>9</v>
      </c>
      <c r="AQ5" s="15">
        <v>5</v>
      </c>
      <c r="AR5" s="15">
        <v>8</v>
      </c>
      <c r="AS5" s="15">
        <v>7</v>
      </c>
      <c r="AT5" s="34">
        <v>5</v>
      </c>
      <c r="AU5" s="34">
        <v>8</v>
      </c>
      <c r="AV5" s="15">
        <v>9</v>
      </c>
      <c r="AW5" s="15">
        <v>6</v>
      </c>
      <c r="AX5" s="15">
        <v>1</v>
      </c>
      <c r="AY5" s="15">
        <v>7</v>
      </c>
      <c r="AZ5" s="15">
        <v>6</v>
      </c>
      <c r="BA5" s="15">
        <v>7</v>
      </c>
      <c r="BB5" s="15">
        <v>5</v>
      </c>
      <c r="BC5" s="15">
        <v>9</v>
      </c>
      <c r="BD5" s="15">
        <v>8</v>
      </c>
      <c r="BE5" s="15">
        <v>4</v>
      </c>
      <c r="BG5" s="29">
        <f t="shared" si="0"/>
        <v>5.1111111111111107</v>
      </c>
      <c r="BH5" s="29">
        <f t="shared" si="0"/>
        <v>6.7777777777777777</v>
      </c>
      <c r="BI5" s="29">
        <f t="shared" si="0"/>
        <v>8.4444444444444446</v>
      </c>
      <c r="BJ5" s="29">
        <f t="shared" si="0"/>
        <v>5.7777777777777777</v>
      </c>
      <c r="BK5" s="29">
        <f t="shared" si="0"/>
        <v>4.333333333333333</v>
      </c>
      <c r="BL5" s="29">
        <f t="shared" si="0"/>
        <v>5.5555555555555554</v>
      </c>
      <c r="BM5" s="29"/>
      <c r="BN5" s="29"/>
    </row>
    <row r="6" spans="1:66" ht="36" x14ac:dyDescent="0.2">
      <c r="A6" s="6"/>
      <c r="B6" s="5" t="s">
        <v>16</v>
      </c>
      <c r="C6" s="118"/>
      <c r="D6" s="15">
        <v>4</v>
      </c>
      <c r="E6" s="15">
        <v>6</v>
      </c>
      <c r="F6" s="15">
        <v>9</v>
      </c>
      <c r="G6" s="15">
        <v>5</v>
      </c>
      <c r="H6" s="15">
        <v>0</v>
      </c>
      <c r="I6" s="15">
        <v>7</v>
      </c>
      <c r="J6" s="34">
        <v>4</v>
      </c>
      <c r="K6" s="34">
        <v>7</v>
      </c>
      <c r="L6" s="15">
        <v>8</v>
      </c>
      <c r="M6" s="15">
        <v>9</v>
      </c>
      <c r="N6" s="15">
        <v>5</v>
      </c>
      <c r="O6" s="15">
        <v>6</v>
      </c>
      <c r="P6" s="34">
        <v>4</v>
      </c>
      <c r="Q6" s="34">
        <v>7</v>
      </c>
      <c r="R6" s="15">
        <v>9</v>
      </c>
      <c r="S6" s="15">
        <v>5</v>
      </c>
      <c r="T6" s="15">
        <v>6</v>
      </c>
      <c r="U6" s="15">
        <v>8</v>
      </c>
      <c r="V6" s="15">
        <v>5</v>
      </c>
      <c r="W6" s="15">
        <v>6</v>
      </c>
      <c r="X6" s="15">
        <v>8</v>
      </c>
      <c r="Y6" s="15">
        <v>9</v>
      </c>
      <c r="Z6" s="15">
        <v>4</v>
      </c>
      <c r="AA6" s="15">
        <v>7</v>
      </c>
      <c r="AB6" s="15">
        <v>5</v>
      </c>
      <c r="AC6" s="15">
        <v>6</v>
      </c>
      <c r="AD6" s="15">
        <v>9</v>
      </c>
      <c r="AE6" s="15">
        <v>3</v>
      </c>
      <c r="AF6" s="15">
        <v>4</v>
      </c>
      <c r="AG6" s="15">
        <v>7</v>
      </c>
      <c r="AH6" s="34">
        <v>5</v>
      </c>
      <c r="AI6" s="34">
        <v>8</v>
      </c>
      <c r="AJ6" s="15">
        <v>9</v>
      </c>
      <c r="AK6" s="15">
        <v>7</v>
      </c>
      <c r="AL6" s="15">
        <v>6</v>
      </c>
      <c r="AM6" s="15">
        <v>4</v>
      </c>
      <c r="AN6" s="34">
        <v>4</v>
      </c>
      <c r="AO6" s="34">
        <v>8</v>
      </c>
      <c r="AP6" s="15">
        <v>9</v>
      </c>
      <c r="AQ6" s="15">
        <v>7</v>
      </c>
      <c r="AR6" s="15">
        <v>5</v>
      </c>
      <c r="AS6" s="15">
        <v>6</v>
      </c>
      <c r="AT6" s="15">
        <v>6</v>
      </c>
      <c r="AU6" s="15">
        <v>7</v>
      </c>
      <c r="AV6" s="15">
        <v>9</v>
      </c>
      <c r="AW6" s="15">
        <v>4</v>
      </c>
      <c r="AX6" s="15">
        <v>5</v>
      </c>
      <c r="AY6" s="15">
        <v>8</v>
      </c>
      <c r="AZ6" s="15">
        <v>8</v>
      </c>
      <c r="BA6" s="15">
        <v>9</v>
      </c>
      <c r="BB6" s="15">
        <v>0</v>
      </c>
      <c r="BC6" s="15">
        <v>9</v>
      </c>
      <c r="BD6" s="15">
        <v>8</v>
      </c>
      <c r="BE6" s="15">
        <v>7</v>
      </c>
      <c r="BG6" s="29">
        <f t="shared" si="0"/>
        <v>5</v>
      </c>
      <c r="BH6" s="29">
        <f t="shared" si="0"/>
        <v>7.1111111111111107</v>
      </c>
      <c r="BI6" s="29">
        <f t="shared" si="0"/>
        <v>7.7777777777777777</v>
      </c>
      <c r="BJ6" s="29">
        <f t="shared" si="0"/>
        <v>6.4444444444444446</v>
      </c>
      <c r="BK6" s="29">
        <f t="shared" si="0"/>
        <v>4.7777777777777777</v>
      </c>
      <c r="BL6" s="29">
        <f t="shared" si="0"/>
        <v>6.666666666666667</v>
      </c>
      <c r="BM6" s="29"/>
      <c r="BN6" s="29"/>
    </row>
    <row r="7" spans="1:66" ht="24" x14ac:dyDescent="0.2">
      <c r="A7" s="6"/>
      <c r="B7" s="5" t="s">
        <v>18</v>
      </c>
      <c r="C7" s="118"/>
      <c r="D7" s="15">
        <v>9</v>
      </c>
      <c r="E7" s="15">
        <v>7</v>
      </c>
      <c r="F7" s="15">
        <v>10</v>
      </c>
      <c r="G7" s="15">
        <v>8</v>
      </c>
      <c r="H7" s="15">
        <v>1</v>
      </c>
      <c r="I7" s="15">
        <v>3</v>
      </c>
      <c r="J7" s="15">
        <v>6</v>
      </c>
      <c r="K7" s="15">
        <v>8</v>
      </c>
      <c r="L7" s="15">
        <v>9</v>
      </c>
      <c r="M7" s="15">
        <v>6</v>
      </c>
      <c r="N7" s="15">
        <v>5</v>
      </c>
      <c r="O7" s="15">
        <v>7</v>
      </c>
      <c r="P7" s="34">
        <v>4</v>
      </c>
      <c r="Q7" s="34">
        <v>8</v>
      </c>
      <c r="R7" s="15">
        <v>9</v>
      </c>
      <c r="S7" s="15">
        <v>6</v>
      </c>
      <c r="T7" s="15">
        <v>5</v>
      </c>
      <c r="U7" s="15">
        <v>7</v>
      </c>
      <c r="V7" s="15">
        <v>7</v>
      </c>
      <c r="W7" s="15">
        <v>9</v>
      </c>
      <c r="X7" s="15">
        <v>10</v>
      </c>
      <c r="Y7" s="15">
        <v>7</v>
      </c>
      <c r="Z7" s="15">
        <v>8</v>
      </c>
      <c r="AA7" s="15">
        <v>8</v>
      </c>
      <c r="AB7" s="15">
        <v>4</v>
      </c>
      <c r="AC7" s="15">
        <v>6</v>
      </c>
      <c r="AD7" s="15">
        <v>9</v>
      </c>
      <c r="AE7" s="15">
        <v>8</v>
      </c>
      <c r="AF7" s="15">
        <v>7</v>
      </c>
      <c r="AG7" s="15">
        <v>3</v>
      </c>
      <c r="AH7" s="34">
        <v>3</v>
      </c>
      <c r="AI7" s="34">
        <v>7</v>
      </c>
      <c r="AJ7" s="15">
        <v>9</v>
      </c>
      <c r="AK7" s="15">
        <v>5</v>
      </c>
      <c r="AL7" s="15">
        <v>6</v>
      </c>
      <c r="AM7" s="15">
        <v>8</v>
      </c>
      <c r="AN7" s="34">
        <v>4</v>
      </c>
      <c r="AO7" s="34">
        <v>7</v>
      </c>
      <c r="AP7" s="15">
        <v>8</v>
      </c>
      <c r="AQ7" s="15">
        <v>9</v>
      </c>
      <c r="AR7" s="15">
        <v>6</v>
      </c>
      <c r="AS7" s="15">
        <v>5</v>
      </c>
      <c r="AT7" s="15">
        <v>6</v>
      </c>
      <c r="AU7" s="15">
        <v>7</v>
      </c>
      <c r="AV7" s="15">
        <v>9</v>
      </c>
      <c r="AW7" s="15">
        <v>5</v>
      </c>
      <c r="AX7" s="15">
        <v>8</v>
      </c>
      <c r="AY7" s="15">
        <v>9</v>
      </c>
      <c r="AZ7" s="15">
        <v>7</v>
      </c>
      <c r="BA7" s="15">
        <v>6</v>
      </c>
      <c r="BB7" s="15">
        <v>9</v>
      </c>
      <c r="BC7" s="15">
        <v>10</v>
      </c>
      <c r="BD7" s="15">
        <v>0</v>
      </c>
      <c r="BE7" s="15">
        <v>8</v>
      </c>
      <c r="BG7" s="29">
        <f t="shared" si="0"/>
        <v>5.5555555555555554</v>
      </c>
      <c r="BH7" s="29">
        <f t="shared" si="0"/>
        <v>7.2222222222222223</v>
      </c>
      <c r="BI7" s="29">
        <f t="shared" si="0"/>
        <v>9.1111111111111107</v>
      </c>
      <c r="BJ7" s="29">
        <f t="shared" si="0"/>
        <v>7.1111111111111107</v>
      </c>
      <c r="BK7" s="29">
        <f t="shared" si="0"/>
        <v>5.1111111111111107</v>
      </c>
      <c r="BL7" s="29">
        <f t="shared" si="0"/>
        <v>6.4444444444444446</v>
      </c>
      <c r="BM7" s="29"/>
      <c r="BN7" s="29"/>
    </row>
    <row r="8" spans="1:66" ht="24" x14ac:dyDescent="0.2">
      <c r="A8" s="6"/>
      <c r="B8" s="5" t="s">
        <v>17</v>
      </c>
      <c r="C8" s="118"/>
      <c r="D8" s="15">
        <v>8</v>
      </c>
      <c r="E8" s="15">
        <v>6</v>
      </c>
      <c r="F8" s="15">
        <v>3</v>
      </c>
      <c r="G8" s="15">
        <v>2</v>
      </c>
      <c r="H8" s="15">
        <v>1</v>
      </c>
      <c r="I8" s="15">
        <v>4</v>
      </c>
      <c r="J8" s="34">
        <v>3</v>
      </c>
      <c r="K8" s="34">
        <v>8</v>
      </c>
      <c r="L8" s="15">
        <v>9</v>
      </c>
      <c r="M8" s="15">
        <v>10</v>
      </c>
      <c r="N8" s="15">
        <v>2</v>
      </c>
      <c r="O8" s="15">
        <v>5</v>
      </c>
      <c r="P8" s="15">
        <v>5</v>
      </c>
      <c r="Q8" s="15">
        <v>6</v>
      </c>
      <c r="R8" s="15">
        <v>9</v>
      </c>
      <c r="S8" s="15">
        <v>8</v>
      </c>
      <c r="T8" s="15">
        <v>7</v>
      </c>
      <c r="U8" s="15">
        <v>3</v>
      </c>
      <c r="V8" s="15">
        <v>5</v>
      </c>
      <c r="W8" s="15">
        <v>6</v>
      </c>
      <c r="X8" s="15">
        <v>9</v>
      </c>
      <c r="Y8" s="15">
        <v>7</v>
      </c>
      <c r="Z8" s="15">
        <v>3</v>
      </c>
      <c r="AA8" s="15">
        <v>8</v>
      </c>
      <c r="AB8" s="15">
        <v>4</v>
      </c>
      <c r="AC8" s="15">
        <v>6</v>
      </c>
      <c r="AD8" s="15">
        <v>9</v>
      </c>
      <c r="AE8" s="15">
        <v>2</v>
      </c>
      <c r="AF8" s="15">
        <v>1</v>
      </c>
      <c r="AG8" s="15">
        <v>7</v>
      </c>
      <c r="AH8" s="15">
        <v>6</v>
      </c>
      <c r="AI8" s="15">
        <v>5</v>
      </c>
      <c r="AJ8" s="15">
        <v>9</v>
      </c>
      <c r="AK8" s="15">
        <v>3</v>
      </c>
      <c r="AL8" s="15">
        <v>4</v>
      </c>
      <c r="AM8" s="15">
        <v>8</v>
      </c>
      <c r="AN8" s="34">
        <v>5</v>
      </c>
      <c r="AO8" s="34">
        <v>8</v>
      </c>
      <c r="AP8" s="15">
        <v>9</v>
      </c>
      <c r="AQ8" s="15">
        <v>4</v>
      </c>
      <c r="AR8" s="15">
        <v>7</v>
      </c>
      <c r="AS8" s="15">
        <v>6</v>
      </c>
      <c r="AT8" s="34">
        <v>5</v>
      </c>
      <c r="AU8" s="34">
        <v>8</v>
      </c>
      <c r="AV8" s="15">
        <v>9</v>
      </c>
      <c r="AW8" s="15">
        <v>8</v>
      </c>
      <c r="AX8" s="15">
        <v>7</v>
      </c>
      <c r="AY8" s="15">
        <v>6</v>
      </c>
      <c r="AZ8" s="15">
        <v>3</v>
      </c>
      <c r="BA8" s="15">
        <v>5</v>
      </c>
      <c r="BB8" s="15">
        <v>6</v>
      </c>
      <c r="BC8" s="15">
        <v>9</v>
      </c>
      <c r="BD8" s="15">
        <v>0</v>
      </c>
      <c r="BE8" s="15">
        <v>7</v>
      </c>
      <c r="BG8" s="29">
        <f t="shared" si="0"/>
        <v>4.8888888888888893</v>
      </c>
      <c r="BH8" s="29">
        <f t="shared" si="0"/>
        <v>6.4444444444444446</v>
      </c>
      <c r="BI8" s="29">
        <f t="shared" si="0"/>
        <v>8</v>
      </c>
      <c r="BJ8" s="29">
        <f t="shared" si="0"/>
        <v>5.8888888888888893</v>
      </c>
      <c r="BK8" s="29">
        <f t="shared" si="0"/>
        <v>3.5555555555555554</v>
      </c>
      <c r="BL8" s="29">
        <f t="shared" si="0"/>
        <v>6</v>
      </c>
      <c r="BM8" s="29"/>
      <c r="BN8" s="29"/>
    </row>
    <row r="9" spans="1:66" ht="24" x14ac:dyDescent="0.2">
      <c r="A9" s="6"/>
      <c r="B9" s="5" t="s">
        <v>19</v>
      </c>
      <c r="C9" s="118"/>
      <c r="D9" s="15">
        <v>6</v>
      </c>
      <c r="E9" s="15">
        <v>5</v>
      </c>
      <c r="F9" s="15">
        <v>9</v>
      </c>
      <c r="G9" s="15">
        <v>7</v>
      </c>
      <c r="H9" s="15">
        <v>4</v>
      </c>
      <c r="I9" s="15">
        <v>8</v>
      </c>
      <c r="J9" s="15">
        <v>7</v>
      </c>
      <c r="K9" s="15">
        <v>8</v>
      </c>
      <c r="L9" s="15">
        <v>9</v>
      </c>
      <c r="M9" s="15">
        <v>10</v>
      </c>
      <c r="N9" s="15">
        <v>7</v>
      </c>
      <c r="O9" s="15">
        <v>9</v>
      </c>
      <c r="P9" s="15">
        <v>6</v>
      </c>
      <c r="Q9" s="15">
        <v>7</v>
      </c>
      <c r="R9" s="15">
        <v>9</v>
      </c>
      <c r="S9" s="15">
        <v>7</v>
      </c>
      <c r="T9" s="15">
        <v>8</v>
      </c>
      <c r="U9" s="15">
        <v>5</v>
      </c>
      <c r="V9" s="15">
        <v>9</v>
      </c>
      <c r="W9" s="15">
        <v>8</v>
      </c>
      <c r="X9" s="15">
        <v>7</v>
      </c>
      <c r="Y9" s="15">
        <v>9</v>
      </c>
      <c r="Z9" s="15">
        <v>8</v>
      </c>
      <c r="AA9" s="15">
        <v>7</v>
      </c>
      <c r="AB9" s="15">
        <v>4</v>
      </c>
      <c r="AC9" s="15">
        <v>5</v>
      </c>
      <c r="AD9" s="15">
        <v>9</v>
      </c>
      <c r="AE9" s="15">
        <v>6</v>
      </c>
      <c r="AF9" s="15">
        <v>8</v>
      </c>
      <c r="AG9" s="15">
        <v>7</v>
      </c>
      <c r="AH9" s="34">
        <v>4</v>
      </c>
      <c r="AI9" s="34">
        <v>8</v>
      </c>
      <c r="AJ9" s="15">
        <v>9</v>
      </c>
      <c r="AK9" s="15">
        <v>7</v>
      </c>
      <c r="AL9" s="15">
        <v>5</v>
      </c>
      <c r="AM9" s="15">
        <v>6</v>
      </c>
      <c r="AN9" s="15">
        <v>5</v>
      </c>
      <c r="AO9" s="15">
        <v>5</v>
      </c>
      <c r="AP9" s="15">
        <v>9</v>
      </c>
      <c r="AQ9" s="15">
        <v>8</v>
      </c>
      <c r="AR9" s="15">
        <v>7</v>
      </c>
      <c r="AS9" s="15">
        <v>6</v>
      </c>
      <c r="AT9" s="15">
        <v>7</v>
      </c>
      <c r="AU9" s="15">
        <v>8</v>
      </c>
      <c r="AV9" s="15">
        <v>8</v>
      </c>
      <c r="AW9" s="15">
        <v>9</v>
      </c>
      <c r="AX9" s="15">
        <v>7</v>
      </c>
      <c r="AY9" s="15">
        <v>6</v>
      </c>
      <c r="AZ9" s="15">
        <v>8</v>
      </c>
      <c r="BA9" s="15">
        <v>9</v>
      </c>
      <c r="BB9" s="15">
        <v>7</v>
      </c>
      <c r="BC9" s="15">
        <v>10</v>
      </c>
      <c r="BD9" s="15">
        <v>8</v>
      </c>
      <c r="BE9" s="15">
        <v>9</v>
      </c>
      <c r="BG9" s="29">
        <f t="shared" si="0"/>
        <v>6.2222222222222223</v>
      </c>
      <c r="BH9" s="29">
        <f t="shared" si="0"/>
        <v>7</v>
      </c>
      <c r="BI9" s="29">
        <f t="shared" si="0"/>
        <v>8.4444444444444446</v>
      </c>
      <c r="BJ9" s="29">
        <f t="shared" si="0"/>
        <v>8.1111111111111107</v>
      </c>
      <c r="BK9" s="29">
        <f t="shared" si="0"/>
        <v>6.8888888888888893</v>
      </c>
      <c r="BL9" s="29">
        <f t="shared" si="0"/>
        <v>7</v>
      </c>
      <c r="BM9" s="29"/>
      <c r="BN9" s="29"/>
    </row>
    <row r="10" spans="1:66" ht="24" x14ac:dyDescent="0.2">
      <c r="A10" s="6"/>
      <c r="B10" s="5" t="s">
        <v>20</v>
      </c>
      <c r="C10" s="118"/>
      <c r="D10" s="15">
        <v>8</v>
      </c>
      <c r="E10" s="15">
        <v>9</v>
      </c>
      <c r="F10" s="15">
        <v>7</v>
      </c>
      <c r="G10" s="15">
        <v>9</v>
      </c>
      <c r="H10" s="15">
        <v>8</v>
      </c>
      <c r="I10" s="15">
        <v>7</v>
      </c>
      <c r="J10" s="15">
        <v>8</v>
      </c>
      <c r="K10" s="15">
        <v>9</v>
      </c>
      <c r="L10" s="15">
        <v>6</v>
      </c>
      <c r="M10" s="15">
        <v>7</v>
      </c>
      <c r="N10" s="15">
        <v>8</v>
      </c>
      <c r="O10" s="15">
        <v>9</v>
      </c>
      <c r="P10" s="15">
        <v>7</v>
      </c>
      <c r="Q10" s="15">
        <v>6</v>
      </c>
      <c r="R10" s="15">
        <v>9</v>
      </c>
      <c r="S10" s="15">
        <v>4</v>
      </c>
      <c r="T10" s="15">
        <v>8</v>
      </c>
      <c r="U10" s="15">
        <v>5</v>
      </c>
      <c r="V10" s="15">
        <v>6</v>
      </c>
      <c r="W10" s="15">
        <v>8</v>
      </c>
      <c r="X10" s="15">
        <v>9</v>
      </c>
      <c r="Y10" s="15">
        <v>5</v>
      </c>
      <c r="Z10" s="15">
        <v>7</v>
      </c>
      <c r="AA10" s="15">
        <v>7</v>
      </c>
      <c r="AB10" s="15">
        <v>7</v>
      </c>
      <c r="AC10" s="15">
        <v>9</v>
      </c>
      <c r="AD10" s="15">
        <v>8</v>
      </c>
      <c r="AE10" s="15">
        <v>7</v>
      </c>
      <c r="AF10" s="15">
        <v>8</v>
      </c>
      <c r="AG10" s="15">
        <v>9</v>
      </c>
      <c r="AH10" s="34">
        <v>5</v>
      </c>
      <c r="AI10" s="34">
        <v>8</v>
      </c>
      <c r="AJ10" s="15">
        <v>9</v>
      </c>
      <c r="AK10" s="15">
        <v>6</v>
      </c>
      <c r="AL10" s="15">
        <v>3</v>
      </c>
      <c r="AM10" s="15">
        <v>7</v>
      </c>
      <c r="AN10" s="15">
        <v>7</v>
      </c>
      <c r="AO10" s="15">
        <v>9</v>
      </c>
      <c r="AP10" s="15">
        <v>8</v>
      </c>
      <c r="AQ10" s="15">
        <v>7</v>
      </c>
      <c r="AR10" s="15">
        <v>9</v>
      </c>
      <c r="AS10" s="15">
        <v>10</v>
      </c>
      <c r="AT10" s="15">
        <v>7</v>
      </c>
      <c r="AU10" s="15">
        <v>8</v>
      </c>
      <c r="AV10" s="15">
        <v>9</v>
      </c>
      <c r="AW10" s="15">
        <v>7</v>
      </c>
      <c r="AX10" s="15">
        <v>8</v>
      </c>
      <c r="AY10" s="15">
        <v>6</v>
      </c>
      <c r="AZ10" s="15">
        <v>6</v>
      </c>
      <c r="BA10" s="15">
        <v>8</v>
      </c>
      <c r="BB10" s="15">
        <v>4</v>
      </c>
      <c r="BC10" s="15">
        <v>9</v>
      </c>
      <c r="BD10" s="15">
        <v>7</v>
      </c>
      <c r="BE10" s="15">
        <v>7</v>
      </c>
      <c r="BG10" s="29">
        <f t="shared" si="0"/>
        <v>6.7777777777777777</v>
      </c>
      <c r="BH10" s="29">
        <f t="shared" si="0"/>
        <v>8.2222222222222214</v>
      </c>
      <c r="BI10" s="29">
        <f t="shared" si="0"/>
        <v>7.666666666666667</v>
      </c>
      <c r="BJ10" s="29">
        <f t="shared" si="0"/>
        <v>6.7777777777777777</v>
      </c>
      <c r="BK10" s="29">
        <f t="shared" si="0"/>
        <v>7.333333333333333</v>
      </c>
      <c r="BL10" s="29">
        <f t="shared" si="0"/>
        <v>7.4444444444444446</v>
      </c>
      <c r="BM10" s="29"/>
      <c r="BN10" s="29"/>
    </row>
    <row r="11" spans="1:66" ht="24" x14ac:dyDescent="0.2">
      <c r="A11" s="6"/>
      <c r="B11" s="5" t="s">
        <v>21</v>
      </c>
      <c r="C11" s="118"/>
      <c r="D11" s="15">
        <v>9</v>
      </c>
      <c r="E11" s="15">
        <v>8</v>
      </c>
      <c r="F11" s="15">
        <v>7</v>
      </c>
      <c r="G11" s="15">
        <v>7</v>
      </c>
      <c r="H11" s="15">
        <v>4</v>
      </c>
      <c r="I11" s="15">
        <v>6</v>
      </c>
      <c r="J11" s="15">
        <v>6</v>
      </c>
      <c r="K11" s="15">
        <v>8</v>
      </c>
      <c r="L11" s="15">
        <v>9</v>
      </c>
      <c r="M11" s="15">
        <v>8</v>
      </c>
      <c r="N11" s="15">
        <v>7</v>
      </c>
      <c r="O11" s="15">
        <v>7</v>
      </c>
      <c r="P11" s="15">
        <v>4</v>
      </c>
      <c r="Q11" s="15">
        <v>6</v>
      </c>
      <c r="R11" s="15">
        <v>9</v>
      </c>
      <c r="S11" s="15">
        <v>5</v>
      </c>
      <c r="T11" s="15">
        <v>8</v>
      </c>
      <c r="U11" s="15">
        <v>7</v>
      </c>
      <c r="V11" s="15">
        <v>7</v>
      </c>
      <c r="W11" s="15">
        <v>8</v>
      </c>
      <c r="X11" s="15">
        <v>9</v>
      </c>
      <c r="Y11" s="15">
        <v>6</v>
      </c>
      <c r="Z11" s="15">
        <v>8</v>
      </c>
      <c r="AA11" s="15">
        <v>7</v>
      </c>
      <c r="AB11" s="15">
        <v>8</v>
      </c>
      <c r="AC11" s="15">
        <v>9</v>
      </c>
      <c r="AD11" s="15">
        <v>10</v>
      </c>
      <c r="AE11" s="15">
        <v>6</v>
      </c>
      <c r="AF11" s="15">
        <v>7</v>
      </c>
      <c r="AG11" s="15">
        <v>9</v>
      </c>
      <c r="AH11" s="34">
        <v>6</v>
      </c>
      <c r="AI11" s="34">
        <v>9</v>
      </c>
      <c r="AJ11" s="15">
        <v>8</v>
      </c>
      <c r="AK11" s="15">
        <v>7</v>
      </c>
      <c r="AL11" s="15">
        <v>7</v>
      </c>
      <c r="AM11" s="15">
        <v>8</v>
      </c>
      <c r="AN11" s="34">
        <v>6</v>
      </c>
      <c r="AO11" s="34">
        <v>9</v>
      </c>
      <c r="AP11" s="15">
        <v>8</v>
      </c>
      <c r="AQ11" s="15">
        <v>5</v>
      </c>
      <c r="AR11" s="15">
        <v>7</v>
      </c>
      <c r="AS11" s="15">
        <v>9</v>
      </c>
      <c r="AT11" s="15">
        <v>7</v>
      </c>
      <c r="AU11" s="15">
        <v>9</v>
      </c>
      <c r="AV11" s="15">
        <v>8</v>
      </c>
      <c r="AW11" s="15">
        <v>8</v>
      </c>
      <c r="AX11" s="15">
        <v>9</v>
      </c>
      <c r="AY11" s="15">
        <v>7</v>
      </c>
      <c r="AZ11" s="15">
        <v>7</v>
      </c>
      <c r="BA11" s="15">
        <v>9</v>
      </c>
      <c r="BB11" s="15">
        <v>2</v>
      </c>
      <c r="BC11" s="15">
        <v>8</v>
      </c>
      <c r="BD11" s="15">
        <v>0</v>
      </c>
      <c r="BE11" s="15">
        <v>8</v>
      </c>
      <c r="BG11" s="29">
        <f t="shared" si="0"/>
        <v>6.666666666666667</v>
      </c>
      <c r="BH11" s="29">
        <f t="shared" si="0"/>
        <v>8.3333333333333339</v>
      </c>
      <c r="BI11" s="29">
        <f t="shared" si="0"/>
        <v>7.7777777777777777</v>
      </c>
      <c r="BJ11" s="29">
        <f t="shared" si="0"/>
        <v>6.666666666666667</v>
      </c>
      <c r="BK11" s="29">
        <f t="shared" si="0"/>
        <v>6.333333333333333</v>
      </c>
      <c r="BL11" s="29">
        <f t="shared" si="0"/>
        <v>7.5555555555555554</v>
      </c>
      <c r="BM11" s="29"/>
      <c r="BN11" s="29"/>
    </row>
    <row r="12" spans="1:66" x14ac:dyDescent="0.15">
      <c r="A12" s="6"/>
      <c r="B12" s="5"/>
      <c r="C12" s="3"/>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spans="1:66" x14ac:dyDescent="0.15">
      <c r="A13" s="6"/>
      <c r="B13" s="5"/>
      <c r="C13" s="7" t="s">
        <v>38</v>
      </c>
      <c r="D13" s="29">
        <f>AVERAGE(D4:D11)</f>
        <v>7.125</v>
      </c>
      <c r="E13" s="29">
        <f t="shared" ref="E13:BE13" si="1">AVERAGE(E4:E11)</f>
        <v>6.5</v>
      </c>
      <c r="F13" s="29">
        <f t="shared" si="1"/>
        <v>7.5</v>
      </c>
      <c r="G13" s="29">
        <f t="shared" si="1"/>
        <v>6.75</v>
      </c>
      <c r="H13" s="29">
        <f t="shared" si="1"/>
        <v>2.625</v>
      </c>
      <c r="I13" s="29">
        <f t="shared" si="1"/>
        <v>6</v>
      </c>
      <c r="J13" s="29">
        <f t="shared" si="1"/>
        <v>5.875</v>
      </c>
      <c r="K13" s="29">
        <f t="shared" si="1"/>
        <v>8</v>
      </c>
      <c r="L13" s="29">
        <f t="shared" si="1"/>
        <v>8</v>
      </c>
      <c r="M13" s="29">
        <f t="shared" si="1"/>
        <v>8.25</v>
      </c>
      <c r="N13" s="29">
        <f t="shared" si="1"/>
        <v>5.125</v>
      </c>
      <c r="O13" s="29">
        <f t="shared" si="1"/>
        <v>7.375</v>
      </c>
      <c r="P13" s="29">
        <f t="shared" si="1"/>
        <v>5</v>
      </c>
      <c r="Q13" s="29">
        <f t="shared" si="1"/>
        <v>6.75</v>
      </c>
      <c r="R13" s="29">
        <f t="shared" si="1"/>
        <v>9</v>
      </c>
      <c r="S13" s="29">
        <f t="shared" si="1"/>
        <v>5.625</v>
      </c>
      <c r="T13" s="29">
        <f t="shared" si="1"/>
        <v>6.625</v>
      </c>
      <c r="U13" s="29">
        <f t="shared" si="1"/>
        <v>6.125</v>
      </c>
      <c r="V13" s="29">
        <f t="shared" si="1"/>
        <v>6.75</v>
      </c>
      <c r="W13" s="29">
        <f t="shared" si="1"/>
        <v>7.5</v>
      </c>
      <c r="X13" s="29">
        <f t="shared" si="1"/>
        <v>8.5</v>
      </c>
      <c r="Y13" s="29">
        <f t="shared" si="1"/>
        <v>6.75</v>
      </c>
      <c r="Z13" s="29">
        <f t="shared" si="1"/>
        <v>6</v>
      </c>
      <c r="AA13" s="29">
        <f t="shared" si="1"/>
        <v>7.125</v>
      </c>
      <c r="AB13" s="29">
        <f t="shared" si="1"/>
        <v>5</v>
      </c>
      <c r="AC13" s="29">
        <f t="shared" si="1"/>
        <v>6.875</v>
      </c>
      <c r="AD13" s="29">
        <f t="shared" si="1"/>
        <v>9</v>
      </c>
      <c r="AE13" s="29">
        <f t="shared" si="1"/>
        <v>5.75</v>
      </c>
      <c r="AF13" s="29">
        <f t="shared" si="1"/>
        <v>5.875</v>
      </c>
      <c r="AG13" s="29">
        <f t="shared" si="1"/>
        <v>6.875</v>
      </c>
      <c r="AH13" s="29">
        <f t="shared" si="1"/>
        <v>5</v>
      </c>
      <c r="AI13" s="29">
        <f t="shared" si="1"/>
        <v>7.625</v>
      </c>
      <c r="AJ13" s="29">
        <f t="shared" si="1"/>
        <v>8.125</v>
      </c>
      <c r="AK13" s="29">
        <f t="shared" si="1"/>
        <v>6.25</v>
      </c>
      <c r="AL13" s="29">
        <f t="shared" si="1"/>
        <v>5.375</v>
      </c>
      <c r="AM13" s="29">
        <f t="shared" si="1"/>
        <v>6.5</v>
      </c>
      <c r="AN13" s="29">
        <f t="shared" si="1"/>
        <v>5.375</v>
      </c>
      <c r="AO13" s="29">
        <f t="shared" si="1"/>
        <v>7.5</v>
      </c>
      <c r="AP13" s="29">
        <f t="shared" si="1"/>
        <v>8.625</v>
      </c>
      <c r="AQ13" s="29">
        <f t="shared" si="1"/>
        <v>6.125</v>
      </c>
      <c r="AR13" s="29">
        <f t="shared" si="1"/>
        <v>7</v>
      </c>
      <c r="AS13" s="29">
        <f t="shared" si="1"/>
        <v>6.875</v>
      </c>
      <c r="AT13" s="29">
        <f t="shared" si="1"/>
        <v>6.375</v>
      </c>
      <c r="AU13" s="29">
        <f t="shared" si="1"/>
        <v>7.75</v>
      </c>
      <c r="AV13" s="29">
        <f t="shared" si="1"/>
        <v>8.75</v>
      </c>
      <c r="AW13" s="29">
        <f t="shared" si="1"/>
        <v>7</v>
      </c>
      <c r="AX13" s="29">
        <f t="shared" si="1"/>
        <v>6.625</v>
      </c>
      <c r="AY13" s="29">
        <f t="shared" si="1"/>
        <v>7.125</v>
      </c>
      <c r="AZ13" s="29">
        <f t="shared" si="1"/>
        <v>6.5</v>
      </c>
      <c r="BA13" s="29">
        <f t="shared" si="1"/>
        <v>7.5</v>
      </c>
      <c r="BB13" s="29">
        <f t="shared" si="1"/>
        <v>4.75</v>
      </c>
      <c r="BC13" s="29">
        <f t="shared" si="1"/>
        <v>9.125</v>
      </c>
      <c r="BD13" s="29">
        <f t="shared" si="1"/>
        <v>4.625</v>
      </c>
      <c r="BE13" s="29">
        <f t="shared" si="1"/>
        <v>7.25</v>
      </c>
      <c r="BF13" s="7" t="s">
        <v>38</v>
      </c>
      <c r="BG13" s="29">
        <f t="shared" ref="BG13:BL13" si="2">AVERAGE(BG4:BG11)</f>
        <v>5.8888888888888893</v>
      </c>
      <c r="BH13" s="29">
        <f t="shared" si="2"/>
        <v>7.333333333333333</v>
      </c>
      <c r="BI13" s="29">
        <f t="shared" si="2"/>
        <v>8.0277777777777768</v>
      </c>
      <c r="BJ13" s="29">
        <f t="shared" si="2"/>
        <v>6.8472222222222214</v>
      </c>
      <c r="BK13" s="29">
        <f t="shared" si="2"/>
        <v>5.541666666666667</v>
      </c>
      <c r="BL13" s="29">
        <f t="shared" si="2"/>
        <v>6.8055555555555554</v>
      </c>
      <c r="BM13" s="29"/>
      <c r="BN13" s="29"/>
    </row>
    <row r="14" spans="1:66" x14ac:dyDescent="0.15">
      <c r="A14" s="6"/>
      <c r="B14" s="5"/>
      <c r="C14" s="7" t="s">
        <v>41</v>
      </c>
      <c r="D14" s="29">
        <f>STDEV(D4:D11)</f>
        <v>2.1671244937540095</v>
      </c>
      <c r="E14" s="29">
        <f t="shared" ref="E14:BL14" si="3">STDEV(E4:E11)</f>
        <v>1.927248223318863</v>
      </c>
      <c r="F14" s="29">
        <f t="shared" si="3"/>
        <v>2.1380899352993952</v>
      </c>
      <c r="G14" s="29">
        <f t="shared" si="3"/>
        <v>2.3145502494313788</v>
      </c>
      <c r="H14" s="29">
        <f t="shared" si="3"/>
        <v>2.615202805574687</v>
      </c>
      <c r="I14" s="29">
        <f t="shared" si="3"/>
        <v>1.8516401995451028</v>
      </c>
      <c r="J14" s="29">
        <f t="shared" si="3"/>
        <v>1.6420805617960927</v>
      </c>
      <c r="K14" s="29">
        <f t="shared" si="3"/>
        <v>0.53452248382484879</v>
      </c>
      <c r="L14" s="29">
        <f t="shared" si="3"/>
        <v>1.6035674514745464</v>
      </c>
      <c r="M14" s="29">
        <f t="shared" si="3"/>
        <v>1.3887301496588271</v>
      </c>
      <c r="N14" s="29">
        <f t="shared" si="3"/>
        <v>2.4748737341529163</v>
      </c>
      <c r="O14" s="29">
        <f t="shared" si="3"/>
        <v>1.5059406173077154</v>
      </c>
      <c r="P14" s="29">
        <f t="shared" si="3"/>
        <v>1.1952286093343936</v>
      </c>
      <c r="Q14" s="29">
        <f t="shared" si="3"/>
        <v>0.70710678118654757</v>
      </c>
      <c r="R14" s="29">
        <f t="shared" si="3"/>
        <v>0</v>
      </c>
      <c r="S14" s="29">
        <f t="shared" si="3"/>
        <v>1.685018016012207</v>
      </c>
      <c r="T14" s="29">
        <f t="shared" si="3"/>
        <v>1.3024701806293193</v>
      </c>
      <c r="U14" s="29">
        <f t="shared" si="3"/>
        <v>1.7268882005337975</v>
      </c>
      <c r="V14" s="29">
        <f t="shared" si="3"/>
        <v>1.5811388300841898</v>
      </c>
      <c r="W14" s="29">
        <f t="shared" si="3"/>
        <v>1.0690449676496976</v>
      </c>
      <c r="X14" s="29">
        <f t="shared" si="3"/>
        <v>1.0690449676496976</v>
      </c>
      <c r="Y14" s="29">
        <f t="shared" si="3"/>
        <v>1.7525491637693282</v>
      </c>
      <c r="Z14" s="29">
        <f t="shared" si="3"/>
        <v>2.9277002188455996</v>
      </c>
      <c r="AA14" s="29">
        <f t="shared" si="3"/>
        <v>0.99103120896511487</v>
      </c>
      <c r="AB14" s="29">
        <f t="shared" si="3"/>
        <v>1.6903085094570331</v>
      </c>
      <c r="AC14" s="29">
        <f t="shared" si="3"/>
        <v>1.4577379737113252</v>
      </c>
      <c r="AD14" s="29">
        <f t="shared" si="3"/>
        <v>0.53452248382484879</v>
      </c>
      <c r="AE14" s="29">
        <f t="shared" si="3"/>
        <v>2.6592157812837551</v>
      </c>
      <c r="AF14" s="29">
        <f t="shared" si="3"/>
        <v>2.3566016694748031</v>
      </c>
      <c r="AG14" s="29">
        <f t="shared" si="3"/>
        <v>2.0310096011589902</v>
      </c>
      <c r="AH14" s="29">
        <f t="shared" si="3"/>
        <v>1.0690449676496976</v>
      </c>
      <c r="AI14" s="29">
        <f t="shared" si="3"/>
        <v>1.1877349391654208</v>
      </c>
      <c r="AJ14" s="29">
        <f t="shared" si="3"/>
        <v>2.1001700611413079</v>
      </c>
      <c r="AK14" s="29">
        <f t="shared" si="3"/>
        <v>1.7525491637693282</v>
      </c>
      <c r="AL14" s="29">
        <f t="shared" si="3"/>
        <v>1.407885953173359</v>
      </c>
      <c r="AM14" s="29">
        <f t="shared" si="3"/>
        <v>1.6903085094570331</v>
      </c>
      <c r="AN14" s="29">
        <f t="shared" si="3"/>
        <v>1.1877349391654208</v>
      </c>
      <c r="AO14" s="29">
        <f t="shared" si="3"/>
        <v>1.4142135623730951</v>
      </c>
      <c r="AP14" s="29">
        <f t="shared" si="3"/>
        <v>0.51754916950676566</v>
      </c>
      <c r="AQ14" s="29">
        <f t="shared" si="3"/>
        <v>1.8850918886280925</v>
      </c>
      <c r="AR14" s="29">
        <f t="shared" si="3"/>
        <v>1.1952286093343936</v>
      </c>
      <c r="AS14" s="29">
        <f t="shared" si="3"/>
        <v>1.7268882005337975</v>
      </c>
      <c r="AT14" s="29">
        <f t="shared" si="3"/>
        <v>1.0606601717798212</v>
      </c>
      <c r="AU14" s="29">
        <f t="shared" si="3"/>
        <v>0.70710678118654757</v>
      </c>
      <c r="AV14" s="29">
        <f t="shared" si="3"/>
        <v>0.46291004988627571</v>
      </c>
      <c r="AW14" s="29">
        <f t="shared" si="3"/>
        <v>1.8516401995451028</v>
      </c>
      <c r="AX14" s="29">
        <f t="shared" si="3"/>
        <v>2.5599944196367752</v>
      </c>
      <c r="AY14" s="29">
        <f t="shared" si="3"/>
        <v>1.1259916264596033</v>
      </c>
      <c r="AZ14" s="29">
        <f t="shared" si="3"/>
        <v>1.6035674514745464</v>
      </c>
      <c r="BA14" s="29">
        <f t="shared" si="3"/>
        <v>1.5118578920369088</v>
      </c>
      <c r="BB14" s="29">
        <f t="shared" si="3"/>
        <v>2.8157719063467179</v>
      </c>
      <c r="BC14" s="29">
        <f t="shared" si="3"/>
        <v>0.64086994446165568</v>
      </c>
      <c r="BD14" s="29">
        <f t="shared" si="3"/>
        <v>3.8890872965260113</v>
      </c>
      <c r="BE14" s="29">
        <f t="shared" si="3"/>
        <v>1.4880476182856899</v>
      </c>
      <c r="BF14" s="7" t="s">
        <v>41</v>
      </c>
      <c r="BG14" s="29">
        <f t="shared" si="3"/>
        <v>0.8461970117626525</v>
      </c>
      <c r="BH14" s="29">
        <f t="shared" si="3"/>
        <v>0.66666666666666663</v>
      </c>
      <c r="BI14" s="29">
        <f t="shared" si="3"/>
        <v>0.63620901028035171</v>
      </c>
      <c r="BJ14" s="29">
        <f t="shared" si="3"/>
        <v>0.86666157914665309</v>
      </c>
      <c r="BK14" s="29">
        <f t="shared" si="3"/>
        <v>1.3112422587084835</v>
      </c>
      <c r="BL14" s="29">
        <f t="shared" si="3"/>
        <v>0.78511280488992652</v>
      </c>
      <c r="BM14" s="29"/>
      <c r="BN14" s="29"/>
    </row>
    <row r="15" spans="1:66" x14ac:dyDescent="0.15">
      <c r="A15" s="6"/>
      <c r="B15" s="5"/>
      <c r="C15" s="3"/>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7" t="s">
        <v>45</v>
      </c>
      <c r="BG15" s="29">
        <f t="shared" ref="BG15:BL15" si="4">STDEV(D4:D11,J4:J11,P4:P11,V4:V11,AB4:AB11,AH4:AH11,AN4:AN11,AT4:AT11,AZ4:AZ11)</f>
        <v>1.6233815824162625</v>
      </c>
      <c r="BH15" s="29">
        <f t="shared" si="4"/>
        <v>1.2671360632611248</v>
      </c>
      <c r="BI15" s="29">
        <f t="shared" si="4"/>
        <v>1.9207702549906802</v>
      </c>
      <c r="BJ15" s="29">
        <f t="shared" si="4"/>
        <v>2.0600815122819034</v>
      </c>
      <c r="BK15" s="29">
        <f t="shared" si="4"/>
        <v>2.6320746382670177</v>
      </c>
      <c r="BL15" s="29">
        <f t="shared" si="4"/>
        <v>1.5801487618405321</v>
      </c>
    </row>
    <row r="16" spans="1:66" x14ac:dyDescent="0.1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row>
    <row r="17" spans="1:66" ht="11" customHeight="1" x14ac:dyDescent="0.15">
      <c r="A17" s="116" t="s">
        <v>32</v>
      </c>
      <c r="B17" s="116"/>
      <c r="C17" s="7"/>
      <c r="D17" s="111" t="s">
        <v>9</v>
      </c>
      <c r="E17" s="111"/>
      <c r="F17" s="111"/>
      <c r="G17" s="111"/>
      <c r="H17" s="111"/>
      <c r="I17" s="111"/>
      <c r="J17" s="117" t="s">
        <v>0</v>
      </c>
      <c r="K17" s="117"/>
      <c r="L17" s="117"/>
      <c r="M17" s="117"/>
      <c r="N17" s="117"/>
      <c r="O17" s="117"/>
      <c r="P17" s="113" t="s">
        <v>6</v>
      </c>
      <c r="Q17" s="113"/>
      <c r="R17" s="113"/>
      <c r="S17" s="113"/>
      <c r="T17" s="113"/>
      <c r="U17" s="113"/>
      <c r="V17" s="114" t="s">
        <v>5</v>
      </c>
      <c r="W17" s="114"/>
      <c r="X17" s="114"/>
      <c r="Y17" s="114"/>
      <c r="Z17" s="114"/>
      <c r="AA17" s="114"/>
      <c r="AB17" s="106" t="s">
        <v>7</v>
      </c>
      <c r="AC17" s="106"/>
      <c r="AD17" s="106"/>
      <c r="AE17" s="106"/>
      <c r="AF17" s="106"/>
      <c r="AG17" s="106"/>
      <c r="AH17" s="115" t="s">
        <v>28</v>
      </c>
      <c r="AI17" s="115"/>
      <c r="AJ17" s="115"/>
      <c r="AK17" s="115"/>
      <c r="AL17" s="115"/>
      <c r="AM17" s="115"/>
      <c r="AN17" s="108" t="s">
        <v>29</v>
      </c>
      <c r="AO17" s="108"/>
      <c r="AP17" s="108"/>
      <c r="AQ17" s="108"/>
      <c r="AR17" s="108"/>
      <c r="AS17" s="108"/>
      <c r="AT17" s="109" t="s">
        <v>4</v>
      </c>
      <c r="AU17" s="109"/>
      <c r="AV17" s="109"/>
      <c r="AW17" s="109"/>
      <c r="AX17" s="109"/>
      <c r="AY17" s="109"/>
      <c r="AZ17" s="110" t="s">
        <v>8</v>
      </c>
      <c r="BA17" s="110"/>
      <c r="BB17" s="110"/>
      <c r="BC17" s="110"/>
      <c r="BD17" s="110"/>
      <c r="BE17" s="110"/>
    </row>
    <row r="18" spans="1:66" ht="11" customHeight="1" x14ac:dyDescent="0.15">
      <c r="A18" s="116"/>
      <c r="B18" s="116"/>
      <c r="C18" s="7"/>
      <c r="D18" s="56"/>
      <c r="E18" s="56"/>
      <c r="F18" s="56"/>
      <c r="G18" s="56"/>
      <c r="H18" s="56"/>
      <c r="I18" s="56"/>
      <c r="J18" s="57"/>
      <c r="K18" s="57"/>
      <c r="L18" s="57"/>
      <c r="M18" s="57"/>
      <c r="N18" s="57"/>
      <c r="O18" s="57"/>
      <c r="P18" s="8"/>
      <c r="Q18" s="8"/>
      <c r="R18" s="8"/>
      <c r="S18" s="8"/>
      <c r="T18" s="8"/>
      <c r="U18" s="8"/>
      <c r="V18" s="9"/>
      <c r="W18" s="9"/>
      <c r="X18" s="9"/>
      <c r="Y18" s="9"/>
      <c r="Z18" s="9"/>
      <c r="AA18" s="9"/>
      <c r="AB18" s="10"/>
      <c r="AC18" s="10"/>
      <c r="AD18" s="10"/>
      <c r="AE18" s="10"/>
      <c r="AF18" s="10"/>
      <c r="AG18" s="10"/>
      <c r="AH18" s="11"/>
      <c r="AI18" s="11"/>
      <c r="AJ18" s="11"/>
      <c r="AK18" s="11"/>
      <c r="AL18" s="11"/>
      <c r="AM18" s="11"/>
      <c r="AN18" s="12"/>
      <c r="AO18" s="12"/>
      <c r="AP18" s="12"/>
      <c r="AQ18" s="12"/>
      <c r="AR18" s="12"/>
      <c r="AS18" s="12"/>
      <c r="AT18" s="13"/>
      <c r="AU18" s="13"/>
      <c r="AV18" s="13"/>
      <c r="AW18" s="13"/>
      <c r="AX18" s="13"/>
      <c r="AY18" s="13"/>
      <c r="AZ18" s="14"/>
      <c r="BA18" s="14"/>
      <c r="BB18" s="14"/>
      <c r="BC18" s="14"/>
      <c r="BD18" s="14"/>
      <c r="BE18" s="14"/>
    </row>
    <row r="19" spans="1:66" x14ac:dyDescent="0.15">
      <c r="A19" s="116"/>
      <c r="B19" s="116"/>
      <c r="C19" s="4"/>
      <c r="D19" s="18" t="s">
        <v>11</v>
      </c>
      <c r="E19" s="18" t="s">
        <v>2</v>
      </c>
      <c r="F19" s="18" t="s">
        <v>12</v>
      </c>
      <c r="G19" s="18" t="s">
        <v>44</v>
      </c>
      <c r="H19" s="18" t="s">
        <v>13</v>
      </c>
      <c r="I19" s="18" t="s">
        <v>14</v>
      </c>
      <c r="J19" s="19" t="s">
        <v>11</v>
      </c>
      <c r="K19" s="19" t="s">
        <v>2</v>
      </c>
      <c r="L19" s="19" t="s">
        <v>12</v>
      </c>
      <c r="M19" s="19" t="s">
        <v>44</v>
      </c>
      <c r="N19" s="19" t="s">
        <v>13</v>
      </c>
      <c r="O19" s="19" t="s">
        <v>14</v>
      </c>
      <c r="P19" s="8" t="s">
        <v>11</v>
      </c>
      <c r="Q19" s="8" t="s">
        <v>2</v>
      </c>
      <c r="R19" s="8" t="s">
        <v>12</v>
      </c>
      <c r="S19" s="8" t="s">
        <v>44</v>
      </c>
      <c r="T19" s="8" t="s">
        <v>13</v>
      </c>
      <c r="U19" s="8" t="s">
        <v>14</v>
      </c>
      <c r="V19" s="9" t="s">
        <v>11</v>
      </c>
      <c r="W19" s="9" t="s">
        <v>2</v>
      </c>
      <c r="X19" s="9" t="s">
        <v>12</v>
      </c>
      <c r="Y19" s="9" t="s">
        <v>44</v>
      </c>
      <c r="Z19" s="9" t="s">
        <v>13</v>
      </c>
      <c r="AA19" s="9" t="s">
        <v>14</v>
      </c>
      <c r="AB19" s="10" t="s">
        <v>11</v>
      </c>
      <c r="AC19" s="10" t="s">
        <v>2</v>
      </c>
      <c r="AD19" s="10" t="s">
        <v>12</v>
      </c>
      <c r="AE19" s="10" t="s">
        <v>44</v>
      </c>
      <c r="AF19" s="10" t="s">
        <v>13</v>
      </c>
      <c r="AG19" s="10" t="s">
        <v>14</v>
      </c>
      <c r="AH19" s="11" t="s">
        <v>11</v>
      </c>
      <c r="AI19" s="11" t="s">
        <v>2</v>
      </c>
      <c r="AJ19" s="11" t="s">
        <v>12</v>
      </c>
      <c r="AK19" s="11" t="s">
        <v>44</v>
      </c>
      <c r="AL19" s="11" t="s">
        <v>13</v>
      </c>
      <c r="AM19" s="11" t="s">
        <v>14</v>
      </c>
      <c r="AN19" s="20" t="s">
        <v>11</v>
      </c>
      <c r="AO19" s="20" t="s">
        <v>2</v>
      </c>
      <c r="AP19" s="20" t="s">
        <v>12</v>
      </c>
      <c r="AQ19" s="20" t="s">
        <v>44</v>
      </c>
      <c r="AR19" s="20" t="s">
        <v>13</v>
      </c>
      <c r="AS19" s="20" t="s">
        <v>14</v>
      </c>
      <c r="AT19" s="21" t="s">
        <v>11</v>
      </c>
      <c r="AU19" s="21" t="s">
        <v>2</v>
      </c>
      <c r="AV19" s="21" t="s">
        <v>12</v>
      </c>
      <c r="AW19" s="21" t="s">
        <v>44</v>
      </c>
      <c r="AX19" s="21" t="s">
        <v>13</v>
      </c>
      <c r="AY19" s="21" t="s">
        <v>14</v>
      </c>
      <c r="AZ19" s="22" t="s">
        <v>11</v>
      </c>
      <c r="BA19" s="22" t="s">
        <v>2</v>
      </c>
      <c r="BB19" s="22" t="s">
        <v>12</v>
      </c>
      <c r="BC19" s="22" t="s">
        <v>44</v>
      </c>
      <c r="BD19" s="22" t="s">
        <v>13</v>
      </c>
      <c r="BE19" s="22" t="s">
        <v>14</v>
      </c>
      <c r="BG19" s="7" t="s">
        <v>11</v>
      </c>
      <c r="BH19" s="7" t="s">
        <v>2</v>
      </c>
      <c r="BI19" s="7" t="s">
        <v>12</v>
      </c>
      <c r="BJ19" s="7" t="s">
        <v>44</v>
      </c>
      <c r="BK19" s="7" t="s">
        <v>13</v>
      </c>
      <c r="BL19" s="7" t="s">
        <v>14</v>
      </c>
      <c r="BM19" s="7"/>
      <c r="BN19" s="7"/>
    </row>
    <row r="20" spans="1:66" ht="24" x14ac:dyDescent="0.2">
      <c r="A20" s="6"/>
      <c r="B20" s="5" t="s">
        <v>10</v>
      </c>
      <c r="C20" s="118" t="s">
        <v>1</v>
      </c>
      <c r="D20" s="15">
        <v>9</v>
      </c>
      <c r="E20" s="15">
        <v>8</v>
      </c>
      <c r="F20" s="15">
        <v>7</v>
      </c>
      <c r="G20" s="15">
        <v>6</v>
      </c>
      <c r="H20" s="15">
        <v>5</v>
      </c>
      <c r="I20" s="15">
        <v>8</v>
      </c>
      <c r="J20" s="15">
        <v>8</v>
      </c>
      <c r="K20" s="15">
        <v>9</v>
      </c>
      <c r="L20" s="15">
        <v>7</v>
      </c>
      <c r="M20" s="15">
        <v>6</v>
      </c>
      <c r="N20" s="15">
        <v>7</v>
      </c>
      <c r="O20" s="15">
        <v>8</v>
      </c>
      <c r="P20" s="15">
        <v>9</v>
      </c>
      <c r="Q20" s="15">
        <v>8</v>
      </c>
      <c r="R20" s="15">
        <v>10</v>
      </c>
      <c r="S20" s="15">
        <v>9</v>
      </c>
      <c r="T20" s="15">
        <v>8</v>
      </c>
      <c r="U20" s="15">
        <v>9</v>
      </c>
      <c r="V20" s="15">
        <v>8</v>
      </c>
      <c r="W20" s="15">
        <v>9</v>
      </c>
      <c r="X20" s="15">
        <v>7</v>
      </c>
      <c r="Y20" s="15">
        <v>7</v>
      </c>
      <c r="Z20" s="15">
        <v>8</v>
      </c>
      <c r="AA20" s="15">
        <v>8</v>
      </c>
      <c r="AB20" s="15">
        <v>9</v>
      </c>
      <c r="AC20" s="15">
        <v>8</v>
      </c>
      <c r="AD20" s="15">
        <v>10</v>
      </c>
      <c r="AE20" s="15">
        <v>8</v>
      </c>
      <c r="AF20" s="15">
        <v>7</v>
      </c>
      <c r="AG20" s="15">
        <v>9</v>
      </c>
      <c r="AH20" s="15">
        <v>9</v>
      </c>
      <c r="AI20" s="15">
        <v>9</v>
      </c>
      <c r="AJ20" s="15">
        <v>7</v>
      </c>
      <c r="AK20" s="15">
        <v>8</v>
      </c>
      <c r="AL20" s="15">
        <v>8</v>
      </c>
      <c r="AM20" s="15">
        <v>8</v>
      </c>
      <c r="AN20" s="15">
        <v>8</v>
      </c>
      <c r="AO20" s="15">
        <v>9</v>
      </c>
      <c r="AP20" s="15">
        <v>10</v>
      </c>
      <c r="AQ20" s="15">
        <v>7</v>
      </c>
      <c r="AR20" s="15">
        <v>8</v>
      </c>
      <c r="AS20" s="15">
        <v>9</v>
      </c>
      <c r="AT20" s="15">
        <v>8</v>
      </c>
      <c r="AU20" s="15">
        <v>7</v>
      </c>
      <c r="AV20" s="15">
        <v>9</v>
      </c>
      <c r="AW20" s="15">
        <v>7</v>
      </c>
      <c r="AX20" s="15">
        <v>8</v>
      </c>
      <c r="AY20" s="15">
        <v>8</v>
      </c>
      <c r="AZ20" s="15">
        <v>9</v>
      </c>
      <c r="BA20" s="15">
        <v>9</v>
      </c>
      <c r="BB20" s="15">
        <v>7</v>
      </c>
      <c r="BC20" s="15">
        <v>8</v>
      </c>
      <c r="BD20" s="15">
        <v>8</v>
      </c>
      <c r="BE20" s="15">
        <v>9</v>
      </c>
      <c r="BG20" s="29">
        <f t="shared" ref="BG20:BL27" si="5">AVERAGE(D20,J20,P20,V20,AB20,AH20,AN20,AT20,AZ20)</f>
        <v>8.5555555555555554</v>
      </c>
      <c r="BH20" s="29">
        <f t="shared" si="5"/>
        <v>8.4444444444444446</v>
      </c>
      <c r="BI20" s="29">
        <f t="shared" si="5"/>
        <v>8.2222222222222214</v>
      </c>
      <c r="BJ20" s="29">
        <f t="shared" si="5"/>
        <v>7.333333333333333</v>
      </c>
      <c r="BK20" s="29">
        <f t="shared" si="5"/>
        <v>7.4444444444444446</v>
      </c>
      <c r="BL20" s="29">
        <f t="shared" si="5"/>
        <v>8.4444444444444446</v>
      </c>
      <c r="BM20" s="29"/>
      <c r="BN20" s="29"/>
    </row>
    <row r="21" spans="1:66" ht="24" x14ac:dyDescent="0.2">
      <c r="A21" s="6"/>
      <c r="B21" s="5" t="s">
        <v>15</v>
      </c>
      <c r="C21" s="118"/>
      <c r="D21" s="15">
        <v>8</v>
      </c>
      <c r="E21" s="15">
        <v>7</v>
      </c>
      <c r="F21" s="15">
        <v>9</v>
      </c>
      <c r="G21" s="15">
        <v>6</v>
      </c>
      <c r="H21" s="15">
        <v>5</v>
      </c>
      <c r="I21" s="15">
        <v>6</v>
      </c>
      <c r="J21" s="15">
        <v>7</v>
      </c>
      <c r="K21" s="15">
        <v>8</v>
      </c>
      <c r="L21" s="15">
        <v>9</v>
      </c>
      <c r="M21" s="15">
        <v>6</v>
      </c>
      <c r="N21" s="15">
        <v>1</v>
      </c>
      <c r="O21" s="15">
        <v>7</v>
      </c>
      <c r="P21" s="15">
        <v>8</v>
      </c>
      <c r="Q21" s="15">
        <v>9</v>
      </c>
      <c r="R21" s="15">
        <v>7</v>
      </c>
      <c r="S21" s="15">
        <v>6</v>
      </c>
      <c r="T21" s="15">
        <v>8</v>
      </c>
      <c r="U21" s="15">
        <v>8</v>
      </c>
      <c r="V21" s="15">
        <v>8</v>
      </c>
      <c r="W21" s="15">
        <v>7</v>
      </c>
      <c r="X21" s="15">
        <v>9</v>
      </c>
      <c r="Y21" s="15">
        <v>5</v>
      </c>
      <c r="Z21" s="15">
        <v>4</v>
      </c>
      <c r="AA21" s="15">
        <v>6</v>
      </c>
      <c r="AB21" s="15">
        <v>8</v>
      </c>
      <c r="AC21" s="15">
        <v>7</v>
      </c>
      <c r="AD21" s="15">
        <v>9</v>
      </c>
      <c r="AE21" s="15">
        <v>5</v>
      </c>
      <c r="AF21" s="15">
        <v>7</v>
      </c>
      <c r="AG21" s="15">
        <v>6</v>
      </c>
      <c r="AH21" s="15">
        <v>8</v>
      </c>
      <c r="AI21" s="15">
        <v>9</v>
      </c>
      <c r="AJ21" s="15">
        <v>7</v>
      </c>
      <c r="AK21" s="15">
        <v>8</v>
      </c>
      <c r="AL21" s="15">
        <v>7</v>
      </c>
      <c r="AM21" s="15">
        <v>6</v>
      </c>
      <c r="AN21" s="15">
        <v>8</v>
      </c>
      <c r="AO21" s="15">
        <v>8</v>
      </c>
      <c r="AP21" s="15">
        <v>9</v>
      </c>
      <c r="AQ21" s="15">
        <v>6</v>
      </c>
      <c r="AR21" s="15">
        <v>7</v>
      </c>
      <c r="AS21" s="15">
        <v>7</v>
      </c>
      <c r="AT21" s="15">
        <v>8</v>
      </c>
      <c r="AU21" s="15">
        <v>7</v>
      </c>
      <c r="AV21" s="15">
        <v>9</v>
      </c>
      <c r="AW21" s="15">
        <v>6</v>
      </c>
      <c r="AX21" s="15">
        <v>5</v>
      </c>
      <c r="AY21" s="15">
        <v>7</v>
      </c>
      <c r="AZ21" s="15">
        <v>8</v>
      </c>
      <c r="BA21" s="15">
        <v>9</v>
      </c>
      <c r="BB21" s="15">
        <v>7</v>
      </c>
      <c r="BC21" s="15">
        <v>7</v>
      </c>
      <c r="BD21" s="15">
        <v>8</v>
      </c>
      <c r="BE21" s="15">
        <v>6</v>
      </c>
      <c r="BG21" s="29">
        <f t="shared" si="5"/>
        <v>7.8888888888888893</v>
      </c>
      <c r="BH21" s="29">
        <f t="shared" si="5"/>
        <v>7.8888888888888893</v>
      </c>
      <c r="BI21" s="29">
        <f t="shared" si="5"/>
        <v>8.3333333333333339</v>
      </c>
      <c r="BJ21" s="29">
        <f t="shared" si="5"/>
        <v>6.1111111111111107</v>
      </c>
      <c r="BK21" s="29">
        <f t="shared" si="5"/>
        <v>5.7777777777777777</v>
      </c>
      <c r="BL21" s="29">
        <f t="shared" si="5"/>
        <v>6.5555555555555554</v>
      </c>
      <c r="BM21" s="29"/>
      <c r="BN21" s="29"/>
    </row>
    <row r="22" spans="1:66" ht="36" x14ac:dyDescent="0.2">
      <c r="A22" s="6"/>
      <c r="B22" s="5" t="s">
        <v>16</v>
      </c>
      <c r="C22" s="118"/>
      <c r="D22" s="15">
        <v>9</v>
      </c>
      <c r="E22" s="15">
        <v>7</v>
      </c>
      <c r="F22" s="15">
        <v>8</v>
      </c>
      <c r="G22" s="15">
        <v>5</v>
      </c>
      <c r="H22" s="15">
        <v>1</v>
      </c>
      <c r="I22" s="15">
        <v>6</v>
      </c>
      <c r="J22" s="15">
        <v>9</v>
      </c>
      <c r="K22" s="15">
        <v>8</v>
      </c>
      <c r="L22" s="15">
        <v>7</v>
      </c>
      <c r="M22" s="15">
        <v>6</v>
      </c>
      <c r="N22" s="15">
        <v>7</v>
      </c>
      <c r="O22" s="15">
        <v>8</v>
      </c>
      <c r="P22" s="15">
        <v>8</v>
      </c>
      <c r="Q22" s="15">
        <v>9</v>
      </c>
      <c r="R22" s="15">
        <v>10</v>
      </c>
      <c r="S22" s="15">
        <v>6</v>
      </c>
      <c r="T22" s="15">
        <v>7</v>
      </c>
      <c r="U22" s="15">
        <v>9</v>
      </c>
      <c r="V22" s="15">
        <v>9</v>
      </c>
      <c r="W22" s="15">
        <v>8</v>
      </c>
      <c r="X22" s="15">
        <v>10</v>
      </c>
      <c r="Y22" s="15">
        <v>9</v>
      </c>
      <c r="Z22" s="15">
        <v>7</v>
      </c>
      <c r="AA22" s="15">
        <v>8</v>
      </c>
      <c r="AB22" s="15">
        <v>8</v>
      </c>
      <c r="AC22" s="15">
        <v>9</v>
      </c>
      <c r="AD22" s="15">
        <v>10</v>
      </c>
      <c r="AE22" s="15">
        <v>9</v>
      </c>
      <c r="AF22" s="15">
        <v>7</v>
      </c>
      <c r="AG22" s="15">
        <v>8</v>
      </c>
      <c r="AH22" s="15">
        <v>8</v>
      </c>
      <c r="AI22" s="15">
        <v>9</v>
      </c>
      <c r="AJ22" s="15">
        <v>7</v>
      </c>
      <c r="AK22" s="15">
        <v>8</v>
      </c>
      <c r="AL22" s="15">
        <v>6</v>
      </c>
      <c r="AM22" s="15">
        <v>7</v>
      </c>
      <c r="AN22" s="15">
        <v>8</v>
      </c>
      <c r="AO22" s="15">
        <v>9</v>
      </c>
      <c r="AP22" s="15">
        <v>9</v>
      </c>
      <c r="AQ22" s="15">
        <v>8</v>
      </c>
      <c r="AR22" s="15">
        <v>7</v>
      </c>
      <c r="AS22" s="15">
        <v>8</v>
      </c>
      <c r="AT22" s="15">
        <v>9</v>
      </c>
      <c r="AU22" s="15">
        <v>8</v>
      </c>
      <c r="AV22" s="15">
        <v>10</v>
      </c>
      <c r="AW22" s="15">
        <v>8</v>
      </c>
      <c r="AX22" s="15">
        <v>7</v>
      </c>
      <c r="AY22" s="15">
        <v>9</v>
      </c>
      <c r="AZ22" s="15">
        <v>8</v>
      </c>
      <c r="BA22" s="15">
        <v>9</v>
      </c>
      <c r="BB22" s="15">
        <v>1</v>
      </c>
      <c r="BC22" s="15">
        <v>8</v>
      </c>
      <c r="BD22" s="15">
        <v>7</v>
      </c>
      <c r="BE22" s="15">
        <v>8</v>
      </c>
      <c r="BG22" s="29">
        <f t="shared" si="5"/>
        <v>8.4444444444444446</v>
      </c>
      <c r="BH22" s="29">
        <f t="shared" si="5"/>
        <v>8.4444444444444446</v>
      </c>
      <c r="BI22" s="29">
        <f t="shared" si="5"/>
        <v>8</v>
      </c>
      <c r="BJ22" s="29">
        <f t="shared" si="5"/>
        <v>7.4444444444444446</v>
      </c>
      <c r="BK22" s="29">
        <f t="shared" si="5"/>
        <v>6.2222222222222223</v>
      </c>
      <c r="BL22" s="29">
        <f t="shared" si="5"/>
        <v>7.8888888888888893</v>
      </c>
      <c r="BM22" s="29"/>
      <c r="BN22" s="29"/>
    </row>
    <row r="23" spans="1:66" ht="24" x14ac:dyDescent="0.2">
      <c r="A23" s="6"/>
      <c r="B23" s="5" t="s">
        <v>18</v>
      </c>
      <c r="C23" s="118"/>
      <c r="D23" s="15">
        <v>9</v>
      </c>
      <c r="E23" s="15">
        <v>8</v>
      </c>
      <c r="F23" s="15">
        <v>9</v>
      </c>
      <c r="G23" s="15">
        <v>8</v>
      </c>
      <c r="H23" s="15">
        <v>5</v>
      </c>
      <c r="I23" s="15">
        <v>7</v>
      </c>
      <c r="J23" s="15">
        <v>8</v>
      </c>
      <c r="K23" s="15">
        <v>9</v>
      </c>
      <c r="L23" s="15">
        <v>7</v>
      </c>
      <c r="M23" s="15">
        <v>7</v>
      </c>
      <c r="N23" s="15">
        <v>6</v>
      </c>
      <c r="O23" s="15">
        <v>8</v>
      </c>
      <c r="P23" s="15">
        <v>8</v>
      </c>
      <c r="Q23" s="15">
        <v>9</v>
      </c>
      <c r="R23" s="15">
        <v>9</v>
      </c>
      <c r="S23" s="15">
        <v>8</v>
      </c>
      <c r="T23" s="15">
        <v>7</v>
      </c>
      <c r="U23" s="15">
        <v>8</v>
      </c>
      <c r="V23" s="15">
        <v>9</v>
      </c>
      <c r="W23" s="15">
        <v>8</v>
      </c>
      <c r="X23" s="15">
        <v>9</v>
      </c>
      <c r="Y23" s="15">
        <v>8</v>
      </c>
      <c r="Z23" s="15">
        <v>7</v>
      </c>
      <c r="AA23" s="15">
        <v>8</v>
      </c>
      <c r="AB23" s="15">
        <v>8</v>
      </c>
      <c r="AC23" s="15">
        <v>9</v>
      </c>
      <c r="AD23" s="15">
        <v>7</v>
      </c>
      <c r="AE23" s="15">
        <v>8</v>
      </c>
      <c r="AF23" s="15">
        <v>8</v>
      </c>
      <c r="AG23" s="15">
        <v>6</v>
      </c>
      <c r="AH23" s="15">
        <v>7</v>
      </c>
      <c r="AI23" s="15">
        <v>9</v>
      </c>
      <c r="AJ23" s="15">
        <v>8</v>
      </c>
      <c r="AK23" s="15">
        <v>7</v>
      </c>
      <c r="AL23" s="15">
        <v>8</v>
      </c>
      <c r="AM23" s="15">
        <v>8</v>
      </c>
      <c r="AN23" s="15">
        <v>7</v>
      </c>
      <c r="AO23" s="15">
        <v>9</v>
      </c>
      <c r="AP23" s="15">
        <v>8</v>
      </c>
      <c r="AQ23" s="15">
        <v>8</v>
      </c>
      <c r="AR23" s="15">
        <v>8</v>
      </c>
      <c r="AS23" s="15">
        <v>7</v>
      </c>
      <c r="AT23" s="15">
        <v>8</v>
      </c>
      <c r="AU23" s="15">
        <v>9</v>
      </c>
      <c r="AV23" s="15">
        <v>7</v>
      </c>
      <c r="AW23" s="15">
        <v>7</v>
      </c>
      <c r="AX23" s="15">
        <v>8</v>
      </c>
      <c r="AY23" s="15">
        <v>9</v>
      </c>
      <c r="AZ23" s="15">
        <v>8</v>
      </c>
      <c r="BA23" s="15">
        <v>7</v>
      </c>
      <c r="BB23" s="15">
        <v>9</v>
      </c>
      <c r="BC23" s="15">
        <v>6</v>
      </c>
      <c r="BD23" s="15">
        <v>1</v>
      </c>
      <c r="BE23" s="15">
        <v>8</v>
      </c>
      <c r="BG23" s="29">
        <f t="shared" si="5"/>
        <v>8</v>
      </c>
      <c r="BH23" s="29">
        <f t="shared" si="5"/>
        <v>8.5555555555555554</v>
      </c>
      <c r="BI23" s="29">
        <f t="shared" si="5"/>
        <v>8.1111111111111107</v>
      </c>
      <c r="BJ23" s="29">
        <f t="shared" si="5"/>
        <v>7.4444444444444446</v>
      </c>
      <c r="BK23" s="29">
        <f t="shared" si="5"/>
        <v>6.4444444444444446</v>
      </c>
      <c r="BL23" s="29">
        <f t="shared" si="5"/>
        <v>7.666666666666667</v>
      </c>
      <c r="BM23" s="29"/>
      <c r="BN23" s="29"/>
    </row>
    <row r="24" spans="1:66" ht="24" x14ac:dyDescent="0.2">
      <c r="A24" s="6"/>
      <c r="B24" s="5" t="s">
        <v>17</v>
      </c>
      <c r="C24" s="118"/>
      <c r="D24" s="15">
        <v>9</v>
      </c>
      <c r="E24" s="15">
        <v>8</v>
      </c>
      <c r="F24" s="15">
        <v>7</v>
      </c>
      <c r="G24" s="15">
        <v>4</v>
      </c>
      <c r="H24" s="15">
        <v>5</v>
      </c>
      <c r="I24" s="15">
        <v>6</v>
      </c>
      <c r="J24" s="15">
        <v>7</v>
      </c>
      <c r="K24" s="15">
        <v>9</v>
      </c>
      <c r="L24" s="15">
        <v>8</v>
      </c>
      <c r="M24" s="15">
        <v>8</v>
      </c>
      <c r="N24" s="15">
        <v>6</v>
      </c>
      <c r="O24" s="15">
        <v>7</v>
      </c>
      <c r="P24" s="15">
        <v>8</v>
      </c>
      <c r="Q24" s="15">
        <v>7</v>
      </c>
      <c r="R24" s="15">
        <v>9</v>
      </c>
      <c r="S24" s="15">
        <v>8</v>
      </c>
      <c r="T24" s="15">
        <v>7</v>
      </c>
      <c r="U24" s="15">
        <v>6</v>
      </c>
      <c r="V24" s="15">
        <v>8</v>
      </c>
      <c r="W24" s="15">
        <v>9</v>
      </c>
      <c r="X24" s="15">
        <v>7</v>
      </c>
      <c r="Y24" s="15">
        <v>7</v>
      </c>
      <c r="Z24" s="15">
        <v>6</v>
      </c>
      <c r="AA24" s="15">
        <v>8</v>
      </c>
      <c r="AB24" s="15">
        <v>8</v>
      </c>
      <c r="AC24" s="15">
        <v>9</v>
      </c>
      <c r="AD24" s="15">
        <v>7</v>
      </c>
      <c r="AE24" s="15">
        <v>4</v>
      </c>
      <c r="AF24" s="15">
        <v>5</v>
      </c>
      <c r="AG24" s="15">
        <v>8</v>
      </c>
      <c r="AH24" s="15">
        <v>7</v>
      </c>
      <c r="AI24" s="15">
        <v>6</v>
      </c>
      <c r="AJ24" s="15">
        <v>9</v>
      </c>
      <c r="AK24" s="15">
        <v>6</v>
      </c>
      <c r="AL24" s="15">
        <v>5</v>
      </c>
      <c r="AM24" s="15">
        <v>8</v>
      </c>
      <c r="AN24" s="15">
        <v>7</v>
      </c>
      <c r="AO24" s="15">
        <v>9</v>
      </c>
      <c r="AP24" s="15">
        <v>8</v>
      </c>
      <c r="AQ24" s="15">
        <v>6</v>
      </c>
      <c r="AR24" s="15">
        <v>8</v>
      </c>
      <c r="AS24" s="15">
        <v>7</v>
      </c>
      <c r="AT24" s="15">
        <v>8</v>
      </c>
      <c r="AU24" s="15">
        <v>7</v>
      </c>
      <c r="AV24" s="15">
        <v>9</v>
      </c>
      <c r="AW24" s="15">
        <v>7</v>
      </c>
      <c r="AX24" s="15">
        <v>6</v>
      </c>
      <c r="AY24" s="15">
        <v>7</v>
      </c>
      <c r="AZ24" s="15">
        <v>8</v>
      </c>
      <c r="BA24" s="15">
        <v>7</v>
      </c>
      <c r="BB24" s="15">
        <v>9</v>
      </c>
      <c r="BC24" s="15">
        <v>6</v>
      </c>
      <c r="BD24" s="15">
        <v>1</v>
      </c>
      <c r="BE24" s="15">
        <v>8</v>
      </c>
      <c r="BG24" s="29">
        <f t="shared" si="5"/>
        <v>7.7777777777777777</v>
      </c>
      <c r="BH24" s="29">
        <f t="shared" si="5"/>
        <v>7.8888888888888893</v>
      </c>
      <c r="BI24" s="29">
        <f t="shared" si="5"/>
        <v>8.1111111111111107</v>
      </c>
      <c r="BJ24" s="29">
        <f t="shared" si="5"/>
        <v>6.2222222222222223</v>
      </c>
      <c r="BK24" s="29">
        <f t="shared" si="5"/>
        <v>5.4444444444444446</v>
      </c>
      <c r="BL24" s="29">
        <f t="shared" si="5"/>
        <v>7.2222222222222223</v>
      </c>
      <c r="BM24" s="29"/>
      <c r="BN24" s="29"/>
    </row>
    <row r="25" spans="1:66" ht="24" x14ac:dyDescent="0.2">
      <c r="A25" s="6"/>
      <c r="B25" s="5" t="s">
        <v>19</v>
      </c>
      <c r="C25" s="118"/>
      <c r="D25" s="15">
        <v>9</v>
      </c>
      <c r="E25" s="15">
        <v>8</v>
      </c>
      <c r="F25" s="15">
        <v>9</v>
      </c>
      <c r="G25" s="15">
        <v>7</v>
      </c>
      <c r="H25" s="15">
        <v>7</v>
      </c>
      <c r="I25" s="15">
        <v>8</v>
      </c>
      <c r="J25" s="15">
        <v>8</v>
      </c>
      <c r="K25" s="15">
        <v>9</v>
      </c>
      <c r="L25" s="15">
        <v>10</v>
      </c>
      <c r="M25" s="15">
        <v>9</v>
      </c>
      <c r="N25" s="15">
        <v>7</v>
      </c>
      <c r="O25" s="15">
        <v>8</v>
      </c>
      <c r="P25" s="15">
        <v>9</v>
      </c>
      <c r="Q25" s="15">
        <v>9</v>
      </c>
      <c r="R25" s="15">
        <v>8</v>
      </c>
      <c r="S25" s="15">
        <v>8</v>
      </c>
      <c r="T25" s="15">
        <v>8</v>
      </c>
      <c r="U25" s="15">
        <v>7</v>
      </c>
      <c r="V25" s="15">
        <v>9</v>
      </c>
      <c r="W25" s="15">
        <v>8</v>
      </c>
      <c r="X25" s="15">
        <v>10</v>
      </c>
      <c r="Y25" s="15">
        <v>8</v>
      </c>
      <c r="Z25" s="15">
        <v>9</v>
      </c>
      <c r="AA25" s="15">
        <v>9</v>
      </c>
      <c r="AB25" s="15">
        <v>8</v>
      </c>
      <c r="AC25" s="15">
        <v>9</v>
      </c>
      <c r="AD25" s="15">
        <v>10</v>
      </c>
      <c r="AE25" s="15">
        <v>7</v>
      </c>
      <c r="AF25" s="15">
        <v>9</v>
      </c>
      <c r="AG25" s="15">
        <v>8</v>
      </c>
      <c r="AH25" s="15">
        <v>8</v>
      </c>
      <c r="AI25" s="15">
        <v>9</v>
      </c>
      <c r="AJ25" s="15">
        <v>9</v>
      </c>
      <c r="AK25" s="15">
        <v>8</v>
      </c>
      <c r="AL25" s="15">
        <v>7</v>
      </c>
      <c r="AM25" s="15">
        <v>8</v>
      </c>
      <c r="AN25" s="15">
        <v>8</v>
      </c>
      <c r="AO25" s="15">
        <v>9</v>
      </c>
      <c r="AP25" s="15">
        <v>7</v>
      </c>
      <c r="AQ25" s="15">
        <v>7</v>
      </c>
      <c r="AR25" s="15">
        <v>8</v>
      </c>
      <c r="AS25" s="15">
        <v>8</v>
      </c>
      <c r="AT25" s="15">
        <v>8</v>
      </c>
      <c r="AU25" s="15">
        <v>9</v>
      </c>
      <c r="AV25" s="15">
        <v>7</v>
      </c>
      <c r="AW25" s="15">
        <v>7</v>
      </c>
      <c r="AX25" s="15">
        <v>8</v>
      </c>
      <c r="AY25" s="15">
        <v>6</v>
      </c>
      <c r="AZ25" s="15">
        <v>8</v>
      </c>
      <c r="BA25" s="15">
        <v>9</v>
      </c>
      <c r="BB25" s="15">
        <v>7</v>
      </c>
      <c r="BC25" s="15">
        <v>8</v>
      </c>
      <c r="BD25" s="15">
        <v>8</v>
      </c>
      <c r="BE25" s="15">
        <v>9</v>
      </c>
      <c r="BG25" s="29">
        <f t="shared" si="5"/>
        <v>8.3333333333333339</v>
      </c>
      <c r="BH25" s="29">
        <f t="shared" si="5"/>
        <v>8.7777777777777786</v>
      </c>
      <c r="BI25" s="29">
        <f t="shared" si="5"/>
        <v>8.5555555555555554</v>
      </c>
      <c r="BJ25" s="29">
        <f t="shared" si="5"/>
        <v>7.666666666666667</v>
      </c>
      <c r="BK25" s="29">
        <f t="shared" si="5"/>
        <v>7.8888888888888893</v>
      </c>
      <c r="BL25" s="29">
        <f t="shared" si="5"/>
        <v>7.8888888888888893</v>
      </c>
      <c r="BM25" s="29"/>
      <c r="BN25" s="29"/>
    </row>
    <row r="26" spans="1:66" ht="24" x14ac:dyDescent="0.2">
      <c r="A26" s="6"/>
      <c r="B26" s="5" t="s">
        <v>20</v>
      </c>
      <c r="C26" s="118"/>
      <c r="D26" s="15">
        <v>9</v>
      </c>
      <c r="E26" s="15">
        <v>8</v>
      </c>
      <c r="F26" s="15">
        <v>7</v>
      </c>
      <c r="G26" s="15">
        <v>7</v>
      </c>
      <c r="H26" s="15">
        <v>8</v>
      </c>
      <c r="I26" s="15">
        <v>9</v>
      </c>
      <c r="J26" s="15">
        <v>9</v>
      </c>
      <c r="K26" s="15">
        <v>8</v>
      </c>
      <c r="L26" s="15">
        <v>7</v>
      </c>
      <c r="M26" s="15">
        <v>8</v>
      </c>
      <c r="N26" s="15">
        <v>8</v>
      </c>
      <c r="O26" s="15">
        <v>9</v>
      </c>
      <c r="P26" s="15">
        <v>9</v>
      </c>
      <c r="Q26" s="15">
        <v>8</v>
      </c>
      <c r="R26" s="15">
        <v>9</v>
      </c>
      <c r="S26" s="15">
        <v>6</v>
      </c>
      <c r="T26" s="15">
        <v>9</v>
      </c>
      <c r="U26" s="15">
        <v>7</v>
      </c>
      <c r="V26" s="15">
        <v>8</v>
      </c>
      <c r="W26" s="15">
        <v>9</v>
      </c>
      <c r="X26" s="15">
        <v>7</v>
      </c>
      <c r="Y26" s="15">
        <v>6</v>
      </c>
      <c r="Z26" s="15">
        <v>8</v>
      </c>
      <c r="AA26" s="15">
        <v>8</v>
      </c>
      <c r="AB26" s="15">
        <v>9</v>
      </c>
      <c r="AC26" s="15">
        <v>10</v>
      </c>
      <c r="AD26" s="15">
        <v>8</v>
      </c>
      <c r="AE26" s="15">
        <v>7</v>
      </c>
      <c r="AF26" s="15">
        <v>9</v>
      </c>
      <c r="AG26" s="15">
        <v>9</v>
      </c>
      <c r="AH26" s="15">
        <v>8</v>
      </c>
      <c r="AI26" s="15">
        <v>9</v>
      </c>
      <c r="AJ26" s="15">
        <v>10</v>
      </c>
      <c r="AK26" s="15">
        <v>8</v>
      </c>
      <c r="AL26" s="15">
        <v>7</v>
      </c>
      <c r="AM26" s="15">
        <v>9</v>
      </c>
      <c r="AN26" s="15">
        <v>8</v>
      </c>
      <c r="AO26" s="15">
        <v>9</v>
      </c>
      <c r="AP26" s="15">
        <v>7</v>
      </c>
      <c r="AQ26" s="15">
        <v>7</v>
      </c>
      <c r="AR26" s="15">
        <v>8</v>
      </c>
      <c r="AS26" s="15">
        <v>9</v>
      </c>
      <c r="AT26" s="15">
        <v>8</v>
      </c>
      <c r="AU26" s="15">
        <v>9</v>
      </c>
      <c r="AV26" s="15">
        <v>7</v>
      </c>
      <c r="AW26" s="15">
        <v>7</v>
      </c>
      <c r="AX26" s="15">
        <v>8</v>
      </c>
      <c r="AY26" s="15">
        <v>6</v>
      </c>
      <c r="AZ26" s="15">
        <v>8</v>
      </c>
      <c r="BA26" s="15">
        <v>9</v>
      </c>
      <c r="BB26" s="15">
        <v>6</v>
      </c>
      <c r="BC26" s="15">
        <v>7</v>
      </c>
      <c r="BD26" s="15">
        <v>8</v>
      </c>
      <c r="BE26" s="15">
        <v>9</v>
      </c>
      <c r="BG26" s="29">
        <f t="shared" si="5"/>
        <v>8.4444444444444446</v>
      </c>
      <c r="BH26" s="29">
        <f t="shared" si="5"/>
        <v>8.7777777777777786</v>
      </c>
      <c r="BI26" s="29">
        <f t="shared" si="5"/>
        <v>7.5555555555555554</v>
      </c>
      <c r="BJ26" s="29">
        <f t="shared" si="5"/>
        <v>7</v>
      </c>
      <c r="BK26" s="29">
        <f t="shared" si="5"/>
        <v>8.1111111111111107</v>
      </c>
      <c r="BL26" s="29">
        <f t="shared" si="5"/>
        <v>8.3333333333333339</v>
      </c>
      <c r="BM26" s="29"/>
      <c r="BN26" s="29"/>
    </row>
    <row r="27" spans="1:66" ht="24" x14ac:dyDescent="0.2">
      <c r="A27" s="6"/>
      <c r="B27" s="5" t="s">
        <v>21</v>
      </c>
      <c r="C27" s="118"/>
      <c r="D27" s="15">
        <v>9</v>
      </c>
      <c r="E27" s="15">
        <v>8</v>
      </c>
      <c r="F27" s="15">
        <v>7</v>
      </c>
      <c r="G27" s="15">
        <v>8</v>
      </c>
      <c r="H27" s="15">
        <v>6</v>
      </c>
      <c r="I27" s="15">
        <v>9</v>
      </c>
      <c r="J27" s="15">
        <v>8</v>
      </c>
      <c r="K27" s="15">
        <v>9</v>
      </c>
      <c r="L27" s="15">
        <v>7</v>
      </c>
      <c r="M27" s="15">
        <v>6</v>
      </c>
      <c r="N27" s="15">
        <v>8</v>
      </c>
      <c r="O27" s="15">
        <v>8</v>
      </c>
      <c r="P27" s="15">
        <v>8</v>
      </c>
      <c r="Q27" s="15">
        <v>9</v>
      </c>
      <c r="R27" s="15">
        <v>8</v>
      </c>
      <c r="S27" s="15">
        <v>7</v>
      </c>
      <c r="T27" s="15">
        <v>9</v>
      </c>
      <c r="U27" s="15">
        <v>8</v>
      </c>
      <c r="V27" s="15">
        <v>9</v>
      </c>
      <c r="W27" s="15">
        <v>8</v>
      </c>
      <c r="X27" s="15">
        <v>9</v>
      </c>
      <c r="Y27" s="15">
        <v>7</v>
      </c>
      <c r="Z27" s="15">
        <v>8</v>
      </c>
      <c r="AA27" s="15">
        <v>8</v>
      </c>
      <c r="AB27" s="15">
        <v>9</v>
      </c>
      <c r="AC27" s="15">
        <v>8</v>
      </c>
      <c r="AD27" s="15">
        <v>7</v>
      </c>
      <c r="AE27" s="15">
        <v>6</v>
      </c>
      <c r="AF27" s="15">
        <v>8</v>
      </c>
      <c r="AG27" s="15">
        <v>9</v>
      </c>
      <c r="AH27" s="15">
        <v>8</v>
      </c>
      <c r="AI27" s="15">
        <v>9</v>
      </c>
      <c r="AJ27" s="15">
        <v>7</v>
      </c>
      <c r="AK27" s="15">
        <v>6</v>
      </c>
      <c r="AL27" s="15">
        <v>8</v>
      </c>
      <c r="AM27" s="15">
        <v>9</v>
      </c>
      <c r="AN27" s="15">
        <v>7</v>
      </c>
      <c r="AO27" s="15">
        <v>9</v>
      </c>
      <c r="AP27" s="15">
        <v>8</v>
      </c>
      <c r="AQ27" s="15">
        <v>6</v>
      </c>
      <c r="AR27" s="15">
        <v>8</v>
      </c>
      <c r="AS27" s="15">
        <v>7</v>
      </c>
      <c r="AT27" s="15">
        <v>7</v>
      </c>
      <c r="AU27" s="15">
        <v>8</v>
      </c>
      <c r="AV27" s="15">
        <v>6</v>
      </c>
      <c r="AW27" s="15">
        <v>8</v>
      </c>
      <c r="AX27" s="15">
        <v>9</v>
      </c>
      <c r="AY27" s="15">
        <v>7</v>
      </c>
      <c r="AZ27" s="15">
        <v>8</v>
      </c>
      <c r="BA27" s="15">
        <v>9</v>
      </c>
      <c r="BB27" s="15">
        <v>5</v>
      </c>
      <c r="BC27" s="15">
        <v>7</v>
      </c>
      <c r="BD27" s="15">
        <v>1</v>
      </c>
      <c r="BE27" s="15">
        <v>8</v>
      </c>
      <c r="BG27" s="29">
        <f t="shared" si="5"/>
        <v>8.1111111111111107</v>
      </c>
      <c r="BH27" s="29">
        <f t="shared" si="5"/>
        <v>8.5555555555555554</v>
      </c>
      <c r="BI27" s="29">
        <f t="shared" si="5"/>
        <v>7.1111111111111107</v>
      </c>
      <c r="BJ27" s="29">
        <f t="shared" si="5"/>
        <v>6.7777777777777777</v>
      </c>
      <c r="BK27" s="29">
        <f t="shared" si="5"/>
        <v>7.2222222222222223</v>
      </c>
      <c r="BL27" s="29">
        <f t="shared" si="5"/>
        <v>8.1111111111111107</v>
      </c>
      <c r="BM27" s="29"/>
      <c r="BN27" s="29"/>
    </row>
    <row r="28" spans="1:66" x14ac:dyDescent="0.15">
      <c r="A28" s="6"/>
      <c r="B28" s="5"/>
      <c r="C28" s="3"/>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row>
    <row r="29" spans="1:66" x14ac:dyDescent="0.15">
      <c r="A29" s="6"/>
      <c r="B29" s="5"/>
      <c r="C29" s="7" t="s">
        <v>38</v>
      </c>
      <c r="D29" s="29">
        <f t="shared" ref="D29:AI29" si="6">AVERAGE(D20:D27)</f>
        <v>8.875</v>
      </c>
      <c r="E29" s="29">
        <f t="shared" si="6"/>
        <v>7.75</v>
      </c>
      <c r="F29" s="29">
        <f t="shared" si="6"/>
        <v>7.875</v>
      </c>
      <c r="G29" s="29">
        <f t="shared" si="6"/>
        <v>6.375</v>
      </c>
      <c r="H29" s="29">
        <f t="shared" si="6"/>
        <v>5.25</v>
      </c>
      <c r="I29" s="29">
        <f t="shared" si="6"/>
        <v>7.375</v>
      </c>
      <c r="J29" s="29">
        <f t="shared" si="6"/>
        <v>8</v>
      </c>
      <c r="K29" s="29">
        <f t="shared" si="6"/>
        <v>8.625</v>
      </c>
      <c r="L29" s="29">
        <f t="shared" si="6"/>
        <v>7.75</v>
      </c>
      <c r="M29" s="29">
        <f t="shared" si="6"/>
        <v>7</v>
      </c>
      <c r="N29" s="29">
        <f t="shared" si="6"/>
        <v>6.25</v>
      </c>
      <c r="O29" s="29">
        <f t="shared" si="6"/>
        <v>7.875</v>
      </c>
      <c r="P29" s="29">
        <f t="shared" si="6"/>
        <v>8.375</v>
      </c>
      <c r="Q29" s="29">
        <f t="shared" si="6"/>
        <v>8.5</v>
      </c>
      <c r="R29" s="29">
        <f t="shared" si="6"/>
        <v>8.75</v>
      </c>
      <c r="S29" s="29">
        <f t="shared" si="6"/>
        <v>7.25</v>
      </c>
      <c r="T29" s="29">
        <f t="shared" si="6"/>
        <v>7.875</v>
      </c>
      <c r="U29" s="29">
        <f t="shared" si="6"/>
        <v>7.75</v>
      </c>
      <c r="V29" s="29">
        <f t="shared" si="6"/>
        <v>8.5</v>
      </c>
      <c r="W29" s="29">
        <f t="shared" si="6"/>
        <v>8.25</v>
      </c>
      <c r="X29" s="29">
        <f t="shared" si="6"/>
        <v>8.5</v>
      </c>
      <c r="Y29" s="29">
        <f t="shared" si="6"/>
        <v>7.125</v>
      </c>
      <c r="Z29" s="29">
        <f t="shared" si="6"/>
        <v>7.125</v>
      </c>
      <c r="AA29" s="29">
        <f t="shared" si="6"/>
        <v>7.875</v>
      </c>
      <c r="AB29" s="29">
        <f t="shared" si="6"/>
        <v>8.375</v>
      </c>
      <c r="AC29" s="29">
        <f t="shared" si="6"/>
        <v>8.625</v>
      </c>
      <c r="AD29" s="29">
        <f t="shared" si="6"/>
        <v>8.5</v>
      </c>
      <c r="AE29" s="29">
        <f t="shared" si="6"/>
        <v>6.75</v>
      </c>
      <c r="AF29" s="29">
        <f t="shared" si="6"/>
        <v>7.5</v>
      </c>
      <c r="AG29" s="29">
        <f t="shared" si="6"/>
        <v>7.875</v>
      </c>
      <c r="AH29" s="29">
        <f t="shared" si="6"/>
        <v>7.875</v>
      </c>
      <c r="AI29" s="29">
        <f t="shared" si="6"/>
        <v>8.625</v>
      </c>
      <c r="AJ29" s="29">
        <f t="shared" ref="AJ29:BE29" si="7">AVERAGE(AJ20:AJ27)</f>
        <v>8</v>
      </c>
      <c r="AK29" s="29">
        <f t="shared" si="7"/>
        <v>7.375</v>
      </c>
      <c r="AL29" s="29">
        <f t="shared" si="7"/>
        <v>7</v>
      </c>
      <c r="AM29" s="29">
        <f t="shared" si="7"/>
        <v>7.875</v>
      </c>
      <c r="AN29" s="29">
        <f t="shared" si="7"/>
        <v>7.625</v>
      </c>
      <c r="AO29" s="29">
        <f t="shared" si="7"/>
        <v>8.875</v>
      </c>
      <c r="AP29" s="29">
        <f t="shared" si="7"/>
        <v>8.25</v>
      </c>
      <c r="AQ29" s="29">
        <f t="shared" si="7"/>
        <v>6.875</v>
      </c>
      <c r="AR29" s="29">
        <f t="shared" si="7"/>
        <v>7.75</v>
      </c>
      <c r="AS29" s="29">
        <f t="shared" si="7"/>
        <v>7.75</v>
      </c>
      <c r="AT29" s="29">
        <f t="shared" si="7"/>
        <v>8</v>
      </c>
      <c r="AU29" s="29">
        <f t="shared" si="7"/>
        <v>8</v>
      </c>
      <c r="AV29" s="29">
        <f t="shared" si="7"/>
        <v>8</v>
      </c>
      <c r="AW29" s="29">
        <f t="shared" si="7"/>
        <v>7.125</v>
      </c>
      <c r="AX29" s="29">
        <f t="shared" si="7"/>
        <v>7.375</v>
      </c>
      <c r="AY29" s="29">
        <f t="shared" si="7"/>
        <v>7.375</v>
      </c>
      <c r="AZ29" s="29">
        <f t="shared" si="7"/>
        <v>8.125</v>
      </c>
      <c r="BA29" s="29">
        <f t="shared" si="7"/>
        <v>8.5</v>
      </c>
      <c r="BB29" s="29">
        <f t="shared" si="7"/>
        <v>6.375</v>
      </c>
      <c r="BC29" s="29">
        <f t="shared" si="7"/>
        <v>7.125</v>
      </c>
      <c r="BD29" s="29">
        <f t="shared" si="7"/>
        <v>5.25</v>
      </c>
      <c r="BE29" s="29">
        <f t="shared" si="7"/>
        <v>8.125</v>
      </c>
      <c r="BF29" s="7" t="s">
        <v>38</v>
      </c>
      <c r="BG29" s="29">
        <f t="shared" ref="BG29:BL29" si="8">AVERAGE(BG20:BG27)</f>
        <v>8.1944444444444446</v>
      </c>
      <c r="BH29" s="29">
        <f t="shared" si="8"/>
        <v>8.4166666666666679</v>
      </c>
      <c r="BI29" s="29">
        <f t="shared" si="8"/>
        <v>8.0000000000000018</v>
      </c>
      <c r="BJ29" s="29">
        <f t="shared" si="8"/>
        <v>6.9999999999999991</v>
      </c>
      <c r="BK29" s="29">
        <f t="shared" si="8"/>
        <v>6.8194444444444438</v>
      </c>
      <c r="BL29" s="29">
        <f t="shared" si="8"/>
        <v>7.7638888888888893</v>
      </c>
      <c r="BM29" s="29"/>
      <c r="BN29" s="29"/>
    </row>
    <row r="30" spans="1:66" x14ac:dyDescent="0.15">
      <c r="A30" s="6"/>
      <c r="B30" s="5"/>
      <c r="C30" s="7" t="s">
        <v>41</v>
      </c>
      <c r="D30" s="29">
        <f t="shared" ref="D30:AI30" si="9">STDEV(D20:D27)</f>
        <v>0.35355339059327379</v>
      </c>
      <c r="E30" s="29">
        <f t="shared" si="9"/>
        <v>0.46291004988627571</v>
      </c>
      <c r="F30" s="29">
        <f t="shared" si="9"/>
        <v>0.99103120896511487</v>
      </c>
      <c r="G30" s="29">
        <f t="shared" si="9"/>
        <v>1.407885953173359</v>
      </c>
      <c r="H30" s="29">
        <f t="shared" si="9"/>
        <v>2.0528725518857018</v>
      </c>
      <c r="I30" s="29">
        <f t="shared" si="9"/>
        <v>1.3024701806293193</v>
      </c>
      <c r="J30" s="29">
        <f t="shared" si="9"/>
        <v>0.7559289460184544</v>
      </c>
      <c r="K30" s="29">
        <f t="shared" si="9"/>
        <v>0.51754916950676566</v>
      </c>
      <c r="L30" s="29">
        <f t="shared" si="9"/>
        <v>1.1649647450214351</v>
      </c>
      <c r="M30" s="29">
        <f t="shared" si="9"/>
        <v>1.1952286093343936</v>
      </c>
      <c r="N30" s="29">
        <f t="shared" si="9"/>
        <v>2.2519832529192065</v>
      </c>
      <c r="O30" s="29">
        <f t="shared" si="9"/>
        <v>0.64086994446165568</v>
      </c>
      <c r="P30" s="29">
        <f t="shared" si="9"/>
        <v>0.51754916950676566</v>
      </c>
      <c r="Q30" s="29">
        <f t="shared" si="9"/>
        <v>0.7559289460184544</v>
      </c>
      <c r="R30" s="29">
        <f t="shared" si="9"/>
        <v>1.0350983390135313</v>
      </c>
      <c r="S30" s="29">
        <f t="shared" si="9"/>
        <v>1.1649647450214351</v>
      </c>
      <c r="T30" s="29">
        <f t="shared" si="9"/>
        <v>0.83452296039628016</v>
      </c>
      <c r="U30" s="29">
        <f t="shared" si="9"/>
        <v>1.0350983390135313</v>
      </c>
      <c r="V30" s="29">
        <f t="shared" si="9"/>
        <v>0.53452248382484879</v>
      </c>
      <c r="W30" s="29">
        <f t="shared" si="9"/>
        <v>0.70710678118654757</v>
      </c>
      <c r="X30" s="29">
        <f t="shared" si="9"/>
        <v>1.3093073414159542</v>
      </c>
      <c r="Y30" s="29">
        <f t="shared" si="9"/>
        <v>1.2464234547582249</v>
      </c>
      <c r="Z30" s="29">
        <f t="shared" si="9"/>
        <v>1.5526475085202969</v>
      </c>
      <c r="AA30" s="29">
        <f t="shared" si="9"/>
        <v>0.83452296039628016</v>
      </c>
      <c r="AB30" s="29">
        <f t="shared" si="9"/>
        <v>0.51754916950676566</v>
      </c>
      <c r="AC30" s="29">
        <f t="shared" si="9"/>
        <v>0.91612538131290433</v>
      </c>
      <c r="AD30" s="29">
        <f t="shared" si="9"/>
        <v>1.4142135623730951</v>
      </c>
      <c r="AE30" s="29">
        <f t="shared" si="9"/>
        <v>1.6690459207925603</v>
      </c>
      <c r="AF30" s="29">
        <f t="shared" si="9"/>
        <v>1.3093073414159542</v>
      </c>
      <c r="AG30" s="29">
        <f t="shared" si="9"/>
        <v>1.2464234547582249</v>
      </c>
      <c r="AH30" s="29">
        <f t="shared" si="9"/>
        <v>0.64086994446165568</v>
      </c>
      <c r="AI30" s="29">
        <f t="shared" si="9"/>
        <v>1.0606601717798212</v>
      </c>
      <c r="AJ30" s="29">
        <f t="shared" ref="AJ30:BE30" si="10">STDEV(AJ20:AJ27)</f>
        <v>1.1952286093343936</v>
      </c>
      <c r="AK30" s="29">
        <f t="shared" si="10"/>
        <v>0.91612538131290433</v>
      </c>
      <c r="AL30" s="29">
        <f t="shared" si="10"/>
        <v>1.0690449676496976</v>
      </c>
      <c r="AM30" s="29">
        <f t="shared" si="10"/>
        <v>0.99103120896511487</v>
      </c>
      <c r="AN30" s="29">
        <f t="shared" si="10"/>
        <v>0.51754916950676566</v>
      </c>
      <c r="AO30" s="29">
        <f t="shared" si="10"/>
        <v>0.35355339059327379</v>
      </c>
      <c r="AP30" s="29">
        <f t="shared" si="10"/>
        <v>1.0350983390135313</v>
      </c>
      <c r="AQ30" s="29">
        <f t="shared" si="10"/>
        <v>0.83452296039628016</v>
      </c>
      <c r="AR30" s="29">
        <f t="shared" si="10"/>
        <v>0.46291004988627571</v>
      </c>
      <c r="AS30" s="29">
        <f t="shared" si="10"/>
        <v>0.88640526042791834</v>
      </c>
      <c r="AT30" s="29">
        <f t="shared" si="10"/>
        <v>0.53452248382484879</v>
      </c>
      <c r="AU30" s="29">
        <f t="shared" si="10"/>
        <v>0.92582009977255142</v>
      </c>
      <c r="AV30" s="29">
        <f t="shared" si="10"/>
        <v>1.4142135623730951</v>
      </c>
      <c r="AW30" s="29">
        <f t="shared" si="10"/>
        <v>0.64086994446165568</v>
      </c>
      <c r="AX30" s="29">
        <f t="shared" si="10"/>
        <v>1.3024701806293193</v>
      </c>
      <c r="AY30" s="29">
        <f t="shared" si="10"/>
        <v>1.1877349391654208</v>
      </c>
      <c r="AZ30" s="29">
        <f t="shared" si="10"/>
        <v>0.35355339059327379</v>
      </c>
      <c r="BA30" s="29">
        <f t="shared" si="10"/>
        <v>0.92582009977255142</v>
      </c>
      <c r="BB30" s="29">
        <f t="shared" si="10"/>
        <v>2.5599944196367752</v>
      </c>
      <c r="BC30" s="29">
        <f t="shared" si="10"/>
        <v>0.83452296039628016</v>
      </c>
      <c r="BD30" s="29">
        <f t="shared" si="10"/>
        <v>3.5355339059327378</v>
      </c>
      <c r="BE30" s="29">
        <f t="shared" si="10"/>
        <v>0.99103120896511487</v>
      </c>
      <c r="BF30" s="7" t="s">
        <v>41</v>
      </c>
      <c r="BG30" s="29">
        <f t="shared" ref="BG30:BL30" si="11">STDEV(BG20:BG27)</f>
        <v>0.28943781791762652</v>
      </c>
      <c r="BH30" s="29">
        <f t="shared" si="11"/>
        <v>0.35010706349385368</v>
      </c>
      <c r="BI30" s="29">
        <f t="shared" si="11"/>
        <v>0.4600437062282362</v>
      </c>
      <c r="BJ30" s="29">
        <f t="shared" si="11"/>
        <v>0.58493732611708837</v>
      </c>
      <c r="BK30" s="29">
        <f t="shared" si="11"/>
        <v>0.98835815970318364</v>
      </c>
      <c r="BL30" s="29">
        <f t="shared" si="11"/>
        <v>0.62130743411743794</v>
      </c>
      <c r="BM30" s="29"/>
      <c r="BN30" s="29"/>
    </row>
    <row r="31" spans="1:66" x14ac:dyDescent="0.15">
      <c r="A31" s="6"/>
      <c r="B31" s="5"/>
      <c r="C31" s="3"/>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7" t="s">
        <v>45</v>
      </c>
      <c r="BG31" s="29">
        <f t="shared" ref="BG31:BL31" si="12">STDEV(D20:D27,J20:J27,P20:P27,V20:V27,AB20:AB27,AH20:AH27,AN20:AN27,AT20:AT27,AZ20:AZ27)</f>
        <v>0.6198338916259245</v>
      </c>
      <c r="BH31" s="29">
        <f t="shared" si="12"/>
        <v>0.80052799477753134</v>
      </c>
      <c r="BI31" s="29">
        <f t="shared" si="12"/>
        <v>1.4917614127855889</v>
      </c>
      <c r="BJ31" s="29">
        <f t="shared" si="12"/>
        <v>1.1132998786123665</v>
      </c>
      <c r="BK31" s="29">
        <f t="shared" si="12"/>
        <v>1.959637713635124</v>
      </c>
      <c r="BL31" s="29">
        <f t="shared" si="12"/>
        <v>0.99990218613954351</v>
      </c>
    </row>
    <row r="32" spans="1:66" x14ac:dyDescent="0.1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row>
    <row r="33" spans="1:66" ht="11" customHeight="1" x14ac:dyDescent="0.15">
      <c r="A33" s="116" t="s">
        <v>33</v>
      </c>
      <c r="B33" s="116"/>
      <c r="C33" s="7"/>
      <c r="D33" s="111" t="s">
        <v>9</v>
      </c>
      <c r="E33" s="111"/>
      <c r="F33" s="111"/>
      <c r="G33" s="111"/>
      <c r="H33" s="111"/>
      <c r="I33" s="111"/>
      <c r="J33" s="117" t="s">
        <v>0</v>
      </c>
      <c r="K33" s="117"/>
      <c r="L33" s="117"/>
      <c r="M33" s="117"/>
      <c r="N33" s="117"/>
      <c r="O33" s="117"/>
      <c r="P33" s="113" t="s">
        <v>6</v>
      </c>
      <c r="Q33" s="113"/>
      <c r="R33" s="113"/>
      <c r="S33" s="113"/>
      <c r="T33" s="113"/>
      <c r="U33" s="113"/>
      <c r="V33" s="114" t="s">
        <v>5</v>
      </c>
      <c r="W33" s="114"/>
      <c r="X33" s="114"/>
      <c r="Y33" s="114"/>
      <c r="Z33" s="114"/>
      <c r="AA33" s="114"/>
      <c r="AB33" s="106" t="s">
        <v>7</v>
      </c>
      <c r="AC33" s="106"/>
      <c r="AD33" s="106"/>
      <c r="AE33" s="106"/>
      <c r="AF33" s="106"/>
      <c r="AG33" s="106"/>
      <c r="AH33" s="115" t="s">
        <v>28</v>
      </c>
      <c r="AI33" s="115"/>
      <c r="AJ33" s="115"/>
      <c r="AK33" s="115"/>
      <c r="AL33" s="115"/>
      <c r="AM33" s="115"/>
      <c r="AN33" s="108" t="s">
        <v>29</v>
      </c>
      <c r="AO33" s="108"/>
      <c r="AP33" s="108"/>
      <c r="AQ33" s="108"/>
      <c r="AR33" s="108"/>
      <c r="AS33" s="108"/>
      <c r="AT33" s="109" t="s">
        <v>4</v>
      </c>
      <c r="AU33" s="109"/>
      <c r="AV33" s="109"/>
      <c r="AW33" s="109"/>
      <c r="AX33" s="109"/>
      <c r="AY33" s="109"/>
      <c r="AZ33" s="110" t="s">
        <v>8</v>
      </c>
      <c r="BA33" s="110"/>
      <c r="BB33" s="110"/>
      <c r="BC33" s="110"/>
      <c r="BD33" s="110"/>
      <c r="BE33" s="110"/>
    </row>
    <row r="34" spans="1:66" ht="11" customHeight="1" x14ac:dyDescent="0.15">
      <c r="A34" s="116"/>
      <c r="B34" s="116"/>
      <c r="C34" s="7"/>
      <c r="D34" s="56"/>
      <c r="E34" s="56"/>
      <c r="F34" s="56"/>
      <c r="G34" s="56"/>
      <c r="H34" s="56"/>
      <c r="I34" s="56"/>
      <c r="J34" s="57"/>
      <c r="K34" s="57"/>
      <c r="L34" s="57"/>
      <c r="M34" s="57"/>
      <c r="N34" s="57"/>
      <c r="O34" s="57"/>
      <c r="P34" s="8"/>
      <c r="Q34" s="8"/>
      <c r="R34" s="8"/>
      <c r="S34" s="8"/>
      <c r="T34" s="8"/>
      <c r="U34" s="8"/>
      <c r="V34" s="9"/>
      <c r="W34" s="9"/>
      <c r="X34" s="9"/>
      <c r="Y34" s="9"/>
      <c r="Z34" s="9"/>
      <c r="AA34" s="9"/>
      <c r="AB34" s="10"/>
      <c r="AC34" s="10"/>
      <c r="AD34" s="10"/>
      <c r="AE34" s="10"/>
      <c r="AF34" s="10"/>
      <c r="AG34" s="10"/>
      <c r="AH34" s="11"/>
      <c r="AI34" s="11"/>
      <c r="AJ34" s="11"/>
      <c r="AK34" s="11"/>
      <c r="AL34" s="11"/>
      <c r="AM34" s="11"/>
      <c r="AN34" s="12"/>
      <c r="AO34" s="12"/>
      <c r="AP34" s="12"/>
      <c r="AQ34" s="12"/>
      <c r="AR34" s="12"/>
      <c r="AS34" s="12"/>
      <c r="AT34" s="13"/>
      <c r="AU34" s="13"/>
      <c r="AV34" s="13"/>
      <c r="AW34" s="13"/>
      <c r="AX34" s="13"/>
      <c r="AY34" s="13"/>
      <c r="AZ34" s="14"/>
      <c r="BA34" s="14"/>
      <c r="BB34" s="14"/>
      <c r="BC34" s="14"/>
      <c r="BD34" s="14"/>
      <c r="BE34" s="14"/>
    </row>
    <row r="35" spans="1:66" x14ac:dyDescent="0.15">
      <c r="A35" s="116"/>
      <c r="B35" s="116"/>
      <c r="C35" s="4"/>
      <c r="D35" s="18" t="s">
        <v>11</v>
      </c>
      <c r="E35" s="18" t="s">
        <v>2</v>
      </c>
      <c r="F35" s="18" t="s">
        <v>12</v>
      </c>
      <c r="G35" s="18" t="s">
        <v>44</v>
      </c>
      <c r="H35" s="18" t="s">
        <v>13</v>
      </c>
      <c r="I35" s="18" t="s">
        <v>14</v>
      </c>
      <c r="J35" s="19" t="s">
        <v>11</v>
      </c>
      <c r="K35" s="19" t="s">
        <v>2</v>
      </c>
      <c r="L35" s="19" t="s">
        <v>12</v>
      </c>
      <c r="M35" s="19" t="s">
        <v>44</v>
      </c>
      <c r="N35" s="19" t="s">
        <v>13</v>
      </c>
      <c r="O35" s="19" t="s">
        <v>14</v>
      </c>
      <c r="P35" s="8" t="s">
        <v>11</v>
      </c>
      <c r="Q35" s="8" t="s">
        <v>2</v>
      </c>
      <c r="R35" s="8" t="s">
        <v>12</v>
      </c>
      <c r="S35" s="8" t="s">
        <v>44</v>
      </c>
      <c r="T35" s="8" t="s">
        <v>13</v>
      </c>
      <c r="U35" s="8" t="s">
        <v>14</v>
      </c>
      <c r="V35" s="9" t="s">
        <v>11</v>
      </c>
      <c r="W35" s="9" t="s">
        <v>2</v>
      </c>
      <c r="X35" s="9" t="s">
        <v>12</v>
      </c>
      <c r="Y35" s="9" t="s">
        <v>44</v>
      </c>
      <c r="Z35" s="9" t="s">
        <v>13</v>
      </c>
      <c r="AA35" s="9" t="s">
        <v>14</v>
      </c>
      <c r="AB35" s="10" t="s">
        <v>11</v>
      </c>
      <c r="AC35" s="10" t="s">
        <v>2</v>
      </c>
      <c r="AD35" s="10" t="s">
        <v>12</v>
      </c>
      <c r="AE35" s="10" t="s">
        <v>44</v>
      </c>
      <c r="AF35" s="10" t="s">
        <v>13</v>
      </c>
      <c r="AG35" s="10" t="s">
        <v>14</v>
      </c>
      <c r="AH35" s="11" t="s">
        <v>11</v>
      </c>
      <c r="AI35" s="11" t="s">
        <v>2</v>
      </c>
      <c r="AJ35" s="11" t="s">
        <v>12</v>
      </c>
      <c r="AK35" s="11" t="s">
        <v>44</v>
      </c>
      <c r="AL35" s="11" t="s">
        <v>13</v>
      </c>
      <c r="AM35" s="11" t="s">
        <v>14</v>
      </c>
      <c r="AN35" s="20" t="s">
        <v>11</v>
      </c>
      <c r="AO35" s="20" t="s">
        <v>2</v>
      </c>
      <c r="AP35" s="20" t="s">
        <v>12</v>
      </c>
      <c r="AQ35" s="20" t="s">
        <v>44</v>
      </c>
      <c r="AR35" s="20" t="s">
        <v>13</v>
      </c>
      <c r="AS35" s="20" t="s">
        <v>14</v>
      </c>
      <c r="AT35" s="21" t="s">
        <v>11</v>
      </c>
      <c r="AU35" s="21" t="s">
        <v>2</v>
      </c>
      <c r="AV35" s="21" t="s">
        <v>12</v>
      </c>
      <c r="AW35" s="21" t="s">
        <v>44</v>
      </c>
      <c r="AX35" s="21" t="s">
        <v>13</v>
      </c>
      <c r="AY35" s="21" t="s">
        <v>14</v>
      </c>
      <c r="AZ35" s="22" t="s">
        <v>11</v>
      </c>
      <c r="BA35" s="22" t="s">
        <v>2</v>
      </c>
      <c r="BB35" s="22" t="s">
        <v>12</v>
      </c>
      <c r="BC35" s="22" t="s">
        <v>44</v>
      </c>
      <c r="BD35" s="22" t="s">
        <v>13</v>
      </c>
      <c r="BE35" s="22" t="s">
        <v>14</v>
      </c>
      <c r="BG35" s="7" t="s">
        <v>11</v>
      </c>
      <c r="BH35" s="7" t="s">
        <v>2</v>
      </c>
      <c r="BI35" s="7" t="s">
        <v>12</v>
      </c>
      <c r="BJ35" s="7" t="s">
        <v>44</v>
      </c>
      <c r="BK35" s="7" t="s">
        <v>13</v>
      </c>
      <c r="BL35" s="7" t="s">
        <v>14</v>
      </c>
      <c r="BM35" s="7"/>
      <c r="BN35" s="7"/>
    </row>
    <row r="36" spans="1:66" ht="24" x14ac:dyDescent="0.2">
      <c r="A36" s="6"/>
      <c r="B36" s="5" t="s">
        <v>10</v>
      </c>
      <c r="C36" s="118" t="s">
        <v>1</v>
      </c>
      <c r="D36" s="15">
        <v>10</v>
      </c>
      <c r="E36" s="15">
        <v>9</v>
      </c>
      <c r="F36" s="15">
        <v>6</v>
      </c>
      <c r="G36" s="15">
        <v>8</v>
      </c>
      <c r="H36" s="15">
        <v>2</v>
      </c>
      <c r="I36" s="15">
        <v>7</v>
      </c>
      <c r="J36" s="15">
        <v>9</v>
      </c>
      <c r="K36" s="15">
        <v>9</v>
      </c>
      <c r="L36" s="15">
        <v>6</v>
      </c>
      <c r="M36" s="15">
        <v>7</v>
      </c>
      <c r="N36" s="15">
        <v>8</v>
      </c>
      <c r="O36" s="15">
        <v>10</v>
      </c>
      <c r="P36" s="15">
        <v>10</v>
      </c>
      <c r="Q36" s="15">
        <v>8</v>
      </c>
      <c r="R36" s="15">
        <v>6</v>
      </c>
      <c r="S36" s="15">
        <v>9</v>
      </c>
      <c r="T36" s="15">
        <v>8</v>
      </c>
      <c r="U36" s="15">
        <v>10</v>
      </c>
      <c r="V36" s="15">
        <v>10</v>
      </c>
      <c r="W36" s="15">
        <v>9</v>
      </c>
      <c r="X36" s="15">
        <v>7</v>
      </c>
      <c r="Y36" s="15">
        <v>8</v>
      </c>
      <c r="Z36" s="15">
        <v>9</v>
      </c>
      <c r="AA36" s="15">
        <v>10</v>
      </c>
      <c r="AB36" s="15">
        <v>10</v>
      </c>
      <c r="AC36" s="15">
        <v>10</v>
      </c>
      <c r="AD36" s="15">
        <v>8</v>
      </c>
      <c r="AE36" s="15">
        <v>10</v>
      </c>
      <c r="AF36" s="15">
        <v>7</v>
      </c>
      <c r="AG36" s="15">
        <v>8</v>
      </c>
      <c r="AH36" s="15">
        <v>10</v>
      </c>
      <c r="AI36" s="15">
        <v>10</v>
      </c>
      <c r="AJ36" s="15">
        <v>6</v>
      </c>
      <c r="AK36" s="15">
        <v>10</v>
      </c>
      <c r="AL36" s="15">
        <v>10</v>
      </c>
      <c r="AM36" s="15">
        <v>10</v>
      </c>
      <c r="AN36" s="15">
        <v>9</v>
      </c>
      <c r="AO36" s="15">
        <v>10</v>
      </c>
      <c r="AP36" s="15">
        <v>8</v>
      </c>
      <c r="AQ36" s="15">
        <v>9</v>
      </c>
      <c r="AR36" s="15">
        <v>8</v>
      </c>
      <c r="AS36" s="15">
        <v>9</v>
      </c>
      <c r="AT36" s="15">
        <v>9</v>
      </c>
      <c r="AU36" s="15">
        <v>8</v>
      </c>
      <c r="AV36" s="15">
        <v>7</v>
      </c>
      <c r="AW36" s="15">
        <v>7</v>
      </c>
      <c r="AX36" s="15">
        <v>9</v>
      </c>
      <c r="AY36" s="15">
        <v>10</v>
      </c>
      <c r="AZ36" s="15">
        <v>9</v>
      </c>
      <c r="BA36" s="15">
        <v>9</v>
      </c>
      <c r="BB36" s="15">
        <v>6</v>
      </c>
      <c r="BC36" s="15">
        <v>10</v>
      </c>
      <c r="BD36" s="15">
        <v>9</v>
      </c>
      <c r="BE36" s="15">
        <v>10</v>
      </c>
      <c r="BG36" s="29">
        <f t="shared" ref="BG36:BL43" si="13">AVERAGE(D36,J36,P36,V36,AB36,AH36,AN36,AT36,AZ36)</f>
        <v>9.5555555555555554</v>
      </c>
      <c r="BH36" s="29">
        <f t="shared" si="13"/>
        <v>9.1111111111111107</v>
      </c>
      <c r="BI36" s="29">
        <f t="shared" si="13"/>
        <v>6.666666666666667</v>
      </c>
      <c r="BJ36" s="29">
        <f t="shared" si="13"/>
        <v>8.6666666666666661</v>
      </c>
      <c r="BK36" s="29">
        <f t="shared" si="13"/>
        <v>7.7777777777777777</v>
      </c>
      <c r="BL36" s="29">
        <f t="shared" si="13"/>
        <v>9.3333333333333339</v>
      </c>
      <c r="BM36" s="29"/>
      <c r="BN36" s="29"/>
    </row>
    <row r="37" spans="1:66" ht="24" x14ac:dyDescent="0.2">
      <c r="A37" s="6"/>
      <c r="B37" s="5" t="s">
        <v>15</v>
      </c>
      <c r="C37" s="118"/>
      <c r="D37" s="15">
        <v>8</v>
      </c>
      <c r="E37" s="15">
        <v>6</v>
      </c>
      <c r="F37" s="15">
        <v>4</v>
      </c>
      <c r="G37" s="15">
        <v>9</v>
      </c>
      <c r="H37" s="15">
        <v>9</v>
      </c>
      <c r="I37" s="15">
        <v>10</v>
      </c>
      <c r="J37" s="15">
        <v>9</v>
      </c>
      <c r="K37" s="15">
        <v>10</v>
      </c>
      <c r="L37" s="15">
        <v>7</v>
      </c>
      <c r="M37" s="15">
        <v>9.5</v>
      </c>
      <c r="N37" s="15">
        <v>1</v>
      </c>
      <c r="O37" s="15">
        <v>9.5</v>
      </c>
      <c r="P37" s="15">
        <v>7</v>
      </c>
      <c r="Q37" s="15">
        <v>9</v>
      </c>
      <c r="R37" s="15">
        <v>6</v>
      </c>
      <c r="S37" s="15">
        <v>6</v>
      </c>
      <c r="T37" s="15">
        <v>8</v>
      </c>
      <c r="U37" s="15">
        <v>9</v>
      </c>
      <c r="V37" s="15">
        <v>9</v>
      </c>
      <c r="W37" s="15">
        <v>9</v>
      </c>
      <c r="X37" s="15">
        <v>6</v>
      </c>
      <c r="Y37" s="15">
        <v>8</v>
      </c>
      <c r="Z37" s="15">
        <v>2</v>
      </c>
      <c r="AA37" s="15">
        <v>9.5</v>
      </c>
      <c r="AB37" s="15">
        <v>7</v>
      </c>
      <c r="AC37" s="15">
        <v>6</v>
      </c>
      <c r="AD37" s="15">
        <v>5</v>
      </c>
      <c r="AE37" s="15">
        <v>9</v>
      </c>
      <c r="AF37" s="15">
        <v>6</v>
      </c>
      <c r="AG37" s="15">
        <v>8</v>
      </c>
      <c r="AH37" s="15">
        <v>9</v>
      </c>
      <c r="AI37" s="15">
        <v>8</v>
      </c>
      <c r="AJ37" s="15">
        <v>5</v>
      </c>
      <c r="AK37" s="15">
        <v>9</v>
      </c>
      <c r="AL37" s="15">
        <v>9</v>
      </c>
      <c r="AM37" s="15">
        <v>5</v>
      </c>
      <c r="AN37" s="15">
        <v>9</v>
      </c>
      <c r="AO37" s="15">
        <v>9</v>
      </c>
      <c r="AP37" s="15">
        <v>5</v>
      </c>
      <c r="AQ37" s="15">
        <v>7</v>
      </c>
      <c r="AR37" s="15">
        <v>8</v>
      </c>
      <c r="AS37" s="15">
        <v>9</v>
      </c>
      <c r="AT37" s="15">
        <v>8</v>
      </c>
      <c r="AU37" s="15">
        <v>9</v>
      </c>
      <c r="AV37" s="15">
        <v>6</v>
      </c>
      <c r="AW37" s="15">
        <v>9</v>
      </c>
      <c r="AX37" s="15">
        <v>2</v>
      </c>
      <c r="AY37" s="15">
        <v>9</v>
      </c>
      <c r="AZ37" s="15">
        <v>9</v>
      </c>
      <c r="BA37" s="15">
        <v>9</v>
      </c>
      <c r="BB37" s="15">
        <v>9</v>
      </c>
      <c r="BC37" s="15">
        <v>7</v>
      </c>
      <c r="BD37" s="15">
        <v>9</v>
      </c>
      <c r="BE37" s="15">
        <v>8</v>
      </c>
      <c r="BG37" s="29">
        <f t="shared" si="13"/>
        <v>8.3333333333333339</v>
      </c>
      <c r="BH37" s="29">
        <f t="shared" si="13"/>
        <v>8.3333333333333339</v>
      </c>
      <c r="BI37" s="29">
        <f t="shared" si="13"/>
        <v>5.8888888888888893</v>
      </c>
      <c r="BJ37" s="29">
        <f t="shared" si="13"/>
        <v>8.1666666666666661</v>
      </c>
      <c r="BK37" s="29">
        <f t="shared" si="13"/>
        <v>6</v>
      </c>
      <c r="BL37" s="29">
        <f t="shared" si="13"/>
        <v>8.5555555555555554</v>
      </c>
      <c r="BM37" s="29"/>
      <c r="BN37" s="29"/>
    </row>
    <row r="38" spans="1:66" ht="36" x14ac:dyDescent="0.2">
      <c r="A38" s="6"/>
      <c r="B38" s="5" t="s">
        <v>16</v>
      </c>
      <c r="C38" s="118"/>
      <c r="D38" s="15">
        <v>8</v>
      </c>
      <c r="E38" s="15">
        <v>10</v>
      </c>
      <c r="F38" s="15">
        <v>7</v>
      </c>
      <c r="G38" s="15">
        <v>6</v>
      </c>
      <c r="H38" s="15">
        <v>1</v>
      </c>
      <c r="I38" s="15">
        <v>6</v>
      </c>
      <c r="J38" s="15">
        <v>10</v>
      </c>
      <c r="K38" s="15">
        <v>10</v>
      </c>
      <c r="L38" s="15">
        <v>8</v>
      </c>
      <c r="M38" s="15">
        <v>6</v>
      </c>
      <c r="N38" s="15">
        <v>9</v>
      </c>
      <c r="O38" s="15">
        <v>10</v>
      </c>
      <c r="P38" s="15">
        <v>9</v>
      </c>
      <c r="Q38" s="15">
        <v>10</v>
      </c>
      <c r="R38" s="15">
        <v>7</v>
      </c>
      <c r="S38" s="15">
        <v>5</v>
      </c>
      <c r="T38" s="15">
        <v>9</v>
      </c>
      <c r="U38" s="15">
        <v>7</v>
      </c>
      <c r="V38" s="15">
        <v>9</v>
      </c>
      <c r="W38" s="15">
        <v>9</v>
      </c>
      <c r="X38" s="15">
        <v>7</v>
      </c>
      <c r="Y38" s="15">
        <v>6</v>
      </c>
      <c r="Z38" s="15">
        <v>6</v>
      </c>
      <c r="AA38" s="15">
        <v>9</v>
      </c>
      <c r="AB38" s="15">
        <v>9</v>
      </c>
      <c r="AC38" s="15">
        <v>10</v>
      </c>
      <c r="AD38" s="15">
        <v>8</v>
      </c>
      <c r="AE38" s="15">
        <v>8</v>
      </c>
      <c r="AF38" s="15">
        <v>7</v>
      </c>
      <c r="AG38" s="15">
        <v>9</v>
      </c>
      <c r="AH38" s="15">
        <v>9</v>
      </c>
      <c r="AI38" s="15">
        <v>10</v>
      </c>
      <c r="AJ38" s="15">
        <v>10</v>
      </c>
      <c r="AK38" s="15">
        <v>9</v>
      </c>
      <c r="AL38" s="15">
        <v>7</v>
      </c>
      <c r="AM38" s="15">
        <v>8</v>
      </c>
      <c r="AN38" s="15">
        <v>9</v>
      </c>
      <c r="AO38" s="15">
        <v>9</v>
      </c>
      <c r="AP38" s="15">
        <v>7</v>
      </c>
      <c r="AQ38" s="15">
        <v>7.5</v>
      </c>
      <c r="AR38" s="15">
        <v>9</v>
      </c>
      <c r="AS38" s="15">
        <v>8</v>
      </c>
      <c r="AT38" s="15">
        <v>9</v>
      </c>
      <c r="AU38" s="15">
        <v>10</v>
      </c>
      <c r="AV38" s="15">
        <v>8</v>
      </c>
      <c r="AW38" s="15">
        <v>8</v>
      </c>
      <c r="AX38" s="15">
        <v>10</v>
      </c>
      <c r="AY38" s="15">
        <v>9</v>
      </c>
      <c r="AZ38" s="15">
        <v>7</v>
      </c>
      <c r="BA38" s="15">
        <v>10</v>
      </c>
      <c r="BB38" s="15">
        <v>0</v>
      </c>
      <c r="BC38" s="15">
        <v>9</v>
      </c>
      <c r="BD38" s="15">
        <v>10</v>
      </c>
      <c r="BE38" s="15">
        <v>9</v>
      </c>
      <c r="BG38" s="29">
        <f t="shared" si="13"/>
        <v>8.7777777777777786</v>
      </c>
      <c r="BH38" s="29">
        <f t="shared" si="13"/>
        <v>9.7777777777777786</v>
      </c>
      <c r="BI38" s="29">
        <f t="shared" si="13"/>
        <v>6.8888888888888893</v>
      </c>
      <c r="BJ38" s="29">
        <f t="shared" si="13"/>
        <v>7.166666666666667</v>
      </c>
      <c r="BK38" s="29">
        <f t="shared" si="13"/>
        <v>7.5555555555555554</v>
      </c>
      <c r="BL38" s="29">
        <f t="shared" si="13"/>
        <v>8.3333333333333339</v>
      </c>
      <c r="BM38" s="29"/>
      <c r="BN38" s="29"/>
    </row>
    <row r="39" spans="1:66" ht="24" x14ac:dyDescent="0.2">
      <c r="A39" s="6"/>
      <c r="B39" s="5" t="s">
        <v>18</v>
      </c>
      <c r="C39" s="118"/>
      <c r="D39" s="15">
        <v>10</v>
      </c>
      <c r="E39" s="15">
        <v>8</v>
      </c>
      <c r="F39" s="15">
        <v>9</v>
      </c>
      <c r="G39" s="15">
        <v>6</v>
      </c>
      <c r="H39" s="15">
        <v>2</v>
      </c>
      <c r="I39" s="15">
        <v>6</v>
      </c>
      <c r="J39" s="15">
        <v>9</v>
      </c>
      <c r="K39" s="15">
        <v>10</v>
      </c>
      <c r="L39" s="15">
        <v>9</v>
      </c>
      <c r="M39" s="15">
        <v>9</v>
      </c>
      <c r="N39" s="15">
        <v>9</v>
      </c>
      <c r="O39" s="15">
        <v>8</v>
      </c>
      <c r="P39" s="15">
        <v>8</v>
      </c>
      <c r="Q39" s="15">
        <v>7</v>
      </c>
      <c r="R39" s="15">
        <v>9</v>
      </c>
      <c r="S39" s="15">
        <v>8</v>
      </c>
      <c r="T39" s="15">
        <v>6</v>
      </c>
      <c r="U39" s="15">
        <v>7</v>
      </c>
      <c r="V39" s="15">
        <v>8</v>
      </c>
      <c r="W39" s="15">
        <v>10</v>
      </c>
      <c r="X39" s="15">
        <v>9</v>
      </c>
      <c r="Y39" s="15">
        <v>10</v>
      </c>
      <c r="Z39" s="15">
        <v>8</v>
      </c>
      <c r="AA39" s="15">
        <v>8</v>
      </c>
      <c r="AB39" s="15">
        <v>7</v>
      </c>
      <c r="AC39" s="15">
        <v>9</v>
      </c>
      <c r="AD39" s="15">
        <v>10</v>
      </c>
      <c r="AE39" s="15">
        <v>9</v>
      </c>
      <c r="AF39" s="15">
        <v>8</v>
      </c>
      <c r="AG39" s="15">
        <v>5</v>
      </c>
      <c r="AH39" s="34">
        <v>5</v>
      </c>
      <c r="AI39" s="34">
        <v>9</v>
      </c>
      <c r="AJ39" s="15">
        <v>10</v>
      </c>
      <c r="AK39" s="15">
        <v>9</v>
      </c>
      <c r="AL39" s="15">
        <v>7</v>
      </c>
      <c r="AM39" s="15">
        <v>10</v>
      </c>
      <c r="AN39" s="34">
        <v>6</v>
      </c>
      <c r="AO39" s="34">
        <v>9</v>
      </c>
      <c r="AP39" s="15">
        <v>10</v>
      </c>
      <c r="AQ39" s="15">
        <v>8</v>
      </c>
      <c r="AR39" s="15">
        <v>9</v>
      </c>
      <c r="AS39" s="15">
        <v>6</v>
      </c>
      <c r="AT39" s="34">
        <v>6</v>
      </c>
      <c r="AU39" s="34">
        <v>9</v>
      </c>
      <c r="AV39" s="15">
        <v>10</v>
      </c>
      <c r="AW39" s="15">
        <v>8</v>
      </c>
      <c r="AX39" s="15">
        <v>10</v>
      </c>
      <c r="AY39" s="15">
        <v>7</v>
      </c>
      <c r="AZ39" s="15">
        <v>9</v>
      </c>
      <c r="BA39" s="15">
        <v>8</v>
      </c>
      <c r="BB39" s="15">
        <v>10</v>
      </c>
      <c r="BC39" s="15">
        <v>6</v>
      </c>
      <c r="BD39" s="15">
        <v>1</v>
      </c>
      <c r="BE39" s="15">
        <v>9</v>
      </c>
      <c r="BG39" s="29">
        <f t="shared" si="13"/>
        <v>7.5555555555555554</v>
      </c>
      <c r="BH39" s="29">
        <f t="shared" si="13"/>
        <v>8.7777777777777786</v>
      </c>
      <c r="BI39" s="29">
        <f t="shared" si="13"/>
        <v>9.5555555555555554</v>
      </c>
      <c r="BJ39" s="29">
        <f t="shared" si="13"/>
        <v>8.1111111111111107</v>
      </c>
      <c r="BK39" s="29">
        <f t="shared" si="13"/>
        <v>6.666666666666667</v>
      </c>
      <c r="BL39" s="29">
        <f t="shared" si="13"/>
        <v>7.333333333333333</v>
      </c>
      <c r="BM39" s="29"/>
      <c r="BN39" s="29"/>
    </row>
    <row r="40" spans="1:66" ht="24" x14ac:dyDescent="0.2">
      <c r="A40" s="6"/>
      <c r="B40" s="5" t="s">
        <v>17</v>
      </c>
      <c r="C40" s="118"/>
      <c r="D40" s="34">
        <v>9</v>
      </c>
      <c r="E40" s="34">
        <v>6</v>
      </c>
      <c r="F40" s="15">
        <v>6</v>
      </c>
      <c r="G40" s="15">
        <v>5</v>
      </c>
      <c r="H40" s="15">
        <v>7</v>
      </c>
      <c r="I40" s="15">
        <v>6</v>
      </c>
      <c r="J40" s="15">
        <v>6</v>
      </c>
      <c r="K40" s="15">
        <v>7</v>
      </c>
      <c r="L40" s="15">
        <v>7</v>
      </c>
      <c r="M40" s="15">
        <v>9</v>
      </c>
      <c r="N40" s="15">
        <v>5</v>
      </c>
      <c r="O40" s="15">
        <v>4</v>
      </c>
      <c r="P40" s="15">
        <v>8</v>
      </c>
      <c r="Q40" s="15">
        <v>7</v>
      </c>
      <c r="R40" s="15">
        <v>9</v>
      </c>
      <c r="S40" s="15">
        <v>5</v>
      </c>
      <c r="T40" s="15">
        <v>8</v>
      </c>
      <c r="U40" s="15">
        <v>6</v>
      </c>
      <c r="V40" s="15">
        <v>5</v>
      </c>
      <c r="W40" s="15">
        <v>7</v>
      </c>
      <c r="X40" s="15">
        <v>8.5</v>
      </c>
      <c r="Y40" s="15">
        <v>6.5</v>
      </c>
      <c r="Z40" s="15">
        <v>4</v>
      </c>
      <c r="AA40" s="15">
        <v>8</v>
      </c>
      <c r="AB40" s="34">
        <v>5</v>
      </c>
      <c r="AC40" s="34">
        <v>10</v>
      </c>
      <c r="AD40" s="15">
        <v>7</v>
      </c>
      <c r="AE40" s="15">
        <v>1</v>
      </c>
      <c r="AF40" s="15">
        <v>2</v>
      </c>
      <c r="AG40" s="15">
        <v>7</v>
      </c>
      <c r="AH40" s="15">
        <v>6</v>
      </c>
      <c r="AI40" s="15">
        <v>6</v>
      </c>
      <c r="AJ40" s="15">
        <v>9</v>
      </c>
      <c r="AK40" s="15">
        <v>4</v>
      </c>
      <c r="AL40" s="15">
        <v>6</v>
      </c>
      <c r="AM40" s="15">
        <v>9</v>
      </c>
      <c r="AN40" s="34">
        <v>4</v>
      </c>
      <c r="AO40" s="34">
        <v>9</v>
      </c>
      <c r="AP40" s="15">
        <v>8</v>
      </c>
      <c r="AQ40" s="15">
        <v>3</v>
      </c>
      <c r="AR40" s="15">
        <v>9</v>
      </c>
      <c r="AS40" s="15">
        <v>6</v>
      </c>
      <c r="AT40" s="15">
        <v>7</v>
      </c>
      <c r="AU40" s="15">
        <v>9</v>
      </c>
      <c r="AV40" s="15">
        <v>10</v>
      </c>
      <c r="AW40" s="15">
        <v>8</v>
      </c>
      <c r="AX40" s="15">
        <v>9</v>
      </c>
      <c r="AY40" s="15">
        <v>8</v>
      </c>
      <c r="AZ40" s="15">
        <v>7</v>
      </c>
      <c r="BA40" s="15">
        <v>8.5</v>
      </c>
      <c r="BB40" s="15">
        <v>9.5</v>
      </c>
      <c r="BC40" s="15">
        <v>5</v>
      </c>
      <c r="BD40" s="15">
        <v>0</v>
      </c>
      <c r="BE40" s="15">
        <v>9</v>
      </c>
      <c r="BG40" s="29">
        <f t="shared" si="13"/>
        <v>6.333333333333333</v>
      </c>
      <c r="BH40" s="29">
        <f t="shared" si="13"/>
        <v>7.7222222222222223</v>
      </c>
      <c r="BI40" s="29">
        <f t="shared" si="13"/>
        <v>8.2222222222222214</v>
      </c>
      <c r="BJ40" s="29">
        <f t="shared" si="13"/>
        <v>5.166666666666667</v>
      </c>
      <c r="BK40" s="29">
        <f t="shared" si="13"/>
        <v>5.5555555555555554</v>
      </c>
      <c r="BL40" s="29">
        <f t="shared" si="13"/>
        <v>7</v>
      </c>
      <c r="BM40" s="29"/>
      <c r="BN40" s="29"/>
    </row>
    <row r="41" spans="1:66" ht="24" x14ac:dyDescent="0.2">
      <c r="A41" s="6"/>
      <c r="B41" s="5" t="s">
        <v>19</v>
      </c>
      <c r="C41" s="118"/>
      <c r="D41" s="15">
        <v>9</v>
      </c>
      <c r="E41" s="15">
        <v>9</v>
      </c>
      <c r="F41" s="15">
        <v>10</v>
      </c>
      <c r="G41" s="15">
        <v>7</v>
      </c>
      <c r="H41" s="15">
        <v>9</v>
      </c>
      <c r="I41" s="15">
        <v>10</v>
      </c>
      <c r="J41" s="15">
        <v>10</v>
      </c>
      <c r="K41" s="15">
        <v>10</v>
      </c>
      <c r="L41" s="15">
        <v>9</v>
      </c>
      <c r="M41" s="15">
        <v>7</v>
      </c>
      <c r="N41" s="15">
        <v>8</v>
      </c>
      <c r="O41" s="15">
        <v>7</v>
      </c>
      <c r="P41" s="15">
        <v>10</v>
      </c>
      <c r="Q41" s="15">
        <v>10</v>
      </c>
      <c r="R41" s="15">
        <v>8</v>
      </c>
      <c r="S41" s="15">
        <v>10</v>
      </c>
      <c r="T41" s="15">
        <v>10</v>
      </c>
      <c r="U41" s="15">
        <v>7</v>
      </c>
      <c r="V41" s="15">
        <v>10</v>
      </c>
      <c r="W41" s="15">
        <v>10</v>
      </c>
      <c r="X41" s="15">
        <v>9</v>
      </c>
      <c r="Y41" s="15">
        <v>10</v>
      </c>
      <c r="Z41" s="15">
        <v>9</v>
      </c>
      <c r="AA41" s="15">
        <v>9</v>
      </c>
      <c r="AB41" s="15">
        <v>10</v>
      </c>
      <c r="AC41" s="15">
        <v>10</v>
      </c>
      <c r="AD41" s="15">
        <v>8</v>
      </c>
      <c r="AE41" s="15">
        <v>10</v>
      </c>
      <c r="AF41" s="15">
        <v>10</v>
      </c>
      <c r="AG41" s="15">
        <v>9</v>
      </c>
      <c r="AH41" s="15">
        <v>9</v>
      </c>
      <c r="AI41" s="15">
        <v>9</v>
      </c>
      <c r="AJ41" s="15">
        <v>8</v>
      </c>
      <c r="AK41" s="15">
        <v>9</v>
      </c>
      <c r="AL41" s="15">
        <v>9</v>
      </c>
      <c r="AM41" s="15">
        <v>9</v>
      </c>
      <c r="AN41" s="15">
        <v>7</v>
      </c>
      <c r="AO41" s="15">
        <v>9</v>
      </c>
      <c r="AP41" s="15">
        <v>7</v>
      </c>
      <c r="AQ41" s="15">
        <v>8</v>
      </c>
      <c r="AR41" s="15">
        <v>9</v>
      </c>
      <c r="AS41" s="15">
        <v>9</v>
      </c>
      <c r="AT41" s="15">
        <v>10</v>
      </c>
      <c r="AU41" s="15">
        <v>10</v>
      </c>
      <c r="AV41" s="15">
        <v>9</v>
      </c>
      <c r="AW41" s="15">
        <v>10</v>
      </c>
      <c r="AX41" s="15">
        <v>10</v>
      </c>
      <c r="AY41" s="15">
        <v>9</v>
      </c>
      <c r="AZ41" s="15">
        <v>9</v>
      </c>
      <c r="BA41" s="15">
        <v>9</v>
      </c>
      <c r="BB41" s="15">
        <v>7</v>
      </c>
      <c r="BC41" s="15">
        <v>9</v>
      </c>
      <c r="BD41" s="15">
        <v>7</v>
      </c>
      <c r="BE41" s="16"/>
      <c r="BG41" s="29">
        <f t="shared" si="13"/>
        <v>9.3333333333333339</v>
      </c>
      <c r="BH41" s="29">
        <f t="shared" si="13"/>
        <v>9.5555555555555554</v>
      </c>
      <c r="BI41" s="29">
        <f t="shared" si="13"/>
        <v>8.3333333333333339</v>
      </c>
      <c r="BJ41" s="29">
        <f t="shared" si="13"/>
        <v>8.8888888888888893</v>
      </c>
      <c r="BK41" s="29">
        <f t="shared" si="13"/>
        <v>9</v>
      </c>
      <c r="BL41" s="29">
        <f t="shared" si="13"/>
        <v>8.625</v>
      </c>
      <c r="BM41" s="29"/>
      <c r="BN41" s="29"/>
    </row>
    <row r="42" spans="1:66" ht="24" x14ac:dyDescent="0.2">
      <c r="A42" s="6"/>
      <c r="B42" s="5" t="s">
        <v>20</v>
      </c>
      <c r="C42" s="118"/>
      <c r="D42" s="15">
        <v>10</v>
      </c>
      <c r="E42" s="15">
        <v>10</v>
      </c>
      <c r="F42" s="15">
        <v>7</v>
      </c>
      <c r="G42" s="15">
        <v>9</v>
      </c>
      <c r="H42" s="15">
        <v>8</v>
      </c>
      <c r="I42" s="15">
        <v>8</v>
      </c>
      <c r="J42" s="15">
        <v>8</v>
      </c>
      <c r="K42" s="15">
        <v>9</v>
      </c>
      <c r="L42" s="15">
        <v>6</v>
      </c>
      <c r="M42" s="15">
        <v>10</v>
      </c>
      <c r="N42" s="15">
        <v>9</v>
      </c>
      <c r="O42" s="15">
        <v>10</v>
      </c>
      <c r="P42" s="15">
        <v>10</v>
      </c>
      <c r="Q42" s="15">
        <v>10</v>
      </c>
      <c r="R42" s="15">
        <v>8</v>
      </c>
      <c r="S42" s="15">
        <v>7</v>
      </c>
      <c r="T42" s="15">
        <v>10</v>
      </c>
      <c r="U42" s="15">
        <v>6</v>
      </c>
      <c r="V42" s="15">
        <v>10</v>
      </c>
      <c r="W42" s="15">
        <v>10</v>
      </c>
      <c r="X42" s="15">
        <v>7</v>
      </c>
      <c r="Y42" s="15">
        <v>9</v>
      </c>
      <c r="Z42" s="15">
        <v>10</v>
      </c>
      <c r="AA42" s="15">
        <v>10</v>
      </c>
      <c r="AB42" s="15">
        <v>10</v>
      </c>
      <c r="AC42" s="15">
        <v>10</v>
      </c>
      <c r="AD42" s="15">
        <v>6</v>
      </c>
      <c r="AE42" s="15">
        <v>10</v>
      </c>
      <c r="AF42" s="15">
        <v>10</v>
      </c>
      <c r="AG42" s="15">
        <v>10</v>
      </c>
      <c r="AH42" s="15">
        <v>8</v>
      </c>
      <c r="AI42" s="15">
        <v>10</v>
      </c>
      <c r="AJ42" s="15">
        <v>8</v>
      </c>
      <c r="AK42" s="15">
        <v>9</v>
      </c>
      <c r="AL42" s="15">
        <v>4</v>
      </c>
      <c r="AM42" s="15">
        <v>10</v>
      </c>
      <c r="AN42" s="15">
        <v>7</v>
      </c>
      <c r="AO42" s="15">
        <v>10</v>
      </c>
      <c r="AP42" s="15">
        <v>6</v>
      </c>
      <c r="AQ42" s="15">
        <v>10</v>
      </c>
      <c r="AR42" s="15">
        <v>8</v>
      </c>
      <c r="AS42" s="15">
        <v>8</v>
      </c>
      <c r="AT42" s="15">
        <v>10</v>
      </c>
      <c r="AU42" s="15">
        <v>8</v>
      </c>
      <c r="AV42" s="15">
        <v>7</v>
      </c>
      <c r="AW42" s="15">
        <v>8</v>
      </c>
      <c r="AX42" s="15">
        <v>10</v>
      </c>
      <c r="AY42" s="15">
        <v>6</v>
      </c>
      <c r="AZ42" s="15">
        <v>8</v>
      </c>
      <c r="BA42" s="15">
        <v>10</v>
      </c>
      <c r="BB42" s="15">
        <v>3</v>
      </c>
      <c r="BC42" s="15">
        <v>9</v>
      </c>
      <c r="BD42" s="15">
        <v>8</v>
      </c>
      <c r="BE42" s="15">
        <v>10</v>
      </c>
      <c r="BG42" s="29">
        <f t="shared" si="13"/>
        <v>9</v>
      </c>
      <c r="BH42" s="29">
        <f t="shared" si="13"/>
        <v>9.6666666666666661</v>
      </c>
      <c r="BI42" s="29">
        <f t="shared" si="13"/>
        <v>6.4444444444444446</v>
      </c>
      <c r="BJ42" s="29">
        <f t="shared" si="13"/>
        <v>9</v>
      </c>
      <c r="BK42" s="29">
        <f t="shared" si="13"/>
        <v>8.5555555555555554</v>
      </c>
      <c r="BL42" s="29">
        <f t="shared" si="13"/>
        <v>8.6666666666666661</v>
      </c>
      <c r="BM42" s="29"/>
      <c r="BN42" s="29"/>
    </row>
    <row r="43" spans="1:66" ht="24" x14ac:dyDescent="0.2">
      <c r="A43" s="6"/>
      <c r="B43" s="5" t="s">
        <v>21</v>
      </c>
      <c r="C43" s="118"/>
      <c r="D43" s="15">
        <v>8</v>
      </c>
      <c r="E43" s="15">
        <v>8</v>
      </c>
      <c r="F43" s="15">
        <v>9</v>
      </c>
      <c r="G43" s="15">
        <v>7</v>
      </c>
      <c r="H43" s="15">
        <v>5</v>
      </c>
      <c r="I43" s="15">
        <v>10</v>
      </c>
      <c r="J43" s="15">
        <v>9</v>
      </c>
      <c r="K43" s="15">
        <v>8</v>
      </c>
      <c r="L43" s="15">
        <v>6</v>
      </c>
      <c r="M43" s="15">
        <v>7</v>
      </c>
      <c r="N43" s="15">
        <v>9</v>
      </c>
      <c r="O43" s="15">
        <v>8</v>
      </c>
      <c r="P43" s="15">
        <v>10</v>
      </c>
      <c r="Q43" s="15">
        <v>10</v>
      </c>
      <c r="R43" s="15">
        <v>9</v>
      </c>
      <c r="S43" s="15">
        <v>7</v>
      </c>
      <c r="T43" s="15">
        <v>10</v>
      </c>
      <c r="U43" s="15">
        <v>10</v>
      </c>
      <c r="V43" s="15">
        <v>10</v>
      </c>
      <c r="W43" s="15">
        <v>10</v>
      </c>
      <c r="X43" s="15">
        <v>8</v>
      </c>
      <c r="Y43" s="15">
        <v>7</v>
      </c>
      <c r="Z43" s="15">
        <v>10</v>
      </c>
      <c r="AA43" s="15">
        <v>10</v>
      </c>
      <c r="AB43" s="15">
        <v>10</v>
      </c>
      <c r="AC43" s="15">
        <v>10</v>
      </c>
      <c r="AD43" s="15">
        <v>8</v>
      </c>
      <c r="AE43" s="15">
        <v>8</v>
      </c>
      <c r="AF43" s="15">
        <v>10</v>
      </c>
      <c r="AG43" s="15">
        <v>7</v>
      </c>
      <c r="AH43" s="15">
        <v>8</v>
      </c>
      <c r="AI43" s="15">
        <v>10</v>
      </c>
      <c r="AJ43" s="15">
        <v>7</v>
      </c>
      <c r="AK43" s="15">
        <v>6</v>
      </c>
      <c r="AL43" s="15">
        <v>9</v>
      </c>
      <c r="AM43" s="15">
        <v>9</v>
      </c>
      <c r="AN43" s="15">
        <v>9</v>
      </c>
      <c r="AO43" s="15">
        <v>10</v>
      </c>
      <c r="AP43" s="15">
        <v>10</v>
      </c>
      <c r="AQ43" s="15">
        <v>6</v>
      </c>
      <c r="AR43" s="15">
        <v>10</v>
      </c>
      <c r="AS43" s="15">
        <v>8</v>
      </c>
      <c r="AT43" s="15">
        <v>8</v>
      </c>
      <c r="AU43" s="15">
        <v>10</v>
      </c>
      <c r="AV43" s="15">
        <v>6</v>
      </c>
      <c r="AW43" s="15">
        <v>7</v>
      </c>
      <c r="AX43" s="15">
        <v>10</v>
      </c>
      <c r="AY43" s="15">
        <v>8</v>
      </c>
      <c r="AZ43" s="15">
        <v>7</v>
      </c>
      <c r="BA43" s="15">
        <v>9</v>
      </c>
      <c r="BB43" s="15">
        <v>2</v>
      </c>
      <c r="BC43" s="15">
        <v>8</v>
      </c>
      <c r="BD43" s="15">
        <v>1</v>
      </c>
      <c r="BE43" s="15">
        <v>8</v>
      </c>
      <c r="BG43" s="29">
        <f t="shared" si="13"/>
        <v>8.7777777777777786</v>
      </c>
      <c r="BH43" s="29">
        <f t="shared" si="13"/>
        <v>9.4444444444444446</v>
      </c>
      <c r="BI43" s="29">
        <f t="shared" si="13"/>
        <v>7.2222222222222223</v>
      </c>
      <c r="BJ43" s="29">
        <f t="shared" si="13"/>
        <v>7</v>
      </c>
      <c r="BK43" s="29">
        <f t="shared" si="13"/>
        <v>8.2222222222222214</v>
      </c>
      <c r="BL43" s="29">
        <f t="shared" si="13"/>
        <v>8.6666666666666661</v>
      </c>
      <c r="BM43" s="29"/>
      <c r="BN43" s="29"/>
    </row>
    <row r="44" spans="1:66" x14ac:dyDescent="0.15">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row>
    <row r="45" spans="1:66" x14ac:dyDescent="0.15">
      <c r="C45" s="7" t="s">
        <v>38</v>
      </c>
      <c r="D45" s="29">
        <f t="shared" ref="D45:AI45" si="14">AVERAGE(D36:D43)</f>
        <v>9</v>
      </c>
      <c r="E45" s="29">
        <f t="shared" si="14"/>
        <v>8.25</v>
      </c>
      <c r="F45" s="29">
        <f t="shared" si="14"/>
        <v>7.25</v>
      </c>
      <c r="G45" s="29">
        <f t="shared" si="14"/>
        <v>7.125</v>
      </c>
      <c r="H45" s="29">
        <f t="shared" si="14"/>
        <v>5.375</v>
      </c>
      <c r="I45" s="29">
        <f t="shared" si="14"/>
        <v>7.875</v>
      </c>
      <c r="J45" s="29">
        <f t="shared" si="14"/>
        <v>8.75</v>
      </c>
      <c r="K45" s="29">
        <f t="shared" si="14"/>
        <v>9.125</v>
      </c>
      <c r="L45" s="29">
        <f t="shared" si="14"/>
        <v>7.25</v>
      </c>
      <c r="M45" s="29">
        <f t="shared" si="14"/>
        <v>8.0625</v>
      </c>
      <c r="N45" s="29">
        <f t="shared" si="14"/>
        <v>7.25</v>
      </c>
      <c r="O45" s="29">
        <f t="shared" si="14"/>
        <v>8.3125</v>
      </c>
      <c r="P45" s="29">
        <f t="shared" si="14"/>
        <v>9</v>
      </c>
      <c r="Q45" s="29">
        <f t="shared" si="14"/>
        <v>8.875</v>
      </c>
      <c r="R45" s="29">
        <f t="shared" si="14"/>
        <v>7.75</v>
      </c>
      <c r="S45" s="29">
        <f t="shared" si="14"/>
        <v>7.125</v>
      </c>
      <c r="T45" s="29">
        <f t="shared" si="14"/>
        <v>8.625</v>
      </c>
      <c r="U45" s="29">
        <f t="shared" si="14"/>
        <v>7.75</v>
      </c>
      <c r="V45" s="29">
        <f t="shared" si="14"/>
        <v>8.875</v>
      </c>
      <c r="W45" s="29">
        <f t="shared" si="14"/>
        <v>9.25</v>
      </c>
      <c r="X45" s="29">
        <f t="shared" si="14"/>
        <v>7.6875</v>
      </c>
      <c r="Y45" s="29">
        <f t="shared" si="14"/>
        <v>8.0625</v>
      </c>
      <c r="Z45" s="29">
        <f t="shared" si="14"/>
        <v>7.25</v>
      </c>
      <c r="AA45" s="29">
        <f t="shared" si="14"/>
        <v>9.1875</v>
      </c>
      <c r="AB45" s="29">
        <f t="shared" si="14"/>
        <v>8.5</v>
      </c>
      <c r="AC45" s="29">
        <f t="shared" si="14"/>
        <v>9.375</v>
      </c>
      <c r="AD45" s="29">
        <f t="shared" si="14"/>
        <v>7.5</v>
      </c>
      <c r="AE45" s="29">
        <f t="shared" si="14"/>
        <v>8.125</v>
      </c>
      <c r="AF45" s="29">
        <f t="shared" si="14"/>
        <v>7.5</v>
      </c>
      <c r="AG45" s="29">
        <f t="shared" si="14"/>
        <v>7.875</v>
      </c>
      <c r="AH45" s="29">
        <f t="shared" si="14"/>
        <v>8</v>
      </c>
      <c r="AI45" s="29">
        <f t="shared" si="14"/>
        <v>9</v>
      </c>
      <c r="AJ45" s="29">
        <f t="shared" ref="AJ45:BE45" si="15">AVERAGE(AJ36:AJ43)</f>
        <v>7.875</v>
      </c>
      <c r="AK45" s="29">
        <f t="shared" si="15"/>
        <v>8.125</v>
      </c>
      <c r="AL45" s="29">
        <f t="shared" si="15"/>
        <v>7.625</v>
      </c>
      <c r="AM45" s="29">
        <f t="shared" si="15"/>
        <v>8.75</v>
      </c>
      <c r="AN45" s="29">
        <f t="shared" si="15"/>
        <v>7.5</v>
      </c>
      <c r="AO45" s="29">
        <f t="shared" si="15"/>
        <v>9.375</v>
      </c>
      <c r="AP45" s="29">
        <f t="shared" si="15"/>
        <v>7.625</v>
      </c>
      <c r="AQ45" s="29">
        <f t="shared" si="15"/>
        <v>7.3125</v>
      </c>
      <c r="AR45" s="29">
        <f t="shared" si="15"/>
        <v>8.75</v>
      </c>
      <c r="AS45" s="29">
        <f t="shared" si="15"/>
        <v>7.875</v>
      </c>
      <c r="AT45" s="29">
        <f t="shared" si="15"/>
        <v>8.375</v>
      </c>
      <c r="AU45" s="29">
        <f t="shared" si="15"/>
        <v>9.125</v>
      </c>
      <c r="AV45" s="29">
        <f t="shared" si="15"/>
        <v>7.875</v>
      </c>
      <c r="AW45" s="29">
        <f t="shared" si="15"/>
        <v>8.125</v>
      </c>
      <c r="AX45" s="29">
        <f t="shared" si="15"/>
        <v>8.75</v>
      </c>
      <c r="AY45" s="29">
        <f t="shared" si="15"/>
        <v>8.25</v>
      </c>
      <c r="AZ45" s="29">
        <f t="shared" si="15"/>
        <v>8.125</v>
      </c>
      <c r="BA45" s="29">
        <f t="shared" si="15"/>
        <v>9.0625</v>
      </c>
      <c r="BB45" s="29">
        <f t="shared" si="15"/>
        <v>5.8125</v>
      </c>
      <c r="BC45" s="29">
        <f t="shared" si="15"/>
        <v>7.875</v>
      </c>
      <c r="BD45" s="29">
        <f t="shared" si="15"/>
        <v>5.625</v>
      </c>
      <c r="BE45" s="29">
        <f t="shared" si="15"/>
        <v>9</v>
      </c>
      <c r="BF45" s="7" t="s">
        <v>38</v>
      </c>
      <c r="BG45" s="29">
        <f t="shared" ref="BG45:BL45" si="16">AVERAGE(BG36:BG43)</f>
        <v>8.4583333333333339</v>
      </c>
      <c r="BH45" s="29">
        <f t="shared" si="16"/>
        <v>9.0486111111111107</v>
      </c>
      <c r="BI45" s="29">
        <f t="shared" si="16"/>
        <v>7.4027777777777777</v>
      </c>
      <c r="BJ45" s="29">
        <f t="shared" si="16"/>
        <v>7.7708333333333339</v>
      </c>
      <c r="BK45" s="29">
        <f t="shared" si="16"/>
        <v>7.416666666666667</v>
      </c>
      <c r="BL45" s="29">
        <f t="shared" si="16"/>
        <v>8.3142361111111107</v>
      </c>
      <c r="BM45" s="29"/>
      <c r="BN45" s="29"/>
    </row>
    <row r="46" spans="1:66" x14ac:dyDescent="0.15">
      <c r="C46" s="7" t="s">
        <v>41</v>
      </c>
      <c r="D46" s="29">
        <f t="shared" ref="D46:AI46" si="17">STDEV(D36:D43)</f>
        <v>0.92582009977255142</v>
      </c>
      <c r="E46" s="29">
        <f t="shared" si="17"/>
        <v>1.5811388300841898</v>
      </c>
      <c r="F46" s="29">
        <f t="shared" si="17"/>
        <v>1.9820624179302297</v>
      </c>
      <c r="G46" s="29">
        <f t="shared" si="17"/>
        <v>1.4577379737113252</v>
      </c>
      <c r="H46" s="29">
        <f t="shared" si="17"/>
        <v>3.3354160160315836</v>
      </c>
      <c r="I46" s="29">
        <f t="shared" si="17"/>
        <v>1.8850918886280925</v>
      </c>
      <c r="J46" s="29">
        <f t="shared" si="17"/>
        <v>1.2817398889233114</v>
      </c>
      <c r="K46" s="29">
        <f t="shared" si="17"/>
        <v>1.1259916264596033</v>
      </c>
      <c r="L46" s="29">
        <f t="shared" si="17"/>
        <v>1.2817398889233114</v>
      </c>
      <c r="M46" s="29">
        <f t="shared" si="17"/>
        <v>1.4744853823816439</v>
      </c>
      <c r="N46" s="29">
        <f t="shared" si="17"/>
        <v>2.8660575211055539</v>
      </c>
      <c r="O46" s="29">
        <f t="shared" si="17"/>
        <v>2.0863074009907003</v>
      </c>
      <c r="P46" s="29">
        <f t="shared" si="17"/>
        <v>1.1952286093343936</v>
      </c>
      <c r="Q46" s="29">
        <f t="shared" si="17"/>
        <v>1.3562026818605375</v>
      </c>
      <c r="R46" s="29">
        <f t="shared" si="17"/>
        <v>1.2817398889233114</v>
      </c>
      <c r="S46" s="29">
        <f t="shared" si="17"/>
        <v>1.807721533549109</v>
      </c>
      <c r="T46" s="29">
        <f t="shared" si="17"/>
        <v>1.407885953173359</v>
      </c>
      <c r="U46" s="29">
        <f t="shared" si="17"/>
        <v>1.6690459207925603</v>
      </c>
      <c r="V46" s="29">
        <f t="shared" si="17"/>
        <v>1.7268882005337975</v>
      </c>
      <c r="W46" s="29">
        <f t="shared" si="17"/>
        <v>1.0350983390135313</v>
      </c>
      <c r="X46" s="29">
        <f t="shared" si="17"/>
        <v>1.0999188281738923</v>
      </c>
      <c r="Y46" s="29">
        <f t="shared" si="17"/>
        <v>1.5221577729375775</v>
      </c>
      <c r="Z46" s="29">
        <f t="shared" si="17"/>
        <v>2.9640705601780613</v>
      </c>
      <c r="AA46" s="29">
        <f t="shared" si="17"/>
        <v>0.84250900800610351</v>
      </c>
      <c r="AB46" s="29">
        <f t="shared" si="17"/>
        <v>1.927248223318863</v>
      </c>
      <c r="AC46" s="29">
        <f t="shared" si="17"/>
        <v>1.407885953173359</v>
      </c>
      <c r="AD46" s="29">
        <f t="shared" si="17"/>
        <v>1.5118578920369088</v>
      </c>
      <c r="AE46" s="29">
        <f t="shared" si="17"/>
        <v>2.997022331772464</v>
      </c>
      <c r="AF46" s="29">
        <f t="shared" si="17"/>
        <v>2.7255405754769875</v>
      </c>
      <c r="AG46" s="29">
        <f t="shared" si="17"/>
        <v>1.5526475085202969</v>
      </c>
      <c r="AH46" s="29">
        <f t="shared" si="17"/>
        <v>1.6903085094570331</v>
      </c>
      <c r="AI46" s="29">
        <f t="shared" si="17"/>
        <v>1.4142135623730951</v>
      </c>
      <c r="AJ46" s="29">
        <f t="shared" ref="AJ46:BE46" si="18">STDEV(AJ36:AJ43)</f>
        <v>1.807721533549109</v>
      </c>
      <c r="AK46" s="29">
        <f t="shared" si="18"/>
        <v>2.0310096011589902</v>
      </c>
      <c r="AL46" s="29">
        <f t="shared" si="18"/>
        <v>1.9955307206712847</v>
      </c>
      <c r="AM46" s="29">
        <f t="shared" si="18"/>
        <v>1.6690459207925603</v>
      </c>
      <c r="AN46" s="29">
        <f t="shared" si="18"/>
        <v>1.8516401995451028</v>
      </c>
      <c r="AO46" s="29">
        <f t="shared" si="18"/>
        <v>0.51754916950676566</v>
      </c>
      <c r="AP46" s="29">
        <f t="shared" si="18"/>
        <v>1.7677669529663689</v>
      </c>
      <c r="AQ46" s="29">
        <f t="shared" si="18"/>
        <v>2.1202678402234265</v>
      </c>
      <c r="AR46" s="29">
        <f t="shared" si="18"/>
        <v>0.70710678118654757</v>
      </c>
      <c r="AS46" s="29">
        <f t="shared" si="18"/>
        <v>1.2464234547582249</v>
      </c>
      <c r="AT46" s="29">
        <f t="shared" si="18"/>
        <v>1.407885953173359</v>
      </c>
      <c r="AU46" s="29">
        <f t="shared" si="18"/>
        <v>0.83452296039628016</v>
      </c>
      <c r="AV46" s="29">
        <f t="shared" si="18"/>
        <v>1.6420805617960927</v>
      </c>
      <c r="AW46" s="29">
        <f t="shared" si="18"/>
        <v>0.99103120896511487</v>
      </c>
      <c r="AX46" s="29">
        <f t="shared" si="18"/>
        <v>2.7645717829090897</v>
      </c>
      <c r="AY46" s="29">
        <f t="shared" si="18"/>
        <v>1.2817398889233114</v>
      </c>
      <c r="AZ46" s="29">
        <f t="shared" si="18"/>
        <v>0.99103120896511487</v>
      </c>
      <c r="BA46" s="29">
        <f t="shared" si="18"/>
        <v>0.67810134093026875</v>
      </c>
      <c r="BB46" s="29">
        <f t="shared" si="18"/>
        <v>3.76010543165253</v>
      </c>
      <c r="BC46" s="29">
        <f t="shared" si="18"/>
        <v>1.7268882005337975</v>
      </c>
      <c r="BD46" s="29">
        <f t="shared" si="18"/>
        <v>4.2067123233504535</v>
      </c>
      <c r="BE46" s="29">
        <f t="shared" si="18"/>
        <v>0.81649658092772603</v>
      </c>
      <c r="BF46" s="7" t="s">
        <v>41</v>
      </c>
      <c r="BG46" s="29">
        <f t="shared" ref="BG46:BL46" si="19">STDEV(BG36:BG43)</f>
        <v>1.0564949871382814</v>
      </c>
      <c r="BH46" s="29">
        <f t="shared" si="19"/>
        <v>0.72462208115253213</v>
      </c>
      <c r="BI46" s="29">
        <f t="shared" si="19"/>
        <v>1.2083447363081758</v>
      </c>
      <c r="BJ46" s="29">
        <f t="shared" si="19"/>
        <v>1.2860112580799101</v>
      </c>
      <c r="BK46" s="29">
        <f t="shared" si="19"/>
        <v>1.2326395875249494</v>
      </c>
      <c r="BL46" s="29">
        <f t="shared" si="19"/>
        <v>0.76825726060638511</v>
      </c>
      <c r="BM46" s="29"/>
      <c r="BN46" s="29"/>
    </row>
    <row r="47" spans="1:66" x14ac:dyDescent="0.15">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7" t="s">
        <v>45</v>
      </c>
      <c r="BG47" s="29">
        <f t="shared" ref="BG47:BL47" si="20">STDEV(D36:D43,J36:J43,P36:P43,V36:V43,AB36:AB43,AH36:AH43,AN36:AN43,AT36:AT43,AZ36:AZ43)</f>
        <v>1.4816958308678834</v>
      </c>
      <c r="BH47" s="29">
        <f t="shared" si="20"/>
        <v>1.1388149332833555</v>
      </c>
      <c r="BI47" s="29">
        <f t="shared" si="20"/>
        <v>1.9276324398497728</v>
      </c>
      <c r="BJ47" s="29">
        <f t="shared" si="20"/>
        <v>1.8114220932736798</v>
      </c>
      <c r="BK47" s="29">
        <f t="shared" si="20"/>
        <v>2.8371280856965004</v>
      </c>
      <c r="BL47" s="29">
        <f t="shared" si="20"/>
        <v>1.5150817921888358</v>
      </c>
    </row>
    <row r="48" spans="1:66" x14ac:dyDescent="0.15">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7"/>
    </row>
    <row r="49" spans="1:72" x14ac:dyDescent="0.15">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row>
    <row r="50" spans="1:72" x14ac:dyDescent="0.15">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row>
    <row r="51" spans="1:72" x14ac:dyDescent="0.15">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row>
    <row r="52" spans="1:72" ht="11" customHeight="1" x14ac:dyDescent="0.15">
      <c r="A52" s="119" t="s">
        <v>37</v>
      </c>
      <c r="B52" s="119"/>
      <c r="C52" s="7"/>
      <c r="D52" s="111" t="s">
        <v>9</v>
      </c>
      <c r="E52" s="111"/>
      <c r="F52" s="111"/>
      <c r="G52" s="111"/>
      <c r="H52" s="111"/>
      <c r="I52" s="111"/>
      <c r="J52" s="117" t="s">
        <v>0</v>
      </c>
      <c r="K52" s="117"/>
      <c r="L52" s="117"/>
      <c r="M52" s="117"/>
      <c r="N52" s="117"/>
      <c r="O52" s="117"/>
      <c r="P52" s="113" t="s">
        <v>6</v>
      </c>
      <c r="Q52" s="113"/>
      <c r="R52" s="113"/>
      <c r="S52" s="113"/>
      <c r="T52" s="113"/>
      <c r="U52" s="113"/>
      <c r="V52" s="114" t="s">
        <v>5</v>
      </c>
      <c r="W52" s="114"/>
      <c r="X52" s="114"/>
      <c r="Y52" s="114"/>
      <c r="Z52" s="114"/>
      <c r="AA52" s="114"/>
      <c r="AB52" s="106" t="s">
        <v>7</v>
      </c>
      <c r="AC52" s="106"/>
      <c r="AD52" s="106"/>
      <c r="AE52" s="106"/>
      <c r="AF52" s="106"/>
      <c r="AG52" s="106"/>
      <c r="AH52" s="115" t="s">
        <v>28</v>
      </c>
      <c r="AI52" s="115"/>
      <c r="AJ52" s="115"/>
      <c r="AK52" s="115"/>
      <c r="AL52" s="115"/>
      <c r="AM52" s="115"/>
      <c r="AN52" s="108" t="s">
        <v>29</v>
      </c>
      <c r="AO52" s="108"/>
      <c r="AP52" s="108"/>
      <c r="AQ52" s="108"/>
      <c r="AR52" s="108"/>
      <c r="AS52" s="108"/>
      <c r="AT52" s="109" t="s">
        <v>4</v>
      </c>
      <c r="AU52" s="109"/>
      <c r="AV52" s="109"/>
      <c r="AW52" s="109"/>
      <c r="AX52" s="109"/>
      <c r="AY52" s="109"/>
      <c r="AZ52" s="110" t="s">
        <v>8</v>
      </c>
      <c r="BA52" s="110"/>
      <c r="BB52" s="110"/>
      <c r="BC52" s="110"/>
      <c r="BD52" s="110"/>
      <c r="BE52" s="110"/>
    </row>
    <row r="53" spans="1:72" x14ac:dyDescent="0.15">
      <c r="A53" s="119"/>
      <c r="B53" s="119"/>
      <c r="C53" s="4"/>
      <c r="D53" s="18" t="s">
        <v>11</v>
      </c>
      <c r="E53" s="18" t="s">
        <v>2</v>
      </c>
      <c r="F53" s="18" t="s">
        <v>12</v>
      </c>
      <c r="G53" s="18" t="s">
        <v>44</v>
      </c>
      <c r="H53" s="18" t="s">
        <v>13</v>
      </c>
      <c r="I53" s="18" t="s">
        <v>14</v>
      </c>
      <c r="J53" s="19" t="s">
        <v>11</v>
      </c>
      <c r="K53" s="19" t="s">
        <v>2</v>
      </c>
      <c r="L53" s="19" t="s">
        <v>12</v>
      </c>
      <c r="M53" s="19" t="s">
        <v>44</v>
      </c>
      <c r="N53" s="19" t="s">
        <v>13</v>
      </c>
      <c r="O53" s="19" t="s">
        <v>14</v>
      </c>
      <c r="P53" s="8" t="s">
        <v>11</v>
      </c>
      <c r="Q53" s="8" t="s">
        <v>2</v>
      </c>
      <c r="R53" s="8" t="s">
        <v>12</v>
      </c>
      <c r="S53" s="8" t="s">
        <v>44</v>
      </c>
      <c r="T53" s="8" t="s">
        <v>13</v>
      </c>
      <c r="U53" s="8" t="s">
        <v>14</v>
      </c>
      <c r="V53" s="9" t="s">
        <v>11</v>
      </c>
      <c r="W53" s="9" t="s">
        <v>2</v>
      </c>
      <c r="X53" s="9" t="s">
        <v>12</v>
      </c>
      <c r="Y53" s="9" t="s">
        <v>44</v>
      </c>
      <c r="Z53" s="9" t="s">
        <v>13</v>
      </c>
      <c r="AA53" s="9" t="s">
        <v>14</v>
      </c>
      <c r="AB53" s="10" t="s">
        <v>11</v>
      </c>
      <c r="AC53" s="10" t="s">
        <v>2</v>
      </c>
      <c r="AD53" s="10" t="s">
        <v>12</v>
      </c>
      <c r="AE53" s="10" t="s">
        <v>44</v>
      </c>
      <c r="AF53" s="10" t="s">
        <v>13</v>
      </c>
      <c r="AG53" s="10" t="s">
        <v>14</v>
      </c>
      <c r="AH53" s="11" t="s">
        <v>11</v>
      </c>
      <c r="AI53" s="11" t="s">
        <v>2</v>
      </c>
      <c r="AJ53" s="11" t="s">
        <v>12</v>
      </c>
      <c r="AK53" s="11" t="s">
        <v>44</v>
      </c>
      <c r="AL53" s="11" t="s">
        <v>13</v>
      </c>
      <c r="AM53" s="11" t="s">
        <v>14</v>
      </c>
      <c r="AN53" s="20" t="s">
        <v>11</v>
      </c>
      <c r="AO53" s="20" t="s">
        <v>2</v>
      </c>
      <c r="AP53" s="20" t="s">
        <v>12</v>
      </c>
      <c r="AQ53" s="20" t="s">
        <v>44</v>
      </c>
      <c r="AR53" s="20" t="s">
        <v>13</v>
      </c>
      <c r="AS53" s="20" t="s">
        <v>14</v>
      </c>
      <c r="AT53" s="21" t="s">
        <v>11</v>
      </c>
      <c r="AU53" s="21" t="s">
        <v>2</v>
      </c>
      <c r="AV53" s="21" t="s">
        <v>12</v>
      </c>
      <c r="AW53" s="21" t="s">
        <v>44</v>
      </c>
      <c r="AX53" s="21" t="s">
        <v>13</v>
      </c>
      <c r="AY53" s="21" t="s">
        <v>14</v>
      </c>
      <c r="AZ53" s="22" t="s">
        <v>11</v>
      </c>
      <c r="BA53" s="22" t="s">
        <v>2</v>
      </c>
      <c r="BB53" s="22" t="s">
        <v>12</v>
      </c>
      <c r="BC53" s="22" t="s">
        <v>44</v>
      </c>
      <c r="BD53" s="22" t="s">
        <v>13</v>
      </c>
      <c r="BE53" s="22" t="s">
        <v>14</v>
      </c>
      <c r="BG53" s="7" t="s">
        <v>11</v>
      </c>
      <c r="BH53" s="7" t="s">
        <v>2</v>
      </c>
      <c r="BI53" s="7" t="s">
        <v>12</v>
      </c>
      <c r="BJ53" s="7" t="s">
        <v>44</v>
      </c>
      <c r="BK53" s="7" t="s">
        <v>13</v>
      </c>
      <c r="BL53" s="7" t="s">
        <v>14</v>
      </c>
      <c r="BM53" s="7"/>
      <c r="BN53" s="7"/>
      <c r="BP53" s="7"/>
      <c r="BQ53" s="7"/>
      <c r="BR53" s="7"/>
      <c r="BS53" s="7"/>
      <c r="BT53" s="7"/>
    </row>
    <row r="54" spans="1:72" ht="24" x14ac:dyDescent="0.15">
      <c r="A54" s="6"/>
      <c r="B54" s="5" t="s">
        <v>10</v>
      </c>
      <c r="C54" s="118" t="s">
        <v>1</v>
      </c>
      <c r="D54" s="24">
        <f t="shared" ref="D54:AI54" si="21">AVERAGE(D4,D20,D36)</f>
        <v>9.3333333333333339</v>
      </c>
      <c r="E54" s="24">
        <f t="shared" si="21"/>
        <v>8.3333333333333339</v>
      </c>
      <c r="F54" s="24">
        <f t="shared" si="21"/>
        <v>6.666666666666667</v>
      </c>
      <c r="G54" s="24">
        <f t="shared" si="21"/>
        <v>7.666666666666667</v>
      </c>
      <c r="H54" s="24">
        <f t="shared" si="21"/>
        <v>2.6666666666666665</v>
      </c>
      <c r="I54" s="24">
        <f t="shared" si="21"/>
        <v>7.666666666666667</v>
      </c>
      <c r="J54" s="24">
        <f t="shared" si="21"/>
        <v>8</v>
      </c>
      <c r="K54" s="24">
        <f t="shared" si="21"/>
        <v>8.6666666666666661</v>
      </c>
      <c r="L54" s="24">
        <f t="shared" si="21"/>
        <v>6</v>
      </c>
      <c r="M54" s="24">
        <f t="shared" si="21"/>
        <v>7</v>
      </c>
      <c r="N54" s="24">
        <f t="shared" si="21"/>
        <v>7</v>
      </c>
      <c r="O54" s="24">
        <f t="shared" si="21"/>
        <v>9</v>
      </c>
      <c r="P54" s="24">
        <f t="shared" si="21"/>
        <v>8.3333333333333339</v>
      </c>
      <c r="Q54" s="24">
        <f t="shared" si="21"/>
        <v>7.666666666666667</v>
      </c>
      <c r="R54" s="24">
        <f t="shared" si="21"/>
        <v>8.3333333333333339</v>
      </c>
      <c r="S54" s="24">
        <f t="shared" si="21"/>
        <v>8.3333333333333339</v>
      </c>
      <c r="T54" s="24">
        <f t="shared" si="21"/>
        <v>7.333333333333333</v>
      </c>
      <c r="U54" s="24">
        <f t="shared" si="21"/>
        <v>9</v>
      </c>
      <c r="V54" s="24">
        <f t="shared" si="21"/>
        <v>9</v>
      </c>
      <c r="W54" s="24">
        <f t="shared" si="21"/>
        <v>8.6666666666666661</v>
      </c>
      <c r="X54" s="24">
        <f t="shared" si="21"/>
        <v>7</v>
      </c>
      <c r="Y54" s="24">
        <f t="shared" si="21"/>
        <v>7.333333333333333</v>
      </c>
      <c r="Z54" s="24">
        <f t="shared" si="21"/>
        <v>8.6666666666666661</v>
      </c>
      <c r="AA54" s="24">
        <f t="shared" si="21"/>
        <v>8.6666666666666661</v>
      </c>
      <c r="AB54" s="24">
        <f t="shared" si="21"/>
        <v>8</v>
      </c>
      <c r="AC54" s="24">
        <f t="shared" si="21"/>
        <v>8.3333333333333339</v>
      </c>
      <c r="AD54" s="24">
        <f t="shared" si="21"/>
        <v>9</v>
      </c>
      <c r="AE54" s="24">
        <f t="shared" si="21"/>
        <v>9.3333333333333339</v>
      </c>
      <c r="AF54" s="24">
        <f t="shared" si="21"/>
        <v>6.666666666666667</v>
      </c>
      <c r="AG54" s="24">
        <f t="shared" si="21"/>
        <v>8.3333333333333339</v>
      </c>
      <c r="AH54" s="24">
        <f t="shared" si="21"/>
        <v>8.3333333333333339</v>
      </c>
      <c r="AI54" s="24">
        <f t="shared" si="21"/>
        <v>9</v>
      </c>
      <c r="AJ54" s="24">
        <f t="shared" ref="AJ54:BE54" si="22">AVERAGE(AJ4,AJ20,AJ36)</f>
        <v>5.333333333333333</v>
      </c>
      <c r="AK54" s="24">
        <f t="shared" si="22"/>
        <v>9</v>
      </c>
      <c r="AL54" s="24">
        <f t="shared" si="22"/>
        <v>7.666666666666667</v>
      </c>
      <c r="AM54" s="24">
        <f t="shared" si="22"/>
        <v>8.3333333333333339</v>
      </c>
      <c r="AN54" s="24">
        <f t="shared" si="22"/>
        <v>7.333333333333333</v>
      </c>
      <c r="AO54" s="24">
        <f t="shared" si="22"/>
        <v>9</v>
      </c>
      <c r="AP54" s="24">
        <f t="shared" si="22"/>
        <v>9</v>
      </c>
      <c r="AQ54" s="24">
        <f t="shared" si="22"/>
        <v>6.666666666666667</v>
      </c>
      <c r="AR54" s="24">
        <f t="shared" si="22"/>
        <v>7.666666666666667</v>
      </c>
      <c r="AS54" s="24">
        <f t="shared" si="22"/>
        <v>8</v>
      </c>
      <c r="AT54" s="24">
        <f t="shared" si="22"/>
        <v>8.3333333333333339</v>
      </c>
      <c r="AU54" s="24">
        <f t="shared" si="22"/>
        <v>7.333333333333333</v>
      </c>
      <c r="AV54" s="24">
        <f t="shared" si="22"/>
        <v>8.3333333333333339</v>
      </c>
      <c r="AW54" s="24">
        <f t="shared" si="22"/>
        <v>7.666666666666667</v>
      </c>
      <c r="AX54" s="24">
        <f t="shared" si="22"/>
        <v>8.3333333333333339</v>
      </c>
      <c r="AY54" s="24">
        <f t="shared" si="22"/>
        <v>8.6666666666666661</v>
      </c>
      <c r="AZ54" s="24">
        <f t="shared" si="22"/>
        <v>8.3333333333333339</v>
      </c>
      <c r="BA54" s="24">
        <f t="shared" si="22"/>
        <v>8.3333333333333339</v>
      </c>
      <c r="BB54" s="24">
        <f t="shared" si="22"/>
        <v>6</v>
      </c>
      <c r="BC54" s="24">
        <f t="shared" si="22"/>
        <v>9</v>
      </c>
      <c r="BD54" s="24">
        <f t="shared" si="22"/>
        <v>7.666666666666667</v>
      </c>
      <c r="BE54" s="24">
        <f t="shared" si="22"/>
        <v>9</v>
      </c>
      <c r="BG54" s="29">
        <f t="shared" ref="BG54:BL61" si="23">AVERAGE(D54,J54,P54,V54,AB54,AH54,AN54,AT54,AZ54)</f>
        <v>8.3333333333333339</v>
      </c>
      <c r="BH54" s="29">
        <f t="shared" si="23"/>
        <v>8.3703703703703702</v>
      </c>
      <c r="BI54" s="29">
        <f t="shared" si="23"/>
        <v>7.2962962962962967</v>
      </c>
      <c r="BJ54" s="29">
        <f t="shared" si="23"/>
        <v>8</v>
      </c>
      <c r="BK54" s="29">
        <f t="shared" si="23"/>
        <v>7.0740740740740726</v>
      </c>
      <c r="BL54" s="29">
        <f t="shared" si="23"/>
        <v>8.518518518518519</v>
      </c>
      <c r="BM54" s="29"/>
      <c r="BN54" s="29"/>
      <c r="BO54" s="23"/>
      <c r="BP54" s="29"/>
      <c r="BQ54" s="29"/>
      <c r="BR54" s="29"/>
      <c r="BS54" s="29"/>
      <c r="BT54" s="29"/>
    </row>
    <row r="55" spans="1:72" ht="24" x14ac:dyDescent="0.15">
      <c r="A55" s="6"/>
      <c r="B55" s="5" t="s">
        <v>15</v>
      </c>
      <c r="C55" s="118"/>
      <c r="D55" s="24">
        <f t="shared" ref="D55:AI55" si="24">AVERAGE(D5,D21,D37)</f>
        <v>6.666666666666667</v>
      </c>
      <c r="E55" s="24">
        <f t="shared" si="24"/>
        <v>5.333333333333333</v>
      </c>
      <c r="F55" s="24">
        <f t="shared" si="24"/>
        <v>7</v>
      </c>
      <c r="G55" s="24">
        <f t="shared" si="24"/>
        <v>7.333333333333333</v>
      </c>
      <c r="H55" s="24">
        <f t="shared" si="24"/>
        <v>5.333333333333333</v>
      </c>
      <c r="I55" s="24">
        <f t="shared" si="24"/>
        <v>7</v>
      </c>
      <c r="J55" s="24">
        <f t="shared" si="24"/>
        <v>7.333333333333333</v>
      </c>
      <c r="K55" s="24">
        <f t="shared" si="24"/>
        <v>8.6666666666666661</v>
      </c>
      <c r="L55" s="24">
        <f t="shared" si="24"/>
        <v>8.3333333333333339</v>
      </c>
      <c r="M55" s="24">
        <f t="shared" si="24"/>
        <v>7.833333333333333</v>
      </c>
      <c r="N55" s="24">
        <f t="shared" si="24"/>
        <v>1</v>
      </c>
      <c r="O55" s="24">
        <f t="shared" si="24"/>
        <v>7.833333333333333</v>
      </c>
      <c r="P55" s="24">
        <f t="shared" si="24"/>
        <v>6.333333333333333</v>
      </c>
      <c r="Q55" s="24">
        <f t="shared" si="24"/>
        <v>8.3333333333333339</v>
      </c>
      <c r="R55" s="24">
        <f t="shared" si="24"/>
        <v>7.333333333333333</v>
      </c>
      <c r="S55" s="24">
        <f t="shared" si="24"/>
        <v>5</v>
      </c>
      <c r="T55" s="24">
        <f t="shared" si="24"/>
        <v>7</v>
      </c>
      <c r="U55" s="24">
        <f t="shared" si="24"/>
        <v>7.666666666666667</v>
      </c>
      <c r="V55" s="24">
        <f t="shared" si="24"/>
        <v>7.666666666666667</v>
      </c>
      <c r="W55" s="24">
        <f t="shared" si="24"/>
        <v>7.666666666666667</v>
      </c>
      <c r="X55" s="24">
        <f t="shared" si="24"/>
        <v>8</v>
      </c>
      <c r="Y55" s="24">
        <f t="shared" si="24"/>
        <v>5.666666666666667</v>
      </c>
      <c r="Z55" s="24">
        <f t="shared" si="24"/>
        <v>2.3333333333333335</v>
      </c>
      <c r="AA55" s="24">
        <f t="shared" si="24"/>
        <v>6.833333333333333</v>
      </c>
      <c r="AB55" s="24">
        <f t="shared" si="24"/>
        <v>6</v>
      </c>
      <c r="AC55" s="24">
        <f t="shared" si="24"/>
        <v>6.666666666666667</v>
      </c>
      <c r="AD55" s="24">
        <f t="shared" si="24"/>
        <v>7.666666666666667</v>
      </c>
      <c r="AE55" s="24">
        <f t="shared" si="24"/>
        <v>6</v>
      </c>
      <c r="AF55" s="24">
        <f t="shared" si="24"/>
        <v>6.333333333333333</v>
      </c>
      <c r="AG55" s="24">
        <f t="shared" si="24"/>
        <v>6.333333333333333</v>
      </c>
      <c r="AH55" s="24">
        <f t="shared" si="24"/>
        <v>7.333333333333333</v>
      </c>
      <c r="AI55" s="24">
        <f t="shared" si="24"/>
        <v>8.3333333333333339</v>
      </c>
      <c r="AJ55" s="24">
        <f t="shared" ref="AJ55:BE55" si="25">AVERAGE(AJ5,AJ21,AJ37)</f>
        <v>7</v>
      </c>
      <c r="AK55" s="24">
        <f t="shared" si="25"/>
        <v>7.666666666666667</v>
      </c>
      <c r="AL55" s="24">
        <f t="shared" si="25"/>
        <v>7.666666666666667</v>
      </c>
      <c r="AM55" s="24">
        <f t="shared" si="25"/>
        <v>5</v>
      </c>
      <c r="AN55" s="24">
        <f t="shared" si="25"/>
        <v>8</v>
      </c>
      <c r="AO55" s="24">
        <f t="shared" si="25"/>
        <v>7.666666666666667</v>
      </c>
      <c r="AP55" s="24">
        <f t="shared" si="25"/>
        <v>7.666666666666667</v>
      </c>
      <c r="AQ55" s="24">
        <f t="shared" si="25"/>
        <v>6</v>
      </c>
      <c r="AR55" s="24">
        <f t="shared" si="25"/>
        <v>7.666666666666667</v>
      </c>
      <c r="AS55" s="24">
        <f t="shared" si="25"/>
        <v>7.666666666666667</v>
      </c>
      <c r="AT55" s="24">
        <f t="shared" si="25"/>
        <v>7</v>
      </c>
      <c r="AU55" s="24">
        <f t="shared" si="25"/>
        <v>8</v>
      </c>
      <c r="AV55" s="24">
        <f t="shared" si="25"/>
        <v>8</v>
      </c>
      <c r="AW55" s="24">
        <f t="shared" si="25"/>
        <v>7</v>
      </c>
      <c r="AX55" s="24">
        <f t="shared" si="25"/>
        <v>2.6666666666666665</v>
      </c>
      <c r="AY55" s="24">
        <f t="shared" si="25"/>
        <v>7.666666666666667</v>
      </c>
      <c r="AZ55" s="24">
        <f t="shared" si="25"/>
        <v>7.666666666666667</v>
      </c>
      <c r="BA55" s="24">
        <f t="shared" si="25"/>
        <v>8.3333333333333339</v>
      </c>
      <c r="BB55" s="24">
        <f t="shared" si="25"/>
        <v>7</v>
      </c>
      <c r="BC55" s="24">
        <f t="shared" si="25"/>
        <v>7.666666666666667</v>
      </c>
      <c r="BD55" s="24">
        <f t="shared" si="25"/>
        <v>8.3333333333333339</v>
      </c>
      <c r="BE55" s="24">
        <f t="shared" si="25"/>
        <v>6</v>
      </c>
      <c r="BG55" s="29">
        <f t="shared" si="23"/>
        <v>7.1111111111111107</v>
      </c>
      <c r="BH55" s="29">
        <f t="shared" si="23"/>
        <v>7.666666666666667</v>
      </c>
      <c r="BI55" s="29">
        <f t="shared" si="23"/>
        <v>7.5555555555555554</v>
      </c>
      <c r="BJ55" s="29">
        <f t="shared" si="23"/>
        <v>6.6851851851851851</v>
      </c>
      <c r="BK55" s="29">
        <f t="shared" si="23"/>
        <v>5.3703703703703702</v>
      </c>
      <c r="BL55" s="29">
        <f t="shared" si="23"/>
        <v>6.8888888888888884</v>
      </c>
      <c r="BM55" s="29"/>
      <c r="BN55" s="29"/>
      <c r="BO55" s="23"/>
      <c r="BP55" s="29"/>
      <c r="BQ55" s="29"/>
      <c r="BR55" s="29"/>
      <c r="BS55" s="29"/>
      <c r="BT55" s="29"/>
    </row>
    <row r="56" spans="1:72" ht="36" x14ac:dyDescent="0.15">
      <c r="A56" s="6"/>
      <c r="B56" s="5" t="s">
        <v>16</v>
      </c>
      <c r="C56" s="118"/>
      <c r="D56" s="24">
        <f t="shared" ref="D56:AI56" si="26">AVERAGE(D6,D22,D38)</f>
        <v>7</v>
      </c>
      <c r="E56" s="24">
        <f t="shared" si="26"/>
        <v>7.666666666666667</v>
      </c>
      <c r="F56" s="24">
        <f t="shared" si="26"/>
        <v>8</v>
      </c>
      <c r="G56" s="24">
        <f t="shared" si="26"/>
        <v>5.333333333333333</v>
      </c>
      <c r="H56" s="24">
        <f t="shared" si="26"/>
        <v>0.66666666666666663</v>
      </c>
      <c r="I56" s="24">
        <f t="shared" si="26"/>
        <v>6.333333333333333</v>
      </c>
      <c r="J56" s="24">
        <f t="shared" si="26"/>
        <v>7.666666666666667</v>
      </c>
      <c r="K56" s="24">
        <f t="shared" si="26"/>
        <v>8.3333333333333339</v>
      </c>
      <c r="L56" s="24">
        <f t="shared" si="26"/>
        <v>7.666666666666667</v>
      </c>
      <c r="M56" s="24">
        <f t="shared" si="26"/>
        <v>7</v>
      </c>
      <c r="N56" s="24">
        <f t="shared" si="26"/>
        <v>7</v>
      </c>
      <c r="O56" s="24">
        <f t="shared" si="26"/>
        <v>8</v>
      </c>
      <c r="P56" s="24">
        <f t="shared" si="26"/>
        <v>7</v>
      </c>
      <c r="Q56" s="24">
        <f t="shared" si="26"/>
        <v>8.6666666666666661</v>
      </c>
      <c r="R56" s="24">
        <f t="shared" si="26"/>
        <v>8.6666666666666661</v>
      </c>
      <c r="S56" s="24">
        <f t="shared" si="26"/>
        <v>5.333333333333333</v>
      </c>
      <c r="T56" s="24">
        <f t="shared" si="26"/>
        <v>7.333333333333333</v>
      </c>
      <c r="U56" s="24">
        <f t="shared" si="26"/>
        <v>8</v>
      </c>
      <c r="V56" s="24">
        <f t="shared" si="26"/>
        <v>7.666666666666667</v>
      </c>
      <c r="W56" s="24">
        <f t="shared" si="26"/>
        <v>7.666666666666667</v>
      </c>
      <c r="X56" s="24">
        <f t="shared" si="26"/>
        <v>8.3333333333333339</v>
      </c>
      <c r="Y56" s="24">
        <f t="shared" si="26"/>
        <v>8</v>
      </c>
      <c r="Z56" s="24">
        <f t="shared" si="26"/>
        <v>5.666666666666667</v>
      </c>
      <c r="AA56" s="24">
        <f t="shared" si="26"/>
        <v>8</v>
      </c>
      <c r="AB56" s="24">
        <f t="shared" si="26"/>
        <v>7.333333333333333</v>
      </c>
      <c r="AC56" s="24">
        <f t="shared" si="26"/>
        <v>8.3333333333333339</v>
      </c>
      <c r="AD56" s="24">
        <f t="shared" si="26"/>
        <v>9</v>
      </c>
      <c r="AE56" s="24">
        <f t="shared" si="26"/>
        <v>6.666666666666667</v>
      </c>
      <c r="AF56" s="24">
        <f t="shared" si="26"/>
        <v>6</v>
      </c>
      <c r="AG56" s="24">
        <f t="shared" si="26"/>
        <v>8</v>
      </c>
      <c r="AH56" s="24">
        <f t="shared" si="26"/>
        <v>7.333333333333333</v>
      </c>
      <c r="AI56" s="24">
        <f t="shared" si="26"/>
        <v>9</v>
      </c>
      <c r="AJ56" s="24">
        <f t="shared" ref="AJ56:BE56" si="27">AVERAGE(AJ6,AJ22,AJ38)</f>
        <v>8.6666666666666661</v>
      </c>
      <c r="AK56" s="24">
        <f t="shared" si="27"/>
        <v>8</v>
      </c>
      <c r="AL56" s="24">
        <f t="shared" si="27"/>
        <v>6.333333333333333</v>
      </c>
      <c r="AM56" s="24">
        <f t="shared" si="27"/>
        <v>6.333333333333333</v>
      </c>
      <c r="AN56" s="24">
        <f t="shared" si="27"/>
        <v>7</v>
      </c>
      <c r="AO56" s="24">
        <f t="shared" si="27"/>
        <v>8.6666666666666661</v>
      </c>
      <c r="AP56" s="24">
        <f t="shared" si="27"/>
        <v>8.3333333333333339</v>
      </c>
      <c r="AQ56" s="24">
        <f t="shared" si="27"/>
        <v>7.5</v>
      </c>
      <c r="AR56" s="24">
        <f t="shared" si="27"/>
        <v>7</v>
      </c>
      <c r="AS56" s="24">
        <f t="shared" si="27"/>
        <v>7.333333333333333</v>
      </c>
      <c r="AT56" s="24">
        <f t="shared" si="27"/>
        <v>8</v>
      </c>
      <c r="AU56" s="24">
        <f t="shared" si="27"/>
        <v>8.3333333333333339</v>
      </c>
      <c r="AV56" s="24">
        <f t="shared" si="27"/>
        <v>9</v>
      </c>
      <c r="AW56" s="24">
        <f t="shared" si="27"/>
        <v>6.666666666666667</v>
      </c>
      <c r="AX56" s="24">
        <f t="shared" si="27"/>
        <v>7.333333333333333</v>
      </c>
      <c r="AY56" s="24">
        <f t="shared" si="27"/>
        <v>8.6666666666666661</v>
      </c>
      <c r="AZ56" s="24">
        <f t="shared" si="27"/>
        <v>7.666666666666667</v>
      </c>
      <c r="BA56" s="24">
        <f t="shared" si="27"/>
        <v>9.3333333333333339</v>
      </c>
      <c r="BB56" s="24">
        <f t="shared" si="27"/>
        <v>0.33333333333333331</v>
      </c>
      <c r="BC56" s="24">
        <f t="shared" si="27"/>
        <v>8.6666666666666661</v>
      </c>
      <c r="BD56" s="24">
        <f t="shared" si="27"/>
        <v>8.3333333333333339</v>
      </c>
      <c r="BE56" s="24">
        <f t="shared" si="27"/>
        <v>8</v>
      </c>
      <c r="BG56" s="29">
        <f t="shared" si="23"/>
        <v>7.4074074074074083</v>
      </c>
      <c r="BH56" s="29">
        <f t="shared" si="23"/>
        <v>8.4444444444444429</v>
      </c>
      <c r="BI56" s="29">
        <f t="shared" si="23"/>
        <v>7.5555555555555554</v>
      </c>
      <c r="BJ56" s="29">
        <f t="shared" si="23"/>
        <v>7.0185185185185173</v>
      </c>
      <c r="BK56" s="29">
        <f t="shared" si="23"/>
        <v>6.185185185185186</v>
      </c>
      <c r="BL56" s="29">
        <f t="shared" si="23"/>
        <v>7.6296296296296289</v>
      </c>
      <c r="BM56" s="29"/>
      <c r="BN56" s="29"/>
      <c r="BO56" s="23"/>
      <c r="BP56" s="23"/>
      <c r="BQ56" s="23"/>
      <c r="BR56" s="23"/>
      <c r="BS56" s="23"/>
      <c r="BT56" s="23"/>
    </row>
    <row r="57" spans="1:72" ht="24" x14ac:dyDescent="0.15">
      <c r="A57" s="6"/>
      <c r="B57" s="5" t="s">
        <v>18</v>
      </c>
      <c r="C57" s="118"/>
      <c r="D57" s="24">
        <f t="shared" ref="D57:AI57" si="28">AVERAGE(D7,D23,D39)</f>
        <v>9.3333333333333339</v>
      </c>
      <c r="E57" s="24">
        <f t="shared" si="28"/>
        <v>7.666666666666667</v>
      </c>
      <c r="F57" s="24">
        <f t="shared" si="28"/>
        <v>9.3333333333333339</v>
      </c>
      <c r="G57" s="24">
        <f t="shared" si="28"/>
        <v>7.333333333333333</v>
      </c>
      <c r="H57" s="24">
        <f t="shared" si="28"/>
        <v>2.6666666666666665</v>
      </c>
      <c r="I57" s="24">
        <f t="shared" si="28"/>
        <v>5.333333333333333</v>
      </c>
      <c r="J57" s="24">
        <f t="shared" si="28"/>
        <v>7.666666666666667</v>
      </c>
      <c r="K57" s="24">
        <f t="shared" si="28"/>
        <v>9</v>
      </c>
      <c r="L57" s="24">
        <f t="shared" si="28"/>
        <v>8.3333333333333339</v>
      </c>
      <c r="M57" s="24">
        <f t="shared" si="28"/>
        <v>7.333333333333333</v>
      </c>
      <c r="N57" s="24">
        <f t="shared" si="28"/>
        <v>6.666666666666667</v>
      </c>
      <c r="O57" s="24">
        <f t="shared" si="28"/>
        <v>7.666666666666667</v>
      </c>
      <c r="P57" s="24">
        <f t="shared" si="28"/>
        <v>6.666666666666667</v>
      </c>
      <c r="Q57" s="24">
        <f t="shared" si="28"/>
        <v>8</v>
      </c>
      <c r="R57" s="24">
        <f t="shared" si="28"/>
        <v>9</v>
      </c>
      <c r="S57" s="24">
        <f t="shared" si="28"/>
        <v>7.333333333333333</v>
      </c>
      <c r="T57" s="24">
        <f t="shared" si="28"/>
        <v>6</v>
      </c>
      <c r="U57" s="24">
        <f t="shared" si="28"/>
        <v>7.333333333333333</v>
      </c>
      <c r="V57" s="24">
        <f t="shared" si="28"/>
        <v>8</v>
      </c>
      <c r="W57" s="24">
        <f t="shared" si="28"/>
        <v>9</v>
      </c>
      <c r="X57" s="24">
        <f t="shared" si="28"/>
        <v>9.3333333333333339</v>
      </c>
      <c r="Y57" s="24">
        <f t="shared" si="28"/>
        <v>8.3333333333333339</v>
      </c>
      <c r="Z57" s="24">
        <f t="shared" si="28"/>
        <v>7.666666666666667</v>
      </c>
      <c r="AA57" s="24">
        <f t="shared" si="28"/>
        <v>8</v>
      </c>
      <c r="AB57" s="24">
        <f t="shared" si="28"/>
        <v>6.333333333333333</v>
      </c>
      <c r="AC57" s="24">
        <f t="shared" si="28"/>
        <v>8</v>
      </c>
      <c r="AD57" s="24">
        <f t="shared" si="28"/>
        <v>8.6666666666666661</v>
      </c>
      <c r="AE57" s="24">
        <f t="shared" si="28"/>
        <v>8.3333333333333339</v>
      </c>
      <c r="AF57" s="24">
        <f t="shared" si="28"/>
        <v>7.666666666666667</v>
      </c>
      <c r="AG57" s="24">
        <f t="shared" si="28"/>
        <v>4.666666666666667</v>
      </c>
      <c r="AH57" s="24">
        <f t="shared" si="28"/>
        <v>5</v>
      </c>
      <c r="AI57" s="24">
        <f t="shared" si="28"/>
        <v>8.3333333333333339</v>
      </c>
      <c r="AJ57" s="24">
        <f t="shared" ref="AJ57:BE57" si="29">AVERAGE(AJ7,AJ23,AJ39)</f>
        <v>9</v>
      </c>
      <c r="AK57" s="24">
        <f t="shared" si="29"/>
        <v>7</v>
      </c>
      <c r="AL57" s="24">
        <f t="shared" si="29"/>
        <v>7</v>
      </c>
      <c r="AM57" s="24">
        <f t="shared" si="29"/>
        <v>8.6666666666666661</v>
      </c>
      <c r="AN57" s="24">
        <f t="shared" si="29"/>
        <v>5.666666666666667</v>
      </c>
      <c r="AO57" s="24">
        <f t="shared" si="29"/>
        <v>8.3333333333333339</v>
      </c>
      <c r="AP57" s="24">
        <f t="shared" si="29"/>
        <v>8.6666666666666661</v>
      </c>
      <c r="AQ57" s="24">
        <f t="shared" si="29"/>
        <v>8.3333333333333339</v>
      </c>
      <c r="AR57" s="24">
        <f t="shared" si="29"/>
        <v>7.666666666666667</v>
      </c>
      <c r="AS57" s="24">
        <f t="shared" si="29"/>
        <v>6</v>
      </c>
      <c r="AT57" s="24">
        <f t="shared" si="29"/>
        <v>6.666666666666667</v>
      </c>
      <c r="AU57" s="24">
        <f t="shared" si="29"/>
        <v>8.3333333333333339</v>
      </c>
      <c r="AV57" s="24">
        <f t="shared" si="29"/>
        <v>8.6666666666666661</v>
      </c>
      <c r="AW57" s="24">
        <f t="shared" si="29"/>
        <v>6.666666666666667</v>
      </c>
      <c r="AX57" s="24">
        <f t="shared" si="29"/>
        <v>8.6666666666666661</v>
      </c>
      <c r="AY57" s="24">
        <f t="shared" si="29"/>
        <v>8.3333333333333339</v>
      </c>
      <c r="AZ57" s="24">
        <f t="shared" si="29"/>
        <v>8</v>
      </c>
      <c r="BA57" s="24">
        <f t="shared" si="29"/>
        <v>7</v>
      </c>
      <c r="BB57" s="24">
        <f t="shared" si="29"/>
        <v>9.3333333333333339</v>
      </c>
      <c r="BC57" s="24">
        <f t="shared" si="29"/>
        <v>7.333333333333333</v>
      </c>
      <c r="BD57" s="24">
        <f t="shared" si="29"/>
        <v>0.66666666666666663</v>
      </c>
      <c r="BE57" s="24">
        <f t="shared" si="29"/>
        <v>8.3333333333333339</v>
      </c>
      <c r="BG57" s="29">
        <f t="shared" si="23"/>
        <v>7.0370370370370363</v>
      </c>
      <c r="BH57" s="29">
        <f t="shared" si="23"/>
        <v>8.1851851851851851</v>
      </c>
      <c r="BI57" s="29">
        <f t="shared" si="23"/>
        <v>8.9259259259259256</v>
      </c>
      <c r="BJ57" s="29">
        <f t="shared" si="23"/>
        <v>7.5555555555555554</v>
      </c>
      <c r="BK57" s="29">
        <f t="shared" si="23"/>
        <v>6.0740740740740735</v>
      </c>
      <c r="BL57" s="29">
        <f t="shared" si="23"/>
        <v>7.1481481481481479</v>
      </c>
      <c r="BM57" s="29"/>
      <c r="BN57" s="29"/>
      <c r="BO57" s="23"/>
    </row>
    <row r="58" spans="1:72" ht="24" x14ac:dyDescent="0.15">
      <c r="A58" s="6"/>
      <c r="B58" s="5" t="s">
        <v>17</v>
      </c>
      <c r="C58" s="118"/>
      <c r="D58" s="24">
        <f t="shared" ref="D58:AI58" si="30">AVERAGE(D8,D24,D40)</f>
        <v>8.6666666666666661</v>
      </c>
      <c r="E58" s="24">
        <f t="shared" si="30"/>
        <v>6.666666666666667</v>
      </c>
      <c r="F58" s="24">
        <f t="shared" si="30"/>
        <v>5.333333333333333</v>
      </c>
      <c r="G58" s="24">
        <f t="shared" si="30"/>
        <v>3.6666666666666665</v>
      </c>
      <c r="H58" s="24">
        <f t="shared" si="30"/>
        <v>4.333333333333333</v>
      </c>
      <c r="I58" s="24">
        <f t="shared" si="30"/>
        <v>5.333333333333333</v>
      </c>
      <c r="J58" s="24">
        <f t="shared" si="30"/>
        <v>5.333333333333333</v>
      </c>
      <c r="K58" s="24">
        <f t="shared" si="30"/>
        <v>8</v>
      </c>
      <c r="L58" s="24">
        <f t="shared" si="30"/>
        <v>8</v>
      </c>
      <c r="M58" s="24">
        <f t="shared" si="30"/>
        <v>9</v>
      </c>
      <c r="N58" s="24">
        <f t="shared" si="30"/>
        <v>4.333333333333333</v>
      </c>
      <c r="O58" s="24">
        <f t="shared" si="30"/>
        <v>5.333333333333333</v>
      </c>
      <c r="P58" s="24">
        <f t="shared" si="30"/>
        <v>7</v>
      </c>
      <c r="Q58" s="24">
        <f t="shared" si="30"/>
        <v>6.666666666666667</v>
      </c>
      <c r="R58" s="24">
        <f t="shared" si="30"/>
        <v>9</v>
      </c>
      <c r="S58" s="24">
        <f t="shared" si="30"/>
        <v>7</v>
      </c>
      <c r="T58" s="24">
        <f t="shared" si="30"/>
        <v>7.333333333333333</v>
      </c>
      <c r="U58" s="24">
        <f t="shared" si="30"/>
        <v>5</v>
      </c>
      <c r="V58" s="24">
        <f t="shared" si="30"/>
        <v>6</v>
      </c>
      <c r="W58" s="24">
        <f t="shared" si="30"/>
        <v>7.333333333333333</v>
      </c>
      <c r="X58" s="24">
        <f t="shared" si="30"/>
        <v>8.1666666666666661</v>
      </c>
      <c r="Y58" s="24">
        <f t="shared" si="30"/>
        <v>6.833333333333333</v>
      </c>
      <c r="Z58" s="24">
        <f t="shared" si="30"/>
        <v>4.333333333333333</v>
      </c>
      <c r="AA58" s="24">
        <f t="shared" si="30"/>
        <v>8</v>
      </c>
      <c r="AB58" s="24">
        <f t="shared" si="30"/>
        <v>5.666666666666667</v>
      </c>
      <c r="AC58" s="24">
        <f t="shared" si="30"/>
        <v>8.3333333333333339</v>
      </c>
      <c r="AD58" s="24">
        <f t="shared" si="30"/>
        <v>7.666666666666667</v>
      </c>
      <c r="AE58" s="24">
        <f t="shared" si="30"/>
        <v>2.3333333333333335</v>
      </c>
      <c r="AF58" s="24">
        <f t="shared" si="30"/>
        <v>2.6666666666666665</v>
      </c>
      <c r="AG58" s="24">
        <f t="shared" si="30"/>
        <v>7.333333333333333</v>
      </c>
      <c r="AH58" s="24">
        <f t="shared" si="30"/>
        <v>6.333333333333333</v>
      </c>
      <c r="AI58" s="24">
        <f t="shared" si="30"/>
        <v>5.666666666666667</v>
      </c>
      <c r="AJ58" s="24">
        <f t="shared" ref="AJ58:BE58" si="31">AVERAGE(AJ8,AJ24,AJ40)</f>
        <v>9</v>
      </c>
      <c r="AK58" s="24">
        <f t="shared" si="31"/>
        <v>4.333333333333333</v>
      </c>
      <c r="AL58" s="24">
        <f t="shared" si="31"/>
        <v>5</v>
      </c>
      <c r="AM58" s="24">
        <f t="shared" si="31"/>
        <v>8.3333333333333339</v>
      </c>
      <c r="AN58" s="24">
        <f t="shared" si="31"/>
        <v>5.333333333333333</v>
      </c>
      <c r="AO58" s="24">
        <f t="shared" si="31"/>
        <v>8.6666666666666661</v>
      </c>
      <c r="AP58" s="24">
        <f t="shared" si="31"/>
        <v>8.3333333333333339</v>
      </c>
      <c r="AQ58" s="24">
        <f t="shared" si="31"/>
        <v>4.333333333333333</v>
      </c>
      <c r="AR58" s="24">
        <f t="shared" si="31"/>
        <v>8</v>
      </c>
      <c r="AS58" s="24">
        <f t="shared" si="31"/>
        <v>6.333333333333333</v>
      </c>
      <c r="AT58" s="24">
        <f t="shared" si="31"/>
        <v>6.666666666666667</v>
      </c>
      <c r="AU58" s="24">
        <f t="shared" si="31"/>
        <v>8</v>
      </c>
      <c r="AV58" s="24">
        <f t="shared" si="31"/>
        <v>9.3333333333333339</v>
      </c>
      <c r="AW58" s="24">
        <f t="shared" si="31"/>
        <v>7.666666666666667</v>
      </c>
      <c r="AX58" s="24">
        <f t="shared" si="31"/>
        <v>7.333333333333333</v>
      </c>
      <c r="AY58" s="24">
        <f t="shared" si="31"/>
        <v>7</v>
      </c>
      <c r="AZ58" s="24">
        <f t="shared" si="31"/>
        <v>6</v>
      </c>
      <c r="BA58" s="24">
        <f t="shared" si="31"/>
        <v>6.833333333333333</v>
      </c>
      <c r="BB58" s="24">
        <f t="shared" si="31"/>
        <v>8.1666666666666661</v>
      </c>
      <c r="BC58" s="24">
        <f t="shared" si="31"/>
        <v>6.666666666666667</v>
      </c>
      <c r="BD58" s="24">
        <f t="shared" si="31"/>
        <v>0.33333333333333331</v>
      </c>
      <c r="BE58" s="24">
        <f t="shared" si="31"/>
        <v>8</v>
      </c>
      <c r="BG58" s="29">
        <f t="shared" si="23"/>
        <v>6.333333333333333</v>
      </c>
      <c r="BH58" s="29">
        <f t="shared" si="23"/>
        <v>7.3518518518518512</v>
      </c>
      <c r="BI58" s="29">
        <f t="shared" si="23"/>
        <v>8.1111111111111107</v>
      </c>
      <c r="BJ58" s="29">
        <f t="shared" si="23"/>
        <v>5.7592592592592586</v>
      </c>
      <c r="BK58" s="29">
        <f t="shared" si="23"/>
        <v>4.8518518518518521</v>
      </c>
      <c r="BL58" s="29">
        <f t="shared" si="23"/>
        <v>6.7407407407407405</v>
      </c>
      <c r="BM58" s="29"/>
      <c r="BN58" s="29"/>
      <c r="BO58" s="23"/>
      <c r="BP58" s="23"/>
      <c r="BQ58" s="23"/>
      <c r="BR58" s="23"/>
      <c r="BS58" s="23"/>
      <c r="BT58" s="23"/>
    </row>
    <row r="59" spans="1:72" ht="24" x14ac:dyDescent="0.15">
      <c r="A59" s="6"/>
      <c r="B59" s="5" t="s">
        <v>19</v>
      </c>
      <c r="C59" s="118"/>
      <c r="D59" s="24">
        <f t="shared" ref="D59:AI59" si="32">AVERAGE(D9,D25,D41)</f>
        <v>8</v>
      </c>
      <c r="E59" s="24">
        <f t="shared" si="32"/>
        <v>7.333333333333333</v>
      </c>
      <c r="F59" s="24">
        <f t="shared" si="32"/>
        <v>9.3333333333333339</v>
      </c>
      <c r="G59" s="24">
        <f t="shared" si="32"/>
        <v>7</v>
      </c>
      <c r="H59" s="24">
        <f t="shared" si="32"/>
        <v>6.666666666666667</v>
      </c>
      <c r="I59" s="24">
        <f t="shared" si="32"/>
        <v>8.6666666666666661</v>
      </c>
      <c r="J59" s="24">
        <f t="shared" si="32"/>
        <v>8.3333333333333339</v>
      </c>
      <c r="K59" s="24">
        <f t="shared" si="32"/>
        <v>9</v>
      </c>
      <c r="L59" s="24">
        <f t="shared" si="32"/>
        <v>9.3333333333333339</v>
      </c>
      <c r="M59" s="24">
        <f t="shared" si="32"/>
        <v>8.6666666666666661</v>
      </c>
      <c r="N59" s="24">
        <f t="shared" si="32"/>
        <v>7.333333333333333</v>
      </c>
      <c r="O59" s="24">
        <f t="shared" si="32"/>
        <v>8</v>
      </c>
      <c r="P59" s="24">
        <f t="shared" si="32"/>
        <v>8.3333333333333339</v>
      </c>
      <c r="Q59" s="24">
        <f t="shared" si="32"/>
        <v>8.6666666666666661</v>
      </c>
      <c r="R59" s="24">
        <f t="shared" si="32"/>
        <v>8.3333333333333339</v>
      </c>
      <c r="S59" s="24">
        <f t="shared" si="32"/>
        <v>8.3333333333333339</v>
      </c>
      <c r="T59" s="24">
        <f t="shared" si="32"/>
        <v>8.6666666666666661</v>
      </c>
      <c r="U59" s="24">
        <f t="shared" si="32"/>
        <v>6.333333333333333</v>
      </c>
      <c r="V59" s="24">
        <f t="shared" si="32"/>
        <v>9.3333333333333339</v>
      </c>
      <c r="W59" s="24">
        <f t="shared" si="32"/>
        <v>8.6666666666666661</v>
      </c>
      <c r="X59" s="24">
        <f t="shared" si="32"/>
        <v>8.6666666666666661</v>
      </c>
      <c r="Y59" s="24">
        <f t="shared" si="32"/>
        <v>9</v>
      </c>
      <c r="Z59" s="24">
        <f t="shared" si="32"/>
        <v>8.6666666666666661</v>
      </c>
      <c r="AA59" s="24">
        <f t="shared" si="32"/>
        <v>8.3333333333333339</v>
      </c>
      <c r="AB59" s="24">
        <f t="shared" si="32"/>
        <v>7.333333333333333</v>
      </c>
      <c r="AC59" s="24">
        <f t="shared" si="32"/>
        <v>8</v>
      </c>
      <c r="AD59" s="24">
        <f t="shared" si="32"/>
        <v>9</v>
      </c>
      <c r="AE59" s="24">
        <f t="shared" si="32"/>
        <v>7.666666666666667</v>
      </c>
      <c r="AF59" s="24">
        <f t="shared" si="32"/>
        <v>9</v>
      </c>
      <c r="AG59" s="24">
        <f t="shared" si="32"/>
        <v>8</v>
      </c>
      <c r="AH59" s="24">
        <f t="shared" si="32"/>
        <v>7</v>
      </c>
      <c r="AI59" s="24">
        <f t="shared" si="32"/>
        <v>8.6666666666666661</v>
      </c>
      <c r="AJ59" s="24">
        <f t="shared" ref="AJ59:BE59" si="33">AVERAGE(AJ9,AJ25,AJ41)</f>
        <v>8.6666666666666661</v>
      </c>
      <c r="AK59" s="24">
        <f t="shared" si="33"/>
        <v>8</v>
      </c>
      <c r="AL59" s="24">
        <f t="shared" si="33"/>
        <v>7</v>
      </c>
      <c r="AM59" s="24">
        <f t="shared" si="33"/>
        <v>7.666666666666667</v>
      </c>
      <c r="AN59" s="24">
        <f t="shared" si="33"/>
        <v>6.666666666666667</v>
      </c>
      <c r="AO59" s="24">
        <f t="shared" si="33"/>
        <v>7.666666666666667</v>
      </c>
      <c r="AP59" s="24">
        <f t="shared" si="33"/>
        <v>7.666666666666667</v>
      </c>
      <c r="AQ59" s="24">
        <f t="shared" si="33"/>
        <v>7.666666666666667</v>
      </c>
      <c r="AR59" s="24">
        <f t="shared" si="33"/>
        <v>8</v>
      </c>
      <c r="AS59" s="24">
        <f t="shared" si="33"/>
        <v>7.666666666666667</v>
      </c>
      <c r="AT59" s="24">
        <f t="shared" si="33"/>
        <v>8.3333333333333339</v>
      </c>
      <c r="AU59" s="24">
        <f t="shared" si="33"/>
        <v>9</v>
      </c>
      <c r="AV59" s="24">
        <f t="shared" si="33"/>
        <v>8</v>
      </c>
      <c r="AW59" s="24">
        <f t="shared" si="33"/>
        <v>8.6666666666666661</v>
      </c>
      <c r="AX59" s="24">
        <f t="shared" si="33"/>
        <v>8.3333333333333339</v>
      </c>
      <c r="AY59" s="24">
        <f t="shared" si="33"/>
        <v>7</v>
      </c>
      <c r="AZ59" s="24">
        <f t="shared" si="33"/>
        <v>8.3333333333333339</v>
      </c>
      <c r="BA59" s="24">
        <f t="shared" si="33"/>
        <v>9</v>
      </c>
      <c r="BB59" s="24">
        <f t="shared" si="33"/>
        <v>7</v>
      </c>
      <c r="BC59" s="24">
        <f t="shared" si="33"/>
        <v>9</v>
      </c>
      <c r="BD59" s="24">
        <f t="shared" si="33"/>
        <v>7.666666666666667</v>
      </c>
      <c r="BE59" s="24">
        <f t="shared" si="33"/>
        <v>9</v>
      </c>
      <c r="BG59" s="29">
        <f t="shared" si="23"/>
        <v>7.9629629629629637</v>
      </c>
      <c r="BH59" s="29">
        <f t="shared" si="23"/>
        <v>8.4444444444444446</v>
      </c>
      <c r="BI59" s="29">
        <f t="shared" si="23"/>
        <v>8.4444444444444446</v>
      </c>
      <c r="BJ59" s="29">
        <f t="shared" si="23"/>
        <v>8.2222222222222214</v>
      </c>
      <c r="BK59" s="29">
        <f t="shared" si="23"/>
        <v>7.9259259259259256</v>
      </c>
      <c r="BL59" s="29">
        <f t="shared" si="23"/>
        <v>7.8518518518518512</v>
      </c>
      <c r="BM59" s="29"/>
      <c r="BN59" s="29"/>
      <c r="BO59" s="23"/>
      <c r="BP59" s="23"/>
      <c r="BQ59" s="23"/>
      <c r="BR59" s="23"/>
      <c r="BS59" s="23"/>
      <c r="BT59" s="23"/>
    </row>
    <row r="60" spans="1:72" ht="24" x14ac:dyDescent="0.15">
      <c r="A60" s="6"/>
      <c r="B60" s="5" t="s">
        <v>20</v>
      </c>
      <c r="C60" s="118"/>
      <c r="D60" s="24">
        <f t="shared" ref="D60:AI60" si="34">AVERAGE(D10,D26,D42)</f>
        <v>9</v>
      </c>
      <c r="E60" s="24">
        <f t="shared" si="34"/>
        <v>9</v>
      </c>
      <c r="F60" s="24">
        <f t="shared" si="34"/>
        <v>7</v>
      </c>
      <c r="G60" s="24">
        <f t="shared" si="34"/>
        <v>8.3333333333333339</v>
      </c>
      <c r="H60" s="24">
        <f t="shared" si="34"/>
        <v>8</v>
      </c>
      <c r="I60" s="24">
        <f t="shared" si="34"/>
        <v>8</v>
      </c>
      <c r="J60" s="24">
        <f t="shared" si="34"/>
        <v>8.3333333333333339</v>
      </c>
      <c r="K60" s="24">
        <f t="shared" si="34"/>
        <v>8.6666666666666661</v>
      </c>
      <c r="L60" s="24">
        <f t="shared" si="34"/>
        <v>6.333333333333333</v>
      </c>
      <c r="M60" s="24">
        <f t="shared" si="34"/>
        <v>8.3333333333333339</v>
      </c>
      <c r="N60" s="24">
        <f t="shared" si="34"/>
        <v>8.3333333333333339</v>
      </c>
      <c r="O60" s="24">
        <f t="shared" si="34"/>
        <v>9.3333333333333339</v>
      </c>
      <c r="P60" s="24">
        <f t="shared" si="34"/>
        <v>8.6666666666666661</v>
      </c>
      <c r="Q60" s="24">
        <f t="shared" si="34"/>
        <v>8</v>
      </c>
      <c r="R60" s="24">
        <f t="shared" si="34"/>
        <v>8.6666666666666661</v>
      </c>
      <c r="S60" s="24">
        <f t="shared" si="34"/>
        <v>5.666666666666667</v>
      </c>
      <c r="T60" s="24">
        <f t="shared" si="34"/>
        <v>9</v>
      </c>
      <c r="U60" s="24">
        <f t="shared" si="34"/>
        <v>6</v>
      </c>
      <c r="V60" s="24">
        <f t="shared" si="34"/>
        <v>8</v>
      </c>
      <c r="W60" s="24">
        <f t="shared" si="34"/>
        <v>9</v>
      </c>
      <c r="X60" s="24">
        <f t="shared" si="34"/>
        <v>7.666666666666667</v>
      </c>
      <c r="Y60" s="24">
        <f t="shared" si="34"/>
        <v>6.666666666666667</v>
      </c>
      <c r="Z60" s="24">
        <f t="shared" si="34"/>
        <v>8.3333333333333339</v>
      </c>
      <c r="AA60" s="24">
        <f t="shared" si="34"/>
        <v>8.3333333333333339</v>
      </c>
      <c r="AB60" s="24">
        <f t="shared" si="34"/>
        <v>8.6666666666666661</v>
      </c>
      <c r="AC60" s="24">
        <f t="shared" si="34"/>
        <v>9.6666666666666661</v>
      </c>
      <c r="AD60" s="24">
        <f t="shared" si="34"/>
        <v>7.333333333333333</v>
      </c>
      <c r="AE60" s="24">
        <f t="shared" si="34"/>
        <v>8</v>
      </c>
      <c r="AF60" s="24">
        <f t="shared" si="34"/>
        <v>9</v>
      </c>
      <c r="AG60" s="24">
        <f t="shared" si="34"/>
        <v>9.3333333333333339</v>
      </c>
      <c r="AH60" s="24">
        <f t="shared" si="34"/>
        <v>7</v>
      </c>
      <c r="AI60" s="24">
        <f t="shared" si="34"/>
        <v>9</v>
      </c>
      <c r="AJ60" s="24">
        <f t="shared" ref="AJ60:BE60" si="35">AVERAGE(AJ10,AJ26,AJ42)</f>
        <v>9</v>
      </c>
      <c r="AK60" s="24">
        <f t="shared" si="35"/>
        <v>7.666666666666667</v>
      </c>
      <c r="AL60" s="24">
        <f t="shared" si="35"/>
        <v>4.666666666666667</v>
      </c>
      <c r="AM60" s="24">
        <f t="shared" si="35"/>
        <v>8.6666666666666661</v>
      </c>
      <c r="AN60" s="24">
        <f t="shared" si="35"/>
        <v>7.333333333333333</v>
      </c>
      <c r="AO60" s="24">
        <f t="shared" si="35"/>
        <v>9.3333333333333339</v>
      </c>
      <c r="AP60" s="24">
        <f t="shared" si="35"/>
        <v>7</v>
      </c>
      <c r="AQ60" s="24">
        <f t="shared" si="35"/>
        <v>8</v>
      </c>
      <c r="AR60" s="24">
        <f t="shared" si="35"/>
        <v>8.3333333333333339</v>
      </c>
      <c r="AS60" s="24">
        <f t="shared" si="35"/>
        <v>9</v>
      </c>
      <c r="AT60" s="24">
        <f t="shared" si="35"/>
        <v>8.3333333333333339</v>
      </c>
      <c r="AU60" s="24">
        <f t="shared" si="35"/>
        <v>8.3333333333333339</v>
      </c>
      <c r="AV60" s="24">
        <f t="shared" si="35"/>
        <v>7.666666666666667</v>
      </c>
      <c r="AW60" s="24">
        <f t="shared" si="35"/>
        <v>7.333333333333333</v>
      </c>
      <c r="AX60" s="24">
        <f t="shared" si="35"/>
        <v>8.6666666666666661</v>
      </c>
      <c r="AY60" s="24">
        <f t="shared" si="35"/>
        <v>6</v>
      </c>
      <c r="AZ60" s="24">
        <f t="shared" si="35"/>
        <v>7.333333333333333</v>
      </c>
      <c r="BA60" s="24">
        <f t="shared" si="35"/>
        <v>9</v>
      </c>
      <c r="BB60" s="24">
        <f t="shared" si="35"/>
        <v>4.333333333333333</v>
      </c>
      <c r="BC60" s="24">
        <f t="shared" si="35"/>
        <v>8.3333333333333339</v>
      </c>
      <c r="BD60" s="24">
        <f t="shared" si="35"/>
        <v>7.666666666666667</v>
      </c>
      <c r="BE60" s="24">
        <f t="shared" si="35"/>
        <v>8.6666666666666661</v>
      </c>
      <c r="BG60" s="29">
        <f t="shared" si="23"/>
        <v>8.0740740740740726</v>
      </c>
      <c r="BH60" s="29">
        <f t="shared" si="23"/>
        <v>8.8888888888888893</v>
      </c>
      <c r="BI60" s="29">
        <f t="shared" si="23"/>
        <v>7.2222222222222223</v>
      </c>
      <c r="BJ60" s="29">
        <f t="shared" si="23"/>
        <v>7.5925925925925917</v>
      </c>
      <c r="BK60" s="29">
        <f t="shared" si="23"/>
        <v>8.0000000000000018</v>
      </c>
      <c r="BL60" s="29">
        <f t="shared" si="23"/>
        <v>8.1481481481481488</v>
      </c>
      <c r="BM60" s="29"/>
      <c r="BN60" s="29"/>
      <c r="BO60" s="23"/>
      <c r="BP60" s="23"/>
      <c r="BQ60" s="23"/>
      <c r="BR60" s="23"/>
      <c r="BS60" s="23"/>
      <c r="BT60" s="23"/>
    </row>
    <row r="61" spans="1:72" ht="24" x14ac:dyDescent="0.15">
      <c r="A61" s="6"/>
      <c r="B61" s="5" t="s">
        <v>21</v>
      </c>
      <c r="C61" s="118"/>
      <c r="D61" s="24">
        <f t="shared" ref="D61:AI61" si="36">AVERAGE(D11,D27,D43)</f>
        <v>8.6666666666666661</v>
      </c>
      <c r="E61" s="24">
        <f t="shared" si="36"/>
        <v>8</v>
      </c>
      <c r="F61" s="24">
        <f t="shared" si="36"/>
        <v>7.666666666666667</v>
      </c>
      <c r="G61" s="24">
        <f t="shared" si="36"/>
        <v>7.333333333333333</v>
      </c>
      <c r="H61" s="24">
        <f t="shared" si="36"/>
        <v>5</v>
      </c>
      <c r="I61" s="24">
        <f t="shared" si="36"/>
        <v>8.3333333333333339</v>
      </c>
      <c r="J61" s="24">
        <f t="shared" si="36"/>
        <v>7.666666666666667</v>
      </c>
      <c r="K61" s="24">
        <f t="shared" si="36"/>
        <v>8.3333333333333339</v>
      </c>
      <c r="L61" s="24">
        <f t="shared" si="36"/>
        <v>7.333333333333333</v>
      </c>
      <c r="M61" s="24">
        <f t="shared" si="36"/>
        <v>7</v>
      </c>
      <c r="N61" s="24">
        <f t="shared" si="36"/>
        <v>8</v>
      </c>
      <c r="O61" s="24">
        <f t="shared" si="36"/>
        <v>7.666666666666667</v>
      </c>
      <c r="P61" s="24">
        <f t="shared" si="36"/>
        <v>7.333333333333333</v>
      </c>
      <c r="Q61" s="24">
        <f t="shared" si="36"/>
        <v>8.3333333333333339</v>
      </c>
      <c r="R61" s="24">
        <f t="shared" si="36"/>
        <v>8.6666666666666661</v>
      </c>
      <c r="S61" s="24">
        <f t="shared" si="36"/>
        <v>6.333333333333333</v>
      </c>
      <c r="T61" s="24">
        <f t="shared" si="36"/>
        <v>9</v>
      </c>
      <c r="U61" s="24">
        <f t="shared" si="36"/>
        <v>8.3333333333333339</v>
      </c>
      <c r="V61" s="24">
        <f t="shared" si="36"/>
        <v>8.6666666666666661</v>
      </c>
      <c r="W61" s="24">
        <f t="shared" si="36"/>
        <v>8.6666666666666661</v>
      </c>
      <c r="X61" s="24">
        <f t="shared" si="36"/>
        <v>8.6666666666666661</v>
      </c>
      <c r="Y61" s="24">
        <f t="shared" si="36"/>
        <v>6.666666666666667</v>
      </c>
      <c r="Z61" s="24">
        <f t="shared" si="36"/>
        <v>8.6666666666666661</v>
      </c>
      <c r="AA61" s="24">
        <f t="shared" si="36"/>
        <v>8.3333333333333339</v>
      </c>
      <c r="AB61" s="24">
        <f t="shared" si="36"/>
        <v>9</v>
      </c>
      <c r="AC61" s="24">
        <f t="shared" si="36"/>
        <v>9</v>
      </c>
      <c r="AD61" s="24">
        <f t="shared" si="36"/>
        <v>8.3333333333333339</v>
      </c>
      <c r="AE61" s="24">
        <f t="shared" si="36"/>
        <v>6.666666666666667</v>
      </c>
      <c r="AF61" s="24">
        <f t="shared" si="36"/>
        <v>8.3333333333333339</v>
      </c>
      <c r="AG61" s="24">
        <f t="shared" si="36"/>
        <v>8.3333333333333339</v>
      </c>
      <c r="AH61" s="24">
        <f t="shared" si="36"/>
        <v>7.333333333333333</v>
      </c>
      <c r="AI61" s="24">
        <f t="shared" si="36"/>
        <v>9.3333333333333339</v>
      </c>
      <c r="AJ61" s="24">
        <f t="shared" ref="AJ61:BE61" si="37">AVERAGE(AJ11,AJ27,AJ43)</f>
        <v>7.333333333333333</v>
      </c>
      <c r="AK61" s="24">
        <f t="shared" si="37"/>
        <v>6.333333333333333</v>
      </c>
      <c r="AL61" s="24">
        <f t="shared" si="37"/>
        <v>8</v>
      </c>
      <c r="AM61" s="24">
        <f t="shared" si="37"/>
        <v>8.6666666666666661</v>
      </c>
      <c r="AN61" s="24">
        <f t="shared" si="37"/>
        <v>7.333333333333333</v>
      </c>
      <c r="AO61" s="24">
        <f t="shared" si="37"/>
        <v>9.3333333333333339</v>
      </c>
      <c r="AP61" s="24">
        <f t="shared" si="37"/>
        <v>8.6666666666666661</v>
      </c>
      <c r="AQ61" s="24">
        <f t="shared" si="37"/>
        <v>5.666666666666667</v>
      </c>
      <c r="AR61" s="24">
        <f t="shared" si="37"/>
        <v>8.3333333333333339</v>
      </c>
      <c r="AS61" s="24">
        <f t="shared" si="37"/>
        <v>8</v>
      </c>
      <c r="AT61" s="24">
        <f t="shared" si="37"/>
        <v>7.333333333333333</v>
      </c>
      <c r="AU61" s="24">
        <f t="shared" si="37"/>
        <v>9</v>
      </c>
      <c r="AV61" s="24">
        <f t="shared" si="37"/>
        <v>6.666666666666667</v>
      </c>
      <c r="AW61" s="24">
        <f t="shared" si="37"/>
        <v>7.666666666666667</v>
      </c>
      <c r="AX61" s="24">
        <f t="shared" si="37"/>
        <v>9.3333333333333339</v>
      </c>
      <c r="AY61" s="24">
        <f t="shared" si="37"/>
        <v>7.333333333333333</v>
      </c>
      <c r="AZ61" s="24">
        <f t="shared" si="37"/>
        <v>7.333333333333333</v>
      </c>
      <c r="BA61" s="24">
        <f t="shared" si="37"/>
        <v>9</v>
      </c>
      <c r="BB61" s="24">
        <f t="shared" si="37"/>
        <v>3</v>
      </c>
      <c r="BC61" s="24">
        <f t="shared" si="37"/>
        <v>7.666666666666667</v>
      </c>
      <c r="BD61" s="24">
        <f t="shared" si="37"/>
        <v>0.66666666666666663</v>
      </c>
      <c r="BE61" s="24">
        <f t="shared" si="37"/>
        <v>8</v>
      </c>
      <c r="BG61" s="29">
        <f t="shared" si="23"/>
        <v>7.8518518518518521</v>
      </c>
      <c r="BH61" s="29">
        <f t="shared" si="23"/>
        <v>8.7777777777777786</v>
      </c>
      <c r="BI61" s="29">
        <f t="shared" si="23"/>
        <v>7.3703703703703702</v>
      </c>
      <c r="BJ61" s="29">
        <f t="shared" si="23"/>
        <v>6.814814814814814</v>
      </c>
      <c r="BK61" s="29">
        <f t="shared" si="23"/>
        <v>7.2592592592592604</v>
      </c>
      <c r="BL61" s="29">
        <f t="shared" si="23"/>
        <v>8.1111111111111107</v>
      </c>
      <c r="BM61" s="29"/>
      <c r="BN61" s="29"/>
      <c r="BO61" s="23"/>
      <c r="BP61" s="23"/>
      <c r="BQ61" s="23"/>
      <c r="BR61" s="23"/>
      <c r="BS61" s="23"/>
      <c r="BT61" s="23"/>
    </row>
    <row r="63" spans="1:72" x14ac:dyDescent="0.15">
      <c r="C63" s="7" t="s">
        <v>38</v>
      </c>
      <c r="D63" s="29">
        <f t="shared" ref="D63:AI63" si="38">AVERAGE(D54:D61)</f>
        <v>8.3333333333333339</v>
      </c>
      <c r="E63" s="29">
        <f t="shared" si="38"/>
        <v>7.5000000000000009</v>
      </c>
      <c r="F63" s="29">
        <f t="shared" si="38"/>
        <v>7.541666666666667</v>
      </c>
      <c r="G63" s="29">
        <f t="shared" si="38"/>
        <v>6.75</v>
      </c>
      <c r="H63" s="29">
        <f t="shared" si="38"/>
        <v>4.4166666666666661</v>
      </c>
      <c r="I63" s="29">
        <f t="shared" si="38"/>
        <v>7.083333333333333</v>
      </c>
      <c r="J63" s="29">
        <f t="shared" si="38"/>
        <v>7.541666666666667</v>
      </c>
      <c r="K63" s="29">
        <f t="shared" si="38"/>
        <v>8.5833333333333321</v>
      </c>
      <c r="L63" s="29">
        <f t="shared" si="38"/>
        <v>7.6666666666666679</v>
      </c>
      <c r="M63" s="29">
        <f t="shared" si="38"/>
        <v>7.770833333333333</v>
      </c>
      <c r="N63" s="29">
        <f t="shared" si="38"/>
        <v>6.2083333333333339</v>
      </c>
      <c r="O63" s="29">
        <f t="shared" si="38"/>
        <v>7.854166666666667</v>
      </c>
      <c r="P63" s="29">
        <f t="shared" si="38"/>
        <v>7.4583333333333339</v>
      </c>
      <c r="Q63" s="29">
        <f t="shared" si="38"/>
        <v>8.0416666666666661</v>
      </c>
      <c r="R63" s="29">
        <f t="shared" si="38"/>
        <v>8.5</v>
      </c>
      <c r="S63" s="29">
        <f t="shared" si="38"/>
        <v>6.666666666666667</v>
      </c>
      <c r="T63" s="29">
        <f t="shared" si="38"/>
        <v>7.708333333333333</v>
      </c>
      <c r="U63" s="29">
        <f t="shared" si="38"/>
        <v>7.2083333333333339</v>
      </c>
      <c r="V63" s="29">
        <f t="shared" si="38"/>
        <v>8.0416666666666679</v>
      </c>
      <c r="W63" s="29">
        <f t="shared" si="38"/>
        <v>8.3333333333333339</v>
      </c>
      <c r="X63" s="29">
        <f t="shared" si="38"/>
        <v>8.2291666666666661</v>
      </c>
      <c r="Y63" s="29">
        <f t="shared" si="38"/>
        <v>7.3125</v>
      </c>
      <c r="Z63" s="29">
        <f t="shared" si="38"/>
        <v>6.791666666666667</v>
      </c>
      <c r="AA63" s="29">
        <f t="shared" si="38"/>
        <v>8.0625</v>
      </c>
      <c r="AB63" s="29">
        <f t="shared" si="38"/>
        <v>7.2916666666666661</v>
      </c>
      <c r="AC63" s="29">
        <f t="shared" si="38"/>
        <v>8.2916666666666679</v>
      </c>
      <c r="AD63" s="29">
        <f t="shared" si="38"/>
        <v>8.3333333333333339</v>
      </c>
      <c r="AE63" s="29">
        <f t="shared" si="38"/>
        <v>6.875</v>
      </c>
      <c r="AF63" s="29">
        <f t="shared" si="38"/>
        <v>6.9583333333333339</v>
      </c>
      <c r="AG63" s="29">
        <f t="shared" si="38"/>
        <v>7.5416666666666679</v>
      </c>
      <c r="AH63" s="29">
        <f t="shared" si="38"/>
        <v>6.9583333333333339</v>
      </c>
      <c r="AI63" s="29">
        <f t="shared" si="38"/>
        <v>8.4166666666666661</v>
      </c>
      <c r="AJ63" s="29">
        <f t="shared" ref="AJ63:BE63" si="39">AVERAGE(AJ54:AJ61)</f>
        <v>8</v>
      </c>
      <c r="AK63" s="29">
        <f t="shared" si="39"/>
        <v>7.25</v>
      </c>
      <c r="AL63" s="29">
        <f t="shared" si="39"/>
        <v>6.666666666666667</v>
      </c>
      <c r="AM63" s="29">
        <f t="shared" si="39"/>
        <v>7.708333333333333</v>
      </c>
      <c r="AN63" s="29">
        <f t="shared" si="39"/>
        <v>6.8333333333333339</v>
      </c>
      <c r="AO63" s="29">
        <f t="shared" si="39"/>
        <v>8.5833333333333339</v>
      </c>
      <c r="AP63" s="29">
        <f t="shared" si="39"/>
        <v>8.1666666666666661</v>
      </c>
      <c r="AQ63" s="29">
        <f t="shared" si="39"/>
        <v>6.770833333333333</v>
      </c>
      <c r="AR63" s="29">
        <f t="shared" si="39"/>
        <v>7.8333333333333339</v>
      </c>
      <c r="AS63" s="29">
        <f t="shared" si="39"/>
        <v>7.5</v>
      </c>
      <c r="AT63" s="29">
        <f t="shared" si="39"/>
        <v>7.5833333333333348</v>
      </c>
      <c r="AU63" s="29">
        <f t="shared" si="39"/>
        <v>8.2916666666666679</v>
      </c>
      <c r="AV63" s="29">
        <f t="shared" si="39"/>
        <v>8.2083333333333339</v>
      </c>
      <c r="AW63" s="29">
        <f t="shared" si="39"/>
        <v>7.416666666666667</v>
      </c>
      <c r="AX63" s="29">
        <f t="shared" si="39"/>
        <v>7.5833333333333339</v>
      </c>
      <c r="AY63" s="29">
        <f t="shared" si="39"/>
        <v>7.5833333333333339</v>
      </c>
      <c r="AZ63" s="29">
        <f t="shared" si="39"/>
        <v>7.5833333333333348</v>
      </c>
      <c r="BA63" s="29">
        <f t="shared" si="39"/>
        <v>8.3541666666666679</v>
      </c>
      <c r="BB63" s="29">
        <f t="shared" si="39"/>
        <v>5.6458333333333339</v>
      </c>
      <c r="BC63" s="29">
        <f t="shared" si="39"/>
        <v>8.0416666666666679</v>
      </c>
      <c r="BD63" s="29">
        <f t="shared" si="39"/>
        <v>5.1666666666666661</v>
      </c>
      <c r="BE63" s="29">
        <f t="shared" si="39"/>
        <v>8.125</v>
      </c>
      <c r="BF63" s="31" t="s">
        <v>38</v>
      </c>
      <c r="BG63" s="30">
        <v>8.19</v>
      </c>
      <c r="BH63" s="30">
        <v>8.42</v>
      </c>
      <c r="BI63" s="30">
        <v>8</v>
      </c>
      <c r="BJ63" s="30">
        <v>7</v>
      </c>
      <c r="BK63" s="30">
        <v>6.82</v>
      </c>
      <c r="BL63" s="30">
        <v>7.76</v>
      </c>
      <c r="BM63" s="29"/>
      <c r="BN63" s="29"/>
    </row>
    <row r="64" spans="1:72" x14ac:dyDescent="0.15">
      <c r="C64" s="7" t="s">
        <v>41</v>
      </c>
      <c r="D64" s="29">
        <f t="shared" ref="D64:AI64" si="40">STDEV(D54:D61)</f>
        <v>1.0235326314383126</v>
      </c>
      <c r="E64" s="29">
        <f t="shared" si="40"/>
        <v>1.1126972805283675</v>
      </c>
      <c r="F64" s="29">
        <f t="shared" si="40"/>
        <v>1.3562026818605404</v>
      </c>
      <c r="G64" s="29">
        <f t="shared" si="40"/>
        <v>1.5092308563562367</v>
      </c>
      <c r="H64" s="29">
        <f t="shared" si="40"/>
        <v>2.3687784005919843</v>
      </c>
      <c r="I64" s="29">
        <f t="shared" si="40"/>
        <v>1.3062730213662104</v>
      </c>
      <c r="J64" s="29">
        <f t="shared" si="40"/>
        <v>0.95846272418430123</v>
      </c>
      <c r="K64" s="29">
        <f t="shared" si="40"/>
        <v>0.34503277967117696</v>
      </c>
      <c r="L64" s="29">
        <f t="shared" si="40"/>
        <v>1.0983392947305455</v>
      </c>
      <c r="M64" s="29">
        <f t="shared" si="40"/>
        <v>0.8113162928131834</v>
      </c>
      <c r="N64" s="29">
        <f t="shared" si="40"/>
        <v>2.4230212021424284</v>
      </c>
      <c r="O64" s="29">
        <f t="shared" si="40"/>
        <v>1.1933596033288301</v>
      </c>
      <c r="P64" s="29">
        <f t="shared" si="40"/>
        <v>0.87173426852488733</v>
      </c>
      <c r="Q64" s="29">
        <f t="shared" si="40"/>
        <v>0.65313651068310474</v>
      </c>
      <c r="R64" s="29">
        <f t="shared" si="40"/>
        <v>0.53452248382484879</v>
      </c>
      <c r="S64" s="29">
        <f t="shared" si="40"/>
        <v>1.2971274735120222</v>
      </c>
      <c r="T64" s="29">
        <f t="shared" si="40"/>
        <v>1.0755212837252608</v>
      </c>
      <c r="U64" s="29">
        <f t="shared" si="40"/>
        <v>1.3325890779957792</v>
      </c>
      <c r="V64" s="29">
        <f t="shared" si="40"/>
        <v>1.0302950725437439</v>
      </c>
      <c r="W64" s="29">
        <f t="shared" si="40"/>
        <v>0.66666666666666652</v>
      </c>
      <c r="X64" s="29">
        <f t="shared" si="40"/>
        <v>0.70675594674114228</v>
      </c>
      <c r="Y64" s="29">
        <f t="shared" si="40"/>
        <v>1.0780549062790743</v>
      </c>
      <c r="Z64" s="29">
        <f t="shared" si="40"/>
        <v>2.4164614034338943</v>
      </c>
      <c r="AA64" s="29">
        <f t="shared" si="40"/>
        <v>0.54871784173769123</v>
      </c>
      <c r="AB64" s="29">
        <f t="shared" si="40"/>
        <v>1.2271725147477772</v>
      </c>
      <c r="AC64" s="29">
        <f t="shared" si="40"/>
        <v>0.86258194917794251</v>
      </c>
      <c r="AD64" s="29">
        <f t="shared" si="40"/>
        <v>0.69006555934235414</v>
      </c>
      <c r="AE64" s="29">
        <f t="shared" si="40"/>
        <v>2.1227228695598472</v>
      </c>
      <c r="AF64" s="29">
        <f t="shared" si="40"/>
        <v>2.0888023453872395</v>
      </c>
      <c r="AG64" s="29">
        <f t="shared" si="40"/>
        <v>1.4468082002304075</v>
      </c>
      <c r="AH64" s="29">
        <f t="shared" si="40"/>
        <v>0.96670771669817346</v>
      </c>
      <c r="AI64" s="29">
        <f t="shared" si="40"/>
        <v>1.1649647450214351</v>
      </c>
      <c r="AJ64" s="29">
        <f t="shared" ref="AJ64:BE64" si="41">STDEV(AJ54:AJ61)</f>
        <v>1.3333333333333279</v>
      </c>
      <c r="AK64" s="29">
        <f t="shared" si="41"/>
        <v>1.4114047938360865</v>
      </c>
      <c r="AL64" s="29">
        <f t="shared" si="41"/>
        <v>1.2472191289246453</v>
      </c>
      <c r="AM64" s="29">
        <f t="shared" si="41"/>
        <v>1.350337994138024</v>
      </c>
      <c r="AN64" s="29">
        <f t="shared" si="41"/>
        <v>0.90851352515899086</v>
      </c>
      <c r="AO64" s="29">
        <f t="shared" si="41"/>
        <v>0.66068747264340988</v>
      </c>
      <c r="AP64" s="29">
        <f t="shared" si="41"/>
        <v>0.66666666666666652</v>
      </c>
      <c r="AQ64" s="29">
        <f t="shared" si="41"/>
        <v>1.3654974673478302</v>
      </c>
      <c r="AR64" s="29">
        <f t="shared" si="41"/>
        <v>0.43643578047198495</v>
      </c>
      <c r="AS64" s="29">
        <f t="shared" si="41"/>
        <v>0.95949722283856687</v>
      </c>
      <c r="AT64" s="29">
        <f t="shared" si="41"/>
        <v>0.75066108430640233</v>
      </c>
      <c r="AU64" s="29">
        <f t="shared" si="41"/>
        <v>0.5473601872653644</v>
      </c>
      <c r="AV64" s="29">
        <f t="shared" si="41"/>
        <v>0.83452296039628016</v>
      </c>
      <c r="AW64" s="29">
        <f t="shared" si="41"/>
        <v>0.66068747264340966</v>
      </c>
      <c r="AX64" s="29">
        <f t="shared" si="41"/>
        <v>2.0987524639084767</v>
      </c>
      <c r="AY64" s="29">
        <f t="shared" si="41"/>
        <v>0.93859063544890298</v>
      </c>
      <c r="AZ64" s="29">
        <f t="shared" si="41"/>
        <v>0.75066108430640244</v>
      </c>
      <c r="BA64" s="29">
        <f t="shared" si="41"/>
        <v>0.9530131830064652</v>
      </c>
      <c r="BB64" s="29">
        <f t="shared" si="41"/>
        <v>2.944509957342456</v>
      </c>
      <c r="BC64" s="29">
        <f t="shared" si="41"/>
        <v>0.84397961308409997</v>
      </c>
      <c r="BD64" s="29">
        <f t="shared" si="41"/>
        <v>3.8297084310253546</v>
      </c>
      <c r="BE64" s="29">
        <f t="shared" si="41"/>
        <v>0.95846272418430123</v>
      </c>
      <c r="BF64" s="31" t="s">
        <v>41</v>
      </c>
      <c r="BG64" s="30">
        <v>0.28999999999999998</v>
      </c>
      <c r="BH64" s="30">
        <v>0.35</v>
      </c>
      <c r="BI64" s="30">
        <v>0.46</v>
      </c>
      <c r="BJ64" s="30">
        <v>0.57999999999999996</v>
      </c>
      <c r="BK64" s="30">
        <v>0.99</v>
      </c>
      <c r="BL64" s="30">
        <v>0.62</v>
      </c>
      <c r="BM64" s="29"/>
      <c r="BN64" s="29"/>
    </row>
    <row r="65" spans="49:64" x14ac:dyDescent="0.15">
      <c r="BF65" s="7" t="s">
        <v>45</v>
      </c>
      <c r="BG65" s="29">
        <f t="shared" ref="BG65:BL65" si="42">STDEV(D54:D61,J54:J61,P54:P61,V54:V61,AB54:AB61,AH54:AH61,AN54:AN61,AT54:AT61,AZ54:AZ61)</f>
        <v>1.0038073062003703</v>
      </c>
      <c r="BH65" s="29">
        <f t="shared" si="42"/>
        <v>0.82917258106377756</v>
      </c>
      <c r="BI65" s="29">
        <f t="shared" si="42"/>
        <v>1.4986445507457988</v>
      </c>
      <c r="BJ65" s="29">
        <f t="shared" si="42"/>
        <v>1.3109903362054369</v>
      </c>
      <c r="BK65" s="29">
        <f t="shared" si="42"/>
        <v>2.3511873750688248</v>
      </c>
      <c r="BL65" s="29">
        <f t="shared" si="42"/>
        <v>1.1311571976554347</v>
      </c>
    </row>
    <row r="72" spans="49:64" x14ac:dyDescent="0.15">
      <c r="AY72" s="7" t="s">
        <v>2</v>
      </c>
      <c r="AZ72" s="7" t="s">
        <v>46</v>
      </c>
      <c r="BA72" s="7" t="s">
        <v>397</v>
      </c>
      <c r="BB72" s="7" t="s">
        <v>433</v>
      </c>
      <c r="BC72" s="7" t="s">
        <v>398</v>
      </c>
      <c r="BD72" s="7" t="s">
        <v>44</v>
      </c>
    </row>
    <row r="73" spans="49:64" x14ac:dyDescent="0.15">
      <c r="AW73" s="7" t="s">
        <v>31</v>
      </c>
      <c r="AX73" s="7" t="s">
        <v>38</v>
      </c>
      <c r="AY73" s="29">
        <v>7.333333333333333</v>
      </c>
      <c r="AZ73" s="29">
        <v>5.8888888888888893</v>
      </c>
      <c r="BA73" s="29">
        <v>8.0277777777777768</v>
      </c>
      <c r="BB73" s="29">
        <v>6.8055555555555554</v>
      </c>
      <c r="BC73" s="29">
        <v>5.541666666666667</v>
      </c>
      <c r="BD73" s="29">
        <v>6.8472222222222214</v>
      </c>
    </row>
    <row r="74" spans="49:64" x14ac:dyDescent="0.15">
      <c r="AW74" s="29"/>
      <c r="AX74" s="7" t="s">
        <v>41</v>
      </c>
      <c r="AY74" s="29">
        <v>0.66666666666666663</v>
      </c>
      <c r="AZ74" s="29">
        <v>0.8461970117626525</v>
      </c>
      <c r="BA74" s="29">
        <v>0.63620901028035171</v>
      </c>
      <c r="BB74" s="29">
        <v>0.78511280488992652</v>
      </c>
      <c r="BC74" s="29">
        <v>1.3112422587084835</v>
      </c>
      <c r="BD74" s="29">
        <v>0.86666157914665309</v>
      </c>
    </row>
    <row r="75" spans="49:64" x14ac:dyDescent="0.15">
      <c r="AW75" s="29"/>
      <c r="AX75" s="7" t="s">
        <v>45</v>
      </c>
      <c r="AY75" s="29">
        <v>1.2671360632611248</v>
      </c>
      <c r="AZ75" s="29">
        <v>1.6233815824162625</v>
      </c>
      <c r="BA75" s="29">
        <v>1.9207702549906802</v>
      </c>
      <c r="BB75" s="29">
        <v>1.5801487618405321</v>
      </c>
      <c r="BC75" s="29">
        <v>2.6320746382670177</v>
      </c>
      <c r="BD75" s="29">
        <v>2.0600815122819034</v>
      </c>
    </row>
    <row r="76" spans="49:64" x14ac:dyDescent="0.15">
      <c r="AW76" s="7" t="s">
        <v>32</v>
      </c>
      <c r="AX76" s="7" t="s">
        <v>38</v>
      </c>
      <c r="AY76" s="29">
        <v>8.4166666666666679</v>
      </c>
      <c r="AZ76" s="29">
        <v>8.1944444444444446</v>
      </c>
      <c r="BA76" s="29">
        <v>8.0000000000000018</v>
      </c>
      <c r="BB76" s="29">
        <v>7.7638888888888893</v>
      </c>
      <c r="BC76" s="29">
        <v>6.8194444444444438</v>
      </c>
      <c r="BD76" s="29">
        <v>6.9999999999999991</v>
      </c>
    </row>
    <row r="77" spans="49:64" x14ac:dyDescent="0.15">
      <c r="AX77" s="7" t="s">
        <v>41</v>
      </c>
      <c r="AY77" s="29">
        <v>0.35010706349385368</v>
      </c>
      <c r="AZ77" s="29">
        <v>0.28943781791762652</v>
      </c>
      <c r="BA77" s="29">
        <v>0.4600437062282362</v>
      </c>
      <c r="BB77" s="29">
        <v>0.62130743411743794</v>
      </c>
      <c r="BC77" s="29">
        <v>0.98835815970318364</v>
      </c>
      <c r="BD77" s="29">
        <v>0.58493732611708837</v>
      </c>
    </row>
    <row r="78" spans="49:64" x14ac:dyDescent="0.15">
      <c r="AW78" s="29"/>
      <c r="AX78" s="7" t="s">
        <v>45</v>
      </c>
      <c r="AY78" s="29">
        <v>0.80052799477753134</v>
      </c>
      <c r="AZ78" s="29">
        <v>0.6198338916259245</v>
      </c>
      <c r="BA78" s="29">
        <v>1.4917614127855889</v>
      </c>
      <c r="BB78" s="29">
        <v>0.99990218613954351</v>
      </c>
      <c r="BC78" s="29">
        <v>1.959637713635124</v>
      </c>
      <c r="BD78" s="29">
        <v>1.1132998786123665</v>
      </c>
    </row>
    <row r="79" spans="49:64" x14ac:dyDescent="0.15">
      <c r="AW79" s="7" t="s">
        <v>33</v>
      </c>
      <c r="AX79" s="7" t="s">
        <v>38</v>
      </c>
      <c r="AY79" s="29">
        <v>9.0486111111111107</v>
      </c>
      <c r="AZ79" s="29">
        <v>8.4583333333333339</v>
      </c>
      <c r="BA79" s="29">
        <v>7.4027777777777777</v>
      </c>
      <c r="BB79" s="29">
        <v>8.3142361111111107</v>
      </c>
      <c r="BC79" s="29">
        <v>7.416666666666667</v>
      </c>
      <c r="BD79" s="29">
        <v>7.7708333333333339</v>
      </c>
    </row>
    <row r="80" spans="49:64" x14ac:dyDescent="0.15">
      <c r="AW80" s="29"/>
      <c r="AX80" s="7" t="s">
        <v>41</v>
      </c>
      <c r="AY80" s="29">
        <v>0.72462208115253213</v>
      </c>
      <c r="AZ80" s="29">
        <v>1.0564949871382814</v>
      </c>
      <c r="BA80" s="29">
        <v>1.2083447363081758</v>
      </c>
      <c r="BB80" s="29">
        <v>0.76825726060638511</v>
      </c>
      <c r="BC80" s="29">
        <v>1.2326395875249494</v>
      </c>
      <c r="BD80" s="29">
        <v>1.2860112580799101</v>
      </c>
    </row>
    <row r="81" spans="49:73" x14ac:dyDescent="0.15">
      <c r="AX81" s="7" t="s">
        <v>45</v>
      </c>
      <c r="AY81" s="29">
        <v>1.1388149332833555</v>
      </c>
      <c r="AZ81" s="29">
        <v>1.4816958308678834</v>
      </c>
      <c r="BA81" s="29">
        <v>1.9276324398497728</v>
      </c>
      <c r="BB81" s="29">
        <v>1.5150817921888358</v>
      </c>
      <c r="BC81" s="29">
        <v>2.8371280856965004</v>
      </c>
      <c r="BD81" s="29">
        <v>1.8114220932736798</v>
      </c>
    </row>
    <row r="82" spans="49:73" x14ac:dyDescent="0.15">
      <c r="AW82" s="7" t="s">
        <v>37</v>
      </c>
      <c r="AX82" s="31" t="s">
        <v>38</v>
      </c>
      <c r="AY82" s="30">
        <v>8.42</v>
      </c>
      <c r="AZ82" s="30">
        <v>8.19</v>
      </c>
      <c r="BA82" s="30">
        <v>8</v>
      </c>
      <c r="BB82" s="30">
        <v>7.76</v>
      </c>
      <c r="BC82" s="30">
        <v>6.82</v>
      </c>
      <c r="BD82" s="30">
        <v>7</v>
      </c>
    </row>
    <row r="83" spans="49:73" x14ac:dyDescent="0.15">
      <c r="AX83" s="31" t="s">
        <v>41</v>
      </c>
      <c r="AY83" s="30">
        <v>0.35</v>
      </c>
      <c r="AZ83" s="30">
        <v>0.28999999999999998</v>
      </c>
      <c r="BA83" s="30">
        <v>0.46</v>
      </c>
      <c r="BB83" s="30">
        <v>0.62</v>
      </c>
      <c r="BC83" s="30">
        <v>0.99</v>
      </c>
      <c r="BD83" s="30">
        <v>0.57999999999999996</v>
      </c>
    </row>
    <row r="84" spans="49:73" x14ac:dyDescent="0.15">
      <c r="AX84" s="7" t="s">
        <v>45</v>
      </c>
      <c r="AY84" s="29">
        <v>0.82917258106377756</v>
      </c>
      <c r="AZ84" s="29">
        <v>1.0038073062003703</v>
      </c>
      <c r="BA84" s="29">
        <v>1.4986445507457988</v>
      </c>
      <c r="BB84" s="29">
        <v>1.1311571976554347</v>
      </c>
      <c r="BC84" s="29">
        <v>2.3511873750688248</v>
      </c>
      <c r="BD84" s="29">
        <v>1.3109903362054369</v>
      </c>
    </row>
    <row r="85" spans="49:73" x14ac:dyDescent="0.15">
      <c r="AX85" s="7"/>
      <c r="AY85" s="29"/>
      <c r="AZ85" s="29"/>
      <c r="BB85" s="29"/>
      <c r="BC85" s="29"/>
      <c r="BF85" s="29"/>
    </row>
    <row r="86" spans="49:73" x14ac:dyDescent="0.15">
      <c r="AX86" s="7"/>
      <c r="AY86" s="29"/>
      <c r="AZ86" s="29"/>
      <c r="BA86" s="29"/>
      <c r="BB86" s="29"/>
      <c r="BC86" s="29"/>
    </row>
    <row r="87" spans="49:73" x14ac:dyDescent="0.15">
      <c r="AX87" s="7"/>
      <c r="AY87" s="29"/>
      <c r="AZ87" s="29"/>
      <c r="BA87" s="29"/>
      <c r="BB87" s="29"/>
      <c r="BC87" s="29"/>
    </row>
    <row r="88" spans="49:73" x14ac:dyDescent="0.15">
      <c r="AX88" s="7"/>
      <c r="AY88" s="29"/>
      <c r="AZ88" s="29"/>
      <c r="BA88" s="29"/>
      <c r="BB88" s="29"/>
      <c r="BC88" s="29"/>
      <c r="BD88" s="29"/>
    </row>
    <row r="89" spans="49:73" x14ac:dyDescent="0.15">
      <c r="AX89" s="78" t="s">
        <v>396</v>
      </c>
      <c r="AY89" s="78"/>
      <c r="AZ89" s="78"/>
      <c r="BA89" s="78"/>
      <c r="BB89" s="77" t="s">
        <v>2</v>
      </c>
      <c r="BC89" s="77"/>
      <c r="BD89" s="77"/>
      <c r="BE89" s="77"/>
      <c r="BF89" s="76" t="s">
        <v>397</v>
      </c>
      <c r="BG89" s="76"/>
      <c r="BH89" s="76"/>
      <c r="BI89" s="76"/>
      <c r="BJ89" s="126" t="s">
        <v>44</v>
      </c>
      <c r="BK89" s="126"/>
      <c r="BL89" s="126"/>
      <c r="BM89" s="90"/>
      <c r="BN89" s="124" t="s">
        <v>398</v>
      </c>
      <c r="BO89" s="124"/>
      <c r="BP89" s="124"/>
      <c r="BQ89" s="75"/>
      <c r="BR89" s="120" t="s">
        <v>399</v>
      </c>
      <c r="BS89" s="120"/>
      <c r="BT89" s="120"/>
      <c r="BU89" s="74"/>
    </row>
    <row r="90" spans="49:73" x14ac:dyDescent="0.15">
      <c r="AX90" s="7" t="s">
        <v>31</v>
      </c>
      <c r="AY90" s="7" t="s">
        <v>32</v>
      </c>
      <c r="AZ90" s="7" t="s">
        <v>33</v>
      </c>
      <c r="BA90" s="7" t="s">
        <v>37</v>
      </c>
      <c r="BB90" s="7" t="s">
        <v>31</v>
      </c>
      <c r="BC90" s="7" t="s">
        <v>32</v>
      </c>
      <c r="BD90" s="7" t="s">
        <v>33</v>
      </c>
      <c r="BE90" s="7" t="s">
        <v>37</v>
      </c>
      <c r="BF90" s="7" t="s">
        <v>31</v>
      </c>
      <c r="BG90" s="7" t="s">
        <v>32</v>
      </c>
      <c r="BH90" s="7" t="s">
        <v>33</v>
      </c>
      <c r="BI90" s="7" t="s">
        <v>37</v>
      </c>
      <c r="BJ90" s="7" t="s">
        <v>31</v>
      </c>
      <c r="BK90" s="7" t="s">
        <v>32</v>
      </c>
      <c r="BL90" s="7" t="s">
        <v>33</v>
      </c>
      <c r="BM90" s="7" t="s">
        <v>37</v>
      </c>
      <c r="BN90" s="7" t="s">
        <v>31</v>
      </c>
      <c r="BO90" s="7" t="s">
        <v>32</v>
      </c>
      <c r="BP90" s="7" t="s">
        <v>33</v>
      </c>
      <c r="BQ90" s="7" t="s">
        <v>37</v>
      </c>
      <c r="BR90" s="7" t="s">
        <v>31</v>
      </c>
      <c r="BS90" s="7" t="s">
        <v>32</v>
      </c>
      <c r="BT90" s="7" t="s">
        <v>33</v>
      </c>
      <c r="BU90" s="7" t="s">
        <v>37</v>
      </c>
    </row>
    <row r="91" spans="49:73" x14ac:dyDescent="0.15">
      <c r="AW91" s="80" t="s">
        <v>419</v>
      </c>
      <c r="AX91" s="68">
        <f>D13</f>
        <v>7.125</v>
      </c>
      <c r="AY91" s="68">
        <f>D29</f>
        <v>8.875</v>
      </c>
      <c r="AZ91" s="68">
        <f>D45</f>
        <v>9</v>
      </c>
      <c r="BA91" s="68">
        <f>AVERAGE(AX91:AZ91)</f>
        <v>8.3333333333333339</v>
      </c>
      <c r="BB91" s="68">
        <f>E13</f>
        <v>6.5</v>
      </c>
      <c r="BC91" s="68">
        <f>E29</f>
        <v>7.75</v>
      </c>
      <c r="BD91" s="68">
        <f>E45</f>
        <v>8.25</v>
      </c>
      <c r="BE91" s="68">
        <f>AVERAGE(BB91:BD91)</f>
        <v>7.5</v>
      </c>
      <c r="BF91" s="68">
        <f>F13</f>
        <v>7.5</v>
      </c>
      <c r="BG91" s="68">
        <f>F29</f>
        <v>7.875</v>
      </c>
      <c r="BH91" s="68">
        <f>F45</f>
        <v>7.25</v>
      </c>
      <c r="BI91" s="68">
        <f>AVERAGE(BF91:BH91)</f>
        <v>7.541666666666667</v>
      </c>
      <c r="BJ91" s="68">
        <f>G13</f>
        <v>6.75</v>
      </c>
      <c r="BK91" s="68">
        <f>G29</f>
        <v>6.375</v>
      </c>
      <c r="BL91" s="68">
        <f>G45</f>
        <v>7.125</v>
      </c>
      <c r="BM91" s="68">
        <f>AVERAGE(BJ91:BL91)</f>
        <v>6.75</v>
      </c>
      <c r="BN91" s="68">
        <f>H13</f>
        <v>2.625</v>
      </c>
      <c r="BO91" s="68">
        <f>H29</f>
        <v>5.25</v>
      </c>
      <c r="BP91" s="68">
        <f>H45</f>
        <v>5.375</v>
      </c>
      <c r="BQ91" s="68">
        <f>AVERAGE(BN91:BP91)</f>
        <v>4.416666666666667</v>
      </c>
      <c r="BR91" s="68">
        <f>I13</f>
        <v>6</v>
      </c>
      <c r="BS91" s="68">
        <f>I29</f>
        <v>7.375</v>
      </c>
      <c r="BT91" s="68">
        <f>I45</f>
        <v>7.875</v>
      </c>
      <c r="BU91" s="68">
        <f>AVERAGE(BR91:BT91)</f>
        <v>7.083333333333333</v>
      </c>
    </row>
    <row r="92" spans="49:73" x14ac:dyDescent="0.15">
      <c r="AW92" s="79" t="s">
        <v>420</v>
      </c>
      <c r="AX92" s="68">
        <f>J13</f>
        <v>5.875</v>
      </c>
      <c r="AY92" s="68">
        <f>J29</f>
        <v>8</v>
      </c>
      <c r="AZ92" s="68">
        <f>J45</f>
        <v>8.75</v>
      </c>
      <c r="BA92" s="68">
        <f t="shared" ref="BA92:BA99" si="43">AVERAGE(AX92:AZ92)</f>
        <v>7.541666666666667</v>
      </c>
      <c r="BB92" s="68">
        <f>K13</f>
        <v>8</v>
      </c>
      <c r="BC92" s="68">
        <f>K29</f>
        <v>8.625</v>
      </c>
      <c r="BD92" s="68">
        <f>K45</f>
        <v>9.125</v>
      </c>
      <c r="BE92" s="68">
        <f t="shared" ref="BE92:BE99" si="44">AVERAGE(BB92:BD92)</f>
        <v>8.5833333333333339</v>
      </c>
      <c r="BF92" s="68">
        <f>L13</f>
        <v>8</v>
      </c>
      <c r="BG92" s="68">
        <f>L29</f>
        <v>7.75</v>
      </c>
      <c r="BH92" s="68">
        <f>L45</f>
        <v>7.25</v>
      </c>
      <c r="BI92" s="68">
        <f t="shared" ref="BI92:BI99" si="45">AVERAGE(BF92:BH92)</f>
        <v>7.666666666666667</v>
      </c>
      <c r="BJ92" s="68">
        <f>M13</f>
        <v>8.25</v>
      </c>
      <c r="BK92" s="68">
        <f>M29</f>
        <v>7</v>
      </c>
      <c r="BL92" s="68">
        <f>M45</f>
        <v>8.0625</v>
      </c>
      <c r="BM92" s="68">
        <f t="shared" ref="BM92:BM99" si="46">AVERAGE(BJ92:BL92)</f>
        <v>7.770833333333333</v>
      </c>
      <c r="BN92" s="68">
        <f>N13</f>
        <v>5.125</v>
      </c>
      <c r="BO92" s="68">
        <f>N29</f>
        <v>6.25</v>
      </c>
      <c r="BP92" s="68">
        <f>N45</f>
        <v>7.25</v>
      </c>
      <c r="BQ92" s="68">
        <f t="shared" ref="BQ92:BQ99" si="47">AVERAGE(BN92:BP92)</f>
        <v>6.208333333333333</v>
      </c>
      <c r="BR92" s="68">
        <f>O13</f>
        <v>7.375</v>
      </c>
      <c r="BS92" s="68">
        <f>O29</f>
        <v>7.875</v>
      </c>
      <c r="BT92" s="68">
        <f>O45</f>
        <v>8.3125</v>
      </c>
      <c r="BU92" s="68">
        <f t="shared" ref="BU92:BU99" si="48">AVERAGE(BR92:BT92)</f>
        <v>7.854166666666667</v>
      </c>
    </row>
    <row r="93" spans="49:73" x14ac:dyDescent="0.15">
      <c r="AW93" s="81" t="s">
        <v>421</v>
      </c>
      <c r="AX93" s="68">
        <f>P13</f>
        <v>5</v>
      </c>
      <c r="AY93" s="68">
        <f>P29</f>
        <v>8.375</v>
      </c>
      <c r="AZ93" s="68">
        <f>P45</f>
        <v>9</v>
      </c>
      <c r="BA93" s="68">
        <f t="shared" si="43"/>
        <v>7.458333333333333</v>
      </c>
      <c r="BB93" s="68">
        <f>Q13</f>
        <v>6.75</v>
      </c>
      <c r="BC93" s="68">
        <f>Q29</f>
        <v>8.5</v>
      </c>
      <c r="BD93" s="68">
        <f>Q45</f>
        <v>8.875</v>
      </c>
      <c r="BE93" s="68">
        <f t="shared" si="44"/>
        <v>8.0416666666666661</v>
      </c>
      <c r="BF93" s="68">
        <f>R13</f>
        <v>9</v>
      </c>
      <c r="BG93" s="68">
        <f>R29</f>
        <v>8.75</v>
      </c>
      <c r="BH93" s="68">
        <f>R45</f>
        <v>7.75</v>
      </c>
      <c r="BI93" s="68">
        <f t="shared" si="45"/>
        <v>8.5</v>
      </c>
      <c r="BJ93" s="68">
        <f>S13</f>
        <v>5.625</v>
      </c>
      <c r="BK93" s="68">
        <f>S29</f>
        <v>7.25</v>
      </c>
      <c r="BL93" s="68">
        <f>S45</f>
        <v>7.125</v>
      </c>
      <c r="BM93" s="68">
        <f t="shared" si="46"/>
        <v>6.666666666666667</v>
      </c>
      <c r="BN93" s="68">
        <f>T13</f>
        <v>6.625</v>
      </c>
      <c r="BO93" s="68">
        <f>T29</f>
        <v>7.875</v>
      </c>
      <c r="BP93" s="68">
        <f>T45</f>
        <v>8.625</v>
      </c>
      <c r="BQ93" s="68">
        <f t="shared" si="47"/>
        <v>7.708333333333333</v>
      </c>
      <c r="BR93" s="68">
        <f>U13</f>
        <v>6.125</v>
      </c>
      <c r="BS93" s="68">
        <f>U29</f>
        <v>7.75</v>
      </c>
      <c r="BT93" s="68">
        <f>U45</f>
        <v>7.75</v>
      </c>
      <c r="BU93" s="68">
        <f t="shared" si="48"/>
        <v>7.208333333333333</v>
      </c>
    </row>
    <row r="94" spans="49:73" x14ac:dyDescent="0.15">
      <c r="AW94" s="82" t="s">
        <v>422</v>
      </c>
      <c r="AX94" s="68">
        <f>V13</f>
        <v>6.75</v>
      </c>
      <c r="AY94" s="68">
        <f>V29</f>
        <v>8.5</v>
      </c>
      <c r="AZ94" s="68">
        <f>V45</f>
        <v>8.875</v>
      </c>
      <c r="BA94" s="68">
        <f t="shared" si="43"/>
        <v>8.0416666666666661</v>
      </c>
      <c r="BB94" s="68">
        <f>W13</f>
        <v>7.5</v>
      </c>
      <c r="BC94" s="68">
        <f>W29</f>
        <v>8.25</v>
      </c>
      <c r="BD94" s="68">
        <f>W45</f>
        <v>9.25</v>
      </c>
      <c r="BE94" s="68">
        <f t="shared" si="44"/>
        <v>8.3333333333333339</v>
      </c>
      <c r="BF94" s="68">
        <f>X13</f>
        <v>8.5</v>
      </c>
      <c r="BG94" s="68">
        <f>X29</f>
        <v>8.5</v>
      </c>
      <c r="BH94" s="68">
        <f>X45</f>
        <v>7.6875</v>
      </c>
      <c r="BI94" s="68">
        <f t="shared" si="45"/>
        <v>8.2291666666666661</v>
      </c>
      <c r="BJ94" s="68">
        <f>Y13</f>
        <v>6.75</v>
      </c>
      <c r="BK94" s="68">
        <f>Y29</f>
        <v>7.125</v>
      </c>
      <c r="BL94" s="68">
        <f>Y45</f>
        <v>8.0625</v>
      </c>
      <c r="BM94" s="68">
        <f t="shared" si="46"/>
        <v>7.3125</v>
      </c>
      <c r="BN94" s="68">
        <f>Z13</f>
        <v>6</v>
      </c>
      <c r="BO94" s="68">
        <f>Z29</f>
        <v>7.125</v>
      </c>
      <c r="BP94" s="68">
        <f>Z45</f>
        <v>7.25</v>
      </c>
      <c r="BQ94" s="68">
        <f t="shared" si="47"/>
        <v>6.791666666666667</v>
      </c>
      <c r="BR94" s="68">
        <f>AA13</f>
        <v>7.125</v>
      </c>
      <c r="BS94" s="68">
        <f>AA29</f>
        <v>7.875</v>
      </c>
      <c r="BT94" s="68">
        <f>AA45</f>
        <v>9.1875</v>
      </c>
      <c r="BU94" s="68">
        <f t="shared" si="48"/>
        <v>8.0625</v>
      </c>
    </row>
    <row r="95" spans="49:73" x14ac:dyDescent="0.15">
      <c r="AW95" s="83" t="s">
        <v>423</v>
      </c>
      <c r="AX95" s="68">
        <f>AB13</f>
        <v>5</v>
      </c>
      <c r="AY95" s="68">
        <f>AB29</f>
        <v>8.375</v>
      </c>
      <c r="AZ95" s="68">
        <f>AB45</f>
        <v>8.5</v>
      </c>
      <c r="BA95" s="68">
        <f t="shared" si="43"/>
        <v>7.291666666666667</v>
      </c>
      <c r="BB95" s="68">
        <f>AC13</f>
        <v>6.875</v>
      </c>
      <c r="BC95" s="68">
        <f>AC29</f>
        <v>8.625</v>
      </c>
      <c r="BD95" s="68">
        <f>AC45</f>
        <v>9.375</v>
      </c>
      <c r="BE95" s="68">
        <f t="shared" si="44"/>
        <v>8.2916666666666661</v>
      </c>
      <c r="BF95" s="68">
        <f>AD13</f>
        <v>9</v>
      </c>
      <c r="BG95" s="68">
        <f>AD29</f>
        <v>8.5</v>
      </c>
      <c r="BH95" s="68">
        <f>AD45</f>
        <v>7.5</v>
      </c>
      <c r="BI95" s="68">
        <f t="shared" si="45"/>
        <v>8.3333333333333339</v>
      </c>
      <c r="BJ95" s="68">
        <f>AE13</f>
        <v>5.75</v>
      </c>
      <c r="BK95" s="68">
        <f>AE29</f>
        <v>6.75</v>
      </c>
      <c r="BL95" s="68">
        <f>AE45</f>
        <v>8.125</v>
      </c>
      <c r="BM95" s="68">
        <f t="shared" si="46"/>
        <v>6.875</v>
      </c>
      <c r="BN95" s="68">
        <f>AF13</f>
        <v>5.875</v>
      </c>
      <c r="BO95" s="68">
        <f>AF29</f>
        <v>7.5</v>
      </c>
      <c r="BP95" s="68">
        <f>AF45</f>
        <v>7.5</v>
      </c>
      <c r="BQ95" s="68">
        <f t="shared" si="47"/>
        <v>6.958333333333333</v>
      </c>
      <c r="BR95" s="68">
        <f>AG13</f>
        <v>6.875</v>
      </c>
      <c r="BS95" s="68">
        <f>AG29</f>
        <v>7.875</v>
      </c>
      <c r="BT95" s="68">
        <f>AG45</f>
        <v>7.875</v>
      </c>
      <c r="BU95" s="68">
        <f t="shared" si="48"/>
        <v>7.541666666666667</v>
      </c>
    </row>
    <row r="96" spans="49:73" x14ac:dyDescent="0.15">
      <c r="AW96" s="84" t="s">
        <v>424</v>
      </c>
      <c r="AX96" s="68">
        <f>AH13</f>
        <v>5</v>
      </c>
      <c r="AY96" s="68">
        <f>AH29</f>
        <v>7.875</v>
      </c>
      <c r="AZ96" s="68">
        <f>AH45</f>
        <v>8</v>
      </c>
      <c r="BA96" s="68">
        <f t="shared" si="43"/>
        <v>6.958333333333333</v>
      </c>
      <c r="BB96" s="68">
        <f>AI13</f>
        <v>7.625</v>
      </c>
      <c r="BC96" s="68">
        <f>AI29</f>
        <v>8.625</v>
      </c>
      <c r="BD96" s="68">
        <f>AI45</f>
        <v>9</v>
      </c>
      <c r="BE96" s="68">
        <f t="shared" si="44"/>
        <v>8.4166666666666661</v>
      </c>
      <c r="BF96" s="68">
        <f>AJ13</f>
        <v>8.125</v>
      </c>
      <c r="BG96" s="68">
        <f>AJ29</f>
        <v>8</v>
      </c>
      <c r="BH96" s="68">
        <f>AJ45</f>
        <v>7.875</v>
      </c>
      <c r="BI96" s="68">
        <f t="shared" si="45"/>
        <v>8</v>
      </c>
      <c r="BJ96" s="68">
        <f>AK13</f>
        <v>6.25</v>
      </c>
      <c r="BK96" s="68">
        <f>AK29</f>
        <v>7.375</v>
      </c>
      <c r="BL96" s="68">
        <f>AK45</f>
        <v>8.125</v>
      </c>
      <c r="BM96" s="68">
        <f t="shared" si="46"/>
        <v>7.25</v>
      </c>
      <c r="BN96" s="68">
        <f>AL13</f>
        <v>5.375</v>
      </c>
      <c r="BO96" s="68">
        <f>AL29</f>
        <v>7</v>
      </c>
      <c r="BP96" s="68">
        <f>AL45</f>
        <v>7.625</v>
      </c>
      <c r="BQ96" s="68">
        <f t="shared" si="47"/>
        <v>6.666666666666667</v>
      </c>
      <c r="BR96" s="68">
        <f>AM13</f>
        <v>6.5</v>
      </c>
      <c r="BS96" s="68">
        <f>AM29</f>
        <v>7.875</v>
      </c>
      <c r="BT96" s="68">
        <f>AM45</f>
        <v>8.75</v>
      </c>
      <c r="BU96" s="68">
        <f t="shared" si="48"/>
        <v>7.708333333333333</v>
      </c>
    </row>
    <row r="97" spans="49:73" x14ac:dyDescent="0.15">
      <c r="AW97" s="85" t="s">
        <v>425</v>
      </c>
      <c r="AX97" s="68">
        <f>AN13</f>
        <v>5.375</v>
      </c>
      <c r="AY97" s="68">
        <f>AN29</f>
        <v>7.625</v>
      </c>
      <c r="AZ97" s="68">
        <f>AN45</f>
        <v>7.5</v>
      </c>
      <c r="BA97" s="68">
        <f t="shared" si="43"/>
        <v>6.833333333333333</v>
      </c>
      <c r="BB97" s="68">
        <f>AO13</f>
        <v>7.5</v>
      </c>
      <c r="BC97" s="68">
        <f>AO29</f>
        <v>8.875</v>
      </c>
      <c r="BD97" s="68">
        <f>AO45</f>
        <v>9.375</v>
      </c>
      <c r="BE97" s="68">
        <f t="shared" si="44"/>
        <v>8.5833333333333339</v>
      </c>
      <c r="BF97" s="68">
        <f>AP13</f>
        <v>8.625</v>
      </c>
      <c r="BG97" s="68">
        <f>AP29</f>
        <v>8.25</v>
      </c>
      <c r="BH97" s="68">
        <f>AP45</f>
        <v>7.625</v>
      </c>
      <c r="BI97" s="68">
        <f t="shared" si="45"/>
        <v>8.1666666666666661</v>
      </c>
      <c r="BJ97" s="68">
        <f>AQ13</f>
        <v>6.125</v>
      </c>
      <c r="BK97" s="68">
        <f>AQ29</f>
        <v>6.875</v>
      </c>
      <c r="BL97" s="68">
        <f>AQ45</f>
        <v>7.3125</v>
      </c>
      <c r="BM97" s="68">
        <f t="shared" si="46"/>
        <v>6.770833333333333</v>
      </c>
      <c r="BN97" s="68">
        <f>AR13</f>
        <v>7</v>
      </c>
      <c r="BO97" s="68">
        <f>AR29</f>
        <v>7.75</v>
      </c>
      <c r="BP97" s="68">
        <f>AR45</f>
        <v>8.75</v>
      </c>
      <c r="BQ97" s="68">
        <f t="shared" si="47"/>
        <v>7.833333333333333</v>
      </c>
      <c r="BR97" s="68">
        <f>AS13</f>
        <v>6.875</v>
      </c>
      <c r="BS97" s="68">
        <f>AS29</f>
        <v>7.75</v>
      </c>
      <c r="BT97" s="68">
        <f>AS45</f>
        <v>7.875</v>
      </c>
      <c r="BU97" s="68">
        <f t="shared" si="48"/>
        <v>7.5</v>
      </c>
    </row>
    <row r="98" spans="49:73" x14ac:dyDescent="0.15">
      <c r="AW98" s="86" t="s">
        <v>426</v>
      </c>
      <c r="AX98" s="68">
        <f>AT13</f>
        <v>6.375</v>
      </c>
      <c r="AY98" s="68">
        <f>AT29</f>
        <v>8</v>
      </c>
      <c r="AZ98" s="68">
        <f>AT45</f>
        <v>8.375</v>
      </c>
      <c r="BA98" s="68">
        <f t="shared" si="43"/>
        <v>7.583333333333333</v>
      </c>
      <c r="BB98" s="68">
        <f>AU13</f>
        <v>7.75</v>
      </c>
      <c r="BC98" s="68">
        <f>AU29</f>
        <v>8</v>
      </c>
      <c r="BD98" s="68">
        <f>AU45</f>
        <v>9.125</v>
      </c>
      <c r="BE98" s="68">
        <f t="shared" si="44"/>
        <v>8.2916666666666661</v>
      </c>
      <c r="BF98" s="68">
        <f>AV13</f>
        <v>8.75</v>
      </c>
      <c r="BG98" s="68">
        <f>AV29</f>
        <v>8</v>
      </c>
      <c r="BH98" s="68">
        <f>AV45</f>
        <v>7.875</v>
      </c>
      <c r="BI98" s="68">
        <f t="shared" si="45"/>
        <v>8.2083333333333339</v>
      </c>
      <c r="BJ98" s="68">
        <f>AW13</f>
        <v>7</v>
      </c>
      <c r="BK98" s="68">
        <f>AW29</f>
        <v>7.125</v>
      </c>
      <c r="BL98" s="68">
        <f>AW45</f>
        <v>8.125</v>
      </c>
      <c r="BM98" s="68">
        <f t="shared" si="46"/>
        <v>7.416666666666667</v>
      </c>
      <c r="BN98" s="68">
        <f>AX13</f>
        <v>6.625</v>
      </c>
      <c r="BO98" s="68">
        <f>AX29</f>
        <v>7.375</v>
      </c>
      <c r="BP98" s="68">
        <f>AX45</f>
        <v>8.75</v>
      </c>
      <c r="BQ98" s="68">
        <f t="shared" si="47"/>
        <v>7.583333333333333</v>
      </c>
      <c r="BR98" s="68">
        <f>AY13</f>
        <v>7.125</v>
      </c>
      <c r="BS98" s="68">
        <f>AY29</f>
        <v>7.375</v>
      </c>
      <c r="BT98" s="68">
        <f>AY45</f>
        <v>8.25</v>
      </c>
      <c r="BU98" s="68">
        <f t="shared" si="48"/>
        <v>7.583333333333333</v>
      </c>
    </row>
    <row r="99" spans="49:73" x14ac:dyDescent="0.15">
      <c r="AW99" s="87" t="s">
        <v>427</v>
      </c>
      <c r="AX99" s="68">
        <f>AZ13</f>
        <v>6.5</v>
      </c>
      <c r="AY99" s="68">
        <f>AZ29</f>
        <v>8.125</v>
      </c>
      <c r="AZ99" s="68">
        <f>AZ45</f>
        <v>8.125</v>
      </c>
      <c r="BA99" s="68">
        <f t="shared" si="43"/>
        <v>7.583333333333333</v>
      </c>
      <c r="BB99" s="68">
        <f>BA13</f>
        <v>7.5</v>
      </c>
      <c r="BC99" s="68">
        <f>BA29</f>
        <v>8.5</v>
      </c>
      <c r="BD99" s="68">
        <f>BA45</f>
        <v>9.0625</v>
      </c>
      <c r="BE99" s="68">
        <f t="shared" si="44"/>
        <v>8.3541666666666661</v>
      </c>
      <c r="BF99" s="68">
        <f>BB13</f>
        <v>4.75</v>
      </c>
      <c r="BG99" s="68">
        <f>BB29</f>
        <v>6.375</v>
      </c>
      <c r="BH99" s="68">
        <f>BB45</f>
        <v>5.8125</v>
      </c>
      <c r="BI99" s="68">
        <f t="shared" si="45"/>
        <v>5.645833333333333</v>
      </c>
      <c r="BJ99" s="68">
        <f>BC13</f>
        <v>9.125</v>
      </c>
      <c r="BK99" s="68">
        <f>BC29</f>
        <v>7.125</v>
      </c>
      <c r="BL99" s="68">
        <f>BC45</f>
        <v>7.875</v>
      </c>
      <c r="BM99" s="68">
        <f t="shared" si="46"/>
        <v>8.0416666666666661</v>
      </c>
      <c r="BN99" s="68">
        <f>BD13</f>
        <v>4.625</v>
      </c>
      <c r="BO99" s="68">
        <f>BD29</f>
        <v>5.25</v>
      </c>
      <c r="BP99" s="68">
        <f>BD45</f>
        <v>5.625</v>
      </c>
      <c r="BQ99" s="68">
        <f t="shared" si="47"/>
        <v>5.166666666666667</v>
      </c>
      <c r="BR99" s="68">
        <f>BE13</f>
        <v>7.25</v>
      </c>
      <c r="BS99" s="68">
        <f>BE29</f>
        <v>8.125</v>
      </c>
      <c r="BT99" s="68">
        <f>BE45</f>
        <v>9</v>
      </c>
      <c r="BU99" s="68">
        <f t="shared" si="48"/>
        <v>8.125</v>
      </c>
    </row>
    <row r="100" spans="49:73" x14ac:dyDescent="0.15">
      <c r="BA100" s="68"/>
      <c r="BE100" s="68"/>
      <c r="BI100" s="68"/>
      <c r="BM100" s="68"/>
      <c r="BQ100" s="68"/>
      <c r="BU100" s="68"/>
    </row>
    <row r="101" spans="49:73" x14ac:dyDescent="0.15">
      <c r="AW101" s="62" t="s">
        <v>40</v>
      </c>
      <c r="AX101" s="68">
        <f>AVERAGE(AX91,AX92,AX93,AX94,AX95,AX96,AX97,AX98,AX99)</f>
        <v>5.8888888888888893</v>
      </c>
      <c r="AY101" s="68">
        <f>AVERAGE(AY91,AY92,AY93,AY94,AY95,AY96,AY97,AY98,AY99)</f>
        <v>8.1944444444444446</v>
      </c>
      <c r="AZ101" s="68">
        <f>AVERAGE(AZ91,AZ92,AZ93,AZ94,AZ95,AZ96,AZ97,AZ98,AZ99)</f>
        <v>8.4583333333333339</v>
      </c>
      <c r="BA101" s="68">
        <f t="shared" ref="BA101:BA102" si="49">AVERAGE(AX101:AZ101)</f>
        <v>7.5138888888888893</v>
      </c>
      <c r="BB101" s="68">
        <f>AVERAGE(BB91,BB92,BB93,BB94,BB95,BB96,BB97,BB98,BB99)</f>
        <v>7.333333333333333</v>
      </c>
      <c r="BC101" s="68">
        <f>AVERAGE(BC91,BC92,BC93,BC94,BC95,BC96,BC97,BC98,BC99)</f>
        <v>8.4166666666666661</v>
      </c>
      <c r="BD101" s="68">
        <f>AVERAGE(BD91,BD92,BD93,BD94,BD95,BD96,BD97,BD98,BD99)</f>
        <v>9.0486111111111107</v>
      </c>
      <c r="BE101" s="68">
        <f t="shared" ref="BE101:BE102" si="50">AVERAGE(BB101:BD101)</f>
        <v>8.2662037037037042</v>
      </c>
      <c r="BF101" s="68">
        <f>AVERAGE(BF91,BF92,BF93,BF94,BF95,BF96,BF97,BF98,BF99)</f>
        <v>8.0277777777777786</v>
      </c>
      <c r="BG101" s="68">
        <f>AVERAGE(BG91,BG92,BG93,BG94,BG95,BG96,BG97,BG98,BG99)</f>
        <v>8</v>
      </c>
      <c r="BH101" s="68">
        <f>AVERAGE(BH91,BH92,BH93,BH94,BH95,BH96,BH97,BH98,BH99)</f>
        <v>7.4027777777777777</v>
      </c>
      <c r="BI101" s="68">
        <f t="shared" ref="BI101:BI102" si="51">AVERAGE(BF101:BH101)</f>
        <v>7.810185185185186</v>
      </c>
      <c r="BJ101" s="68">
        <f>AVERAGE(BJ91,BJ92,BJ93,BJ94,BJ95,BJ96,BJ97,BJ98,BJ99)</f>
        <v>6.8472222222222223</v>
      </c>
      <c r="BK101" s="68">
        <f>AVERAGE(BK91,BK92,BK93,BK94,BK95,BK96,BK97,BK98,BK99)</f>
        <v>7</v>
      </c>
      <c r="BL101" s="68">
        <f>AVERAGE(BL91,BL92,BL93,BL94,BL95,BL96,BL97,BL98,BL99)</f>
        <v>7.770833333333333</v>
      </c>
      <c r="BM101" s="68">
        <f t="shared" ref="BM101:BM102" si="52">AVERAGE(BJ101:BL101)</f>
        <v>7.2060185185185182</v>
      </c>
      <c r="BN101" s="68">
        <f>AVERAGE(BN91,BN92,BN93,BN94,BN95,BN96,BN97,BN98,BN99)</f>
        <v>5.541666666666667</v>
      </c>
      <c r="BO101" s="68">
        <f>AVERAGE(BO91,BO92,BO93,BO94,BO95,BO96,BO97,BO98,BO99)</f>
        <v>6.8194444444444446</v>
      </c>
      <c r="BP101" s="68">
        <f>AVERAGE(BP91,BP92,BP93,BP94,BP95,BP96,BP97,BP98,BP99)</f>
        <v>7.416666666666667</v>
      </c>
      <c r="BQ101" s="68">
        <f t="shared" ref="BQ101:BQ102" si="53">AVERAGE(BN101:BP101)</f>
        <v>6.5925925925925926</v>
      </c>
      <c r="BR101" s="68">
        <f>AVERAGE(BR91,BR92,BR93,BR94,BR95,BR96,BR97,BR98,BR99)</f>
        <v>6.8055555555555554</v>
      </c>
      <c r="BS101" s="68">
        <f>AVERAGE(BS91,BS92,BS93,BS94,BS95,BS96,BS97,BS98,BS99)</f>
        <v>7.7638888888888893</v>
      </c>
      <c r="BT101" s="68">
        <f>AVERAGE(BT91,BT92,BT93,BT94,BT95,BT96,BT97,BT98,BT99)</f>
        <v>8.3194444444444446</v>
      </c>
      <c r="BU101" s="68">
        <f t="shared" ref="BU101:BU102" si="54">AVERAGE(BR101:BT101)</f>
        <v>7.6296296296296298</v>
      </c>
    </row>
    <row r="102" spans="49:73" x14ac:dyDescent="0.15">
      <c r="AW102" s="62" t="s">
        <v>43</v>
      </c>
      <c r="AX102" s="88">
        <f>AZ75</f>
        <v>1.6233815824162625</v>
      </c>
      <c r="AY102" s="88">
        <f>AZ78</f>
        <v>0.6198338916259245</v>
      </c>
      <c r="AZ102" s="88">
        <f>AZ81</f>
        <v>1.4816958308678834</v>
      </c>
      <c r="BA102" s="68">
        <f t="shared" si="49"/>
        <v>1.2416371016366901</v>
      </c>
      <c r="BB102" s="88">
        <f>AY75</f>
        <v>1.2671360632611248</v>
      </c>
      <c r="BC102" s="88">
        <f>AY78</f>
        <v>0.80052799477753134</v>
      </c>
      <c r="BD102" s="68">
        <f>AY81</f>
        <v>1.1388149332833555</v>
      </c>
      <c r="BE102" s="68">
        <f t="shared" si="50"/>
        <v>1.0688263304406707</v>
      </c>
      <c r="BF102" s="68">
        <f>BA75</f>
        <v>1.9207702549906802</v>
      </c>
      <c r="BG102" s="68">
        <f>BA78</f>
        <v>1.4917614127855889</v>
      </c>
      <c r="BH102" s="68">
        <f>BA81</f>
        <v>1.9276324398497728</v>
      </c>
      <c r="BI102" s="68">
        <f t="shared" si="51"/>
        <v>1.7800547025420139</v>
      </c>
      <c r="BJ102" s="68">
        <f>BD75</f>
        <v>2.0600815122819034</v>
      </c>
      <c r="BK102" s="68">
        <f>BD78</f>
        <v>1.1132998786123665</v>
      </c>
      <c r="BL102" s="68">
        <f>BD81</f>
        <v>1.8114220932736798</v>
      </c>
      <c r="BM102" s="68">
        <f t="shared" si="52"/>
        <v>1.6616011613893165</v>
      </c>
      <c r="BN102" s="68" t="e">
        <f>#REF!</f>
        <v>#REF!</v>
      </c>
      <c r="BO102" s="68" t="e">
        <f>#REF!</f>
        <v>#REF!</v>
      </c>
      <c r="BP102" s="68" t="e">
        <f>#REF!</f>
        <v>#REF!</v>
      </c>
      <c r="BQ102" s="68" t="e">
        <f t="shared" si="53"/>
        <v>#REF!</v>
      </c>
      <c r="BR102" s="68">
        <f>BC75</f>
        <v>2.6320746382670177</v>
      </c>
      <c r="BS102" s="68">
        <f>BC78</f>
        <v>1.959637713635124</v>
      </c>
      <c r="BT102" s="68">
        <f>BC81</f>
        <v>2.8371280856965004</v>
      </c>
      <c r="BU102" s="68">
        <f t="shared" si="54"/>
        <v>2.4762801458662138</v>
      </c>
    </row>
    <row r="103" spans="49:73" x14ac:dyDescent="0.15">
      <c r="BB103" s="68"/>
      <c r="BC103" s="68"/>
      <c r="BD103" s="68"/>
      <c r="BE103" s="68"/>
      <c r="BF103" s="68"/>
      <c r="BG103" s="68"/>
      <c r="BH103" s="68"/>
      <c r="BI103" s="68"/>
      <c r="BJ103" s="68"/>
      <c r="BK103" s="68"/>
      <c r="BL103" s="68"/>
      <c r="BM103" s="68"/>
      <c r="BN103" s="68"/>
      <c r="BO103" s="68"/>
      <c r="BP103" s="68"/>
      <c r="BQ103" s="68"/>
    </row>
    <row r="104" spans="49:73" ht="11" customHeight="1" x14ac:dyDescent="0.15">
      <c r="AW104" s="89" t="s">
        <v>428</v>
      </c>
      <c r="AX104" s="78" t="s">
        <v>396</v>
      </c>
      <c r="AY104" s="78"/>
      <c r="AZ104" s="78"/>
      <c r="BA104" s="78"/>
      <c r="BB104" s="77" t="s">
        <v>2</v>
      </c>
      <c r="BC104" s="77"/>
      <c r="BD104" s="77"/>
      <c r="BE104" s="77"/>
      <c r="BF104" s="76" t="s">
        <v>397</v>
      </c>
      <c r="BG104" s="76"/>
      <c r="BH104" s="76"/>
      <c r="BI104" s="76"/>
      <c r="BJ104" s="126" t="s">
        <v>44</v>
      </c>
      <c r="BK104" s="126"/>
      <c r="BL104" s="126"/>
      <c r="BM104" s="90"/>
      <c r="BN104" s="124" t="s">
        <v>398</v>
      </c>
      <c r="BO104" s="124"/>
      <c r="BP104" s="124"/>
      <c r="BQ104" s="75"/>
      <c r="BR104" s="120" t="s">
        <v>399</v>
      </c>
      <c r="BS104" s="120"/>
      <c r="BT104" s="120"/>
      <c r="BU104" s="74"/>
    </row>
    <row r="105" spans="49:73" ht="11" customHeight="1" x14ac:dyDescent="0.15">
      <c r="AW105" s="89"/>
      <c r="AX105" s="7" t="s">
        <v>31</v>
      </c>
      <c r="AY105" s="7" t="s">
        <v>32</v>
      </c>
      <c r="AZ105" s="7" t="s">
        <v>33</v>
      </c>
      <c r="BA105" s="7" t="s">
        <v>37</v>
      </c>
      <c r="BB105" s="7" t="s">
        <v>31</v>
      </c>
      <c r="BC105" s="7" t="s">
        <v>32</v>
      </c>
      <c r="BD105" s="7" t="s">
        <v>33</v>
      </c>
      <c r="BE105" s="7" t="s">
        <v>37</v>
      </c>
      <c r="BF105" s="7" t="s">
        <v>31</v>
      </c>
      <c r="BG105" s="7" t="s">
        <v>32</v>
      </c>
      <c r="BH105" s="7" t="s">
        <v>33</v>
      </c>
      <c r="BI105" s="7" t="s">
        <v>37</v>
      </c>
      <c r="BJ105" s="7" t="s">
        <v>31</v>
      </c>
      <c r="BK105" s="7" t="s">
        <v>32</v>
      </c>
      <c r="BL105" s="7" t="s">
        <v>33</v>
      </c>
      <c r="BM105" s="7" t="s">
        <v>37</v>
      </c>
      <c r="BN105" s="7" t="s">
        <v>31</v>
      </c>
      <c r="BO105" s="7" t="s">
        <v>32</v>
      </c>
      <c r="BP105" s="7" t="s">
        <v>33</v>
      </c>
      <c r="BQ105" s="7" t="s">
        <v>37</v>
      </c>
      <c r="BR105" s="7" t="s">
        <v>31</v>
      </c>
      <c r="BS105" s="7" t="s">
        <v>32</v>
      </c>
      <c r="BT105" s="7" t="s">
        <v>33</v>
      </c>
      <c r="BU105" s="7" t="s">
        <v>37</v>
      </c>
    </row>
    <row r="106" spans="49:73" x14ac:dyDescent="0.15">
      <c r="AW106" s="80" t="s">
        <v>419</v>
      </c>
      <c r="AX106" s="68">
        <f>D14</f>
        <v>2.1671244937540095</v>
      </c>
      <c r="AY106" s="68">
        <f>D30</f>
        <v>0.35355339059327379</v>
      </c>
      <c r="AZ106" s="68">
        <f>D46</f>
        <v>0.92582009977255142</v>
      </c>
      <c r="BA106" s="68">
        <f>AVERAGE(AX106:AZ106)</f>
        <v>1.1488326613732782</v>
      </c>
      <c r="BB106" s="68">
        <f>E14</f>
        <v>1.927248223318863</v>
      </c>
      <c r="BC106" s="68">
        <f>E30</f>
        <v>0.46291004988627571</v>
      </c>
      <c r="BD106" s="68">
        <f>E46</f>
        <v>1.5811388300841898</v>
      </c>
      <c r="BE106" s="68">
        <f>AVERAGE(BB106:BD106)</f>
        <v>1.323765701096443</v>
      </c>
      <c r="BF106" s="68">
        <f>F14</f>
        <v>2.1380899352993952</v>
      </c>
      <c r="BG106" s="68">
        <f>F30</f>
        <v>0.99103120896511487</v>
      </c>
      <c r="BH106" s="68">
        <f>F46</f>
        <v>1.9820624179302297</v>
      </c>
      <c r="BI106" s="68">
        <f>AVERAGE(BF106:BH106)</f>
        <v>1.7037278540649134</v>
      </c>
      <c r="BJ106" s="68">
        <f>G14</f>
        <v>2.3145502494313788</v>
      </c>
      <c r="BK106" s="68">
        <f>G30</f>
        <v>1.407885953173359</v>
      </c>
      <c r="BL106" s="68">
        <f>G46</f>
        <v>1.4577379737113252</v>
      </c>
      <c r="BM106" s="68">
        <f>AVERAGE(BJ106:BL106)</f>
        <v>1.7267247254386877</v>
      </c>
      <c r="BN106" s="68">
        <f>H14</f>
        <v>2.615202805574687</v>
      </c>
      <c r="BO106" s="68">
        <f>H30</f>
        <v>2.0528725518857018</v>
      </c>
      <c r="BP106" s="68">
        <f>H46</f>
        <v>3.3354160160315836</v>
      </c>
      <c r="BQ106" s="68">
        <f>AVERAGE(BN106:BP106)</f>
        <v>2.6678304578306573</v>
      </c>
      <c r="BR106" s="68">
        <f>I14</f>
        <v>1.8516401995451028</v>
      </c>
      <c r="BS106" s="68">
        <f>I30</f>
        <v>1.3024701806293193</v>
      </c>
      <c r="BT106" s="68">
        <f>I46</f>
        <v>1.8850918886280925</v>
      </c>
      <c r="BU106" s="68">
        <f>AVERAGE(BR106:BT106)</f>
        <v>1.6797340896008379</v>
      </c>
    </row>
    <row r="107" spans="49:73" x14ac:dyDescent="0.15">
      <c r="AW107" s="79" t="s">
        <v>420</v>
      </c>
      <c r="AX107" s="68">
        <f>J14</f>
        <v>1.6420805617960927</v>
      </c>
      <c r="AY107" s="68">
        <f>J30</f>
        <v>0.7559289460184544</v>
      </c>
      <c r="AZ107" s="68">
        <f>J46</f>
        <v>1.2817398889233114</v>
      </c>
      <c r="BA107" s="68">
        <f t="shared" ref="BA107" si="55">AVERAGE(AX107:AZ107)</f>
        <v>1.2265831322459528</v>
      </c>
      <c r="BB107" s="68">
        <f>K14</f>
        <v>0.53452248382484879</v>
      </c>
      <c r="BC107" s="68">
        <f>K30</f>
        <v>0.51754916950676566</v>
      </c>
      <c r="BD107" s="68">
        <f>K46</f>
        <v>1.1259916264596033</v>
      </c>
      <c r="BE107" s="68">
        <f t="shared" ref="BE107" si="56">AVERAGE(BB107:BD107)</f>
        <v>0.7260210932637392</v>
      </c>
      <c r="BF107" s="68">
        <f>L14</f>
        <v>1.6035674514745464</v>
      </c>
      <c r="BG107" s="68">
        <f>L30</f>
        <v>1.1649647450214351</v>
      </c>
      <c r="BH107" s="68">
        <f>L46</f>
        <v>1.2817398889233114</v>
      </c>
      <c r="BI107" s="68">
        <f t="shared" ref="BI107" si="57">AVERAGE(BF107:BH107)</f>
        <v>1.3500906951397642</v>
      </c>
      <c r="BJ107" s="68">
        <f>M14</f>
        <v>1.3887301496588271</v>
      </c>
      <c r="BK107" s="68">
        <f>M30</f>
        <v>1.1952286093343936</v>
      </c>
      <c r="BL107" s="68">
        <f>M46</f>
        <v>1.4744853823816439</v>
      </c>
      <c r="BM107" s="68">
        <f t="shared" ref="BM107" si="58">AVERAGE(BJ107:BL107)</f>
        <v>1.3528147137916215</v>
      </c>
      <c r="BN107" s="68">
        <f>N14</f>
        <v>2.4748737341529163</v>
      </c>
      <c r="BO107" s="68">
        <f>N30</f>
        <v>2.2519832529192065</v>
      </c>
      <c r="BP107" s="68">
        <f>N46</f>
        <v>2.8660575211055539</v>
      </c>
      <c r="BQ107" s="68">
        <f t="shared" ref="BQ107" si="59">AVERAGE(BN107:BP107)</f>
        <v>2.5309715027258926</v>
      </c>
      <c r="BR107" s="68">
        <f>O14</f>
        <v>1.5059406173077154</v>
      </c>
      <c r="BS107" s="68">
        <f>O30</f>
        <v>0.64086994446165568</v>
      </c>
      <c r="BT107" s="68">
        <f>O46</f>
        <v>2.0863074009907003</v>
      </c>
      <c r="BU107" s="68">
        <f t="shared" ref="BU107" si="60">AVERAGE(BR107:BT107)</f>
        <v>1.4110393209200236</v>
      </c>
    </row>
    <row r="108" spans="49:73" x14ac:dyDescent="0.15">
      <c r="AW108" s="81" t="s">
        <v>421</v>
      </c>
      <c r="AX108" s="68">
        <f>P14</f>
        <v>1.1952286093343936</v>
      </c>
      <c r="AY108" s="68">
        <f>P30</f>
        <v>0.51754916950676566</v>
      </c>
      <c r="AZ108" s="68">
        <f>P46</f>
        <v>1.1952286093343936</v>
      </c>
      <c r="BA108" s="68">
        <f t="shared" ref="BA108" si="61">AVERAGE(AX108:AZ108)</f>
        <v>0.96933546272518412</v>
      </c>
      <c r="BB108" s="68">
        <f>Q14</f>
        <v>0.70710678118654757</v>
      </c>
      <c r="BC108" s="68">
        <f>Q30</f>
        <v>0.7559289460184544</v>
      </c>
      <c r="BD108" s="68">
        <f>Q46</f>
        <v>1.3562026818605375</v>
      </c>
      <c r="BE108" s="68">
        <f t="shared" ref="BE108" si="62">AVERAGE(BB108:BD108)</f>
        <v>0.9397461363551799</v>
      </c>
      <c r="BF108" s="68">
        <f>R14</f>
        <v>0</v>
      </c>
      <c r="BG108" s="68">
        <f>R30</f>
        <v>1.0350983390135313</v>
      </c>
      <c r="BH108" s="68">
        <f>R46</f>
        <v>1.2817398889233114</v>
      </c>
      <c r="BI108" s="68">
        <f t="shared" ref="BI108" si="63">AVERAGE(BF108:BH108)</f>
        <v>0.77227940931228078</v>
      </c>
      <c r="BJ108" s="68">
        <f>S14</f>
        <v>1.685018016012207</v>
      </c>
      <c r="BK108" s="68">
        <f>S30</f>
        <v>1.1649647450214351</v>
      </c>
      <c r="BL108" s="68">
        <f>S46</f>
        <v>1.807721533549109</v>
      </c>
      <c r="BM108" s="68">
        <f t="shared" ref="BM108" si="64">AVERAGE(BJ108:BL108)</f>
        <v>1.5525680981942502</v>
      </c>
      <c r="BN108" s="68">
        <f>T14</f>
        <v>1.3024701806293193</v>
      </c>
      <c r="BO108" s="68">
        <f>T30</f>
        <v>0.83452296039628016</v>
      </c>
      <c r="BP108" s="68">
        <f>T46</f>
        <v>1.407885953173359</v>
      </c>
      <c r="BQ108" s="68">
        <f t="shared" ref="BQ108" si="65">AVERAGE(BN108:BP108)</f>
        <v>1.1816263647329863</v>
      </c>
      <c r="BR108" s="68">
        <f>U14</f>
        <v>1.7268882005337975</v>
      </c>
      <c r="BS108" s="68">
        <f>U30</f>
        <v>1.0350983390135313</v>
      </c>
      <c r="BT108" s="68">
        <f>U46</f>
        <v>1.6690459207925603</v>
      </c>
      <c r="BU108" s="68">
        <f t="shared" ref="BU108" si="66">AVERAGE(BR108:BT108)</f>
        <v>1.4770108201132963</v>
      </c>
    </row>
    <row r="109" spans="49:73" x14ac:dyDescent="0.15">
      <c r="AW109" s="82" t="s">
        <v>422</v>
      </c>
      <c r="AX109" s="68">
        <f>V14</f>
        <v>1.5811388300841898</v>
      </c>
      <c r="AY109" s="68">
        <f>V30</f>
        <v>0.53452248382484879</v>
      </c>
      <c r="AZ109" s="68">
        <f>V46</f>
        <v>1.7268882005337975</v>
      </c>
      <c r="BA109" s="68">
        <f t="shared" ref="BA109" si="67">AVERAGE(AX109:AZ109)</f>
        <v>1.2808498381476119</v>
      </c>
      <c r="BB109" s="68">
        <f>W14</f>
        <v>1.0690449676496976</v>
      </c>
      <c r="BC109" s="68">
        <f>W30</f>
        <v>0.70710678118654757</v>
      </c>
      <c r="BD109" s="68">
        <f>W46</f>
        <v>1.0350983390135313</v>
      </c>
      <c r="BE109" s="68">
        <f t="shared" ref="BE109" si="68">AVERAGE(BB109:BD109)</f>
        <v>0.9370833626165922</v>
      </c>
      <c r="BF109" s="68">
        <f>X14</f>
        <v>1.0690449676496976</v>
      </c>
      <c r="BG109" s="68">
        <f>X30</f>
        <v>1.3093073414159542</v>
      </c>
      <c r="BH109" s="68">
        <f>X46</f>
        <v>1.0999188281738923</v>
      </c>
      <c r="BI109" s="68">
        <f t="shared" ref="BI109" si="69">AVERAGE(BF109:BH109)</f>
        <v>1.1594237124131814</v>
      </c>
      <c r="BJ109" s="68">
        <f>Y14</f>
        <v>1.7525491637693282</v>
      </c>
      <c r="BK109" s="68">
        <f>Y30</f>
        <v>1.2464234547582249</v>
      </c>
      <c r="BL109" s="68">
        <f>Y46</f>
        <v>1.5221577729375775</v>
      </c>
      <c r="BM109" s="68">
        <f t="shared" ref="BM109" si="70">AVERAGE(BJ109:BL109)</f>
        <v>1.5070434638217101</v>
      </c>
      <c r="BN109" s="68">
        <f>Z14</f>
        <v>2.9277002188455996</v>
      </c>
      <c r="BO109" s="68">
        <f>Z30</f>
        <v>1.5526475085202969</v>
      </c>
      <c r="BP109" s="68">
        <f>Z46</f>
        <v>2.9640705601780613</v>
      </c>
      <c r="BQ109" s="68">
        <f t="shared" ref="BQ109" si="71">AVERAGE(BN109:BP109)</f>
        <v>2.4814727625146524</v>
      </c>
      <c r="BR109" s="68">
        <f>AA14</f>
        <v>0.99103120896511487</v>
      </c>
      <c r="BS109" s="68">
        <f>AA30</f>
        <v>0.83452296039628016</v>
      </c>
      <c r="BT109" s="68">
        <f>AA46</f>
        <v>0.84250900800610351</v>
      </c>
      <c r="BU109" s="68">
        <f t="shared" ref="BU109" si="72">AVERAGE(BR109:BT109)</f>
        <v>0.88935439245583281</v>
      </c>
    </row>
    <row r="110" spans="49:73" x14ac:dyDescent="0.15">
      <c r="AW110" s="83" t="s">
        <v>423</v>
      </c>
      <c r="AX110" s="68">
        <f>AB14</f>
        <v>1.6903085094570331</v>
      </c>
      <c r="AY110" s="68">
        <f>AB30</f>
        <v>0.51754916950676566</v>
      </c>
      <c r="AZ110" s="68">
        <f>AB46</f>
        <v>1.927248223318863</v>
      </c>
      <c r="BA110" s="68">
        <f t="shared" ref="BA110" si="73">AVERAGE(AX110:AZ110)</f>
        <v>1.3783686340942207</v>
      </c>
      <c r="BB110" s="68">
        <f>AC14</f>
        <v>1.4577379737113252</v>
      </c>
      <c r="BC110" s="68">
        <f>AC30</f>
        <v>0.91612538131290433</v>
      </c>
      <c r="BD110" s="68">
        <f>AC46</f>
        <v>1.407885953173359</v>
      </c>
      <c r="BE110" s="68">
        <f t="shared" ref="BE110" si="74">AVERAGE(BB110:BD110)</f>
        <v>1.2605831027325296</v>
      </c>
      <c r="BF110" s="68">
        <f>AD14</f>
        <v>0.53452248382484879</v>
      </c>
      <c r="BG110" s="68">
        <f>AD30</f>
        <v>1.4142135623730951</v>
      </c>
      <c r="BH110" s="68">
        <f>AD46</f>
        <v>1.5118578920369088</v>
      </c>
      <c r="BI110" s="68">
        <f t="shared" ref="BI110" si="75">AVERAGE(BF110:BH110)</f>
        <v>1.1535313127449509</v>
      </c>
      <c r="BJ110" s="68">
        <f>AE14</f>
        <v>2.6592157812837551</v>
      </c>
      <c r="BK110" s="68">
        <f>AE30</f>
        <v>1.6690459207925603</v>
      </c>
      <c r="BL110" s="68">
        <f>AE46</f>
        <v>2.997022331772464</v>
      </c>
      <c r="BM110" s="68">
        <f t="shared" ref="BM110" si="76">AVERAGE(BJ110:BL110)</f>
        <v>2.44176134461626</v>
      </c>
      <c r="BN110" s="68">
        <f>AF14</f>
        <v>2.3566016694748031</v>
      </c>
      <c r="BO110" s="68">
        <f>AF30</f>
        <v>1.3093073414159542</v>
      </c>
      <c r="BP110" s="68">
        <f>AF46</f>
        <v>2.7255405754769875</v>
      </c>
      <c r="BQ110" s="68">
        <f t="shared" ref="BQ110" si="77">AVERAGE(BN110:BP110)</f>
        <v>2.1304831954559149</v>
      </c>
      <c r="BR110" s="68">
        <f>AG14</f>
        <v>2.0310096011589902</v>
      </c>
      <c r="BS110" s="68">
        <f>AG30</f>
        <v>1.2464234547582249</v>
      </c>
      <c r="BT110" s="68">
        <f>AG46</f>
        <v>1.5526475085202969</v>
      </c>
      <c r="BU110" s="68">
        <f t="shared" ref="BU110" si="78">AVERAGE(BR110:BT110)</f>
        <v>1.6100268548125041</v>
      </c>
    </row>
    <row r="111" spans="49:73" x14ac:dyDescent="0.15">
      <c r="AW111" s="84" t="s">
        <v>424</v>
      </c>
      <c r="AX111" s="68">
        <f>AH14</f>
        <v>1.0690449676496976</v>
      </c>
      <c r="AY111" s="68">
        <f>AH30</f>
        <v>0.64086994446165568</v>
      </c>
      <c r="AZ111" s="68">
        <f>AH46</f>
        <v>1.6903085094570331</v>
      </c>
      <c r="BA111" s="68">
        <f t="shared" ref="BA111" si="79">AVERAGE(AX111:AZ111)</f>
        <v>1.1334078071894622</v>
      </c>
      <c r="BB111" s="68">
        <f>AI14</f>
        <v>1.1877349391654208</v>
      </c>
      <c r="BC111" s="68">
        <f>AI30</f>
        <v>1.0606601717798212</v>
      </c>
      <c r="BD111" s="68">
        <f>AI46</f>
        <v>1.4142135623730951</v>
      </c>
      <c r="BE111" s="68">
        <f t="shared" ref="BE111" si="80">AVERAGE(BB111:BD111)</f>
        <v>1.2208695577727788</v>
      </c>
      <c r="BF111" s="68">
        <f>AJ14</f>
        <v>2.1001700611413079</v>
      </c>
      <c r="BG111" s="68">
        <f>AJ30</f>
        <v>1.1952286093343936</v>
      </c>
      <c r="BH111" s="68">
        <f>AJ46</f>
        <v>1.807721533549109</v>
      </c>
      <c r="BI111" s="68">
        <f t="shared" ref="BI111" si="81">AVERAGE(BF111:BH111)</f>
        <v>1.70104006800827</v>
      </c>
      <c r="BJ111" s="68">
        <f>AK14</f>
        <v>1.7525491637693282</v>
      </c>
      <c r="BK111" s="68">
        <f>AK30</f>
        <v>0.91612538131290433</v>
      </c>
      <c r="BL111" s="68">
        <f>AK46</f>
        <v>2.0310096011589902</v>
      </c>
      <c r="BM111" s="68">
        <f t="shared" ref="BM111" si="82">AVERAGE(BJ111:BL111)</f>
        <v>1.5665613820804076</v>
      </c>
      <c r="BN111" s="68">
        <f>AL14</f>
        <v>1.407885953173359</v>
      </c>
      <c r="BO111" s="68">
        <f>AL30</f>
        <v>1.0690449676496976</v>
      </c>
      <c r="BP111" s="68">
        <f>AL46</f>
        <v>1.9955307206712847</v>
      </c>
      <c r="BQ111" s="68">
        <f t="shared" ref="BQ111" si="83">AVERAGE(BN111:BP111)</f>
        <v>1.4908205471647804</v>
      </c>
      <c r="BR111" s="68">
        <f>AM14</f>
        <v>1.6903085094570331</v>
      </c>
      <c r="BS111" s="68">
        <f>AM30</f>
        <v>0.99103120896511487</v>
      </c>
      <c r="BT111" s="68">
        <f>AM46</f>
        <v>1.6690459207925603</v>
      </c>
      <c r="BU111" s="68">
        <f t="shared" ref="BU111" si="84">AVERAGE(BR111:BT111)</f>
        <v>1.4501285464049027</v>
      </c>
    </row>
    <row r="112" spans="49:73" x14ac:dyDescent="0.15">
      <c r="AW112" s="85" t="s">
        <v>425</v>
      </c>
      <c r="AX112" s="68">
        <f>AN14</f>
        <v>1.1877349391654208</v>
      </c>
      <c r="AY112" s="68">
        <f>AN30</f>
        <v>0.51754916950676566</v>
      </c>
      <c r="AZ112" s="68">
        <f>AN46</f>
        <v>1.8516401995451028</v>
      </c>
      <c r="BA112" s="68">
        <f t="shared" ref="BA112" si="85">AVERAGE(AX112:AZ112)</f>
        <v>1.1856414360724299</v>
      </c>
      <c r="BB112" s="68">
        <f>AO14</f>
        <v>1.4142135623730951</v>
      </c>
      <c r="BC112" s="68">
        <f>AO30</f>
        <v>0.35355339059327379</v>
      </c>
      <c r="BD112" s="68">
        <f>AO46</f>
        <v>0.51754916950676566</v>
      </c>
      <c r="BE112" s="68">
        <f t="shared" ref="BE112" si="86">AVERAGE(BB112:BD112)</f>
        <v>0.76177204082437822</v>
      </c>
      <c r="BF112" s="68">
        <f>AP14</f>
        <v>0.51754916950676566</v>
      </c>
      <c r="BG112" s="68">
        <f>AP30</f>
        <v>1.0350983390135313</v>
      </c>
      <c r="BH112" s="68">
        <f>AP46</f>
        <v>1.7677669529663689</v>
      </c>
      <c r="BI112" s="68">
        <f t="shared" ref="BI112" si="87">AVERAGE(BF112:BH112)</f>
        <v>1.1068048204955552</v>
      </c>
      <c r="BJ112" s="68">
        <f>AQ14</f>
        <v>1.8850918886280925</v>
      </c>
      <c r="BK112" s="68">
        <f>AQ30</f>
        <v>0.83452296039628016</v>
      </c>
      <c r="BL112" s="68">
        <f>AQ46</f>
        <v>2.1202678402234265</v>
      </c>
      <c r="BM112" s="68">
        <f t="shared" ref="BM112" si="88">AVERAGE(BJ112:BL112)</f>
        <v>1.6132942297492665</v>
      </c>
      <c r="BN112" s="68">
        <f>AR14</f>
        <v>1.1952286093343936</v>
      </c>
      <c r="BO112" s="68">
        <f>AR30</f>
        <v>0.46291004988627571</v>
      </c>
      <c r="BP112" s="68">
        <f>AR46</f>
        <v>0.70710678118654757</v>
      </c>
      <c r="BQ112" s="68">
        <f t="shared" ref="BQ112" si="89">AVERAGE(BN112:BP112)</f>
        <v>0.78841514680240554</v>
      </c>
      <c r="BR112" s="68">
        <f>AS14</f>
        <v>1.7268882005337975</v>
      </c>
      <c r="BS112" s="68">
        <f>AS30</f>
        <v>0.88640526042791834</v>
      </c>
      <c r="BT112" s="68">
        <f>AS46</f>
        <v>1.2464234547582249</v>
      </c>
      <c r="BU112" s="68">
        <f t="shared" ref="BU112" si="90">AVERAGE(BR112:BT112)</f>
        <v>1.2865723052399802</v>
      </c>
    </row>
    <row r="113" spans="49:73" x14ac:dyDescent="0.15">
      <c r="AW113" s="86" t="s">
        <v>426</v>
      </c>
      <c r="AX113" s="68">
        <f>AT14</f>
        <v>1.0606601717798212</v>
      </c>
      <c r="AY113" s="68">
        <f>AT30</f>
        <v>0.53452248382484879</v>
      </c>
      <c r="AZ113" s="68">
        <f>AT46</f>
        <v>1.407885953173359</v>
      </c>
      <c r="BA113" s="68">
        <f t="shared" ref="BA113" si="91">AVERAGE(AX113:AZ113)</f>
        <v>1.0010228695926762</v>
      </c>
      <c r="BB113" s="68">
        <f>AU14</f>
        <v>0.70710678118654757</v>
      </c>
      <c r="BC113" s="68">
        <f>AU30</f>
        <v>0.92582009977255142</v>
      </c>
      <c r="BD113" s="68">
        <f>AU46</f>
        <v>0.83452296039628016</v>
      </c>
      <c r="BE113" s="68">
        <f t="shared" ref="BE113" si="92">AVERAGE(BB113:BD113)</f>
        <v>0.82248328045179298</v>
      </c>
      <c r="BF113" s="68">
        <f>AV14</f>
        <v>0.46291004988627571</v>
      </c>
      <c r="BG113" s="68">
        <f>AV30</f>
        <v>1.4142135623730951</v>
      </c>
      <c r="BH113" s="68">
        <f>AV46</f>
        <v>1.6420805617960927</v>
      </c>
      <c r="BI113" s="68">
        <f t="shared" ref="BI113" si="93">AVERAGE(BF113:BH113)</f>
        <v>1.1730680580184878</v>
      </c>
      <c r="BJ113" s="68">
        <f>AW14</f>
        <v>1.8516401995451028</v>
      </c>
      <c r="BK113" s="68">
        <f>AW30</f>
        <v>0.64086994446165568</v>
      </c>
      <c r="BL113" s="68">
        <f>AW46</f>
        <v>0.99103120896511487</v>
      </c>
      <c r="BM113" s="68">
        <f t="shared" ref="BM113" si="94">AVERAGE(BJ113:BL113)</f>
        <v>1.1611804509906245</v>
      </c>
      <c r="BN113" s="68">
        <f>AX14</f>
        <v>2.5599944196367752</v>
      </c>
      <c r="BO113" s="68">
        <f>AX30</f>
        <v>1.3024701806293193</v>
      </c>
      <c r="BP113" s="68">
        <f>AX46</f>
        <v>2.7645717829090897</v>
      </c>
      <c r="BQ113" s="68">
        <f t="shared" ref="BQ113" si="95">AVERAGE(BN113:BP113)</f>
        <v>2.2090121277250616</v>
      </c>
      <c r="BR113" s="68">
        <f>AY14</f>
        <v>1.1259916264596033</v>
      </c>
      <c r="BS113" s="68">
        <f>AY30</f>
        <v>1.1877349391654208</v>
      </c>
      <c r="BT113" s="68">
        <f>AY46</f>
        <v>1.2817398889233114</v>
      </c>
      <c r="BU113" s="68">
        <f t="shared" ref="BU113" si="96">AVERAGE(BR113:BT113)</f>
        <v>1.1984888181827784</v>
      </c>
    </row>
    <row r="114" spans="49:73" x14ac:dyDescent="0.15">
      <c r="AW114" s="87" t="s">
        <v>427</v>
      </c>
      <c r="AX114" s="68">
        <f>AZ14</f>
        <v>1.6035674514745464</v>
      </c>
      <c r="AY114" s="68">
        <f>AZ30</f>
        <v>0.35355339059327379</v>
      </c>
      <c r="AZ114" s="68">
        <f>AZ46</f>
        <v>0.99103120896511487</v>
      </c>
      <c r="BA114" s="68">
        <f t="shared" ref="BA114" si="97">AVERAGE(AX114:AZ114)</f>
        <v>0.98271735034431174</v>
      </c>
      <c r="BB114" s="68">
        <f>BA14</f>
        <v>1.5118578920369088</v>
      </c>
      <c r="BC114" s="68">
        <f>BA30</f>
        <v>0.92582009977255142</v>
      </c>
      <c r="BD114" s="68">
        <f>BA46</f>
        <v>0.67810134093026875</v>
      </c>
      <c r="BE114" s="68">
        <f t="shared" ref="BE114" si="98">AVERAGE(BB114:BD114)</f>
        <v>1.0385931109132429</v>
      </c>
      <c r="BF114" s="68">
        <f>BB14</f>
        <v>2.8157719063467179</v>
      </c>
      <c r="BG114" s="68">
        <f>BB30</f>
        <v>2.5599944196367752</v>
      </c>
      <c r="BH114" s="68">
        <f>BB46</f>
        <v>3.76010543165253</v>
      </c>
      <c r="BI114" s="68">
        <f t="shared" ref="BI114" si="99">AVERAGE(BF114:BH114)</f>
        <v>3.0452905858786745</v>
      </c>
      <c r="BJ114" s="68">
        <f>BC14</f>
        <v>0.64086994446165568</v>
      </c>
      <c r="BK114" s="68">
        <f>BC30</f>
        <v>0.83452296039628016</v>
      </c>
      <c r="BL114" s="68">
        <f>BC46</f>
        <v>1.7268882005337975</v>
      </c>
      <c r="BM114" s="68">
        <f t="shared" ref="BM114" si="100">AVERAGE(BJ114:BL114)</f>
        <v>1.0674270351305779</v>
      </c>
      <c r="BN114" s="68">
        <f>BD14</f>
        <v>3.8890872965260113</v>
      </c>
      <c r="BO114" s="68">
        <f>BD30</f>
        <v>3.5355339059327378</v>
      </c>
      <c r="BP114" s="68">
        <f>BD46</f>
        <v>4.2067123233504535</v>
      </c>
      <c r="BQ114" s="68">
        <f t="shared" ref="BQ114" si="101">AVERAGE(BN114:BP114)</f>
        <v>3.877111175269734</v>
      </c>
      <c r="BR114" s="68">
        <f>BE14</f>
        <v>1.4880476182856899</v>
      </c>
      <c r="BS114" s="68">
        <f>BE30</f>
        <v>0.99103120896511487</v>
      </c>
      <c r="BT114" s="68">
        <f>BE46</f>
        <v>0.81649658092772603</v>
      </c>
      <c r="BU114" s="68">
        <f t="shared" ref="BU114" si="102">AVERAGE(BR114:BT114)</f>
        <v>1.0985251360595101</v>
      </c>
    </row>
    <row r="120" spans="49:73" x14ac:dyDescent="0.15">
      <c r="AX120" s="78" t="s">
        <v>396</v>
      </c>
      <c r="AY120" s="78"/>
      <c r="AZ120" s="78"/>
      <c r="BA120" s="78"/>
      <c r="BB120" s="77" t="s">
        <v>2</v>
      </c>
      <c r="BC120" s="77"/>
      <c r="BD120" s="77"/>
      <c r="BE120" s="77"/>
      <c r="BF120" s="76" t="s">
        <v>397</v>
      </c>
      <c r="BG120" s="76"/>
      <c r="BH120" s="76"/>
      <c r="BI120" s="76"/>
      <c r="BJ120" s="126" t="s">
        <v>44</v>
      </c>
      <c r="BK120" s="126"/>
      <c r="BL120" s="126"/>
      <c r="BM120" s="90"/>
      <c r="BN120" s="124" t="s">
        <v>398</v>
      </c>
      <c r="BO120" s="124"/>
      <c r="BP120" s="124"/>
      <c r="BQ120" s="75"/>
      <c r="BR120" s="120" t="s">
        <v>399</v>
      </c>
      <c r="BS120" s="120"/>
      <c r="BT120" s="120"/>
      <c r="BU120" s="74"/>
    </row>
    <row r="121" spans="49:73" x14ac:dyDescent="0.15">
      <c r="AX121" s="7" t="s">
        <v>31</v>
      </c>
      <c r="AY121" s="7" t="s">
        <v>32</v>
      </c>
      <c r="AZ121" s="7" t="s">
        <v>33</v>
      </c>
      <c r="BA121" s="7" t="s">
        <v>37</v>
      </c>
      <c r="BB121" s="7" t="s">
        <v>31</v>
      </c>
      <c r="BC121" s="7" t="s">
        <v>32</v>
      </c>
      <c r="BD121" s="7" t="s">
        <v>33</v>
      </c>
      <c r="BE121" s="7" t="s">
        <v>37</v>
      </c>
      <c r="BF121" s="7" t="s">
        <v>31</v>
      </c>
      <c r="BG121" s="7" t="s">
        <v>32</v>
      </c>
      <c r="BH121" s="7" t="s">
        <v>33</v>
      </c>
      <c r="BI121" s="7" t="s">
        <v>37</v>
      </c>
      <c r="BJ121" s="7" t="s">
        <v>31</v>
      </c>
      <c r="BK121" s="7" t="s">
        <v>32</v>
      </c>
      <c r="BL121" s="7" t="s">
        <v>33</v>
      </c>
      <c r="BM121" s="7" t="s">
        <v>37</v>
      </c>
      <c r="BN121" s="7" t="s">
        <v>31</v>
      </c>
      <c r="BO121" s="7" t="s">
        <v>32</v>
      </c>
      <c r="BP121" s="7" t="s">
        <v>33</v>
      </c>
      <c r="BQ121" s="7" t="s">
        <v>37</v>
      </c>
      <c r="BR121" s="7" t="s">
        <v>31</v>
      </c>
      <c r="BS121" s="7" t="s">
        <v>32</v>
      </c>
      <c r="BT121" s="7" t="s">
        <v>33</v>
      </c>
      <c r="BU121" s="7" t="s">
        <v>37</v>
      </c>
    </row>
    <row r="122" spans="49:73" x14ac:dyDescent="0.15">
      <c r="AW122" s="84" t="s">
        <v>424</v>
      </c>
      <c r="AX122" s="68">
        <v>5</v>
      </c>
      <c r="AY122" s="68">
        <v>7.875</v>
      </c>
      <c r="AZ122" s="68">
        <v>8</v>
      </c>
      <c r="BA122" s="68">
        <v>6.958333333333333</v>
      </c>
      <c r="BB122" s="68">
        <v>7.625</v>
      </c>
      <c r="BC122" s="68">
        <v>8.625</v>
      </c>
      <c r="BD122" s="68">
        <v>9</v>
      </c>
      <c r="BE122" s="68">
        <v>8.4166666666666661</v>
      </c>
      <c r="BF122" s="68">
        <v>8.125</v>
      </c>
      <c r="BG122" s="68">
        <v>8</v>
      </c>
      <c r="BH122" s="68">
        <v>7.875</v>
      </c>
      <c r="BI122" s="68">
        <v>8</v>
      </c>
      <c r="BJ122" s="68">
        <v>6.25</v>
      </c>
      <c r="BK122" s="68">
        <v>7.375</v>
      </c>
      <c r="BL122" s="68">
        <v>8.125</v>
      </c>
      <c r="BM122" s="68">
        <v>7.25</v>
      </c>
      <c r="BN122" s="68">
        <v>5.375</v>
      </c>
      <c r="BO122" s="68">
        <v>7</v>
      </c>
      <c r="BP122" s="68">
        <v>7.625</v>
      </c>
      <c r="BQ122" s="68">
        <v>6.666666666666667</v>
      </c>
      <c r="BR122" s="68">
        <v>6.5</v>
      </c>
      <c r="BS122" s="68">
        <v>7.875</v>
      </c>
      <c r="BT122" s="68">
        <v>8.75</v>
      </c>
      <c r="BU122" s="68">
        <v>7.708333333333333</v>
      </c>
    </row>
    <row r="123" spans="49:73" x14ac:dyDescent="0.15">
      <c r="AW123" s="85" t="s">
        <v>425</v>
      </c>
      <c r="AX123" s="68">
        <v>5.375</v>
      </c>
      <c r="AY123" s="68">
        <v>7.625</v>
      </c>
      <c r="AZ123" s="68">
        <v>7.5</v>
      </c>
      <c r="BA123" s="68">
        <v>6.833333333333333</v>
      </c>
      <c r="BB123" s="68">
        <v>7.5</v>
      </c>
      <c r="BC123" s="68">
        <v>8.875</v>
      </c>
      <c r="BD123" s="68">
        <v>9.375</v>
      </c>
      <c r="BE123" s="68">
        <v>8.5833333333333339</v>
      </c>
      <c r="BF123" s="68">
        <v>8.625</v>
      </c>
      <c r="BG123" s="68">
        <v>8.25</v>
      </c>
      <c r="BH123" s="68">
        <v>7.625</v>
      </c>
      <c r="BI123" s="68">
        <v>8.1666666666666661</v>
      </c>
      <c r="BJ123" s="68">
        <v>6.125</v>
      </c>
      <c r="BK123" s="68">
        <v>6.875</v>
      </c>
      <c r="BL123" s="68">
        <v>7.3125</v>
      </c>
      <c r="BM123" s="68">
        <v>6.770833333333333</v>
      </c>
      <c r="BN123" s="68">
        <v>7</v>
      </c>
      <c r="BO123" s="68">
        <v>7.75</v>
      </c>
      <c r="BP123" s="68">
        <v>8.75</v>
      </c>
      <c r="BQ123" s="68">
        <v>7.833333333333333</v>
      </c>
      <c r="BR123" s="68">
        <v>6.875</v>
      </c>
      <c r="BS123" s="68">
        <v>7.75</v>
      </c>
      <c r="BT123" s="68">
        <v>7.875</v>
      </c>
      <c r="BU123" s="68">
        <v>7.5</v>
      </c>
    </row>
    <row r="124" spans="49:73" x14ac:dyDescent="0.15">
      <c r="BA124" s="68">
        <f>STDEV(AX122:AZ122)</f>
        <v>1.6971176545346904</v>
      </c>
      <c r="BE124" s="68">
        <f>STDEV(BB122:BD122)</f>
        <v>0.71078008788466585</v>
      </c>
      <c r="BI124" s="68">
        <f>STDEV(BF122:BH122)</f>
        <v>0.125</v>
      </c>
      <c r="BM124" s="68">
        <f>STDEV(BJ122:BL122)</f>
        <v>0.94372930440884373</v>
      </c>
      <c r="BQ124" s="68">
        <f>STDEV(BN122:BP122)</f>
        <v>1.161446655397194</v>
      </c>
      <c r="BU124" s="68">
        <f>STDEV(BR122:BT122)</f>
        <v>1.1342214657346812</v>
      </c>
    </row>
    <row r="125" spans="49:73" x14ac:dyDescent="0.15">
      <c r="BA125" s="68">
        <f>STDEV(AX123:AZ123)</f>
        <v>1.2644992421244581</v>
      </c>
      <c r="BE125" s="68">
        <f>STDEV(BB123:BD123)</f>
        <v>0.97093168314425371</v>
      </c>
      <c r="BI125" s="68">
        <f>STDEV(BF123:BH123)</f>
        <v>0.50518148554092257</v>
      </c>
      <c r="BM125" s="68">
        <f>STDEV(BJ123:BL123)</f>
        <v>0.6005639710583156</v>
      </c>
      <c r="BQ125" s="68">
        <f>STDEV(BN123:BP123)</f>
        <v>0.87797114607106164</v>
      </c>
      <c r="BU125" s="68">
        <f>STDEV(BR123:BT123)</f>
        <v>0.54486236794258425</v>
      </c>
    </row>
  </sheetData>
  <mergeCells count="53">
    <mergeCell ref="BJ120:BL120"/>
    <mergeCell ref="BN120:BP120"/>
    <mergeCell ref="BR120:BT120"/>
    <mergeCell ref="BJ89:BL89"/>
    <mergeCell ref="AT52:AY52"/>
    <mergeCell ref="AZ52:BE52"/>
    <mergeCell ref="BR89:BT89"/>
    <mergeCell ref="BJ104:BL104"/>
    <mergeCell ref="BR104:BT104"/>
    <mergeCell ref="BN89:BP89"/>
    <mergeCell ref="BN104:BP104"/>
    <mergeCell ref="C54:C61"/>
    <mergeCell ref="A52:B53"/>
    <mergeCell ref="D52:I52"/>
    <mergeCell ref="J52:O52"/>
    <mergeCell ref="P52:U52"/>
    <mergeCell ref="V52:AA52"/>
    <mergeCell ref="AB52:AG52"/>
    <mergeCell ref="AH52:AM52"/>
    <mergeCell ref="AN52:AS52"/>
    <mergeCell ref="AN33:AS33"/>
    <mergeCell ref="AT33:AY33"/>
    <mergeCell ref="AZ33:BE33"/>
    <mergeCell ref="C36:C43"/>
    <mergeCell ref="C20:C27"/>
    <mergeCell ref="A33:B35"/>
    <mergeCell ref="D33:I33"/>
    <mergeCell ref="J33:O33"/>
    <mergeCell ref="P33:U33"/>
    <mergeCell ref="V33:AA33"/>
    <mergeCell ref="AB33:AG33"/>
    <mergeCell ref="AH33:AM33"/>
    <mergeCell ref="AH17:AM17"/>
    <mergeCell ref="AN17:AS17"/>
    <mergeCell ref="AT17:AY17"/>
    <mergeCell ref="AZ17:BE17"/>
    <mergeCell ref="C4:C11"/>
    <mergeCell ref="AB17:AG17"/>
    <mergeCell ref="A17:B19"/>
    <mergeCell ref="D17:I17"/>
    <mergeCell ref="J17:O17"/>
    <mergeCell ref="P17:U17"/>
    <mergeCell ref="V17:AA17"/>
    <mergeCell ref="AH1:AM1"/>
    <mergeCell ref="AN1:AS1"/>
    <mergeCell ref="AT1:AY1"/>
    <mergeCell ref="AZ1:BE1"/>
    <mergeCell ref="A1:B3"/>
    <mergeCell ref="D1:I1"/>
    <mergeCell ref="J1:O1"/>
    <mergeCell ref="P1:U1"/>
    <mergeCell ref="V1:AA1"/>
    <mergeCell ref="AB1:A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1EDF-A710-1F4C-A868-9CC751ACCBEA}">
  <sheetPr>
    <tabColor rgb="FF00B050"/>
  </sheetPr>
  <dimension ref="A1:CD117"/>
  <sheetViews>
    <sheetView topLeftCell="AE47" zoomScale="58" zoomScaleNormal="67" workbookViewId="0">
      <selection activeCell="CU188" sqref="CU188"/>
    </sheetView>
  </sheetViews>
  <sheetFormatPr baseColWidth="10" defaultRowHeight="11" x14ac:dyDescent="0.15"/>
  <cols>
    <col min="1" max="1" width="10.83203125" style="26"/>
    <col min="2" max="2" width="69.33203125" style="27" customWidth="1"/>
    <col min="3" max="57" width="10.83203125" style="1"/>
    <col min="58" max="58" width="15.1640625" style="1" bestFit="1" customWidth="1"/>
    <col min="59" max="82" width="14.33203125" style="1" customWidth="1"/>
    <col min="83" max="16384" width="10.83203125" style="1"/>
  </cols>
  <sheetData>
    <row r="1" spans="1:66" s="25" customFormat="1" ht="11" customHeight="1" x14ac:dyDescent="0.2">
      <c r="A1" s="116" t="s">
        <v>31</v>
      </c>
      <c r="B1" s="116"/>
      <c r="C1" s="7"/>
      <c r="D1" s="111" t="s">
        <v>9</v>
      </c>
      <c r="E1" s="111"/>
      <c r="F1" s="111"/>
      <c r="G1" s="111"/>
      <c r="H1" s="111"/>
      <c r="I1" s="111"/>
      <c r="J1" s="117" t="s">
        <v>0</v>
      </c>
      <c r="K1" s="117"/>
      <c r="L1" s="117"/>
      <c r="M1" s="117"/>
      <c r="N1" s="117"/>
      <c r="O1" s="117"/>
      <c r="P1" s="113" t="s">
        <v>6</v>
      </c>
      <c r="Q1" s="113"/>
      <c r="R1" s="113"/>
      <c r="S1" s="113"/>
      <c r="T1" s="113"/>
      <c r="U1" s="113"/>
      <c r="V1" s="114" t="s">
        <v>5</v>
      </c>
      <c r="W1" s="114"/>
      <c r="X1" s="114"/>
      <c r="Y1" s="114"/>
      <c r="Z1" s="114"/>
      <c r="AA1" s="114"/>
      <c r="AB1" s="106" t="s">
        <v>7</v>
      </c>
      <c r="AC1" s="106"/>
      <c r="AD1" s="106"/>
      <c r="AE1" s="106"/>
      <c r="AF1" s="106"/>
      <c r="AG1" s="106"/>
      <c r="AH1" s="115" t="s">
        <v>28</v>
      </c>
      <c r="AI1" s="115"/>
      <c r="AJ1" s="115"/>
      <c r="AK1" s="115"/>
      <c r="AL1" s="115"/>
      <c r="AM1" s="115"/>
      <c r="AN1" s="108" t="s">
        <v>29</v>
      </c>
      <c r="AO1" s="108"/>
      <c r="AP1" s="108"/>
      <c r="AQ1" s="108"/>
      <c r="AR1" s="108"/>
      <c r="AS1" s="108"/>
      <c r="AT1" s="109" t="s">
        <v>4</v>
      </c>
      <c r="AU1" s="109"/>
      <c r="AV1" s="109"/>
      <c r="AW1" s="109"/>
      <c r="AX1" s="109"/>
      <c r="AY1" s="109"/>
      <c r="AZ1" s="110" t="s">
        <v>8</v>
      </c>
      <c r="BA1" s="110"/>
      <c r="BB1" s="110"/>
      <c r="BC1" s="110"/>
      <c r="BD1" s="110"/>
      <c r="BE1" s="110"/>
    </row>
    <row r="2" spans="1:66" x14ac:dyDescent="0.15">
      <c r="A2" s="116"/>
      <c r="B2" s="116"/>
      <c r="C2" s="4"/>
      <c r="D2" s="18" t="s">
        <v>11</v>
      </c>
      <c r="E2" s="18" t="s">
        <v>2</v>
      </c>
      <c r="F2" s="18" t="s">
        <v>12</v>
      </c>
      <c r="G2" s="18" t="s">
        <v>44</v>
      </c>
      <c r="H2" s="18" t="s">
        <v>13</v>
      </c>
      <c r="I2" s="18" t="s">
        <v>14</v>
      </c>
      <c r="J2" s="19" t="s">
        <v>11</v>
      </c>
      <c r="K2" s="19" t="s">
        <v>2</v>
      </c>
      <c r="L2" s="19" t="s">
        <v>12</v>
      </c>
      <c r="M2" s="19" t="s">
        <v>44</v>
      </c>
      <c r="N2" s="19" t="s">
        <v>13</v>
      </c>
      <c r="O2" s="19" t="s">
        <v>14</v>
      </c>
      <c r="P2" s="8" t="s">
        <v>11</v>
      </c>
      <c r="Q2" s="8" t="s">
        <v>2</v>
      </c>
      <c r="R2" s="8" t="s">
        <v>12</v>
      </c>
      <c r="S2" s="8" t="s">
        <v>44</v>
      </c>
      <c r="T2" s="8" t="s">
        <v>13</v>
      </c>
      <c r="U2" s="8" t="s">
        <v>14</v>
      </c>
      <c r="V2" s="9" t="s">
        <v>11</v>
      </c>
      <c r="W2" s="9" t="s">
        <v>2</v>
      </c>
      <c r="X2" s="9" t="s">
        <v>12</v>
      </c>
      <c r="Y2" s="9" t="s">
        <v>44</v>
      </c>
      <c r="Z2" s="9" t="s">
        <v>13</v>
      </c>
      <c r="AA2" s="9" t="s">
        <v>14</v>
      </c>
      <c r="AB2" s="10" t="s">
        <v>11</v>
      </c>
      <c r="AC2" s="10" t="s">
        <v>2</v>
      </c>
      <c r="AD2" s="10" t="s">
        <v>12</v>
      </c>
      <c r="AE2" s="10" t="s">
        <v>44</v>
      </c>
      <c r="AF2" s="10" t="s">
        <v>13</v>
      </c>
      <c r="AG2" s="10" t="s">
        <v>14</v>
      </c>
      <c r="AH2" s="11" t="s">
        <v>11</v>
      </c>
      <c r="AI2" s="11" t="s">
        <v>2</v>
      </c>
      <c r="AJ2" s="11" t="s">
        <v>12</v>
      </c>
      <c r="AK2" s="11" t="s">
        <v>44</v>
      </c>
      <c r="AL2" s="11" t="s">
        <v>13</v>
      </c>
      <c r="AM2" s="11" t="s">
        <v>14</v>
      </c>
      <c r="AN2" s="20" t="s">
        <v>11</v>
      </c>
      <c r="AO2" s="20" t="s">
        <v>2</v>
      </c>
      <c r="AP2" s="20" t="s">
        <v>12</v>
      </c>
      <c r="AQ2" s="20" t="s">
        <v>44</v>
      </c>
      <c r="AR2" s="20" t="s">
        <v>13</v>
      </c>
      <c r="AS2" s="20" t="s">
        <v>14</v>
      </c>
      <c r="AT2" s="21" t="s">
        <v>11</v>
      </c>
      <c r="AU2" s="21" t="s">
        <v>2</v>
      </c>
      <c r="AV2" s="21" t="s">
        <v>12</v>
      </c>
      <c r="AW2" s="21" t="s">
        <v>44</v>
      </c>
      <c r="AX2" s="21" t="s">
        <v>13</v>
      </c>
      <c r="AY2" s="21" t="s">
        <v>14</v>
      </c>
      <c r="AZ2" s="22" t="s">
        <v>11</v>
      </c>
      <c r="BA2" s="22" t="s">
        <v>2</v>
      </c>
      <c r="BB2" s="22" t="s">
        <v>12</v>
      </c>
      <c r="BC2" s="22" t="s">
        <v>44</v>
      </c>
      <c r="BD2" s="22" t="s">
        <v>13</v>
      </c>
      <c r="BE2" s="22" t="s">
        <v>14</v>
      </c>
      <c r="BG2" s="7" t="s">
        <v>11</v>
      </c>
      <c r="BH2" s="7" t="s">
        <v>2</v>
      </c>
      <c r="BI2" s="7" t="s">
        <v>12</v>
      </c>
      <c r="BJ2" s="7" t="s">
        <v>44</v>
      </c>
      <c r="BK2" s="7" t="s">
        <v>13</v>
      </c>
      <c r="BL2" s="7" t="s">
        <v>14</v>
      </c>
      <c r="BM2" s="7"/>
      <c r="BN2" s="7"/>
    </row>
    <row r="3" spans="1:66" ht="24" x14ac:dyDescent="0.2">
      <c r="A3" s="6"/>
      <c r="B3" s="5" t="s">
        <v>22</v>
      </c>
      <c r="C3" s="118" t="s">
        <v>3</v>
      </c>
      <c r="D3" s="34">
        <v>5</v>
      </c>
      <c r="E3" s="34">
        <v>8</v>
      </c>
      <c r="F3" s="15">
        <v>9</v>
      </c>
      <c r="G3" s="15">
        <v>6</v>
      </c>
      <c r="H3" s="15">
        <v>1</v>
      </c>
      <c r="I3" s="15">
        <v>7</v>
      </c>
      <c r="J3" s="34">
        <v>6</v>
      </c>
      <c r="K3" s="34">
        <v>9</v>
      </c>
      <c r="L3" s="15">
        <v>8</v>
      </c>
      <c r="M3" s="15">
        <v>4</v>
      </c>
      <c r="N3" s="15">
        <v>7</v>
      </c>
      <c r="O3" s="15">
        <v>5</v>
      </c>
      <c r="P3" s="34">
        <v>4</v>
      </c>
      <c r="Q3" s="34">
        <v>8</v>
      </c>
      <c r="R3" s="15">
        <v>9</v>
      </c>
      <c r="S3" s="15">
        <v>5</v>
      </c>
      <c r="T3" s="15">
        <v>6</v>
      </c>
      <c r="U3" s="15">
        <v>7</v>
      </c>
      <c r="V3" s="15">
        <v>4</v>
      </c>
      <c r="W3" s="15">
        <v>6</v>
      </c>
      <c r="X3" s="15">
        <v>7</v>
      </c>
      <c r="Y3" s="15">
        <v>5</v>
      </c>
      <c r="Z3" s="15">
        <v>9</v>
      </c>
      <c r="AA3" s="15">
        <v>8</v>
      </c>
      <c r="AB3" s="34">
        <v>3</v>
      </c>
      <c r="AC3" s="34">
        <v>7</v>
      </c>
      <c r="AD3" s="15">
        <v>8</v>
      </c>
      <c r="AE3" s="15">
        <v>9</v>
      </c>
      <c r="AF3" s="15">
        <v>6</v>
      </c>
      <c r="AG3" s="15">
        <v>5</v>
      </c>
      <c r="AH3" s="34">
        <v>3</v>
      </c>
      <c r="AI3" s="34">
        <v>8</v>
      </c>
      <c r="AJ3" s="15">
        <v>9</v>
      </c>
      <c r="AK3" s="15">
        <v>5</v>
      </c>
      <c r="AL3" s="15">
        <v>6</v>
      </c>
      <c r="AM3" s="15">
        <v>7</v>
      </c>
      <c r="AN3" s="34">
        <v>3</v>
      </c>
      <c r="AO3" s="34">
        <v>9</v>
      </c>
      <c r="AP3" s="15">
        <v>8</v>
      </c>
      <c r="AQ3" s="15">
        <v>6</v>
      </c>
      <c r="AR3" s="15">
        <v>8</v>
      </c>
      <c r="AS3" s="15">
        <v>9</v>
      </c>
      <c r="AT3" s="15">
        <v>6</v>
      </c>
      <c r="AU3" s="15">
        <v>7</v>
      </c>
      <c r="AV3" s="15">
        <v>9</v>
      </c>
      <c r="AW3" s="15">
        <v>7</v>
      </c>
      <c r="AX3" s="15">
        <v>8</v>
      </c>
      <c r="AY3" s="15">
        <v>8</v>
      </c>
      <c r="AZ3" s="34">
        <v>6</v>
      </c>
      <c r="BA3" s="34">
        <v>9</v>
      </c>
      <c r="BB3" s="15">
        <v>2</v>
      </c>
      <c r="BC3" s="15">
        <v>7</v>
      </c>
      <c r="BD3" s="15">
        <v>7</v>
      </c>
      <c r="BE3" s="15">
        <v>8</v>
      </c>
      <c r="BG3" s="29">
        <f t="shared" ref="BG3:BL8" si="0">AVERAGE(D3,J3,P3,V3,AB3,AH3,AN3,AT3,AZ3)</f>
        <v>4.4444444444444446</v>
      </c>
      <c r="BH3" s="29">
        <f t="shared" si="0"/>
        <v>7.8888888888888893</v>
      </c>
      <c r="BI3" s="29">
        <f t="shared" si="0"/>
        <v>7.666666666666667</v>
      </c>
      <c r="BJ3" s="29">
        <f t="shared" si="0"/>
        <v>6</v>
      </c>
      <c r="BK3" s="29">
        <f t="shared" si="0"/>
        <v>6.4444444444444446</v>
      </c>
      <c r="BL3" s="29">
        <f t="shared" si="0"/>
        <v>7.1111111111111107</v>
      </c>
      <c r="BM3" s="29"/>
      <c r="BN3" s="29"/>
    </row>
    <row r="4" spans="1:66" ht="24" x14ac:dyDescent="0.2">
      <c r="A4" s="6"/>
      <c r="B4" s="5" t="s">
        <v>23</v>
      </c>
      <c r="C4" s="118"/>
      <c r="D4" s="15">
        <v>9</v>
      </c>
      <c r="E4" s="15">
        <v>7</v>
      </c>
      <c r="F4" s="15">
        <v>8</v>
      </c>
      <c r="G4" s="15">
        <v>6</v>
      </c>
      <c r="H4" s="15">
        <v>0</v>
      </c>
      <c r="I4" s="15">
        <v>8</v>
      </c>
      <c r="J4" s="34">
        <v>5</v>
      </c>
      <c r="K4" s="34">
        <v>8</v>
      </c>
      <c r="L4" s="15">
        <v>9</v>
      </c>
      <c r="M4" s="15">
        <v>4</v>
      </c>
      <c r="N4" s="15">
        <v>6</v>
      </c>
      <c r="O4" s="15">
        <v>7</v>
      </c>
      <c r="P4" s="15">
        <v>5</v>
      </c>
      <c r="Q4" s="15">
        <v>7</v>
      </c>
      <c r="R4" s="15">
        <v>9</v>
      </c>
      <c r="S4" s="15">
        <v>4</v>
      </c>
      <c r="T4" s="15">
        <v>6</v>
      </c>
      <c r="U4" s="15">
        <v>8</v>
      </c>
      <c r="V4" s="15">
        <v>6</v>
      </c>
      <c r="W4" s="15">
        <v>8</v>
      </c>
      <c r="X4" s="15">
        <v>9</v>
      </c>
      <c r="Y4" s="15">
        <v>5</v>
      </c>
      <c r="Z4" s="15">
        <v>1</v>
      </c>
      <c r="AA4" s="15">
        <v>7</v>
      </c>
      <c r="AB4" s="34">
        <v>3</v>
      </c>
      <c r="AC4" s="34">
        <v>7</v>
      </c>
      <c r="AD4" s="15">
        <v>9</v>
      </c>
      <c r="AE4" s="15">
        <v>5</v>
      </c>
      <c r="AF4" s="15">
        <v>6</v>
      </c>
      <c r="AG4" s="15">
        <v>8</v>
      </c>
      <c r="AH4" s="34">
        <v>3</v>
      </c>
      <c r="AI4" s="34">
        <v>7</v>
      </c>
      <c r="AJ4" s="15">
        <v>9</v>
      </c>
      <c r="AK4" s="15">
        <v>5</v>
      </c>
      <c r="AL4" s="15">
        <v>6</v>
      </c>
      <c r="AM4" s="15">
        <v>8</v>
      </c>
      <c r="AN4" s="34">
        <v>3</v>
      </c>
      <c r="AO4" s="34">
        <v>7</v>
      </c>
      <c r="AP4" s="15">
        <v>9</v>
      </c>
      <c r="AQ4" s="15">
        <v>4</v>
      </c>
      <c r="AR4" s="15">
        <v>6</v>
      </c>
      <c r="AS4" s="15">
        <v>8</v>
      </c>
      <c r="AT4" s="15">
        <v>3</v>
      </c>
      <c r="AU4" s="15">
        <v>5</v>
      </c>
      <c r="AV4" s="15">
        <v>9</v>
      </c>
      <c r="AW4" s="15">
        <v>6</v>
      </c>
      <c r="AX4" s="15">
        <v>7</v>
      </c>
      <c r="AY4" s="15">
        <v>8</v>
      </c>
      <c r="AZ4" s="34">
        <v>5</v>
      </c>
      <c r="BA4" s="34">
        <v>9</v>
      </c>
      <c r="BB4" s="15">
        <v>8</v>
      </c>
      <c r="BC4" s="15">
        <v>6</v>
      </c>
      <c r="BD4" s="15">
        <v>7</v>
      </c>
      <c r="BE4" s="15">
        <v>8</v>
      </c>
      <c r="BG4" s="29">
        <f t="shared" si="0"/>
        <v>4.666666666666667</v>
      </c>
      <c r="BH4" s="29">
        <f t="shared" si="0"/>
        <v>7.2222222222222223</v>
      </c>
      <c r="BI4" s="29">
        <f t="shared" si="0"/>
        <v>8.7777777777777786</v>
      </c>
      <c r="BJ4" s="29">
        <f t="shared" si="0"/>
        <v>5</v>
      </c>
      <c r="BK4" s="29">
        <f t="shared" si="0"/>
        <v>5</v>
      </c>
      <c r="BL4" s="29">
        <f t="shared" si="0"/>
        <v>7.7777777777777777</v>
      </c>
      <c r="BM4" s="29"/>
      <c r="BN4" s="29"/>
    </row>
    <row r="5" spans="1:66" ht="132" x14ac:dyDescent="0.2">
      <c r="A5" s="5" t="s">
        <v>25</v>
      </c>
      <c r="B5" s="5" t="s">
        <v>26</v>
      </c>
      <c r="C5" s="118"/>
      <c r="D5" s="15">
        <v>5</v>
      </c>
      <c r="E5" s="15">
        <v>7</v>
      </c>
      <c r="F5" s="15">
        <v>8</v>
      </c>
      <c r="G5" s="15">
        <v>4</v>
      </c>
      <c r="H5" s="15">
        <v>1</v>
      </c>
      <c r="I5" s="15">
        <v>6</v>
      </c>
      <c r="J5" s="15">
        <v>6</v>
      </c>
      <c r="K5" s="15">
        <v>4</v>
      </c>
      <c r="L5" s="15">
        <v>5</v>
      </c>
      <c r="M5" s="15">
        <v>3</v>
      </c>
      <c r="N5" s="15">
        <v>2</v>
      </c>
      <c r="O5" s="15">
        <v>7</v>
      </c>
      <c r="P5" s="15">
        <v>10</v>
      </c>
      <c r="Q5" s="15">
        <v>10</v>
      </c>
      <c r="R5" s="15">
        <v>0</v>
      </c>
      <c r="S5" s="15">
        <v>10</v>
      </c>
      <c r="T5" s="15">
        <v>10</v>
      </c>
      <c r="U5" s="15">
        <v>0</v>
      </c>
      <c r="V5" s="15">
        <v>5</v>
      </c>
      <c r="W5" s="15">
        <v>6</v>
      </c>
      <c r="X5" s="15">
        <v>9</v>
      </c>
      <c r="Y5" s="15">
        <v>8</v>
      </c>
      <c r="Z5" s="15">
        <v>4</v>
      </c>
      <c r="AA5" s="15">
        <v>7</v>
      </c>
      <c r="AB5" s="15">
        <v>9</v>
      </c>
      <c r="AC5" s="15">
        <v>9</v>
      </c>
      <c r="AD5" s="15">
        <v>8</v>
      </c>
      <c r="AE5" s="15">
        <v>9</v>
      </c>
      <c r="AF5" s="15">
        <v>10</v>
      </c>
      <c r="AG5" s="15">
        <v>9</v>
      </c>
      <c r="AH5" s="15">
        <v>7</v>
      </c>
      <c r="AI5" s="15">
        <v>8</v>
      </c>
      <c r="AJ5" s="15">
        <v>9</v>
      </c>
      <c r="AK5" s="15">
        <v>10</v>
      </c>
      <c r="AL5" s="15">
        <v>6</v>
      </c>
      <c r="AM5" s="15">
        <v>7</v>
      </c>
      <c r="AN5" s="15">
        <v>7</v>
      </c>
      <c r="AO5" s="15">
        <v>8</v>
      </c>
      <c r="AP5" s="15">
        <v>5</v>
      </c>
      <c r="AQ5" s="15">
        <v>10</v>
      </c>
      <c r="AR5" s="15">
        <v>9</v>
      </c>
      <c r="AS5" s="15">
        <v>8</v>
      </c>
      <c r="AT5" s="15">
        <v>8</v>
      </c>
      <c r="AU5" s="15">
        <v>8</v>
      </c>
      <c r="AV5" s="15">
        <v>5</v>
      </c>
      <c r="AW5" s="15">
        <v>9</v>
      </c>
      <c r="AX5" s="15">
        <v>10</v>
      </c>
      <c r="AY5" s="15">
        <v>1</v>
      </c>
      <c r="AZ5" s="15">
        <v>7</v>
      </c>
      <c r="BA5" s="15">
        <v>9</v>
      </c>
      <c r="BB5" s="15">
        <v>8</v>
      </c>
      <c r="BC5" s="15">
        <v>6</v>
      </c>
      <c r="BD5" s="15">
        <v>8</v>
      </c>
      <c r="BE5" s="15">
        <v>7</v>
      </c>
      <c r="BG5" s="29">
        <f t="shared" si="0"/>
        <v>7.1111111111111107</v>
      </c>
      <c r="BH5" s="29">
        <f t="shared" si="0"/>
        <v>7.666666666666667</v>
      </c>
      <c r="BI5" s="29">
        <f t="shared" si="0"/>
        <v>6.333333333333333</v>
      </c>
      <c r="BJ5" s="29">
        <f t="shared" si="0"/>
        <v>7.666666666666667</v>
      </c>
      <c r="BK5" s="29">
        <f t="shared" si="0"/>
        <v>6.666666666666667</v>
      </c>
      <c r="BL5" s="29">
        <f t="shared" si="0"/>
        <v>5.7777777777777777</v>
      </c>
      <c r="BM5" s="29"/>
      <c r="BN5" s="29"/>
    </row>
    <row r="6" spans="1:66" ht="144" x14ac:dyDescent="0.2">
      <c r="A6" s="5" t="s">
        <v>25</v>
      </c>
      <c r="B6" s="5" t="s">
        <v>27</v>
      </c>
      <c r="C6" s="118"/>
      <c r="D6" s="15">
        <v>7</v>
      </c>
      <c r="E6" s="15">
        <v>5</v>
      </c>
      <c r="F6" s="15">
        <v>9</v>
      </c>
      <c r="G6" s="15">
        <v>8</v>
      </c>
      <c r="H6" s="15">
        <v>6</v>
      </c>
      <c r="I6" s="15">
        <v>7</v>
      </c>
      <c r="J6" s="15">
        <v>3</v>
      </c>
      <c r="K6" s="15">
        <v>4</v>
      </c>
      <c r="L6" s="15">
        <v>9</v>
      </c>
      <c r="M6" s="15">
        <v>7</v>
      </c>
      <c r="N6" s="15">
        <v>6</v>
      </c>
      <c r="O6" s="15">
        <v>8</v>
      </c>
      <c r="P6" s="34">
        <v>4</v>
      </c>
      <c r="Q6" s="34">
        <v>8</v>
      </c>
      <c r="R6" s="15">
        <v>5</v>
      </c>
      <c r="S6" s="15">
        <v>9</v>
      </c>
      <c r="T6" s="15">
        <v>5</v>
      </c>
      <c r="U6" s="15">
        <v>3</v>
      </c>
      <c r="V6" s="15">
        <v>6</v>
      </c>
      <c r="W6" s="15">
        <v>7</v>
      </c>
      <c r="X6" s="15">
        <v>9</v>
      </c>
      <c r="Y6" s="15">
        <v>7</v>
      </c>
      <c r="Z6" s="15">
        <v>8</v>
      </c>
      <c r="AA6" s="15">
        <v>5</v>
      </c>
      <c r="AB6" s="34">
        <v>3</v>
      </c>
      <c r="AC6" s="34">
        <v>9</v>
      </c>
      <c r="AD6" s="15">
        <v>5</v>
      </c>
      <c r="AE6" s="15">
        <v>9</v>
      </c>
      <c r="AF6" s="15">
        <v>5</v>
      </c>
      <c r="AG6" s="15">
        <v>7</v>
      </c>
      <c r="AH6" s="15">
        <v>4</v>
      </c>
      <c r="AI6" s="15">
        <v>6</v>
      </c>
      <c r="AJ6" s="15">
        <v>8</v>
      </c>
      <c r="AK6" s="15">
        <v>9</v>
      </c>
      <c r="AL6" s="15">
        <v>7</v>
      </c>
      <c r="AM6" s="15">
        <v>5</v>
      </c>
      <c r="AN6" s="15">
        <v>6</v>
      </c>
      <c r="AO6" s="15">
        <v>5</v>
      </c>
      <c r="AP6" s="15">
        <v>4</v>
      </c>
      <c r="AQ6" s="15">
        <v>9</v>
      </c>
      <c r="AR6" s="15">
        <v>8</v>
      </c>
      <c r="AS6" s="15">
        <v>7</v>
      </c>
      <c r="AT6" s="15">
        <v>4</v>
      </c>
      <c r="AU6" s="15">
        <v>3</v>
      </c>
      <c r="AV6" s="15">
        <v>7</v>
      </c>
      <c r="AW6" s="15">
        <v>9</v>
      </c>
      <c r="AX6" s="15">
        <v>6</v>
      </c>
      <c r="AY6" s="15">
        <v>2</v>
      </c>
      <c r="AZ6" s="15">
        <v>7</v>
      </c>
      <c r="BA6" s="15">
        <v>8</v>
      </c>
      <c r="BB6" s="15">
        <v>9</v>
      </c>
      <c r="BC6" s="15">
        <v>6</v>
      </c>
      <c r="BD6" s="15">
        <v>8</v>
      </c>
      <c r="BE6" s="15">
        <v>7</v>
      </c>
      <c r="BG6" s="29">
        <f t="shared" si="0"/>
        <v>4.8888888888888893</v>
      </c>
      <c r="BH6" s="29">
        <f t="shared" si="0"/>
        <v>6.1111111111111107</v>
      </c>
      <c r="BI6" s="29">
        <f t="shared" si="0"/>
        <v>7.2222222222222223</v>
      </c>
      <c r="BJ6" s="29">
        <f t="shared" si="0"/>
        <v>8.1111111111111107</v>
      </c>
      <c r="BK6" s="29">
        <f t="shared" si="0"/>
        <v>6.5555555555555554</v>
      </c>
      <c r="BL6" s="29">
        <f t="shared" si="0"/>
        <v>5.666666666666667</v>
      </c>
      <c r="BM6" s="29"/>
      <c r="BN6" s="29"/>
    </row>
    <row r="7" spans="1:66" ht="132" x14ac:dyDescent="0.2">
      <c r="A7" s="5" t="s">
        <v>25</v>
      </c>
      <c r="B7" s="5" t="s">
        <v>30</v>
      </c>
      <c r="C7" s="118"/>
      <c r="D7" s="15">
        <v>6</v>
      </c>
      <c r="E7" s="15">
        <v>7</v>
      </c>
      <c r="F7" s="15">
        <v>5</v>
      </c>
      <c r="G7" s="15">
        <v>9</v>
      </c>
      <c r="H7" s="15">
        <v>8</v>
      </c>
      <c r="I7" s="15">
        <v>8</v>
      </c>
      <c r="J7" s="15">
        <v>6</v>
      </c>
      <c r="K7" s="15">
        <v>7</v>
      </c>
      <c r="L7" s="15">
        <v>3</v>
      </c>
      <c r="M7" s="15">
        <v>8</v>
      </c>
      <c r="N7" s="15">
        <v>5</v>
      </c>
      <c r="O7" s="15">
        <v>2</v>
      </c>
      <c r="P7" s="15">
        <v>3</v>
      </c>
      <c r="Q7" s="15">
        <v>3</v>
      </c>
      <c r="R7" s="15">
        <v>7</v>
      </c>
      <c r="S7" s="15">
        <v>4</v>
      </c>
      <c r="T7" s="15">
        <v>9</v>
      </c>
      <c r="U7" s="15">
        <v>8</v>
      </c>
      <c r="V7" s="15">
        <v>5</v>
      </c>
      <c r="W7" s="15">
        <v>6</v>
      </c>
      <c r="X7" s="15">
        <v>2</v>
      </c>
      <c r="Y7" s="15">
        <v>7</v>
      </c>
      <c r="Z7" s="15">
        <v>9</v>
      </c>
      <c r="AA7" s="15">
        <v>4</v>
      </c>
      <c r="AB7" s="15">
        <v>5</v>
      </c>
      <c r="AC7" s="15">
        <v>7</v>
      </c>
      <c r="AD7" s="15">
        <v>8</v>
      </c>
      <c r="AE7" s="15">
        <v>9</v>
      </c>
      <c r="AF7" s="15">
        <v>6</v>
      </c>
      <c r="AG7" s="15">
        <v>8</v>
      </c>
      <c r="AH7" s="15">
        <v>6</v>
      </c>
      <c r="AI7" s="15">
        <v>8</v>
      </c>
      <c r="AJ7" s="15">
        <v>9</v>
      </c>
      <c r="AK7" s="15">
        <v>8</v>
      </c>
      <c r="AL7" s="15">
        <v>7</v>
      </c>
      <c r="AM7" s="15">
        <v>5</v>
      </c>
      <c r="AN7" s="15">
        <v>4</v>
      </c>
      <c r="AO7" s="15">
        <v>6</v>
      </c>
      <c r="AP7" s="15">
        <v>9</v>
      </c>
      <c r="AQ7" s="15">
        <v>7</v>
      </c>
      <c r="AR7" s="15">
        <v>3</v>
      </c>
      <c r="AS7" s="15">
        <v>5</v>
      </c>
      <c r="AT7" s="35">
        <v>1</v>
      </c>
      <c r="AU7" s="35">
        <v>6</v>
      </c>
      <c r="AV7" s="35">
        <v>5</v>
      </c>
      <c r="AW7" s="35">
        <v>8</v>
      </c>
      <c r="AX7" s="35">
        <v>2</v>
      </c>
      <c r="AY7" s="35">
        <v>7</v>
      </c>
      <c r="AZ7" s="15">
        <v>6</v>
      </c>
      <c r="BA7" s="15">
        <v>8</v>
      </c>
      <c r="BB7" s="15">
        <v>7</v>
      </c>
      <c r="BC7" s="15">
        <v>5</v>
      </c>
      <c r="BD7" s="15">
        <v>9</v>
      </c>
      <c r="BE7" s="15">
        <v>7</v>
      </c>
      <c r="BG7" s="29">
        <f t="shared" si="0"/>
        <v>4.666666666666667</v>
      </c>
      <c r="BH7" s="29">
        <f t="shared" si="0"/>
        <v>6.4444444444444446</v>
      </c>
      <c r="BI7" s="29">
        <f t="shared" si="0"/>
        <v>6.1111111111111107</v>
      </c>
      <c r="BJ7" s="29">
        <f t="shared" si="0"/>
        <v>7.2222222222222223</v>
      </c>
      <c r="BK7" s="29">
        <f t="shared" si="0"/>
        <v>6.4444444444444446</v>
      </c>
      <c r="BL7" s="29">
        <f t="shared" si="0"/>
        <v>6</v>
      </c>
      <c r="BM7" s="29"/>
      <c r="BN7" s="29"/>
    </row>
    <row r="8" spans="1:66" ht="24" x14ac:dyDescent="0.2">
      <c r="A8" s="6"/>
      <c r="B8" s="5" t="s">
        <v>24</v>
      </c>
      <c r="C8" s="118"/>
      <c r="D8" s="15">
        <v>7</v>
      </c>
      <c r="E8" s="15">
        <v>8</v>
      </c>
      <c r="F8" s="15">
        <v>6</v>
      </c>
      <c r="G8" s="15">
        <v>8</v>
      </c>
      <c r="H8" s="15">
        <v>9</v>
      </c>
      <c r="I8" s="15">
        <v>7</v>
      </c>
      <c r="J8" s="15">
        <v>4</v>
      </c>
      <c r="K8" s="15">
        <v>5</v>
      </c>
      <c r="L8" s="15">
        <v>9</v>
      </c>
      <c r="M8" s="15">
        <v>6</v>
      </c>
      <c r="N8" s="15">
        <v>6</v>
      </c>
      <c r="O8" s="15">
        <v>7</v>
      </c>
      <c r="P8" s="15">
        <v>4</v>
      </c>
      <c r="Q8" s="15">
        <v>6</v>
      </c>
      <c r="R8" s="15">
        <v>9</v>
      </c>
      <c r="S8" s="15">
        <v>8</v>
      </c>
      <c r="T8" s="15">
        <v>5</v>
      </c>
      <c r="U8" s="15">
        <v>7</v>
      </c>
      <c r="V8" s="15">
        <v>6</v>
      </c>
      <c r="W8" s="15">
        <v>8</v>
      </c>
      <c r="X8" s="15">
        <v>9</v>
      </c>
      <c r="Y8" s="15">
        <v>8</v>
      </c>
      <c r="Z8" s="15">
        <v>7</v>
      </c>
      <c r="AA8" s="15">
        <v>5</v>
      </c>
      <c r="AB8" s="15">
        <v>5</v>
      </c>
      <c r="AC8" s="15">
        <v>6</v>
      </c>
      <c r="AD8" s="15">
        <v>9</v>
      </c>
      <c r="AE8" s="15">
        <v>7</v>
      </c>
      <c r="AF8" s="15">
        <v>8</v>
      </c>
      <c r="AG8" s="15">
        <v>4</v>
      </c>
      <c r="AH8" s="15">
        <v>4</v>
      </c>
      <c r="AI8" s="15">
        <v>5</v>
      </c>
      <c r="AJ8" s="15">
        <v>8</v>
      </c>
      <c r="AK8" s="15">
        <v>9</v>
      </c>
      <c r="AL8" s="15">
        <v>7</v>
      </c>
      <c r="AM8" s="15">
        <v>6</v>
      </c>
      <c r="AN8" s="15">
        <v>4</v>
      </c>
      <c r="AO8" s="15">
        <v>5</v>
      </c>
      <c r="AP8" s="15">
        <v>9</v>
      </c>
      <c r="AQ8" s="15">
        <v>8</v>
      </c>
      <c r="AR8" s="15">
        <v>6</v>
      </c>
      <c r="AS8" s="15">
        <v>7</v>
      </c>
      <c r="AT8" s="15">
        <v>8</v>
      </c>
      <c r="AU8" s="15">
        <v>6</v>
      </c>
      <c r="AV8" s="15">
        <v>3</v>
      </c>
      <c r="AW8" s="15">
        <v>10</v>
      </c>
      <c r="AX8" s="15">
        <v>9</v>
      </c>
      <c r="AY8" s="15">
        <v>5</v>
      </c>
      <c r="AZ8" s="34">
        <v>5</v>
      </c>
      <c r="BA8" s="34">
        <v>8</v>
      </c>
      <c r="BB8" s="15">
        <v>7</v>
      </c>
      <c r="BC8" s="15">
        <v>9</v>
      </c>
      <c r="BD8" s="15">
        <v>7</v>
      </c>
      <c r="BE8" s="15">
        <v>4</v>
      </c>
      <c r="BG8" s="29">
        <f t="shared" si="0"/>
        <v>5.2222222222222223</v>
      </c>
      <c r="BH8" s="29">
        <f t="shared" si="0"/>
        <v>6.333333333333333</v>
      </c>
      <c r="BI8" s="29">
        <f t="shared" si="0"/>
        <v>7.666666666666667</v>
      </c>
      <c r="BJ8" s="29">
        <f t="shared" si="0"/>
        <v>8.1111111111111107</v>
      </c>
      <c r="BK8" s="29">
        <f t="shared" si="0"/>
        <v>7.1111111111111107</v>
      </c>
      <c r="BL8" s="29">
        <f t="shared" si="0"/>
        <v>5.7777777777777777</v>
      </c>
      <c r="BM8" s="29"/>
      <c r="BN8" s="29"/>
    </row>
    <row r="9" spans="1:66" x14ac:dyDescent="0.15">
      <c r="A9" s="6"/>
      <c r="B9" s="5"/>
      <c r="C9" s="3"/>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row>
    <row r="10" spans="1:66" x14ac:dyDescent="0.15">
      <c r="A10" s="6"/>
      <c r="B10" s="5"/>
      <c r="C10" s="7" t="s">
        <v>39</v>
      </c>
      <c r="D10" s="29">
        <f t="shared" ref="D10:AI10" si="1">AVERAGE(D3:D8)</f>
        <v>6.5</v>
      </c>
      <c r="E10" s="29">
        <f t="shared" si="1"/>
        <v>7</v>
      </c>
      <c r="F10" s="29">
        <f t="shared" si="1"/>
        <v>7.5</v>
      </c>
      <c r="G10" s="29">
        <f t="shared" si="1"/>
        <v>6.833333333333333</v>
      </c>
      <c r="H10" s="29">
        <f t="shared" si="1"/>
        <v>4.166666666666667</v>
      </c>
      <c r="I10" s="29">
        <f t="shared" si="1"/>
        <v>7.166666666666667</v>
      </c>
      <c r="J10" s="29">
        <f t="shared" si="1"/>
        <v>5</v>
      </c>
      <c r="K10" s="29">
        <f t="shared" si="1"/>
        <v>6.166666666666667</v>
      </c>
      <c r="L10" s="29">
        <f t="shared" si="1"/>
        <v>7.166666666666667</v>
      </c>
      <c r="M10" s="29">
        <f t="shared" si="1"/>
        <v>5.333333333333333</v>
      </c>
      <c r="N10" s="29">
        <f t="shared" si="1"/>
        <v>5.333333333333333</v>
      </c>
      <c r="O10" s="29">
        <f t="shared" si="1"/>
        <v>6</v>
      </c>
      <c r="P10" s="29">
        <f t="shared" si="1"/>
        <v>5</v>
      </c>
      <c r="Q10" s="29">
        <f t="shared" si="1"/>
        <v>7</v>
      </c>
      <c r="R10" s="29">
        <f t="shared" si="1"/>
        <v>6.5</v>
      </c>
      <c r="S10" s="29">
        <f t="shared" si="1"/>
        <v>6.666666666666667</v>
      </c>
      <c r="T10" s="29">
        <f t="shared" si="1"/>
        <v>6.833333333333333</v>
      </c>
      <c r="U10" s="29">
        <f t="shared" si="1"/>
        <v>5.5</v>
      </c>
      <c r="V10" s="29">
        <f t="shared" si="1"/>
        <v>5.333333333333333</v>
      </c>
      <c r="W10" s="29">
        <f t="shared" si="1"/>
        <v>6.833333333333333</v>
      </c>
      <c r="X10" s="29">
        <f t="shared" si="1"/>
        <v>7.5</v>
      </c>
      <c r="Y10" s="29">
        <f t="shared" si="1"/>
        <v>6.666666666666667</v>
      </c>
      <c r="Z10" s="29">
        <f t="shared" si="1"/>
        <v>6.333333333333333</v>
      </c>
      <c r="AA10" s="29">
        <f t="shared" si="1"/>
        <v>6</v>
      </c>
      <c r="AB10" s="29">
        <f t="shared" si="1"/>
        <v>4.666666666666667</v>
      </c>
      <c r="AC10" s="29">
        <f t="shared" si="1"/>
        <v>7.5</v>
      </c>
      <c r="AD10" s="29">
        <f t="shared" si="1"/>
        <v>7.833333333333333</v>
      </c>
      <c r="AE10" s="29">
        <f t="shared" si="1"/>
        <v>8</v>
      </c>
      <c r="AF10" s="29">
        <f t="shared" si="1"/>
        <v>6.833333333333333</v>
      </c>
      <c r="AG10" s="29">
        <f t="shared" si="1"/>
        <v>6.833333333333333</v>
      </c>
      <c r="AH10" s="29">
        <f t="shared" si="1"/>
        <v>4.5</v>
      </c>
      <c r="AI10" s="29">
        <f t="shared" si="1"/>
        <v>7</v>
      </c>
      <c r="AJ10" s="29">
        <f t="shared" ref="AJ10:BE10" si="2">AVERAGE(AJ3:AJ8)</f>
        <v>8.6666666666666661</v>
      </c>
      <c r="AK10" s="29">
        <f t="shared" si="2"/>
        <v>7.666666666666667</v>
      </c>
      <c r="AL10" s="29">
        <f t="shared" si="2"/>
        <v>6.5</v>
      </c>
      <c r="AM10" s="29">
        <f t="shared" si="2"/>
        <v>6.333333333333333</v>
      </c>
      <c r="AN10" s="29">
        <f t="shared" si="2"/>
        <v>4.5</v>
      </c>
      <c r="AO10" s="29">
        <f t="shared" si="2"/>
        <v>6.666666666666667</v>
      </c>
      <c r="AP10" s="29">
        <f t="shared" si="2"/>
        <v>7.333333333333333</v>
      </c>
      <c r="AQ10" s="29">
        <f t="shared" si="2"/>
        <v>7.333333333333333</v>
      </c>
      <c r="AR10" s="29">
        <f t="shared" si="2"/>
        <v>6.666666666666667</v>
      </c>
      <c r="AS10" s="29">
        <f t="shared" si="2"/>
        <v>7.333333333333333</v>
      </c>
      <c r="AT10" s="29">
        <f t="shared" si="2"/>
        <v>5</v>
      </c>
      <c r="AU10" s="29">
        <f t="shared" si="2"/>
        <v>5.833333333333333</v>
      </c>
      <c r="AV10" s="29">
        <f t="shared" si="2"/>
        <v>6.333333333333333</v>
      </c>
      <c r="AW10" s="29">
        <f t="shared" si="2"/>
        <v>8.1666666666666661</v>
      </c>
      <c r="AX10" s="29">
        <f t="shared" si="2"/>
        <v>7</v>
      </c>
      <c r="AY10" s="29">
        <f t="shared" si="2"/>
        <v>5.166666666666667</v>
      </c>
      <c r="AZ10" s="29">
        <f t="shared" si="2"/>
        <v>6</v>
      </c>
      <c r="BA10" s="29">
        <f t="shared" si="2"/>
        <v>8.5</v>
      </c>
      <c r="BB10" s="29">
        <f t="shared" si="2"/>
        <v>6.833333333333333</v>
      </c>
      <c r="BC10" s="29">
        <f t="shared" si="2"/>
        <v>6.5</v>
      </c>
      <c r="BD10" s="29">
        <f t="shared" si="2"/>
        <v>7.666666666666667</v>
      </c>
      <c r="BE10" s="29">
        <f t="shared" si="2"/>
        <v>6.833333333333333</v>
      </c>
      <c r="BF10" s="7" t="s">
        <v>39</v>
      </c>
      <c r="BG10" s="29">
        <f t="shared" ref="BG10:BL10" si="3">AVERAGE(BG3:BG8)</f>
        <v>5.166666666666667</v>
      </c>
      <c r="BH10" s="29">
        <f t="shared" si="3"/>
        <v>6.9444444444444455</v>
      </c>
      <c r="BI10" s="29">
        <f t="shared" si="3"/>
        <v>7.2962962962962967</v>
      </c>
      <c r="BJ10" s="29">
        <f t="shared" si="3"/>
        <v>7.018518518518519</v>
      </c>
      <c r="BK10" s="29">
        <f t="shared" si="3"/>
        <v>6.3703703703703694</v>
      </c>
      <c r="BL10" s="29">
        <f t="shared" si="3"/>
        <v>6.3518518518518521</v>
      </c>
      <c r="BM10" s="29"/>
      <c r="BN10" s="29"/>
    </row>
    <row r="11" spans="1:66" x14ac:dyDescent="0.15">
      <c r="A11" s="6"/>
      <c r="B11" s="5"/>
      <c r="C11" s="7" t="s">
        <v>42</v>
      </c>
      <c r="D11" s="29">
        <f t="shared" ref="D11:AI11" si="4">STDEV(D3:D8)</f>
        <v>1.51657508881031</v>
      </c>
      <c r="E11" s="29">
        <f t="shared" si="4"/>
        <v>1.0954451150103321</v>
      </c>
      <c r="F11" s="29">
        <f t="shared" si="4"/>
        <v>1.6431676725154984</v>
      </c>
      <c r="G11" s="29">
        <f t="shared" si="4"/>
        <v>1.8348478592697168</v>
      </c>
      <c r="H11" s="29">
        <f t="shared" si="4"/>
        <v>3.9707262140150972</v>
      </c>
      <c r="I11" s="29">
        <f t="shared" si="4"/>
        <v>0.752772652709081</v>
      </c>
      <c r="J11" s="29">
        <f t="shared" si="4"/>
        <v>1.2649110640673518</v>
      </c>
      <c r="K11" s="29">
        <f t="shared" si="4"/>
        <v>2.1369760566432814</v>
      </c>
      <c r="L11" s="29">
        <f t="shared" si="4"/>
        <v>2.5625508125043419</v>
      </c>
      <c r="M11" s="29">
        <f t="shared" si="4"/>
        <v>1.9663841605003505</v>
      </c>
      <c r="N11" s="29">
        <f t="shared" si="4"/>
        <v>1.7511900715418269</v>
      </c>
      <c r="O11" s="29">
        <f t="shared" si="4"/>
        <v>2.1908902300206643</v>
      </c>
      <c r="P11" s="29">
        <f t="shared" si="4"/>
        <v>2.5298221281347035</v>
      </c>
      <c r="Q11" s="29">
        <f t="shared" si="4"/>
        <v>2.3664319132398464</v>
      </c>
      <c r="R11" s="29">
        <f t="shared" si="4"/>
        <v>3.5637059362410923</v>
      </c>
      <c r="S11" s="29">
        <f t="shared" si="4"/>
        <v>2.6583202716502505</v>
      </c>
      <c r="T11" s="29">
        <f t="shared" si="4"/>
        <v>2.1369760566432801</v>
      </c>
      <c r="U11" s="29">
        <f t="shared" si="4"/>
        <v>3.271085446759225</v>
      </c>
      <c r="V11" s="29">
        <f t="shared" si="4"/>
        <v>0.81649658092772714</v>
      </c>
      <c r="W11" s="29">
        <f t="shared" si="4"/>
        <v>0.98319208025017313</v>
      </c>
      <c r="X11" s="29">
        <f t="shared" si="4"/>
        <v>2.8106938645110393</v>
      </c>
      <c r="Y11" s="29">
        <f t="shared" si="4"/>
        <v>1.366260102127945</v>
      </c>
      <c r="Z11" s="29">
        <f t="shared" si="4"/>
        <v>3.2041639575194445</v>
      </c>
      <c r="AA11" s="29">
        <f t="shared" si="4"/>
        <v>1.5491933384829668</v>
      </c>
      <c r="AB11" s="29">
        <f t="shared" si="4"/>
        <v>2.3380903889000249</v>
      </c>
      <c r="AC11" s="29">
        <f t="shared" si="4"/>
        <v>1.2247448713915889</v>
      </c>
      <c r="AD11" s="29">
        <f t="shared" si="4"/>
        <v>1.4719601443879733</v>
      </c>
      <c r="AE11" s="29">
        <f t="shared" si="4"/>
        <v>1.6733200530681511</v>
      </c>
      <c r="AF11" s="29">
        <f t="shared" si="4"/>
        <v>1.8348478592697168</v>
      </c>
      <c r="AG11" s="29">
        <f t="shared" si="4"/>
        <v>1.9407902170679507</v>
      </c>
      <c r="AH11" s="29">
        <f t="shared" si="4"/>
        <v>1.6431676725154984</v>
      </c>
      <c r="AI11" s="29">
        <f t="shared" si="4"/>
        <v>1.2649110640673518</v>
      </c>
      <c r="AJ11" s="29">
        <f t="shared" ref="AJ11:BE11" si="5">STDEV(AJ3:AJ8)</f>
        <v>0.5163977794943222</v>
      </c>
      <c r="AK11" s="29">
        <f t="shared" si="5"/>
        <v>2.1602468994692856</v>
      </c>
      <c r="AL11" s="29">
        <f t="shared" si="5"/>
        <v>0.54772255750516607</v>
      </c>
      <c r="AM11" s="29">
        <f t="shared" si="5"/>
        <v>1.2110601416389974</v>
      </c>
      <c r="AN11" s="29">
        <f t="shared" si="5"/>
        <v>1.6431676725154984</v>
      </c>
      <c r="AO11" s="29">
        <f t="shared" si="5"/>
        <v>1.632993161855451</v>
      </c>
      <c r="AP11" s="29">
        <f t="shared" si="5"/>
        <v>2.2509257354845502</v>
      </c>
      <c r="AQ11" s="29">
        <f t="shared" si="5"/>
        <v>2.1602468994692856</v>
      </c>
      <c r="AR11" s="29">
        <f t="shared" si="5"/>
        <v>2.1602468994692856</v>
      </c>
      <c r="AS11" s="29">
        <f t="shared" si="5"/>
        <v>1.366260102127945</v>
      </c>
      <c r="AT11" s="29">
        <f t="shared" si="5"/>
        <v>2.8284271247461903</v>
      </c>
      <c r="AU11" s="29">
        <f t="shared" si="5"/>
        <v>1.7224014243685091</v>
      </c>
      <c r="AV11" s="29">
        <f t="shared" si="5"/>
        <v>2.422120283277994</v>
      </c>
      <c r="AW11" s="29">
        <f t="shared" si="5"/>
        <v>1.4719601443879733</v>
      </c>
      <c r="AX11" s="29">
        <f t="shared" si="5"/>
        <v>2.8284271247461903</v>
      </c>
      <c r="AY11" s="29">
        <f t="shared" si="5"/>
        <v>3.0605010483034749</v>
      </c>
      <c r="AZ11" s="29">
        <f t="shared" si="5"/>
        <v>0.89442719099991586</v>
      </c>
      <c r="BA11" s="29">
        <f t="shared" si="5"/>
        <v>0.54772255750516607</v>
      </c>
      <c r="BB11" s="29">
        <f t="shared" si="5"/>
        <v>2.483277404291889</v>
      </c>
      <c r="BC11" s="29">
        <f t="shared" si="5"/>
        <v>1.3784048752090221</v>
      </c>
      <c r="BD11" s="29">
        <f t="shared" si="5"/>
        <v>0.81649658092772603</v>
      </c>
      <c r="BE11" s="29">
        <f t="shared" si="5"/>
        <v>1.4719601443879733</v>
      </c>
      <c r="BF11" s="7" t="s">
        <v>42</v>
      </c>
      <c r="BG11" s="29">
        <f t="shared" ref="BG11:BL11" si="6">STDEV(BG3:BG8)</f>
        <v>0.98820200863818697</v>
      </c>
      <c r="BH11" s="29">
        <f t="shared" si="6"/>
        <v>0.74948542017955821</v>
      </c>
      <c r="BI11" s="29">
        <f t="shared" si="6"/>
        <v>0.98046768046069888</v>
      </c>
      <c r="BJ11" s="29">
        <f t="shared" si="6"/>
        <v>1.261816575401844</v>
      </c>
      <c r="BK11" s="29">
        <f t="shared" si="6"/>
        <v>0.71549574169146779</v>
      </c>
      <c r="BL11" s="29">
        <f t="shared" si="6"/>
        <v>0.87887882187425603</v>
      </c>
      <c r="BM11" s="29"/>
      <c r="BN11" s="29"/>
    </row>
    <row r="12" spans="1:66" x14ac:dyDescent="0.15">
      <c r="A12" s="6"/>
      <c r="B12" s="5"/>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7" t="s">
        <v>45</v>
      </c>
      <c r="BG12" s="29">
        <f t="shared" ref="BG12:BL12" si="7">STDEV(D3:D8,J3:J8,P3:P8,V3:V8,AB3:AB8,AH3:AH8,AN3:AN8,AT3:AT8,AZ3:AZ8)</f>
        <v>1.8197034798881331</v>
      </c>
      <c r="BH12" s="29">
        <f t="shared" si="7"/>
        <v>1.5950000492892491</v>
      </c>
      <c r="BI12" s="29">
        <f t="shared" si="7"/>
        <v>2.2623216462976208</v>
      </c>
      <c r="BJ12" s="29">
        <f t="shared" si="7"/>
        <v>1.9376190479870621</v>
      </c>
      <c r="BK12" s="29">
        <f t="shared" si="7"/>
        <v>2.3972964040595484</v>
      </c>
      <c r="BL12" s="29">
        <f t="shared" si="7"/>
        <v>2.0014844246624346</v>
      </c>
      <c r="BM12" s="23"/>
      <c r="BN12" s="23"/>
    </row>
    <row r="13" spans="1:66" x14ac:dyDescent="0.15">
      <c r="A13" s="6"/>
      <c r="B13" s="5"/>
      <c r="C13" s="3"/>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row>
    <row r="14" spans="1:66" x14ac:dyDescent="0.1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row>
    <row r="15" spans="1:66" ht="11" customHeight="1" x14ac:dyDescent="0.15">
      <c r="A15" s="116" t="s">
        <v>32</v>
      </c>
      <c r="B15" s="116"/>
      <c r="C15" s="7"/>
      <c r="D15" s="111" t="s">
        <v>9</v>
      </c>
      <c r="E15" s="111"/>
      <c r="F15" s="111"/>
      <c r="G15" s="111"/>
      <c r="H15" s="111"/>
      <c r="I15" s="111"/>
      <c r="J15" s="117" t="s">
        <v>0</v>
      </c>
      <c r="K15" s="117"/>
      <c r="L15" s="117"/>
      <c r="M15" s="117"/>
      <c r="N15" s="117"/>
      <c r="O15" s="117"/>
      <c r="P15" s="113" t="s">
        <v>6</v>
      </c>
      <c r="Q15" s="113"/>
      <c r="R15" s="113"/>
      <c r="S15" s="113"/>
      <c r="T15" s="113"/>
      <c r="U15" s="113"/>
      <c r="V15" s="114" t="s">
        <v>5</v>
      </c>
      <c r="W15" s="114"/>
      <c r="X15" s="114"/>
      <c r="Y15" s="114"/>
      <c r="Z15" s="114"/>
      <c r="AA15" s="114"/>
      <c r="AB15" s="106" t="s">
        <v>7</v>
      </c>
      <c r="AC15" s="106"/>
      <c r="AD15" s="106"/>
      <c r="AE15" s="106"/>
      <c r="AF15" s="106"/>
      <c r="AG15" s="106"/>
      <c r="AH15" s="115" t="s">
        <v>28</v>
      </c>
      <c r="AI15" s="115"/>
      <c r="AJ15" s="115"/>
      <c r="AK15" s="115"/>
      <c r="AL15" s="115"/>
      <c r="AM15" s="115"/>
      <c r="AN15" s="108" t="s">
        <v>29</v>
      </c>
      <c r="AO15" s="108"/>
      <c r="AP15" s="108"/>
      <c r="AQ15" s="108"/>
      <c r="AR15" s="108"/>
      <c r="AS15" s="108"/>
      <c r="AT15" s="109" t="s">
        <v>4</v>
      </c>
      <c r="AU15" s="109"/>
      <c r="AV15" s="109"/>
      <c r="AW15" s="109"/>
      <c r="AX15" s="109"/>
      <c r="AY15" s="109"/>
      <c r="AZ15" s="110" t="s">
        <v>8</v>
      </c>
      <c r="BA15" s="110"/>
      <c r="BB15" s="110"/>
      <c r="BC15" s="110"/>
      <c r="BD15" s="110"/>
      <c r="BE15" s="110"/>
    </row>
    <row r="16" spans="1:66" x14ac:dyDescent="0.15">
      <c r="A16" s="116"/>
      <c r="B16" s="116"/>
      <c r="C16" s="4"/>
      <c r="D16" s="18" t="s">
        <v>11</v>
      </c>
      <c r="E16" s="18" t="s">
        <v>2</v>
      </c>
      <c r="F16" s="18" t="s">
        <v>12</v>
      </c>
      <c r="G16" s="18" t="s">
        <v>44</v>
      </c>
      <c r="H16" s="18" t="s">
        <v>13</v>
      </c>
      <c r="I16" s="18" t="s">
        <v>14</v>
      </c>
      <c r="J16" s="19" t="s">
        <v>11</v>
      </c>
      <c r="K16" s="19" t="s">
        <v>2</v>
      </c>
      <c r="L16" s="19" t="s">
        <v>12</v>
      </c>
      <c r="M16" s="19" t="s">
        <v>44</v>
      </c>
      <c r="N16" s="19" t="s">
        <v>13</v>
      </c>
      <c r="O16" s="19" t="s">
        <v>14</v>
      </c>
      <c r="P16" s="8" t="s">
        <v>11</v>
      </c>
      <c r="Q16" s="8" t="s">
        <v>2</v>
      </c>
      <c r="R16" s="8" t="s">
        <v>12</v>
      </c>
      <c r="S16" s="8" t="s">
        <v>44</v>
      </c>
      <c r="T16" s="8" t="s">
        <v>13</v>
      </c>
      <c r="U16" s="8" t="s">
        <v>14</v>
      </c>
      <c r="V16" s="9" t="s">
        <v>11</v>
      </c>
      <c r="W16" s="9" t="s">
        <v>2</v>
      </c>
      <c r="X16" s="9" t="s">
        <v>12</v>
      </c>
      <c r="Y16" s="9" t="s">
        <v>44</v>
      </c>
      <c r="Z16" s="9" t="s">
        <v>13</v>
      </c>
      <c r="AA16" s="9" t="s">
        <v>14</v>
      </c>
      <c r="AB16" s="10" t="s">
        <v>11</v>
      </c>
      <c r="AC16" s="10" t="s">
        <v>2</v>
      </c>
      <c r="AD16" s="10" t="s">
        <v>12</v>
      </c>
      <c r="AE16" s="10" t="s">
        <v>44</v>
      </c>
      <c r="AF16" s="10" t="s">
        <v>13</v>
      </c>
      <c r="AG16" s="10" t="s">
        <v>14</v>
      </c>
      <c r="AH16" s="11" t="s">
        <v>11</v>
      </c>
      <c r="AI16" s="11" t="s">
        <v>2</v>
      </c>
      <c r="AJ16" s="11" t="s">
        <v>12</v>
      </c>
      <c r="AK16" s="11" t="s">
        <v>44</v>
      </c>
      <c r="AL16" s="11" t="s">
        <v>13</v>
      </c>
      <c r="AM16" s="11" t="s">
        <v>14</v>
      </c>
      <c r="AN16" s="20" t="s">
        <v>11</v>
      </c>
      <c r="AO16" s="20" t="s">
        <v>2</v>
      </c>
      <c r="AP16" s="20" t="s">
        <v>12</v>
      </c>
      <c r="AQ16" s="20" t="s">
        <v>44</v>
      </c>
      <c r="AR16" s="20" t="s">
        <v>13</v>
      </c>
      <c r="AS16" s="20" t="s">
        <v>14</v>
      </c>
      <c r="AT16" s="21" t="s">
        <v>11</v>
      </c>
      <c r="AU16" s="21" t="s">
        <v>2</v>
      </c>
      <c r="AV16" s="21" t="s">
        <v>12</v>
      </c>
      <c r="AW16" s="21" t="s">
        <v>44</v>
      </c>
      <c r="AX16" s="21" t="s">
        <v>13</v>
      </c>
      <c r="AY16" s="21" t="s">
        <v>14</v>
      </c>
      <c r="AZ16" s="22" t="s">
        <v>11</v>
      </c>
      <c r="BA16" s="22" t="s">
        <v>2</v>
      </c>
      <c r="BB16" s="22" t="s">
        <v>12</v>
      </c>
      <c r="BC16" s="22" t="s">
        <v>44</v>
      </c>
      <c r="BD16" s="22" t="s">
        <v>13</v>
      </c>
      <c r="BE16" s="22" t="s">
        <v>14</v>
      </c>
      <c r="BG16" s="7" t="s">
        <v>11</v>
      </c>
      <c r="BH16" s="7" t="s">
        <v>2</v>
      </c>
      <c r="BI16" s="7" t="s">
        <v>12</v>
      </c>
      <c r="BJ16" s="7" t="s">
        <v>44</v>
      </c>
      <c r="BK16" s="7" t="s">
        <v>13</v>
      </c>
      <c r="BL16" s="7" t="s">
        <v>14</v>
      </c>
      <c r="BM16" s="7"/>
      <c r="BN16" s="7"/>
    </row>
    <row r="17" spans="1:66" ht="24" x14ac:dyDescent="0.2">
      <c r="A17" s="6"/>
      <c r="B17" s="5" t="s">
        <v>22</v>
      </c>
      <c r="C17" s="118" t="s">
        <v>3</v>
      </c>
      <c r="D17" s="15">
        <v>8</v>
      </c>
      <c r="E17" s="15">
        <v>9</v>
      </c>
      <c r="F17" s="15">
        <v>7</v>
      </c>
      <c r="G17" s="15">
        <v>6</v>
      </c>
      <c r="H17" s="15">
        <v>5</v>
      </c>
      <c r="I17" s="15">
        <v>8</v>
      </c>
      <c r="J17" s="15">
        <v>8</v>
      </c>
      <c r="K17" s="15">
        <v>9</v>
      </c>
      <c r="L17" s="15">
        <v>7</v>
      </c>
      <c r="M17" s="15">
        <v>7</v>
      </c>
      <c r="N17" s="15">
        <v>8</v>
      </c>
      <c r="O17" s="15">
        <v>8</v>
      </c>
      <c r="P17" s="15">
        <v>8</v>
      </c>
      <c r="Q17" s="15">
        <v>9</v>
      </c>
      <c r="R17" s="15">
        <v>8</v>
      </c>
      <c r="S17" s="15">
        <v>7</v>
      </c>
      <c r="T17" s="15">
        <v>8</v>
      </c>
      <c r="U17" s="15">
        <v>9</v>
      </c>
      <c r="V17" s="15">
        <v>9</v>
      </c>
      <c r="W17" s="15">
        <v>8</v>
      </c>
      <c r="X17" s="15">
        <v>7</v>
      </c>
      <c r="Y17" s="15">
        <v>7</v>
      </c>
      <c r="Z17" s="15">
        <v>8</v>
      </c>
      <c r="AA17" s="15">
        <v>9</v>
      </c>
      <c r="AB17" s="15">
        <v>8</v>
      </c>
      <c r="AC17" s="15">
        <v>9</v>
      </c>
      <c r="AD17" s="15">
        <v>7</v>
      </c>
      <c r="AE17" s="15">
        <v>7</v>
      </c>
      <c r="AF17" s="15">
        <v>8</v>
      </c>
      <c r="AG17" s="15">
        <v>6</v>
      </c>
      <c r="AH17" s="34">
        <v>6</v>
      </c>
      <c r="AI17" s="34">
        <v>9</v>
      </c>
      <c r="AJ17" s="15">
        <v>8</v>
      </c>
      <c r="AK17" s="15">
        <v>7</v>
      </c>
      <c r="AL17" s="15">
        <v>7</v>
      </c>
      <c r="AM17" s="15">
        <v>8</v>
      </c>
      <c r="AN17" s="15">
        <v>7</v>
      </c>
      <c r="AO17" s="15">
        <v>9</v>
      </c>
      <c r="AP17" s="15">
        <v>8</v>
      </c>
      <c r="AQ17" s="15">
        <v>7</v>
      </c>
      <c r="AR17" s="15">
        <v>8</v>
      </c>
      <c r="AS17" s="15">
        <v>9</v>
      </c>
      <c r="AT17" s="15">
        <v>8</v>
      </c>
      <c r="AU17" s="15">
        <v>7</v>
      </c>
      <c r="AV17" s="15">
        <v>9</v>
      </c>
      <c r="AW17" s="15">
        <v>7</v>
      </c>
      <c r="AX17" s="15">
        <v>6</v>
      </c>
      <c r="AY17" s="15">
        <v>8</v>
      </c>
      <c r="AZ17" s="15">
        <v>8</v>
      </c>
      <c r="BA17" s="15">
        <v>9</v>
      </c>
      <c r="BB17" s="15">
        <v>6</v>
      </c>
      <c r="BC17" s="15">
        <v>7</v>
      </c>
      <c r="BD17" s="15">
        <v>7</v>
      </c>
      <c r="BE17" s="15">
        <v>8</v>
      </c>
      <c r="BG17" s="29">
        <f t="shared" ref="BG17:BL22" si="8">AVERAGE(D17,J17,P17,V17,AB17,AH17,AN17,AT17,AZ17)</f>
        <v>7.7777777777777777</v>
      </c>
      <c r="BH17" s="29">
        <f t="shared" si="8"/>
        <v>8.6666666666666661</v>
      </c>
      <c r="BI17" s="29">
        <f t="shared" si="8"/>
        <v>7.4444444444444446</v>
      </c>
      <c r="BJ17" s="29">
        <f t="shared" si="8"/>
        <v>6.8888888888888893</v>
      </c>
      <c r="BK17" s="29">
        <f t="shared" si="8"/>
        <v>7.2222222222222223</v>
      </c>
      <c r="BL17" s="29">
        <f t="shared" si="8"/>
        <v>8.1111111111111107</v>
      </c>
      <c r="BM17" s="29"/>
      <c r="BN17" s="29"/>
    </row>
    <row r="18" spans="1:66" ht="24" x14ac:dyDescent="0.2">
      <c r="A18" s="6"/>
      <c r="B18" s="5" t="s">
        <v>23</v>
      </c>
      <c r="C18" s="118"/>
      <c r="D18" s="15">
        <v>8</v>
      </c>
      <c r="E18" s="15">
        <v>7</v>
      </c>
      <c r="F18" s="15">
        <v>9</v>
      </c>
      <c r="G18" s="15">
        <v>6</v>
      </c>
      <c r="H18" s="15">
        <v>1</v>
      </c>
      <c r="I18" s="15">
        <v>8</v>
      </c>
      <c r="J18" s="15">
        <v>7</v>
      </c>
      <c r="K18" s="15">
        <v>8</v>
      </c>
      <c r="L18" s="15">
        <v>9</v>
      </c>
      <c r="M18" s="15">
        <v>5</v>
      </c>
      <c r="N18" s="15">
        <v>6</v>
      </c>
      <c r="O18" s="15">
        <v>7</v>
      </c>
      <c r="P18" s="15">
        <v>7</v>
      </c>
      <c r="Q18" s="15">
        <v>9</v>
      </c>
      <c r="R18" s="15">
        <v>8</v>
      </c>
      <c r="S18" s="15">
        <v>7</v>
      </c>
      <c r="T18" s="15">
        <v>6</v>
      </c>
      <c r="U18" s="15">
        <v>8</v>
      </c>
      <c r="V18" s="15">
        <v>7</v>
      </c>
      <c r="W18" s="15">
        <v>9</v>
      </c>
      <c r="X18" s="15">
        <v>8</v>
      </c>
      <c r="Y18" s="15">
        <v>6</v>
      </c>
      <c r="Z18" s="15">
        <v>3</v>
      </c>
      <c r="AA18" s="15">
        <v>8</v>
      </c>
      <c r="AB18" s="34">
        <v>6</v>
      </c>
      <c r="AC18" s="34">
        <v>9</v>
      </c>
      <c r="AD18" s="15">
        <v>8</v>
      </c>
      <c r="AE18" s="15">
        <v>7</v>
      </c>
      <c r="AF18" s="15">
        <v>7</v>
      </c>
      <c r="AG18" s="15">
        <v>8</v>
      </c>
      <c r="AH18" s="15">
        <v>7</v>
      </c>
      <c r="AI18" s="15">
        <v>8</v>
      </c>
      <c r="AJ18" s="15">
        <v>9</v>
      </c>
      <c r="AK18" s="15">
        <v>7</v>
      </c>
      <c r="AL18" s="15">
        <v>6</v>
      </c>
      <c r="AM18" s="15">
        <v>8</v>
      </c>
      <c r="AN18" s="15">
        <v>6</v>
      </c>
      <c r="AO18" s="15">
        <v>8</v>
      </c>
      <c r="AP18" s="15">
        <v>7</v>
      </c>
      <c r="AQ18" s="15">
        <v>6</v>
      </c>
      <c r="AR18" s="15">
        <v>5</v>
      </c>
      <c r="AS18" s="15">
        <v>7</v>
      </c>
      <c r="AT18" s="15">
        <v>8</v>
      </c>
      <c r="AU18" s="15">
        <v>9</v>
      </c>
      <c r="AV18" s="15">
        <v>7</v>
      </c>
      <c r="AW18" s="15">
        <v>7</v>
      </c>
      <c r="AX18" s="15">
        <v>8</v>
      </c>
      <c r="AY18" s="15">
        <v>9</v>
      </c>
      <c r="AZ18" s="15">
        <v>7</v>
      </c>
      <c r="BA18" s="15">
        <v>9</v>
      </c>
      <c r="BB18" s="15">
        <v>8</v>
      </c>
      <c r="BC18" s="15">
        <v>6</v>
      </c>
      <c r="BD18" s="15">
        <v>8</v>
      </c>
      <c r="BE18" s="15">
        <v>9</v>
      </c>
      <c r="BG18" s="29">
        <f t="shared" si="8"/>
        <v>7</v>
      </c>
      <c r="BH18" s="29">
        <f t="shared" si="8"/>
        <v>8.4444444444444446</v>
      </c>
      <c r="BI18" s="29">
        <f t="shared" si="8"/>
        <v>8.1111111111111107</v>
      </c>
      <c r="BJ18" s="29">
        <f t="shared" si="8"/>
        <v>6.333333333333333</v>
      </c>
      <c r="BK18" s="29">
        <f t="shared" si="8"/>
        <v>5.5555555555555554</v>
      </c>
      <c r="BL18" s="29">
        <f t="shared" si="8"/>
        <v>8</v>
      </c>
      <c r="BM18" s="29"/>
      <c r="BN18" s="29"/>
    </row>
    <row r="19" spans="1:66" ht="132" x14ac:dyDescent="0.2">
      <c r="A19" s="5" t="s">
        <v>25</v>
      </c>
      <c r="B19" s="5" t="s">
        <v>26</v>
      </c>
      <c r="C19" s="118"/>
      <c r="D19" s="15">
        <v>9</v>
      </c>
      <c r="E19" s="15">
        <v>8</v>
      </c>
      <c r="F19" s="15">
        <v>7</v>
      </c>
      <c r="G19" s="15">
        <v>7</v>
      </c>
      <c r="H19" s="15">
        <v>3</v>
      </c>
      <c r="I19" s="15">
        <v>8</v>
      </c>
      <c r="J19" s="15">
        <v>7</v>
      </c>
      <c r="K19" s="15">
        <v>6</v>
      </c>
      <c r="L19" s="15">
        <v>5</v>
      </c>
      <c r="M19" s="15">
        <v>6</v>
      </c>
      <c r="N19" s="15">
        <v>4</v>
      </c>
      <c r="O19" s="15">
        <v>8</v>
      </c>
      <c r="P19" s="15">
        <v>9</v>
      </c>
      <c r="Q19" s="15">
        <v>9</v>
      </c>
      <c r="R19" s="15">
        <v>6</v>
      </c>
      <c r="S19" s="15">
        <v>9</v>
      </c>
      <c r="T19" s="15">
        <v>9</v>
      </c>
      <c r="U19" s="15">
        <v>3</v>
      </c>
      <c r="V19" s="15">
        <v>8</v>
      </c>
      <c r="W19" s="15">
        <v>7</v>
      </c>
      <c r="X19" s="15">
        <v>9</v>
      </c>
      <c r="Y19" s="15">
        <v>7</v>
      </c>
      <c r="Z19" s="15">
        <v>6</v>
      </c>
      <c r="AA19" s="15">
        <v>8</v>
      </c>
      <c r="AB19" s="15">
        <v>10</v>
      </c>
      <c r="AC19" s="15">
        <v>10</v>
      </c>
      <c r="AD19" s="15">
        <v>10</v>
      </c>
      <c r="AE19" s="15">
        <v>10</v>
      </c>
      <c r="AF19" s="15">
        <v>10</v>
      </c>
      <c r="AG19" s="15">
        <v>10</v>
      </c>
      <c r="AH19" s="15">
        <v>9</v>
      </c>
      <c r="AI19" s="15">
        <v>9</v>
      </c>
      <c r="AJ19" s="15">
        <v>8</v>
      </c>
      <c r="AK19" s="15">
        <v>7</v>
      </c>
      <c r="AL19" s="15">
        <v>8</v>
      </c>
      <c r="AM19" s="15">
        <v>9</v>
      </c>
      <c r="AN19" s="15">
        <v>9</v>
      </c>
      <c r="AO19" s="15">
        <v>9</v>
      </c>
      <c r="AP19" s="15">
        <v>8</v>
      </c>
      <c r="AQ19" s="15">
        <v>8</v>
      </c>
      <c r="AR19" s="15">
        <v>9</v>
      </c>
      <c r="AS19" s="15">
        <v>9</v>
      </c>
      <c r="AT19" s="15">
        <v>9</v>
      </c>
      <c r="AU19" s="15">
        <v>9</v>
      </c>
      <c r="AV19" s="15">
        <v>6</v>
      </c>
      <c r="AW19" s="15">
        <v>9</v>
      </c>
      <c r="AX19" s="15">
        <v>9</v>
      </c>
      <c r="AY19" s="15">
        <v>3</v>
      </c>
      <c r="AZ19" s="15">
        <v>8</v>
      </c>
      <c r="BA19" s="15">
        <v>9</v>
      </c>
      <c r="BB19" s="15">
        <v>8</v>
      </c>
      <c r="BC19" s="15">
        <v>6</v>
      </c>
      <c r="BD19" s="15">
        <v>8</v>
      </c>
      <c r="BE19" s="15">
        <v>7</v>
      </c>
      <c r="BG19" s="29">
        <f t="shared" si="8"/>
        <v>8.6666666666666661</v>
      </c>
      <c r="BH19" s="29">
        <f t="shared" si="8"/>
        <v>8.4444444444444446</v>
      </c>
      <c r="BI19" s="29">
        <f t="shared" si="8"/>
        <v>7.4444444444444446</v>
      </c>
      <c r="BJ19" s="29">
        <f t="shared" si="8"/>
        <v>7.666666666666667</v>
      </c>
      <c r="BK19" s="29">
        <f t="shared" si="8"/>
        <v>7.333333333333333</v>
      </c>
      <c r="BL19" s="29">
        <f t="shared" si="8"/>
        <v>7.2222222222222223</v>
      </c>
      <c r="BM19" s="29"/>
      <c r="BN19" s="29"/>
    </row>
    <row r="20" spans="1:66" ht="144" x14ac:dyDescent="0.2">
      <c r="A20" s="5" t="s">
        <v>25</v>
      </c>
      <c r="B20" s="5" t="s">
        <v>27</v>
      </c>
      <c r="C20" s="118"/>
      <c r="D20" s="15">
        <v>9</v>
      </c>
      <c r="E20" s="15">
        <v>8</v>
      </c>
      <c r="F20" s="15">
        <v>10</v>
      </c>
      <c r="G20" s="15">
        <v>9</v>
      </c>
      <c r="H20" s="15">
        <v>8</v>
      </c>
      <c r="I20" s="15">
        <v>9</v>
      </c>
      <c r="J20" s="15">
        <v>7</v>
      </c>
      <c r="K20" s="15">
        <v>6</v>
      </c>
      <c r="L20" s="15">
        <v>9</v>
      </c>
      <c r="M20" s="15">
        <v>7</v>
      </c>
      <c r="N20" s="15">
        <v>8</v>
      </c>
      <c r="O20" s="15">
        <v>8</v>
      </c>
      <c r="P20" s="34">
        <v>6</v>
      </c>
      <c r="Q20" s="34">
        <v>9</v>
      </c>
      <c r="R20" s="15">
        <v>7</v>
      </c>
      <c r="S20" s="15">
        <v>9</v>
      </c>
      <c r="T20" s="15">
        <v>7</v>
      </c>
      <c r="U20" s="15">
        <v>8</v>
      </c>
      <c r="V20" s="15">
        <v>9</v>
      </c>
      <c r="W20" s="15">
        <v>8</v>
      </c>
      <c r="X20" s="15">
        <v>10</v>
      </c>
      <c r="Y20" s="15">
        <v>9</v>
      </c>
      <c r="Z20" s="15">
        <v>9</v>
      </c>
      <c r="AA20" s="15">
        <v>8</v>
      </c>
      <c r="AB20" s="34">
        <v>8</v>
      </c>
      <c r="AC20" s="34">
        <v>4</v>
      </c>
      <c r="AD20" s="15">
        <v>9</v>
      </c>
      <c r="AE20" s="15">
        <v>4</v>
      </c>
      <c r="AF20" s="15">
        <v>9</v>
      </c>
      <c r="AG20" s="15">
        <v>7</v>
      </c>
      <c r="AH20" s="15">
        <v>9</v>
      </c>
      <c r="AI20" s="15">
        <v>8</v>
      </c>
      <c r="AJ20" s="15">
        <v>10</v>
      </c>
      <c r="AK20" s="15">
        <v>9</v>
      </c>
      <c r="AL20" s="15">
        <v>9</v>
      </c>
      <c r="AM20" s="15">
        <v>8</v>
      </c>
      <c r="AN20" s="15">
        <v>9</v>
      </c>
      <c r="AO20" s="15">
        <v>8</v>
      </c>
      <c r="AP20" s="15">
        <v>7</v>
      </c>
      <c r="AQ20" s="15">
        <v>9</v>
      </c>
      <c r="AR20" s="15">
        <v>9</v>
      </c>
      <c r="AS20" s="15">
        <v>8</v>
      </c>
      <c r="AT20" s="15">
        <v>7</v>
      </c>
      <c r="AU20" s="15">
        <v>6</v>
      </c>
      <c r="AV20" s="15">
        <v>8</v>
      </c>
      <c r="AW20" s="15">
        <v>9</v>
      </c>
      <c r="AX20" s="15">
        <v>7</v>
      </c>
      <c r="AY20" s="15">
        <v>5</v>
      </c>
      <c r="AZ20" s="15">
        <v>9</v>
      </c>
      <c r="BA20" s="15">
        <v>9</v>
      </c>
      <c r="BB20" s="15">
        <v>9</v>
      </c>
      <c r="BC20" s="15">
        <v>8</v>
      </c>
      <c r="BD20" s="15">
        <v>9</v>
      </c>
      <c r="BE20" s="15">
        <v>8</v>
      </c>
      <c r="BG20" s="29">
        <f t="shared" si="8"/>
        <v>8.1111111111111107</v>
      </c>
      <c r="BH20" s="29">
        <f t="shared" si="8"/>
        <v>7.333333333333333</v>
      </c>
      <c r="BI20" s="29">
        <f t="shared" si="8"/>
        <v>8.7777777777777786</v>
      </c>
      <c r="BJ20" s="29">
        <f t="shared" si="8"/>
        <v>8.1111111111111107</v>
      </c>
      <c r="BK20" s="29">
        <f t="shared" si="8"/>
        <v>8.3333333333333339</v>
      </c>
      <c r="BL20" s="29">
        <f t="shared" si="8"/>
        <v>7.666666666666667</v>
      </c>
      <c r="BM20" s="29"/>
      <c r="BN20" s="29"/>
    </row>
    <row r="21" spans="1:66" ht="132" x14ac:dyDescent="0.2">
      <c r="A21" s="5" t="s">
        <v>25</v>
      </c>
      <c r="B21" s="5" t="s">
        <v>30</v>
      </c>
      <c r="C21" s="118"/>
      <c r="D21" s="15">
        <v>9</v>
      </c>
      <c r="E21" s="15">
        <v>8</v>
      </c>
      <c r="F21" s="15">
        <v>7</v>
      </c>
      <c r="G21" s="15">
        <v>7</v>
      </c>
      <c r="H21" s="15">
        <v>8</v>
      </c>
      <c r="I21" s="15">
        <v>8</v>
      </c>
      <c r="J21" s="15">
        <v>5</v>
      </c>
      <c r="K21" s="15">
        <v>6</v>
      </c>
      <c r="L21" s="15">
        <v>4</v>
      </c>
      <c r="M21" s="15">
        <v>5</v>
      </c>
      <c r="N21" s="15">
        <v>2</v>
      </c>
      <c r="O21" s="15">
        <v>3</v>
      </c>
      <c r="P21" s="15">
        <v>8</v>
      </c>
      <c r="Q21" s="15">
        <v>7</v>
      </c>
      <c r="R21" s="15">
        <v>9</v>
      </c>
      <c r="S21" s="15">
        <v>7</v>
      </c>
      <c r="T21" s="15">
        <v>5</v>
      </c>
      <c r="U21" s="15">
        <v>6</v>
      </c>
      <c r="V21" s="15">
        <v>8</v>
      </c>
      <c r="W21" s="15">
        <v>7</v>
      </c>
      <c r="X21" s="15">
        <v>9</v>
      </c>
      <c r="Y21" s="15">
        <v>6</v>
      </c>
      <c r="Z21" s="15">
        <v>8</v>
      </c>
      <c r="AA21" s="15">
        <v>8</v>
      </c>
      <c r="AB21" s="15">
        <v>8</v>
      </c>
      <c r="AC21" s="15">
        <v>9</v>
      </c>
      <c r="AD21" s="15">
        <v>7</v>
      </c>
      <c r="AE21" s="15">
        <v>9</v>
      </c>
      <c r="AF21" s="15">
        <v>8</v>
      </c>
      <c r="AG21" s="15">
        <v>8</v>
      </c>
      <c r="AH21" s="15">
        <v>8</v>
      </c>
      <c r="AI21" s="15">
        <v>9</v>
      </c>
      <c r="AJ21" s="15">
        <v>7</v>
      </c>
      <c r="AK21" s="15">
        <v>8</v>
      </c>
      <c r="AL21" s="15">
        <v>6</v>
      </c>
      <c r="AM21" s="15">
        <v>7</v>
      </c>
      <c r="AN21" s="15">
        <v>8</v>
      </c>
      <c r="AO21" s="15">
        <v>9</v>
      </c>
      <c r="AP21" s="15">
        <v>7</v>
      </c>
      <c r="AQ21" s="15">
        <v>8</v>
      </c>
      <c r="AR21" s="15">
        <v>6</v>
      </c>
      <c r="AS21" s="15">
        <v>7</v>
      </c>
      <c r="AT21" s="15">
        <v>4</v>
      </c>
      <c r="AU21" s="15">
        <v>6</v>
      </c>
      <c r="AV21" s="15">
        <v>5</v>
      </c>
      <c r="AW21" s="15">
        <v>5</v>
      </c>
      <c r="AX21" s="15">
        <v>2</v>
      </c>
      <c r="AY21" s="15">
        <v>7</v>
      </c>
      <c r="AZ21" s="15">
        <v>7</v>
      </c>
      <c r="BA21" s="15">
        <v>8</v>
      </c>
      <c r="BB21" s="15">
        <v>6</v>
      </c>
      <c r="BC21" s="15">
        <v>6</v>
      </c>
      <c r="BD21" s="15">
        <v>5</v>
      </c>
      <c r="BE21" s="15">
        <v>7</v>
      </c>
      <c r="BG21" s="29">
        <f t="shared" si="8"/>
        <v>7.2222222222222223</v>
      </c>
      <c r="BH21" s="29">
        <f t="shared" si="8"/>
        <v>7.666666666666667</v>
      </c>
      <c r="BI21" s="29">
        <f t="shared" si="8"/>
        <v>6.7777777777777777</v>
      </c>
      <c r="BJ21" s="29">
        <f t="shared" si="8"/>
        <v>6.7777777777777777</v>
      </c>
      <c r="BK21" s="29">
        <f t="shared" si="8"/>
        <v>5.5555555555555554</v>
      </c>
      <c r="BL21" s="29">
        <f t="shared" si="8"/>
        <v>6.7777777777777777</v>
      </c>
      <c r="BM21" s="29"/>
      <c r="BN21" s="29"/>
    </row>
    <row r="22" spans="1:66" ht="24" x14ac:dyDescent="0.2">
      <c r="A22" s="6"/>
      <c r="B22" s="5" t="s">
        <v>24</v>
      </c>
      <c r="C22" s="118"/>
      <c r="D22" s="15">
        <v>8</v>
      </c>
      <c r="E22" s="15">
        <v>7</v>
      </c>
      <c r="F22" s="15">
        <v>9</v>
      </c>
      <c r="G22" s="15">
        <v>8</v>
      </c>
      <c r="H22" s="15">
        <v>6</v>
      </c>
      <c r="I22" s="15">
        <v>7</v>
      </c>
      <c r="J22" s="15">
        <v>8</v>
      </c>
      <c r="K22" s="15">
        <v>7</v>
      </c>
      <c r="L22" s="15">
        <v>9</v>
      </c>
      <c r="M22" s="15">
        <v>8</v>
      </c>
      <c r="N22" s="15">
        <v>6</v>
      </c>
      <c r="O22" s="15">
        <v>7</v>
      </c>
      <c r="P22" s="15">
        <v>8</v>
      </c>
      <c r="Q22" s="15">
        <v>9</v>
      </c>
      <c r="R22" s="15">
        <v>7</v>
      </c>
      <c r="S22" s="15">
        <v>7</v>
      </c>
      <c r="T22" s="15">
        <v>8</v>
      </c>
      <c r="U22" s="15">
        <v>9</v>
      </c>
      <c r="V22" s="15">
        <v>8</v>
      </c>
      <c r="W22" s="15">
        <v>9</v>
      </c>
      <c r="X22" s="15">
        <v>10</v>
      </c>
      <c r="Y22" s="15">
        <v>6</v>
      </c>
      <c r="Z22" s="15">
        <v>7</v>
      </c>
      <c r="AA22" s="15">
        <v>8</v>
      </c>
      <c r="AB22" s="15">
        <v>8</v>
      </c>
      <c r="AC22" s="15">
        <v>9</v>
      </c>
      <c r="AD22" s="15">
        <v>7</v>
      </c>
      <c r="AE22" s="15">
        <v>8</v>
      </c>
      <c r="AF22" s="15">
        <v>8</v>
      </c>
      <c r="AG22" s="15">
        <v>6</v>
      </c>
      <c r="AH22" s="15">
        <v>8</v>
      </c>
      <c r="AI22" s="15">
        <v>9</v>
      </c>
      <c r="AJ22" s="15">
        <v>7</v>
      </c>
      <c r="AK22" s="15">
        <v>9</v>
      </c>
      <c r="AL22" s="15">
        <v>8</v>
      </c>
      <c r="AM22" s="15">
        <v>8</v>
      </c>
      <c r="AN22" s="15">
        <v>8</v>
      </c>
      <c r="AO22" s="15">
        <v>7</v>
      </c>
      <c r="AP22" s="15">
        <v>9</v>
      </c>
      <c r="AQ22" s="15">
        <v>7</v>
      </c>
      <c r="AR22" s="15">
        <v>6</v>
      </c>
      <c r="AS22" s="15">
        <v>8</v>
      </c>
      <c r="AT22" s="15">
        <v>9</v>
      </c>
      <c r="AU22" s="15">
        <v>8</v>
      </c>
      <c r="AV22" s="15">
        <v>10</v>
      </c>
      <c r="AW22" s="15">
        <v>9</v>
      </c>
      <c r="AX22" s="15">
        <v>7</v>
      </c>
      <c r="AY22" s="15">
        <v>6</v>
      </c>
      <c r="AZ22" s="15">
        <v>8</v>
      </c>
      <c r="BA22" s="15">
        <v>9</v>
      </c>
      <c r="BB22" s="15">
        <v>8</v>
      </c>
      <c r="BC22" s="15">
        <v>9</v>
      </c>
      <c r="BD22" s="15">
        <v>9</v>
      </c>
      <c r="BE22" s="15">
        <v>7</v>
      </c>
      <c r="BG22" s="29">
        <f t="shared" si="8"/>
        <v>8.1111111111111107</v>
      </c>
      <c r="BH22" s="29">
        <f t="shared" si="8"/>
        <v>8.2222222222222214</v>
      </c>
      <c r="BI22" s="29">
        <f t="shared" si="8"/>
        <v>8.4444444444444446</v>
      </c>
      <c r="BJ22" s="29">
        <f t="shared" si="8"/>
        <v>7.8888888888888893</v>
      </c>
      <c r="BK22" s="29">
        <f t="shared" si="8"/>
        <v>7.2222222222222223</v>
      </c>
      <c r="BL22" s="29">
        <f t="shared" si="8"/>
        <v>7.333333333333333</v>
      </c>
      <c r="BM22" s="29"/>
      <c r="BN22" s="29"/>
    </row>
    <row r="23" spans="1:66" x14ac:dyDescent="0.15">
      <c r="A23" s="6"/>
      <c r="B23" s="5"/>
      <c r="C23" s="3"/>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row>
    <row r="24" spans="1:66" x14ac:dyDescent="0.15">
      <c r="A24" s="6"/>
      <c r="B24" s="5"/>
      <c r="C24" s="7" t="s">
        <v>39</v>
      </c>
      <c r="D24" s="29">
        <f t="shared" ref="D24:AI24" si="9">AVERAGE(D17:D22)</f>
        <v>8.5</v>
      </c>
      <c r="E24" s="29">
        <f t="shared" si="9"/>
        <v>7.833333333333333</v>
      </c>
      <c r="F24" s="29">
        <f t="shared" si="9"/>
        <v>8.1666666666666661</v>
      </c>
      <c r="G24" s="29">
        <f t="shared" si="9"/>
        <v>7.166666666666667</v>
      </c>
      <c r="H24" s="29">
        <f t="shared" si="9"/>
        <v>5.166666666666667</v>
      </c>
      <c r="I24" s="29">
        <f t="shared" si="9"/>
        <v>8</v>
      </c>
      <c r="J24" s="29">
        <f t="shared" si="9"/>
        <v>7</v>
      </c>
      <c r="K24" s="29">
        <f t="shared" si="9"/>
        <v>7</v>
      </c>
      <c r="L24" s="29">
        <f t="shared" si="9"/>
        <v>7.166666666666667</v>
      </c>
      <c r="M24" s="29">
        <f t="shared" si="9"/>
        <v>6.333333333333333</v>
      </c>
      <c r="N24" s="29">
        <f t="shared" si="9"/>
        <v>5.666666666666667</v>
      </c>
      <c r="O24" s="29">
        <f t="shared" si="9"/>
        <v>6.833333333333333</v>
      </c>
      <c r="P24" s="29">
        <f t="shared" si="9"/>
        <v>7.666666666666667</v>
      </c>
      <c r="Q24" s="29">
        <f t="shared" si="9"/>
        <v>8.6666666666666661</v>
      </c>
      <c r="R24" s="29">
        <f t="shared" si="9"/>
        <v>7.5</v>
      </c>
      <c r="S24" s="29">
        <f t="shared" si="9"/>
        <v>7.666666666666667</v>
      </c>
      <c r="T24" s="29">
        <f t="shared" si="9"/>
        <v>7.166666666666667</v>
      </c>
      <c r="U24" s="29">
        <f t="shared" si="9"/>
        <v>7.166666666666667</v>
      </c>
      <c r="V24" s="29">
        <f t="shared" si="9"/>
        <v>8.1666666666666661</v>
      </c>
      <c r="W24" s="29">
        <f t="shared" si="9"/>
        <v>8</v>
      </c>
      <c r="X24" s="29">
        <f t="shared" si="9"/>
        <v>8.8333333333333339</v>
      </c>
      <c r="Y24" s="29">
        <f t="shared" si="9"/>
        <v>6.833333333333333</v>
      </c>
      <c r="Z24" s="29">
        <f t="shared" si="9"/>
        <v>6.833333333333333</v>
      </c>
      <c r="AA24" s="29">
        <f t="shared" si="9"/>
        <v>8.1666666666666661</v>
      </c>
      <c r="AB24" s="29">
        <f t="shared" si="9"/>
        <v>8</v>
      </c>
      <c r="AC24" s="29">
        <f t="shared" si="9"/>
        <v>8.3333333333333339</v>
      </c>
      <c r="AD24" s="29">
        <f t="shared" si="9"/>
        <v>8</v>
      </c>
      <c r="AE24" s="29">
        <f t="shared" si="9"/>
        <v>7.5</v>
      </c>
      <c r="AF24" s="29">
        <f t="shared" si="9"/>
        <v>8.3333333333333339</v>
      </c>
      <c r="AG24" s="29">
        <f t="shared" si="9"/>
        <v>7.5</v>
      </c>
      <c r="AH24" s="29">
        <f t="shared" si="9"/>
        <v>7.833333333333333</v>
      </c>
      <c r="AI24" s="29">
        <f t="shared" si="9"/>
        <v>8.6666666666666661</v>
      </c>
      <c r="AJ24" s="29">
        <f t="shared" ref="AJ24:BE24" si="10">AVERAGE(AJ17:AJ22)</f>
        <v>8.1666666666666661</v>
      </c>
      <c r="AK24" s="29">
        <f t="shared" si="10"/>
        <v>7.833333333333333</v>
      </c>
      <c r="AL24" s="29">
        <f t="shared" si="10"/>
        <v>7.333333333333333</v>
      </c>
      <c r="AM24" s="29">
        <f t="shared" si="10"/>
        <v>8</v>
      </c>
      <c r="AN24" s="29">
        <f t="shared" si="10"/>
        <v>7.833333333333333</v>
      </c>
      <c r="AO24" s="29">
        <f t="shared" si="10"/>
        <v>8.3333333333333339</v>
      </c>
      <c r="AP24" s="29">
        <f t="shared" si="10"/>
        <v>7.666666666666667</v>
      </c>
      <c r="AQ24" s="29">
        <f t="shared" si="10"/>
        <v>7.5</v>
      </c>
      <c r="AR24" s="29">
        <f t="shared" si="10"/>
        <v>7.166666666666667</v>
      </c>
      <c r="AS24" s="29">
        <f t="shared" si="10"/>
        <v>8</v>
      </c>
      <c r="AT24" s="29">
        <f t="shared" si="10"/>
        <v>7.5</v>
      </c>
      <c r="AU24" s="29">
        <f t="shared" si="10"/>
        <v>7.5</v>
      </c>
      <c r="AV24" s="29">
        <f t="shared" si="10"/>
        <v>7.5</v>
      </c>
      <c r="AW24" s="29">
        <f t="shared" si="10"/>
        <v>7.666666666666667</v>
      </c>
      <c r="AX24" s="29">
        <f t="shared" si="10"/>
        <v>6.5</v>
      </c>
      <c r="AY24" s="29">
        <f t="shared" si="10"/>
        <v>6.333333333333333</v>
      </c>
      <c r="AZ24" s="29">
        <f t="shared" si="10"/>
        <v>7.833333333333333</v>
      </c>
      <c r="BA24" s="29">
        <f t="shared" si="10"/>
        <v>8.8333333333333339</v>
      </c>
      <c r="BB24" s="29">
        <f t="shared" si="10"/>
        <v>7.5</v>
      </c>
      <c r="BC24" s="29">
        <f t="shared" si="10"/>
        <v>7</v>
      </c>
      <c r="BD24" s="29">
        <f t="shared" si="10"/>
        <v>7.666666666666667</v>
      </c>
      <c r="BE24" s="29">
        <f t="shared" si="10"/>
        <v>7.666666666666667</v>
      </c>
      <c r="BF24" s="7" t="s">
        <v>39</v>
      </c>
      <c r="BG24" s="29">
        <f t="shared" ref="BG24:BL24" si="11">AVERAGE(BG17:BG22)</f>
        <v>7.814814814814814</v>
      </c>
      <c r="BH24" s="29">
        <f t="shared" si="11"/>
        <v>8.1296296296296298</v>
      </c>
      <c r="BI24" s="29">
        <f t="shared" si="11"/>
        <v>7.833333333333333</v>
      </c>
      <c r="BJ24" s="29">
        <f t="shared" si="11"/>
        <v>7.2777777777777786</v>
      </c>
      <c r="BK24" s="29">
        <f t="shared" si="11"/>
        <v>6.8703703703703702</v>
      </c>
      <c r="BL24" s="29">
        <f t="shared" si="11"/>
        <v>7.518518518518519</v>
      </c>
      <c r="BM24" s="23"/>
      <c r="BN24" s="23"/>
    </row>
    <row r="25" spans="1:66" x14ac:dyDescent="0.15">
      <c r="A25" s="6"/>
      <c r="B25" s="5"/>
      <c r="C25" s="7" t="s">
        <v>42</v>
      </c>
      <c r="D25" s="29">
        <f t="shared" ref="D25:AI25" si="12">STDEV(D17:D22)</f>
        <v>0.54772255750516607</v>
      </c>
      <c r="E25" s="29">
        <f t="shared" si="12"/>
        <v>0.752772652709081</v>
      </c>
      <c r="F25" s="29">
        <f t="shared" si="12"/>
        <v>1.3291601358251244</v>
      </c>
      <c r="G25" s="29">
        <f t="shared" si="12"/>
        <v>1.1690451944500104</v>
      </c>
      <c r="H25" s="29">
        <f t="shared" si="12"/>
        <v>2.7868739954771309</v>
      </c>
      <c r="I25" s="29">
        <f t="shared" si="12"/>
        <v>0.63245553203367588</v>
      </c>
      <c r="J25" s="29">
        <f t="shared" si="12"/>
        <v>1.0954451150103321</v>
      </c>
      <c r="K25" s="29">
        <f t="shared" si="12"/>
        <v>1.2649110640673518</v>
      </c>
      <c r="L25" s="29">
        <f t="shared" si="12"/>
        <v>2.2286019533929031</v>
      </c>
      <c r="M25" s="29">
        <f t="shared" si="12"/>
        <v>1.2110601416389974</v>
      </c>
      <c r="N25" s="29">
        <f t="shared" si="12"/>
        <v>2.3380903889000249</v>
      </c>
      <c r="O25" s="29">
        <f t="shared" si="12"/>
        <v>1.9407902170679507</v>
      </c>
      <c r="P25" s="29">
        <f t="shared" si="12"/>
        <v>1.0327955589886426</v>
      </c>
      <c r="Q25" s="29">
        <f t="shared" si="12"/>
        <v>0.81649658092772603</v>
      </c>
      <c r="R25" s="29">
        <f t="shared" si="12"/>
        <v>1.0488088481701516</v>
      </c>
      <c r="S25" s="29">
        <f t="shared" si="12"/>
        <v>1.0327955589886426</v>
      </c>
      <c r="T25" s="29">
        <f t="shared" si="12"/>
        <v>1.4719601443879733</v>
      </c>
      <c r="U25" s="29">
        <f t="shared" si="12"/>
        <v>2.3166067138525395</v>
      </c>
      <c r="V25" s="29">
        <f t="shared" si="12"/>
        <v>0.75277265270908111</v>
      </c>
      <c r="W25" s="29">
        <f t="shared" si="12"/>
        <v>0.89442719099991586</v>
      </c>
      <c r="X25" s="29">
        <f t="shared" si="12"/>
        <v>1.1690451944500104</v>
      </c>
      <c r="Y25" s="29">
        <f t="shared" si="12"/>
        <v>1.1690451944500104</v>
      </c>
      <c r="Z25" s="29">
        <f t="shared" si="12"/>
        <v>2.1369760566432801</v>
      </c>
      <c r="AA25" s="29">
        <f t="shared" si="12"/>
        <v>0.40824829046386302</v>
      </c>
      <c r="AB25" s="29">
        <f t="shared" si="12"/>
        <v>1.2649110640673518</v>
      </c>
      <c r="AC25" s="29">
        <f t="shared" si="12"/>
        <v>2.1602468994692856</v>
      </c>
      <c r="AD25" s="29">
        <f t="shared" si="12"/>
        <v>1.2649110640673518</v>
      </c>
      <c r="AE25" s="29">
        <f t="shared" si="12"/>
        <v>2.0736441353327719</v>
      </c>
      <c r="AF25" s="29">
        <f t="shared" si="12"/>
        <v>1.0327955589886426</v>
      </c>
      <c r="AG25" s="29">
        <f t="shared" si="12"/>
        <v>1.51657508881031</v>
      </c>
      <c r="AH25" s="29">
        <f t="shared" si="12"/>
        <v>1.1690451944500104</v>
      </c>
      <c r="AI25" s="29">
        <f t="shared" si="12"/>
        <v>0.51639777949432231</v>
      </c>
      <c r="AJ25" s="29">
        <f t="shared" ref="AJ25:BE25" si="13">STDEV(AJ17:AJ22)</f>
        <v>1.1690451944500104</v>
      </c>
      <c r="AK25" s="29">
        <f t="shared" si="13"/>
        <v>0.98319208025017313</v>
      </c>
      <c r="AL25" s="29">
        <f t="shared" si="13"/>
        <v>1.211060141638995</v>
      </c>
      <c r="AM25" s="29">
        <f t="shared" si="13"/>
        <v>0.63245553203367588</v>
      </c>
      <c r="AN25" s="29">
        <f t="shared" si="13"/>
        <v>1.1690451944500104</v>
      </c>
      <c r="AO25" s="29">
        <f t="shared" si="13"/>
        <v>0.81649658092772603</v>
      </c>
      <c r="AP25" s="29">
        <f t="shared" si="13"/>
        <v>0.81649658092772603</v>
      </c>
      <c r="AQ25" s="29">
        <f t="shared" si="13"/>
        <v>1.0488088481701516</v>
      </c>
      <c r="AR25" s="29">
        <f t="shared" si="13"/>
        <v>1.7224014243685073</v>
      </c>
      <c r="AS25" s="29">
        <f t="shared" si="13"/>
        <v>0.89442719099991586</v>
      </c>
      <c r="AT25" s="29">
        <f t="shared" si="13"/>
        <v>1.8708286933869707</v>
      </c>
      <c r="AU25" s="29">
        <f t="shared" si="13"/>
        <v>1.3784048752090221</v>
      </c>
      <c r="AV25" s="29">
        <f t="shared" si="13"/>
        <v>1.8708286933869707</v>
      </c>
      <c r="AW25" s="29">
        <f t="shared" si="13"/>
        <v>1.632993161855451</v>
      </c>
      <c r="AX25" s="29">
        <f t="shared" si="13"/>
        <v>2.4289915602982237</v>
      </c>
      <c r="AY25" s="29">
        <f t="shared" si="13"/>
        <v>2.1602468994692874</v>
      </c>
      <c r="AZ25" s="29">
        <f t="shared" si="13"/>
        <v>0.752772652709081</v>
      </c>
      <c r="BA25" s="29">
        <f t="shared" si="13"/>
        <v>0.40824829046386302</v>
      </c>
      <c r="BB25" s="29">
        <f t="shared" si="13"/>
        <v>1.2247448713915889</v>
      </c>
      <c r="BC25" s="29">
        <f t="shared" si="13"/>
        <v>1.2649110640673518</v>
      </c>
      <c r="BD25" s="29">
        <f t="shared" si="13"/>
        <v>1.5055453054181609</v>
      </c>
      <c r="BE25" s="29">
        <f t="shared" si="13"/>
        <v>0.81649658092772603</v>
      </c>
      <c r="BF25" s="7" t="s">
        <v>42</v>
      </c>
      <c r="BG25" s="29">
        <f t="shared" ref="BG25:BL25" si="14">STDEV(BG17:BG22)</f>
        <v>0.61930533232825102</v>
      </c>
      <c r="BH25" s="29">
        <f t="shared" si="14"/>
        <v>0.51838622651010979</v>
      </c>
      <c r="BI25" s="29">
        <f t="shared" si="14"/>
        <v>0.74286731779763471</v>
      </c>
      <c r="BJ25" s="29">
        <f t="shared" si="14"/>
        <v>0.70885057367718141</v>
      </c>
      <c r="BK25" s="29">
        <f t="shared" si="14"/>
        <v>1.1008788109408751</v>
      </c>
      <c r="BL25" s="29">
        <f t="shared" si="14"/>
        <v>0.5051178406291057</v>
      </c>
      <c r="BM25" s="23"/>
      <c r="BN25" s="23"/>
    </row>
    <row r="26" spans="1:66" x14ac:dyDescent="0.15">
      <c r="A26" s="6"/>
      <c r="B26" s="5"/>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7" t="s">
        <v>45</v>
      </c>
      <c r="BG26" s="29">
        <f t="shared" ref="BG26:BL26" si="15">STDEV(D17:D22,J17:J22,P17:P22,V17:V22,AB17:AB22,AH17:AH22,AN17:AN22,AT17:AT22,AZ17:AZ22)</f>
        <v>1.1171742330300112</v>
      </c>
      <c r="BH26" s="29">
        <f t="shared" si="15"/>
        <v>1.1823592707562522</v>
      </c>
      <c r="BI26" s="29">
        <f t="shared" si="15"/>
        <v>1.3838693361812167</v>
      </c>
      <c r="BJ26" s="29">
        <f t="shared" si="15"/>
        <v>1.3091357752301418</v>
      </c>
      <c r="BK26" s="29">
        <f t="shared" si="15"/>
        <v>2.0098464814770112</v>
      </c>
      <c r="BL26" s="29">
        <f t="shared" si="15"/>
        <v>1.4503186473654242</v>
      </c>
      <c r="BM26" s="23"/>
      <c r="BN26" s="23"/>
    </row>
    <row r="27" spans="1:66" x14ac:dyDescent="0.15">
      <c r="A27" s="6"/>
      <c r="B27" s="5"/>
      <c r="C27" s="3"/>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row>
    <row r="28" spans="1:66" x14ac:dyDescent="0.1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row>
    <row r="29" spans="1:66" ht="11" customHeight="1" x14ac:dyDescent="0.15">
      <c r="A29" s="116" t="s">
        <v>33</v>
      </c>
      <c r="B29" s="116"/>
      <c r="C29" s="7"/>
      <c r="D29" s="111" t="s">
        <v>9</v>
      </c>
      <c r="E29" s="111"/>
      <c r="F29" s="111"/>
      <c r="G29" s="111"/>
      <c r="H29" s="111"/>
      <c r="I29" s="111"/>
      <c r="J29" s="117" t="s">
        <v>0</v>
      </c>
      <c r="K29" s="117"/>
      <c r="L29" s="117"/>
      <c r="M29" s="117"/>
      <c r="N29" s="117"/>
      <c r="O29" s="117"/>
      <c r="P29" s="113" t="s">
        <v>6</v>
      </c>
      <c r="Q29" s="113"/>
      <c r="R29" s="113"/>
      <c r="S29" s="113"/>
      <c r="T29" s="113"/>
      <c r="U29" s="113"/>
      <c r="V29" s="114" t="s">
        <v>5</v>
      </c>
      <c r="W29" s="114"/>
      <c r="X29" s="114"/>
      <c r="Y29" s="114"/>
      <c r="Z29" s="114"/>
      <c r="AA29" s="114"/>
      <c r="AB29" s="106" t="s">
        <v>7</v>
      </c>
      <c r="AC29" s="106"/>
      <c r="AD29" s="106"/>
      <c r="AE29" s="106"/>
      <c r="AF29" s="106"/>
      <c r="AG29" s="106"/>
      <c r="AH29" s="115" t="s">
        <v>28</v>
      </c>
      <c r="AI29" s="115"/>
      <c r="AJ29" s="115"/>
      <c r="AK29" s="115"/>
      <c r="AL29" s="115"/>
      <c r="AM29" s="115"/>
      <c r="AN29" s="108" t="s">
        <v>29</v>
      </c>
      <c r="AO29" s="108"/>
      <c r="AP29" s="108"/>
      <c r="AQ29" s="108"/>
      <c r="AR29" s="108"/>
      <c r="AS29" s="108"/>
      <c r="AT29" s="109" t="s">
        <v>4</v>
      </c>
      <c r="AU29" s="109"/>
      <c r="AV29" s="109"/>
      <c r="AW29" s="109"/>
      <c r="AX29" s="109"/>
      <c r="AY29" s="109"/>
      <c r="AZ29" s="110" t="s">
        <v>8</v>
      </c>
      <c r="BA29" s="110"/>
      <c r="BB29" s="110"/>
      <c r="BC29" s="110"/>
      <c r="BD29" s="110"/>
      <c r="BE29" s="110"/>
    </row>
    <row r="30" spans="1:66" x14ac:dyDescent="0.15">
      <c r="A30" s="116"/>
      <c r="B30" s="116"/>
      <c r="C30" s="4"/>
      <c r="D30" s="18" t="s">
        <v>11</v>
      </c>
      <c r="E30" s="18" t="s">
        <v>2</v>
      </c>
      <c r="F30" s="18" t="s">
        <v>12</v>
      </c>
      <c r="G30" s="18" t="s">
        <v>44</v>
      </c>
      <c r="H30" s="18" t="s">
        <v>13</v>
      </c>
      <c r="I30" s="18" t="s">
        <v>14</v>
      </c>
      <c r="J30" s="19" t="s">
        <v>11</v>
      </c>
      <c r="K30" s="19" t="s">
        <v>2</v>
      </c>
      <c r="L30" s="19" t="s">
        <v>12</v>
      </c>
      <c r="M30" s="19" t="s">
        <v>44</v>
      </c>
      <c r="N30" s="19" t="s">
        <v>13</v>
      </c>
      <c r="O30" s="19" t="s">
        <v>14</v>
      </c>
      <c r="P30" s="8" t="s">
        <v>11</v>
      </c>
      <c r="Q30" s="8" t="s">
        <v>2</v>
      </c>
      <c r="R30" s="8" t="s">
        <v>12</v>
      </c>
      <c r="S30" s="8" t="s">
        <v>44</v>
      </c>
      <c r="T30" s="8" t="s">
        <v>13</v>
      </c>
      <c r="U30" s="8" t="s">
        <v>14</v>
      </c>
      <c r="V30" s="9" t="s">
        <v>11</v>
      </c>
      <c r="W30" s="9" t="s">
        <v>2</v>
      </c>
      <c r="X30" s="9" t="s">
        <v>12</v>
      </c>
      <c r="Y30" s="9" t="s">
        <v>44</v>
      </c>
      <c r="Z30" s="9" t="s">
        <v>13</v>
      </c>
      <c r="AA30" s="9" t="s">
        <v>14</v>
      </c>
      <c r="AB30" s="10" t="s">
        <v>11</v>
      </c>
      <c r="AC30" s="10" t="s">
        <v>2</v>
      </c>
      <c r="AD30" s="10" t="s">
        <v>12</v>
      </c>
      <c r="AE30" s="10" t="s">
        <v>44</v>
      </c>
      <c r="AF30" s="10" t="s">
        <v>13</v>
      </c>
      <c r="AG30" s="10" t="s">
        <v>14</v>
      </c>
      <c r="AH30" s="11" t="s">
        <v>11</v>
      </c>
      <c r="AI30" s="11" t="s">
        <v>2</v>
      </c>
      <c r="AJ30" s="11" t="s">
        <v>12</v>
      </c>
      <c r="AK30" s="11" t="s">
        <v>44</v>
      </c>
      <c r="AL30" s="11" t="s">
        <v>13</v>
      </c>
      <c r="AM30" s="11" t="s">
        <v>14</v>
      </c>
      <c r="AN30" s="20" t="s">
        <v>11</v>
      </c>
      <c r="AO30" s="20" t="s">
        <v>2</v>
      </c>
      <c r="AP30" s="20" t="s">
        <v>12</v>
      </c>
      <c r="AQ30" s="20" t="s">
        <v>44</v>
      </c>
      <c r="AR30" s="20" t="s">
        <v>13</v>
      </c>
      <c r="AS30" s="20" t="s">
        <v>14</v>
      </c>
      <c r="AT30" s="21" t="s">
        <v>11</v>
      </c>
      <c r="AU30" s="21" t="s">
        <v>2</v>
      </c>
      <c r="AV30" s="21" t="s">
        <v>12</v>
      </c>
      <c r="AW30" s="21" t="s">
        <v>44</v>
      </c>
      <c r="AX30" s="21" t="s">
        <v>13</v>
      </c>
      <c r="AY30" s="21" t="s">
        <v>14</v>
      </c>
      <c r="AZ30" s="22" t="s">
        <v>11</v>
      </c>
      <c r="BA30" s="22" t="s">
        <v>2</v>
      </c>
      <c r="BB30" s="22" t="s">
        <v>12</v>
      </c>
      <c r="BC30" s="22" t="s">
        <v>44</v>
      </c>
      <c r="BD30" s="22" t="s">
        <v>13</v>
      </c>
      <c r="BE30" s="22" t="s">
        <v>14</v>
      </c>
      <c r="BG30" s="7" t="s">
        <v>11</v>
      </c>
      <c r="BH30" s="7" t="s">
        <v>2</v>
      </c>
      <c r="BI30" s="7" t="s">
        <v>12</v>
      </c>
      <c r="BJ30" s="7" t="s">
        <v>44</v>
      </c>
      <c r="BK30" s="7" t="s">
        <v>13</v>
      </c>
      <c r="BL30" s="7" t="s">
        <v>14</v>
      </c>
      <c r="BM30" s="7"/>
      <c r="BN30" s="7"/>
    </row>
    <row r="31" spans="1:66" ht="24" x14ac:dyDescent="0.2">
      <c r="A31" s="6"/>
      <c r="B31" s="5" t="s">
        <v>22</v>
      </c>
      <c r="C31" s="118" t="s">
        <v>3</v>
      </c>
      <c r="D31" s="15">
        <v>8</v>
      </c>
      <c r="E31" s="15">
        <v>9</v>
      </c>
      <c r="F31" s="15">
        <v>7</v>
      </c>
      <c r="G31" s="15">
        <v>8</v>
      </c>
      <c r="H31" s="15">
        <v>2</v>
      </c>
      <c r="I31" s="15">
        <v>9</v>
      </c>
      <c r="J31" s="15">
        <v>9</v>
      </c>
      <c r="K31" s="15">
        <v>10</v>
      </c>
      <c r="L31" s="15">
        <v>7</v>
      </c>
      <c r="M31" s="15">
        <v>7</v>
      </c>
      <c r="N31" s="15">
        <v>9</v>
      </c>
      <c r="O31" s="15">
        <v>8</v>
      </c>
      <c r="P31" s="15">
        <v>8</v>
      </c>
      <c r="Q31" s="15">
        <v>10</v>
      </c>
      <c r="R31" s="15">
        <v>9</v>
      </c>
      <c r="S31" s="15">
        <v>7</v>
      </c>
      <c r="T31" s="15">
        <v>9</v>
      </c>
      <c r="U31" s="15">
        <v>10</v>
      </c>
      <c r="V31" s="15">
        <v>9</v>
      </c>
      <c r="W31" s="15">
        <v>9</v>
      </c>
      <c r="X31" s="15">
        <v>7.5</v>
      </c>
      <c r="Y31" s="15">
        <v>7</v>
      </c>
      <c r="Z31" s="15">
        <v>9</v>
      </c>
      <c r="AA31" s="15">
        <v>9</v>
      </c>
      <c r="AB31" s="15">
        <v>9</v>
      </c>
      <c r="AC31" s="15">
        <v>10</v>
      </c>
      <c r="AD31" s="15">
        <v>9</v>
      </c>
      <c r="AE31" s="15">
        <v>8</v>
      </c>
      <c r="AF31" s="15">
        <v>10</v>
      </c>
      <c r="AG31" s="15">
        <v>6</v>
      </c>
      <c r="AH31" s="34">
        <v>7</v>
      </c>
      <c r="AI31" s="34">
        <v>10</v>
      </c>
      <c r="AJ31" s="15">
        <v>8</v>
      </c>
      <c r="AK31" s="15">
        <v>7</v>
      </c>
      <c r="AL31" s="15">
        <v>10</v>
      </c>
      <c r="AM31" s="15">
        <v>10</v>
      </c>
      <c r="AN31" s="34">
        <v>6</v>
      </c>
      <c r="AO31" s="34">
        <v>9</v>
      </c>
      <c r="AP31" s="15">
        <v>7</v>
      </c>
      <c r="AQ31" s="15">
        <v>5</v>
      </c>
      <c r="AR31" s="15">
        <v>9</v>
      </c>
      <c r="AS31" s="15">
        <v>9</v>
      </c>
      <c r="AT31" s="15">
        <v>9</v>
      </c>
      <c r="AU31" s="15">
        <v>7</v>
      </c>
      <c r="AV31" s="15">
        <v>10</v>
      </c>
      <c r="AW31" s="15">
        <v>8</v>
      </c>
      <c r="AX31" s="15">
        <v>9</v>
      </c>
      <c r="AY31" s="15">
        <v>10</v>
      </c>
      <c r="AZ31" s="15">
        <v>9</v>
      </c>
      <c r="BA31" s="15">
        <v>10</v>
      </c>
      <c r="BB31" s="15">
        <v>2</v>
      </c>
      <c r="BC31" s="15">
        <v>5</v>
      </c>
      <c r="BD31" s="15">
        <v>7</v>
      </c>
      <c r="BE31" s="15">
        <v>10</v>
      </c>
      <c r="BG31" s="29">
        <f t="shared" ref="BG31:BL36" si="16">AVERAGE(D31,J31,P31,V31,AB31,AH31,AN31,AT31,AZ31)</f>
        <v>8.2222222222222214</v>
      </c>
      <c r="BH31" s="29">
        <f t="shared" si="16"/>
        <v>9.3333333333333339</v>
      </c>
      <c r="BI31" s="29">
        <f t="shared" si="16"/>
        <v>7.3888888888888893</v>
      </c>
      <c r="BJ31" s="29">
        <f t="shared" si="16"/>
        <v>6.8888888888888893</v>
      </c>
      <c r="BK31" s="29">
        <f t="shared" si="16"/>
        <v>8.2222222222222214</v>
      </c>
      <c r="BL31" s="29">
        <f t="shared" si="16"/>
        <v>9</v>
      </c>
      <c r="BM31" s="29"/>
      <c r="BN31" s="29"/>
    </row>
    <row r="32" spans="1:66" ht="24" x14ac:dyDescent="0.2">
      <c r="A32" s="6"/>
      <c r="B32" s="5" t="s">
        <v>23</v>
      </c>
      <c r="C32" s="118"/>
      <c r="D32" s="15">
        <v>9</v>
      </c>
      <c r="E32" s="15">
        <v>7</v>
      </c>
      <c r="F32" s="15">
        <v>6</v>
      </c>
      <c r="G32" s="15">
        <v>8</v>
      </c>
      <c r="H32" s="15">
        <v>1</v>
      </c>
      <c r="I32" s="15">
        <v>8</v>
      </c>
      <c r="J32" s="15">
        <v>8</v>
      </c>
      <c r="K32" s="15">
        <v>9</v>
      </c>
      <c r="L32" s="15">
        <v>10</v>
      </c>
      <c r="M32" s="15">
        <v>6</v>
      </c>
      <c r="N32" s="15">
        <v>7</v>
      </c>
      <c r="O32" s="15">
        <v>9</v>
      </c>
      <c r="P32" s="15">
        <v>9</v>
      </c>
      <c r="Q32" s="15">
        <v>10</v>
      </c>
      <c r="R32" s="15">
        <v>7</v>
      </c>
      <c r="S32" s="15">
        <v>8</v>
      </c>
      <c r="T32" s="15">
        <v>9</v>
      </c>
      <c r="U32" s="15">
        <v>10</v>
      </c>
      <c r="V32" s="15">
        <v>8</v>
      </c>
      <c r="W32" s="15">
        <v>9</v>
      </c>
      <c r="X32" s="15">
        <v>7</v>
      </c>
      <c r="Y32" s="15">
        <v>6</v>
      </c>
      <c r="Z32" s="15">
        <v>2</v>
      </c>
      <c r="AA32" s="15">
        <v>9</v>
      </c>
      <c r="AB32" s="15">
        <v>7</v>
      </c>
      <c r="AC32" s="15">
        <v>9</v>
      </c>
      <c r="AD32" s="15">
        <v>9</v>
      </c>
      <c r="AE32" s="15">
        <v>7</v>
      </c>
      <c r="AF32" s="15">
        <v>8</v>
      </c>
      <c r="AG32" s="15">
        <v>9</v>
      </c>
      <c r="AH32" s="34">
        <v>6</v>
      </c>
      <c r="AI32" s="34">
        <v>9</v>
      </c>
      <c r="AJ32" s="15">
        <v>5</v>
      </c>
      <c r="AK32" s="15">
        <v>5</v>
      </c>
      <c r="AL32" s="15">
        <v>7</v>
      </c>
      <c r="AM32" s="15">
        <v>7</v>
      </c>
      <c r="AN32" s="15">
        <v>10</v>
      </c>
      <c r="AO32" s="15">
        <v>9</v>
      </c>
      <c r="AP32" s="15">
        <v>6</v>
      </c>
      <c r="AQ32" s="15">
        <v>5</v>
      </c>
      <c r="AR32" s="15">
        <v>7</v>
      </c>
      <c r="AS32" s="15">
        <v>9</v>
      </c>
      <c r="AT32" s="15">
        <v>8</v>
      </c>
      <c r="AU32" s="15">
        <v>8</v>
      </c>
      <c r="AV32" s="15">
        <v>7</v>
      </c>
      <c r="AW32" s="15">
        <v>9</v>
      </c>
      <c r="AX32" s="15">
        <v>10</v>
      </c>
      <c r="AY32" s="15">
        <v>10</v>
      </c>
      <c r="AZ32" s="15">
        <v>9</v>
      </c>
      <c r="BA32" s="15">
        <v>9.5</v>
      </c>
      <c r="BB32" s="15">
        <v>8</v>
      </c>
      <c r="BC32" s="15">
        <v>7</v>
      </c>
      <c r="BD32" s="15">
        <v>9</v>
      </c>
      <c r="BE32" s="15">
        <v>9</v>
      </c>
      <c r="BG32" s="29">
        <f t="shared" si="16"/>
        <v>8.2222222222222214</v>
      </c>
      <c r="BH32" s="29">
        <f t="shared" si="16"/>
        <v>8.8333333333333339</v>
      </c>
      <c r="BI32" s="29">
        <f t="shared" si="16"/>
        <v>7.2222222222222223</v>
      </c>
      <c r="BJ32" s="29">
        <f t="shared" si="16"/>
        <v>6.7777777777777777</v>
      </c>
      <c r="BK32" s="29">
        <f t="shared" si="16"/>
        <v>6.666666666666667</v>
      </c>
      <c r="BL32" s="29">
        <f t="shared" si="16"/>
        <v>8.8888888888888893</v>
      </c>
      <c r="BM32" s="29"/>
      <c r="BN32" s="29"/>
    </row>
    <row r="33" spans="1:72" ht="132" x14ac:dyDescent="0.2">
      <c r="A33" s="5" t="s">
        <v>25</v>
      </c>
      <c r="B33" s="5" t="s">
        <v>26</v>
      </c>
      <c r="C33" s="118"/>
      <c r="D33" s="15">
        <v>9</v>
      </c>
      <c r="E33" s="15">
        <v>10</v>
      </c>
      <c r="F33" s="15">
        <v>8</v>
      </c>
      <c r="G33" s="15">
        <v>10</v>
      </c>
      <c r="H33" s="15">
        <v>2</v>
      </c>
      <c r="I33" s="15">
        <v>10</v>
      </c>
      <c r="J33" s="34">
        <v>10</v>
      </c>
      <c r="K33" s="34">
        <v>6</v>
      </c>
      <c r="L33" s="15">
        <v>3</v>
      </c>
      <c r="M33" s="15">
        <v>5</v>
      </c>
      <c r="N33" s="15">
        <v>2</v>
      </c>
      <c r="O33" s="15">
        <v>5</v>
      </c>
      <c r="P33" s="15">
        <v>10</v>
      </c>
      <c r="Q33" s="15">
        <v>10</v>
      </c>
      <c r="R33" s="15">
        <v>7</v>
      </c>
      <c r="S33" s="15">
        <v>10</v>
      </c>
      <c r="T33" s="15">
        <v>10</v>
      </c>
      <c r="U33" s="15">
        <v>6</v>
      </c>
      <c r="V33" s="15">
        <v>9.5</v>
      </c>
      <c r="W33" s="15">
        <v>8.5</v>
      </c>
      <c r="X33" s="15">
        <v>8</v>
      </c>
      <c r="Y33" s="15">
        <v>9.5</v>
      </c>
      <c r="Z33" s="15">
        <v>6</v>
      </c>
      <c r="AA33" s="15">
        <v>9.5</v>
      </c>
      <c r="AB33" s="15">
        <v>10</v>
      </c>
      <c r="AC33" s="15">
        <v>10</v>
      </c>
      <c r="AD33" s="15">
        <v>8</v>
      </c>
      <c r="AE33" s="15">
        <v>10</v>
      </c>
      <c r="AF33" s="15">
        <v>10</v>
      </c>
      <c r="AG33" s="15">
        <v>10</v>
      </c>
      <c r="AH33" s="15">
        <v>9</v>
      </c>
      <c r="AI33" s="15">
        <v>9</v>
      </c>
      <c r="AJ33" s="15">
        <v>10</v>
      </c>
      <c r="AK33" s="15">
        <v>10</v>
      </c>
      <c r="AL33" s="15">
        <v>8</v>
      </c>
      <c r="AM33" s="15">
        <v>8</v>
      </c>
      <c r="AN33" s="15">
        <v>10</v>
      </c>
      <c r="AO33" s="15">
        <v>10</v>
      </c>
      <c r="AP33" s="15">
        <v>7</v>
      </c>
      <c r="AQ33" s="15">
        <v>10</v>
      </c>
      <c r="AR33" s="15">
        <v>10</v>
      </c>
      <c r="AS33" s="15">
        <v>10</v>
      </c>
      <c r="AT33" s="15">
        <v>10</v>
      </c>
      <c r="AU33" s="15">
        <v>10</v>
      </c>
      <c r="AV33" s="15">
        <v>5</v>
      </c>
      <c r="AW33" s="15">
        <v>9</v>
      </c>
      <c r="AX33" s="15">
        <v>10</v>
      </c>
      <c r="AY33" s="15">
        <v>2</v>
      </c>
      <c r="AZ33" s="15">
        <v>10</v>
      </c>
      <c r="BA33" s="15">
        <v>10</v>
      </c>
      <c r="BB33" s="15">
        <v>9</v>
      </c>
      <c r="BC33" s="15">
        <v>6</v>
      </c>
      <c r="BD33" s="15">
        <v>8</v>
      </c>
      <c r="BE33" s="15">
        <v>9</v>
      </c>
      <c r="BG33" s="29">
        <f t="shared" si="16"/>
        <v>9.7222222222222214</v>
      </c>
      <c r="BH33" s="29">
        <f t="shared" si="16"/>
        <v>9.2777777777777786</v>
      </c>
      <c r="BI33" s="29">
        <f t="shared" si="16"/>
        <v>7.2222222222222223</v>
      </c>
      <c r="BJ33" s="29">
        <f t="shared" si="16"/>
        <v>8.8333333333333339</v>
      </c>
      <c r="BK33" s="29">
        <f t="shared" si="16"/>
        <v>7.333333333333333</v>
      </c>
      <c r="BL33" s="29">
        <f t="shared" si="16"/>
        <v>7.7222222222222223</v>
      </c>
      <c r="BM33" s="29"/>
      <c r="BN33" s="29"/>
    </row>
    <row r="34" spans="1:72" ht="144" x14ac:dyDescent="0.2">
      <c r="A34" s="5" t="s">
        <v>25</v>
      </c>
      <c r="B34" s="5" t="s">
        <v>27</v>
      </c>
      <c r="C34" s="118"/>
      <c r="D34" s="15">
        <v>10</v>
      </c>
      <c r="E34" s="15">
        <v>10</v>
      </c>
      <c r="F34" s="15">
        <v>7</v>
      </c>
      <c r="G34" s="15">
        <v>10</v>
      </c>
      <c r="H34" s="15">
        <v>10</v>
      </c>
      <c r="I34" s="15">
        <v>10</v>
      </c>
      <c r="J34" s="15">
        <v>6</v>
      </c>
      <c r="K34" s="15">
        <v>8</v>
      </c>
      <c r="L34" s="15">
        <v>9</v>
      </c>
      <c r="M34" s="15">
        <v>9</v>
      </c>
      <c r="N34" s="15">
        <v>8</v>
      </c>
      <c r="O34" s="15">
        <v>9</v>
      </c>
      <c r="P34" s="34">
        <v>5</v>
      </c>
      <c r="Q34" s="34">
        <v>10</v>
      </c>
      <c r="R34" s="15">
        <v>5</v>
      </c>
      <c r="S34" s="15">
        <v>10</v>
      </c>
      <c r="T34" s="15">
        <v>5</v>
      </c>
      <c r="U34" s="15">
        <v>5</v>
      </c>
      <c r="V34" s="15">
        <v>9</v>
      </c>
      <c r="W34" s="15">
        <v>10</v>
      </c>
      <c r="X34" s="15">
        <v>7</v>
      </c>
      <c r="Y34" s="15">
        <v>10</v>
      </c>
      <c r="Z34" s="15">
        <v>10</v>
      </c>
      <c r="AA34" s="15">
        <v>10</v>
      </c>
      <c r="AB34" s="35">
        <v>5</v>
      </c>
      <c r="AC34" s="35">
        <v>2</v>
      </c>
      <c r="AD34" s="35">
        <v>8</v>
      </c>
      <c r="AE34" s="35">
        <v>2</v>
      </c>
      <c r="AF34" s="35">
        <v>9</v>
      </c>
      <c r="AG34" s="35">
        <v>10</v>
      </c>
      <c r="AH34" s="15">
        <v>10</v>
      </c>
      <c r="AI34" s="15">
        <v>10</v>
      </c>
      <c r="AJ34" s="15">
        <v>9</v>
      </c>
      <c r="AK34" s="15">
        <v>10</v>
      </c>
      <c r="AL34" s="15">
        <v>10</v>
      </c>
      <c r="AM34" s="15">
        <v>10</v>
      </c>
      <c r="AN34" s="15">
        <v>10</v>
      </c>
      <c r="AO34" s="15">
        <v>9</v>
      </c>
      <c r="AP34" s="15">
        <v>7</v>
      </c>
      <c r="AQ34" s="15">
        <v>10</v>
      </c>
      <c r="AR34" s="15">
        <v>10</v>
      </c>
      <c r="AS34" s="15">
        <v>9</v>
      </c>
      <c r="AT34" s="15">
        <v>5</v>
      </c>
      <c r="AU34" s="15">
        <v>6</v>
      </c>
      <c r="AV34" s="15">
        <v>9</v>
      </c>
      <c r="AW34" s="15">
        <v>6</v>
      </c>
      <c r="AX34" s="15">
        <v>10</v>
      </c>
      <c r="AY34" s="15">
        <v>6</v>
      </c>
      <c r="AZ34" s="15">
        <v>9</v>
      </c>
      <c r="BA34" s="15">
        <v>10</v>
      </c>
      <c r="BB34" s="15">
        <v>8</v>
      </c>
      <c r="BC34" s="15">
        <v>8</v>
      </c>
      <c r="BD34" s="15">
        <v>10</v>
      </c>
      <c r="BE34" s="15">
        <v>7</v>
      </c>
      <c r="BG34" s="29">
        <f t="shared" si="16"/>
        <v>7.666666666666667</v>
      </c>
      <c r="BH34" s="29">
        <f t="shared" si="16"/>
        <v>8.3333333333333339</v>
      </c>
      <c r="BI34" s="29">
        <f t="shared" si="16"/>
        <v>7.666666666666667</v>
      </c>
      <c r="BJ34" s="29">
        <f t="shared" si="16"/>
        <v>8.3333333333333339</v>
      </c>
      <c r="BK34" s="29">
        <f t="shared" si="16"/>
        <v>9.1111111111111107</v>
      </c>
      <c r="BL34" s="29">
        <f t="shared" si="16"/>
        <v>8.4444444444444446</v>
      </c>
      <c r="BM34" s="29"/>
      <c r="BN34" s="29"/>
    </row>
    <row r="35" spans="1:72" ht="132" x14ac:dyDescent="0.2">
      <c r="A35" s="5" t="s">
        <v>25</v>
      </c>
      <c r="B35" s="5" t="s">
        <v>30</v>
      </c>
      <c r="C35" s="118"/>
      <c r="D35" s="15">
        <v>10</v>
      </c>
      <c r="E35" s="15">
        <v>10</v>
      </c>
      <c r="F35" s="15">
        <v>7</v>
      </c>
      <c r="G35" s="15">
        <v>9</v>
      </c>
      <c r="H35" s="15">
        <v>10</v>
      </c>
      <c r="I35" s="15">
        <v>10</v>
      </c>
      <c r="J35" s="15">
        <v>4</v>
      </c>
      <c r="K35" s="15">
        <v>4</v>
      </c>
      <c r="L35" s="15">
        <v>2</v>
      </c>
      <c r="M35" s="15">
        <v>3</v>
      </c>
      <c r="N35" s="15">
        <v>9</v>
      </c>
      <c r="O35" s="15">
        <v>6</v>
      </c>
      <c r="P35" s="15">
        <v>9</v>
      </c>
      <c r="Q35" s="15">
        <v>9</v>
      </c>
      <c r="R35" s="15">
        <v>7</v>
      </c>
      <c r="S35" s="15">
        <v>8</v>
      </c>
      <c r="T35" s="15">
        <v>6</v>
      </c>
      <c r="U35" s="15">
        <v>6</v>
      </c>
      <c r="V35" s="15">
        <v>7</v>
      </c>
      <c r="W35" s="15">
        <v>7</v>
      </c>
      <c r="X35" s="15">
        <v>8</v>
      </c>
      <c r="Y35" s="15">
        <v>7</v>
      </c>
      <c r="Z35" s="15">
        <v>9</v>
      </c>
      <c r="AA35" s="15">
        <v>8</v>
      </c>
      <c r="AB35" s="15">
        <v>8</v>
      </c>
      <c r="AC35" s="15">
        <v>9</v>
      </c>
      <c r="AD35" s="15">
        <v>5</v>
      </c>
      <c r="AE35" s="15">
        <v>10</v>
      </c>
      <c r="AF35" s="15">
        <v>9</v>
      </c>
      <c r="AG35" s="15">
        <v>10</v>
      </c>
      <c r="AH35" s="15">
        <v>9</v>
      </c>
      <c r="AI35" s="15">
        <v>8</v>
      </c>
      <c r="AJ35" s="15">
        <v>8</v>
      </c>
      <c r="AK35" s="15">
        <v>7</v>
      </c>
      <c r="AL35" s="15">
        <v>8</v>
      </c>
      <c r="AM35" s="15">
        <v>7</v>
      </c>
      <c r="AN35" s="15">
        <v>9</v>
      </c>
      <c r="AO35" s="15">
        <v>9</v>
      </c>
      <c r="AP35" s="15">
        <v>7</v>
      </c>
      <c r="AQ35" s="15">
        <v>8</v>
      </c>
      <c r="AR35" s="15">
        <v>7</v>
      </c>
      <c r="AS35" s="15">
        <v>6</v>
      </c>
      <c r="AT35" s="15">
        <v>5</v>
      </c>
      <c r="AU35" s="15">
        <v>6</v>
      </c>
      <c r="AV35" s="15">
        <v>4</v>
      </c>
      <c r="AW35" s="15">
        <v>6</v>
      </c>
      <c r="AX35" s="15">
        <v>8</v>
      </c>
      <c r="AY35" s="15">
        <v>9</v>
      </c>
      <c r="AZ35" s="15">
        <v>9</v>
      </c>
      <c r="BA35" s="15">
        <v>10</v>
      </c>
      <c r="BB35" s="15">
        <v>8</v>
      </c>
      <c r="BC35" s="15">
        <v>6</v>
      </c>
      <c r="BD35" s="15">
        <v>7</v>
      </c>
      <c r="BE35" s="15">
        <v>8</v>
      </c>
      <c r="BG35" s="29">
        <f t="shared" si="16"/>
        <v>7.7777777777777777</v>
      </c>
      <c r="BH35" s="29">
        <f t="shared" si="16"/>
        <v>8</v>
      </c>
      <c r="BI35" s="29">
        <f t="shared" si="16"/>
        <v>6.2222222222222223</v>
      </c>
      <c r="BJ35" s="29">
        <f t="shared" si="16"/>
        <v>7.1111111111111107</v>
      </c>
      <c r="BK35" s="29">
        <f t="shared" si="16"/>
        <v>8.1111111111111107</v>
      </c>
      <c r="BL35" s="29">
        <f t="shared" si="16"/>
        <v>7.7777777777777777</v>
      </c>
      <c r="BM35" s="29"/>
      <c r="BN35" s="29"/>
    </row>
    <row r="36" spans="1:72" ht="24" x14ac:dyDescent="0.2">
      <c r="A36" s="6"/>
      <c r="B36" s="5" t="s">
        <v>24</v>
      </c>
      <c r="C36" s="118"/>
      <c r="D36" s="15">
        <v>8</v>
      </c>
      <c r="E36" s="15">
        <v>10</v>
      </c>
      <c r="F36" s="15">
        <v>6</v>
      </c>
      <c r="G36" s="15">
        <v>10</v>
      </c>
      <c r="H36" s="15">
        <v>10</v>
      </c>
      <c r="I36" s="15">
        <v>10</v>
      </c>
      <c r="J36" s="15">
        <v>7</v>
      </c>
      <c r="K36" s="15">
        <v>8</v>
      </c>
      <c r="L36" s="15">
        <v>6</v>
      </c>
      <c r="M36" s="15">
        <v>8</v>
      </c>
      <c r="N36" s="15">
        <v>9</v>
      </c>
      <c r="O36" s="15">
        <v>9</v>
      </c>
      <c r="P36" s="15">
        <v>10</v>
      </c>
      <c r="Q36" s="15">
        <v>10</v>
      </c>
      <c r="R36" s="15">
        <v>8</v>
      </c>
      <c r="S36" s="15">
        <v>8</v>
      </c>
      <c r="T36" s="15">
        <v>10</v>
      </c>
      <c r="U36" s="15">
        <v>9</v>
      </c>
      <c r="V36" s="15">
        <v>9</v>
      </c>
      <c r="W36" s="15">
        <v>10</v>
      </c>
      <c r="X36" s="15">
        <v>8</v>
      </c>
      <c r="Y36" s="15">
        <v>9</v>
      </c>
      <c r="Z36" s="15">
        <v>10</v>
      </c>
      <c r="AA36" s="15">
        <v>9</v>
      </c>
      <c r="AB36" s="15">
        <v>10</v>
      </c>
      <c r="AC36" s="15">
        <v>10</v>
      </c>
      <c r="AD36" s="15">
        <v>7</v>
      </c>
      <c r="AE36" s="15">
        <v>10</v>
      </c>
      <c r="AF36" s="15">
        <v>9</v>
      </c>
      <c r="AG36" s="15">
        <v>6</v>
      </c>
      <c r="AH36" s="15">
        <v>7</v>
      </c>
      <c r="AI36" s="15">
        <v>10</v>
      </c>
      <c r="AJ36" s="15">
        <v>5</v>
      </c>
      <c r="AK36" s="15">
        <v>10</v>
      </c>
      <c r="AL36" s="15">
        <v>10</v>
      </c>
      <c r="AM36" s="15">
        <v>10</v>
      </c>
      <c r="AN36" s="15">
        <v>9</v>
      </c>
      <c r="AO36" s="15">
        <v>9</v>
      </c>
      <c r="AP36" s="15">
        <v>6</v>
      </c>
      <c r="AQ36" s="15">
        <v>10</v>
      </c>
      <c r="AR36" s="15">
        <v>9</v>
      </c>
      <c r="AS36" s="15">
        <v>10</v>
      </c>
      <c r="AT36" s="15">
        <v>9</v>
      </c>
      <c r="AU36" s="15">
        <v>10</v>
      </c>
      <c r="AV36" s="15">
        <v>6</v>
      </c>
      <c r="AW36" s="15">
        <v>8</v>
      </c>
      <c r="AX36" s="15">
        <v>10</v>
      </c>
      <c r="AY36" s="15">
        <v>7</v>
      </c>
      <c r="AZ36" s="15">
        <v>10</v>
      </c>
      <c r="BA36" s="15">
        <v>8</v>
      </c>
      <c r="BB36" s="15">
        <v>10</v>
      </c>
      <c r="BC36" s="15">
        <v>6</v>
      </c>
      <c r="BD36" s="15">
        <v>9</v>
      </c>
      <c r="BE36" s="15">
        <v>7</v>
      </c>
      <c r="BG36" s="29">
        <f t="shared" si="16"/>
        <v>8.7777777777777786</v>
      </c>
      <c r="BH36" s="29">
        <f t="shared" si="16"/>
        <v>9.4444444444444446</v>
      </c>
      <c r="BI36" s="29">
        <f t="shared" si="16"/>
        <v>6.8888888888888893</v>
      </c>
      <c r="BJ36" s="29">
        <f t="shared" si="16"/>
        <v>8.7777777777777786</v>
      </c>
      <c r="BK36" s="29">
        <f t="shared" si="16"/>
        <v>9.5555555555555554</v>
      </c>
      <c r="BL36" s="29">
        <f t="shared" si="16"/>
        <v>8.5555555555555554</v>
      </c>
      <c r="BM36" s="29"/>
      <c r="BN36" s="29"/>
    </row>
    <row r="37" spans="1:72" x14ac:dyDescent="0.1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row>
    <row r="38" spans="1:72" x14ac:dyDescent="0.15">
      <c r="C38" s="7" t="s">
        <v>39</v>
      </c>
      <c r="D38" s="29">
        <f t="shared" ref="D38:AI38" si="17">AVERAGE(D31:D36)</f>
        <v>9</v>
      </c>
      <c r="E38" s="29">
        <f t="shared" si="17"/>
        <v>9.3333333333333339</v>
      </c>
      <c r="F38" s="29">
        <f t="shared" si="17"/>
        <v>6.833333333333333</v>
      </c>
      <c r="G38" s="29">
        <f t="shared" si="17"/>
        <v>9.1666666666666661</v>
      </c>
      <c r="H38" s="29">
        <f t="shared" si="17"/>
        <v>5.833333333333333</v>
      </c>
      <c r="I38" s="29">
        <f t="shared" si="17"/>
        <v>9.5</v>
      </c>
      <c r="J38" s="29">
        <f t="shared" si="17"/>
        <v>7.333333333333333</v>
      </c>
      <c r="K38" s="29">
        <f t="shared" si="17"/>
        <v>7.5</v>
      </c>
      <c r="L38" s="29">
        <f t="shared" si="17"/>
        <v>6.166666666666667</v>
      </c>
      <c r="M38" s="29">
        <f t="shared" si="17"/>
        <v>6.333333333333333</v>
      </c>
      <c r="N38" s="29">
        <f t="shared" si="17"/>
        <v>7.333333333333333</v>
      </c>
      <c r="O38" s="29">
        <f t="shared" si="17"/>
        <v>7.666666666666667</v>
      </c>
      <c r="P38" s="29">
        <f t="shared" si="17"/>
        <v>8.5</v>
      </c>
      <c r="Q38" s="29">
        <f t="shared" si="17"/>
        <v>9.8333333333333339</v>
      </c>
      <c r="R38" s="29">
        <f t="shared" si="17"/>
        <v>7.166666666666667</v>
      </c>
      <c r="S38" s="29">
        <f t="shared" si="17"/>
        <v>8.5</v>
      </c>
      <c r="T38" s="29">
        <f t="shared" si="17"/>
        <v>8.1666666666666661</v>
      </c>
      <c r="U38" s="29">
        <f t="shared" si="17"/>
        <v>7.666666666666667</v>
      </c>
      <c r="V38" s="29">
        <f t="shared" si="17"/>
        <v>8.5833333333333339</v>
      </c>
      <c r="W38" s="29">
        <f t="shared" si="17"/>
        <v>8.9166666666666661</v>
      </c>
      <c r="X38" s="29">
        <f t="shared" si="17"/>
        <v>7.583333333333333</v>
      </c>
      <c r="Y38" s="29">
        <f t="shared" si="17"/>
        <v>8.0833333333333339</v>
      </c>
      <c r="Z38" s="29">
        <f t="shared" si="17"/>
        <v>7.666666666666667</v>
      </c>
      <c r="AA38" s="29">
        <f t="shared" si="17"/>
        <v>9.0833333333333339</v>
      </c>
      <c r="AB38" s="29">
        <f t="shared" si="17"/>
        <v>8.1666666666666661</v>
      </c>
      <c r="AC38" s="29">
        <f t="shared" si="17"/>
        <v>8.3333333333333339</v>
      </c>
      <c r="AD38" s="29">
        <f t="shared" si="17"/>
        <v>7.666666666666667</v>
      </c>
      <c r="AE38" s="29">
        <f t="shared" si="17"/>
        <v>7.833333333333333</v>
      </c>
      <c r="AF38" s="29">
        <f t="shared" si="17"/>
        <v>9.1666666666666661</v>
      </c>
      <c r="AG38" s="29">
        <f t="shared" si="17"/>
        <v>8.5</v>
      </c>
      <c r="AH38" s="29">
        <f t="shared" si="17"/>
        <v>8</v>
      </c>
      <c r="AI38" s="29">
        <f t="shared" si="17"/>
        <v>9.3333333333333339</v>
      </c>
      <c r="AJ38" s="29">
        <f t="shared" ref="AJ38:BE38" si="18">AVERAGE(AJ31:AJ36)</f>
        <v>7.5</v>
      </c>
      <c r="AK38" s="29">
        <f t="shared" si="18"/>
        <v>8.1666666666666661</v>
      </c>
      <c r="AL38" s="29">
        <f t="shared" si="18"/>
        <v>8.8333333333333339</v>
      </c>
      <c r="AM38" s="29">
        <f t="shared" si="18"/>
        <v>8.6666666666666661</v>
      </c>
      <c r="AN38" s="29">
        <f t="shared" si="18"/>
        <v>9</v>
      </c>
      <c r="AO38" s="29">
        <f t="shared" si="18"/>
        <v>9.1666666666666661</v>
      </c>
      <c r="AP38" s="29">
        <f t="shared" si="18"/>
        <v>6.666666666666667</v>
      </c>
      <c r="AQ38" s="29">
        <f t="shared" si="18"/>
        <v>8</v>
      </c>
      <c r="AR38" s="29">
        <f t="shared" si="18"/>
        <v>8.6666666666666661</v>
      </c>
      <c r="AS38" s="29">
        <f t="shared" si="18"/>
        <v>8.8333333333333339</v>
      </c>
      <c r="AT38" s="29">
        <f t="shared" si="18"/>
        <v>7.666666666666667</v>
      </c>
      <c r="AU38" s="29">
        <f t="shared" si="18"/>
        <v>7.833333333333333</v>
      </c>
      <c r="AV38" s="29">
        <f t="shared" si="18"/>
        <v>6.833333333333333</v>
      </c>
      <c r="AW38" s="29">
        <f t="shared" si="18"/>
        <v>7.666666666666667</v>
      </c>
      <c r="AX38" s="29">
        <f t="shared" si="18"/>
        <v>9.5</v>
      </c>
      <c r="AY38" s="29">
        <f t="shared" si="18"/>
        <v>7.333333333333333</v>
      </c>
      <c r="AZ38" s="29">
        <f t="shared" si="18"/>
        <v>9.3333333333333339</v>
      </c>
      <c r="BA38" s="29">
        <f t="shared" si="18"/>
        <v>9.5833333333333339</v>
      </c>
      <c r="BB38" s="29">
        <f t="shared" si="18"/>
        <v>7.5</v>
      </c>
      <c r="BC38" s="29">
        <f t="shared" si="18"/>
        <v>6.333333333333333</v>
      </c>
      <c r="BD38" s="29">
        <f t="shared" si="18"/>
        <v>8.3333333333333339</v>
      </c>
      <c r="BE38" s="29">
        <f t="shared" si="18"/>
        <v>8.3333333333333339</v>
      </c>
      <c r="BF38" s="7" t="s">
        <v>39</v>
      </c>
      <c r="BG38" s="29">
        <f t="shared" ref="BG38:BL38" si="19">AVERAGE(BG31:BG36)</f>
        <v>8.398148148148147</v>
      </c>
      <c r="BH38" s="29">
        <f t="shared" si="19"/>
        <v>8.8703703703703702</v>
      </c>
      <c r="BI38" s="29">
        <f t="shared" si="19"/>
        <v>7.1018518518518521</v>
      </c>
      <c r="BJ38" s="29">
        <f t="shared" si="19"/>
        <v>7.7870370370370372</v>
      </c>
      <c r="BK38" s="29">
        <f t="shared" si="19"/>
        <v>8.1666666666666661</v>
      </c>
      <c r="BL38" s="29">
        <f t="shared" si="19"/>
        <v>8.3981481481481488</v>
      </c>
      <c r="BM38" s="23"/>
      <c r="BN38" s="23"/>
    </row>
    <row r="39" spans="1:72" x14ac:dyDescent="0.15">
      <c r="C39" s="7" t="s">
        <v>42</v>
      </c>
      <c r="D39" s="29">
        <f t="shared" ref="D39:AI39" si="20">STDEV(D31:D36)</f>
        <v>0.89442719099991586</v>
      </c>
      <c r="E39" s="29">
        <f t="shared" si="20"/>
        <v>1.2110601416389999</v>
      </c>
      <c r="F39" s="29">
        <f t="shared" si="20"/>
        <v>0.75277265270907845</v>
      </c>
      <c r="G39" s="29">
        <f t="shared" si="20"/>
        <v>0.98319208025017513</v>
      </c>
      <c r="H39" s="29">
        <f t="shared" si="20"/>
        <v>4.5789372857319925</v>
      </c>
      <c r="I39" s="29">
        <f t="shared" si="20"/>
        <v>0.83666002653407556</v>
      </c>
      <c r="J39" s="29">
        <f t="shared" si="20"/>
        <v>2.1602468994692856</v>
      </c>
      <c r="K39" s="29">
        <f t="shared" si="20"/>
        <v>2.16794833886788</v>
      </c>
      <c r="L39" s="29">
        <f t="shared" si="20"/>
        <v>3.1885210782848321</v>
      </c>
      <c r="M39" s="29">
        <f t="shared" si="20"/>
        <v>2.1602468994692874</v>
      </c>
      <c r="N39" s="29">
        <f t="shared" si="20"/>
        <v>2.7325202042558923</v>
      </c>
      <c r="O39" s="29">
        <f t="shared" si="20"/>
        <v>1.7511900715418252</v>
      </c>
      <c r="P39" s="29">
        <f t="shared" si="20"/>
        <v>1.8708286933869707</v>
      </c>
      <c r="Q39" s="29">
        <f t="shared" si="20"/>
        <v>0.40824829046386302</v>
      </c>
      <c r="R39" s="29">
        <f t="shared" si="20"/>
        <v>1.3291601358251244</v>
      </c>
      <c r="S39" s="29">
        <f t="shared" si="20"/>
        <v>1.2247448713915889</v>
      </c>
      <c r="T39" s="29">
        <f t="shared" si="20"/>
        <v>2.1369760566432801</v>
      </c>
      <c r="U39" s="29">
        <f t="shared" si="20"/>
        <v>2.2509257354845502</v>
      </c>
      <c r="V39" s="29">
        <f t="shared" si="20"/>
        <v>0.91742392963485908</v>
      </c>
      <c r="W39" s="29">
        <f t="shared" si="20"/>
        <v>1.1143009766964502</v>
      </c>
      <c r="X39" s="29">
        <f t="shared" si="20"/>
        <v>0.49159604012508756</v>
      </c>
      <c r="Y39" s="29">
        <f t="shared" si="20"/>
        <v>1.6253204812179851</v>
      </c>
      <c r="Z39" s="29">
        <f t="shared" si="20"/>
        <v>3.1411250638372654</v>
      </c>
      <c r="AA39" s="29">
        <f t="shared" si="20"/>
        <v>0.66458006791256286</v>
      </c>
      <c r="AB39" s="29">
        <f t="shared" si="20"/>
        <v>1.9407902170679507</v>
      </c>
      <c r="AC39" s="29">
        <f t="shared" si="20"/>
        <v>3.1411250638372654</v>
      </c>
      <c r="AD39" s="29">
        <f t="shared" si="20"/>
        <v>1.5055453054181609</v>
      </c>
      <c r="AE39" s="29">
        <f t="shared" si="20"/>
        <v>3.1251666622224583</v>
      </c>
      <c r="AF39" s="29">
        <f t="shared" si="20"/>
        <v>0.75277265270908111</v>
      </c>
      <c r="AG39" s="29">
        <f t="shared" si="20"/>
        <v>1.9748417658131499</v>
      </c>
      <c r="AH39" s="29">
        <f t="shared" si="20"/>
        <v>1.5491933384829668</v>
      </c>
      <c r="AI39" s="29">
        <f t="shared" si="20"/>
        <v>0.81649658092772603</v>
      </c>
      <c r="AJ39" s="29">
        <f t="shared" ref="AJ39:BE39" si="21">STDEV(AJ31:AJ36)</f>
        <v>2.0736441353327719</v>
      </c>
      <c r="AK39" s="29">
        <f t="shared" si="21"/>
        <v>2.1369760566432801</v>
      </c>
      <c r="AL39" s="29">
        <f t="shared" si="21"/>
        <v>1.3291601358251244</v>
      </c>
      <c r="AM39" s="29">
        <f t="shared" si="21"/>
        <v>1.5055453054181609</v>
      </c>
      <c r="AN39" s="29">
        <f t="shared" si="21"/>
        <v>1.5491933384829668</v>
      </c>
      <c r="AO39" s="29">
        <f t="shared" si="21"/>
        <v>0.40824829046386302</v>
      </c>
      <c r="AP39" s="29">
        <f t="shared" si="21"/>
        <v>0.51639777949432231</v>
      </c>
      <c r="AQ39" s="29">
        <f t="shared" si="21"/>
        <v>2.4494897427831779</v>
      </c>
      <c r="AR39" s="29">
        <f t="shared" si="21"/>
        <v>1.366260102127945</v>
      </c>
      <c r="AS39" s="29">
        <f t="shared" si="21"/>
        <v>1.4719601443879733</v>
      </c>
      <c r="AT39" s="29">
        <f t="shared" si="21"/>
        <v>2.1602468994692856</v>
      </c>
      <c r="AU39" s="29">
        <f t="shared" si="21"/>
        <v>1.8348478592697168</v>
      </c>
      <c r="AV39" s="29">
        <f t="shared" si="21"/>
        <v>2.3166067138525395</v>
      </c>
      <c r="AW39" s="29">
        <f t="shared" si="21"/>
        <v>1.366260102127945</v>
      </c>
      <c r="AX39" s="29">
        <f t="shared" si="21"/>
        <v>0.83666002653407556</v>
      </c>
      <c r="AY39" s="29">
        <f t="shared" si="21"/>
        <v>3.0767948691238196</v>
      </c>
      <c r="AZ39" s="29">
        <f t="shared" si="21"/>
        <v>0.5163977794943222</v>
      </c>
      <c r="BA39" s="29">
        <f t="shared" si="21"/>
        <v>0.80104098937986112</v>
      </c>
      <c r="BB39" s="29">
        <f t="shared" si="21"/>
        <v>2.8106938645110393</v>
      </c>
      <c r="BC39" s="29">
        <f t="shared" si="21"/>
        <v>1.0327955589886455</v>
      </c>
      <c r="BD39" s="29">
        <f t="shared" si="21"/>
        <v>1.211060141638995</v>
      </c>
      <c r="BE39" s="29">
        <f t="shared" si="21"/>
        <v>1.211060141638995</v>
      </c>
      <c r="BF39" s="7" t="s">
        <v>42</v>
      </c>
      <c r="BG39" s="29">
        <f t="shared" ref="BG39:BL39" si="22">STDEV(BG31:BG36)</f>
        <v>0.7588300503192329</v>
      </c>
      <c r="BH39" s="29">
        <f t="shared" si="22"/>
        <v>0.59282402888049934</v>
      </c>
      <c r="BI39" s="29">
        <f t="shared" si="22"/>
        <v>0.49989710875495552</v>
      </c>
      <c r="BJ39" s="29">
        <f t="shared" si="22"/>
        <v>0.96507958263713334</v>
      </c>
      <c r="BK39" s="29">
        <f t="shared" si="22"/>
        <v>1.0743933114340891</v>
      </c>
      <c r="BL39" s="29">
        <f t="shared" si="22"/>
        <v>0.54253254629193282</v>
      </c>
      <c r="BM39" s="29"/>
      <c r="BN39" s="29"/>
    </row>
    <row r="40" spans="1:72" x14ac:dyDescent="0.15">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7" t="s">
        <v>45</v>
      </c>
      <c r="BG40" s="29">
        <f t="shared" ref="BG40:BL40" si="23">STDEV(D31:D36,J31:J36,P31:P36,V31:V36,AB31:AB36,AH31:AH36,AN31:AN36,AT31:AT36,AZ31:AZ36)</f>
        <v>1.6118067608251891</v>
      </c>
      <c r="BH40" s="29">
        <f t="shared" si="23"/>
        <v>1.6402518938662829</v>
      </c>
      <c r="BI40" s="29">
        <f t="shared" si="23"/>
        <v>1.8258614654035399</v>
      </c>
      <c r="BJ40" s="29">
        <f t="shared" si="23"/>
        <v>1.9753238374386419</v>
      </c>
      <c r="BK40" s="29">
        <f t="shared" si="23"/>
        <v>2.4008646241294462</v>
      </c>
      <c r="BL40" s="29">
        <f t="shared" si="23"/>
        <v>1.7787520260257879</v>
      </c>
      <c r="BM40" s="29"/>
      <c r="BN40" s="29"/>
    </row>
    <row r="41" spans="1:72" x14ac:dyDescent="0.15">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row>
    <row r="42" spans="1:72" x14ac:dyDescent="0.15">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7"/>
    </row>
    <row r="43" spans="1:72" x14ac:dyDescent="0.15">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row>
    <row r="44" spans="1:72" x14ac:dyDescent="0.15">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row>
    <row r="45" spans="1:72" x14ac:dyDescent="0.15">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row>
    <row r="46" spans="1:72" ht="11" customHeight="1" x14ac:dyDescent="0.15">
      <c r="A46" s="119" t="s">
        <v>37</v>
      </c>
      <c r="B46" s="119"/>
      <c r="C46" s="7"/>
      <c r="D46" s="111" t="s">
        <v>9</v>
      </c>
      <c r="E46" s="111"/>
      <c r="F46" s="111"/>
      <c r="G46" s="111"/>
      <c r="H46" s="111"/>
      <c r="I46" s="111"/>
      <c r="J46" s="117" t="s">
        <v>0</v>
      </c>
      <c r="K46" s="117"/>
      <c r="L46" s="117"/>
      <c r="M46" s="117"/>
      <c r="N46" s="117"/>
      <c r="O46" s="117"/>
      <c r="P46" s="113" t="s">
        <v>6</v>
      </c>
      <c r="Q46" s="113"/>
      <c r="R46" s="113"/>
      <c r="S46" s="113"/>
      <c r="T46" s="113"/>
      <c r="U46" s="113"/>
      <c r="V46" s="114" t="s">
        <v>5</v>
      </c>
      <c r="W46" s="114"/>
      <c r="X46" s="114"/>
      <c r="Y46" s="114"/>
      <c r="Z46" s="114"/>
      <c r="AA46" s="114"/>
      <c r="AB46" s="106" t="s">
        <v>7</v>
      </c>
      <c r="AC46" s="106"/>
      <c r="AD46" s="106"/>
      <c r="AE46" s="106"/>
      <c r="AF46" s="106"/>
      <c r="AG46" s="106"/>
      <c r="AH46" s="115" t="s">
        <v>28</v>
      </c>
      <c r="AI46" s="115"/>
      <c r="AJ46" s="115"/>
      <c r="AK46" s="115"/>
      <c r="AL46" s="115"/>
      <c r="AM46" s="115"/>
      <c r="AN46" s="108" t="s">
        <v>29</v>
      </c>
      <c r="AO46" s="108"/>
      <c r="AP46" s="108"/>
      <c r="AQ46" s="108"/>
      <c r="AR46" s="108"/>
      <c r="AS46" s="108"/>
      <c r="AT46" s="109" t="s">
        <v>4</v>
      </c>
      <c r="AU46" s="109"/>
      <c r="AV46" s="109"/>
      <c r="AW46" s="109"/>
      <c r="AX46" s="109"/>
      <c r="AY46" s="109"/>
      <c r="AZ46" s="110" t="s">
        <v>8</v>
      </c>
      <c r="BA46" s="110"/>
      <c r="BB46" s="110"/>
      <c r="BC46" s="110"/>
      <c r="BD46" s="110"/>
      <c r="BE46" s="110"/>
    </row>
    <row r="47" spans="1:72" x14ac:dyDescent="0.15">
      <c r="A47" s="119"/>
      <c r="B47" s="119"/>
      <c r="C47" s="4"/>
      <c r="D47" s="18" t="s">
        <v>11</v>
      </c>
      <c r="E47" s="18" t="s">
        <v>2</v>
      </c>
      <c r="F47" s="18" t="s">
        <v>12</v>
      </c>
      <c r="G47" s="18" t="s">
        <v>44</v>
      </c>
      <c r="H47" s="18" t="s">
        <v>13</v>
      </c>
      <c r="I47" s="18" t="s">
        <v>14</v>
      </c>
      <c r="J47" s="19" t="s">
        <v>11</v>
      </c>
      <c r="K47" s="19" t="s">
        <v>2</v>
      </c>
      <c r="L47" s="19" t="s">
        <v>12</v>
      </c>
      <c r="M47" s="19" t="s">
        <v>44</v>
      </c>
      <c r="N47" s="19" t="s">
        <v>13</v>
      </c>
      <c r="O47" s="19" t="s">
        <v>14</v>
      </c>
      <c r="P47" s="8" t="s">
        <v>11</v>
      </c>
      <c r="Q47" s="8" t="s">
        <v>2</v>
      </c>
      <c r="R47" s="8" t="s">
        <v>12</v>
      </c>
      <c r="S47" s="8" t="s">
        <v>44</v>
      </c>
      <c r="T47" s="8" t="s">
        <v>13</v>
      </c>
      <c r="U47" s="8" t="s">
        <v>14</v>
      </c>
      <c r="V47" s="9" t="s">
        <v>11</v>
      </c>
      <c r="W47" s="9" t="s">
        <v>2</v>
      </c>
      <c r="X47" s="9" t="s">
        <v>12</v>
      </c>
      <c r="Y47" s="9" t="s">
        <v>44</v>
      </c>
      <c r="Z47" s="9" t="s">
        <v>13</v>
      </c>
      <c r="AA47" s="9" t="s">
        <v>14</v>
      </c>
      <c r="AB47" s="10" t="s">
        <v>11</v>
      </c>
      <c r="AC47" s="10" t="s">
        <v>2</v>
      </c>
      <c r="AD47" s="10" t="s">
        <v>12</v>
      </c>
      <c r="AE47" s="10" t="s">
        <v>44</v>
      </c>
      <c r="AF47" s="10" t="s">
        <v>13</v>
      </c>
      <c r="AG47" s="10" t="s">
        <v>14</v>
      </c>
      <c r="AH47" s="11" t="s">
        <v>11</v>
      </c>
      <c r="AI47" s="11" t="s">
        <v>2</v>
      </c>
      <c r="AJ47" s="11" t="s">
        <v>12</v>
      </c>
      <c r="AK47" s="11" t="s">
        <v>44</v>
      </c>
      <c r="AL47" s="11" t="s">
        <v>13</v>
      </c>
      <c r="AM47" s="11" t="s">
        <v>14</v>
      </c>
      <c r="AN47" s="20" t="s">
        <v>11</v>
      </c>
      <c r="AO47" s="20" t="s">
        <v>2</v>
      </c>
      <c r="AP47" s="20" t="s">
        <v>12</v>
      </c>
      <c r="AQ47" s="20" t="s">
        <v>44</v>
      </c>
      <c r="AR47" s="20" t="s">
        <v>13</v>
      </c>
      <c r="AS47" s="20" t="s">
        <v>14</v>
      </c>
      <c r="AT47" s="21" t="s">
        <v>11</v>
      </c>
      <c r="AU47" s="21" t="s">
        <v>2</v>
      </c>
      <c r="AV47" s="21" t="s">
        <v>12</v>
      </c>
      <c r="AW47" s="21" t="s">
        <v>44</v>
      </c>
      <c r="AX47" s="21" t="s">
        <v>13</v>
      </c>
      <c r="AY47" s="21" t="s">
        <v>14</v>
      </c>
      <c r="AZ47" s="22" t="s">
        <v>11</v>
      </c>
      <c r="BA47" s="22" t="s">
        <v>2</v>
      </c>
      <c r="BB47" s="22" t="s">
        <v>12</v>
      </c>
      <c r="BC47" s="22" t="s">
        <v>44</v>
      </c>
      <c r="BD47" s="22" t="s">
        <v>13</v>
      </c>
      <c r="BE47" s="22" t="s">
        <v>14</v>
      </c>
      <c r="BG47" s="7" t="s">
        <v>11</v>
      </c>
      <c r="BH47" s="7" t="s">
        <v>2</v>
      </c>
      <c r="BI47" s="7" t="s">
        <v>12</v>
      </c>
      <c r="BJ47" s="7" t="s">
        <v>44</v>
      </c>
      <c r="BK47" s="7" t="s">
        <v>13</v>
      </c>
      <c r="BL47" s="7" t="s">
        <v>14</v>
      </c>
      <c r="BM47" s="7"/>
      <c r="BN47" s="7"/>
      <c r="BP47" s="7"/>
      <c r="BQ47" s="7"/>
      <c r="BR47" s="7"/>
      <c r="BS47" s="7"/>
      <c r="BT47" s="7"/>
    </row>
    <row r="48" spans="1:72" ht="24" x14ac:dyDescent="0.15">
      <c r="A48" s="6"/>
      <c r="B48" s="5" t="s">
        <v>22</v>
      </c>
      <c r="C48" s="118" t="s">
        <v>3</v>
      </c>
      <c r="D48" s="24">
        <f t="shared" ref="D48:AI48" si="24">AVERAGE(D3,D17,D31)</f>
        <v>7</v>
      </c>
      <c r="E48" s="24">
        <f t="shared" si="24"/>
        <v>8.6666666666666661</v>
      </c>
      <c r="F48" s="24">
        <f t="shared" si="24"/>
        <v>7.666666666666667</v>
      </c>
      <c r="G48" s="24">
        <f t="shared" si="24"/>
        <v>6.666666666666667</v>
      </c>
      <c r="H48" s="24">
        <f t="shared" si="24"/>
        <v>2.6666666666666665</v>
      </c>
      <c r="I48" s="24">
        <f t="shared" si="24"/>
        <v>8</v>
      </c>
      <c r="J48" s="24">
        <f t="shared" si="24"/>
        <v>7.666666666666667</v>
      </c>
      <c r="K48" s="24">
        <f t="shared" si="24"/>
        <v>9.3333333333333339</v>
      </c>
      <c r="L48" s="24">
        <f t="shared" si="24"/>
        <v>7.333333333333333</v>
      </c>
      <c r="M48" s="24">
        <f t="shared" si="24"/>
        <v>6</v>
      </c>
      <c r="N48" s="24">
        <f t="shared" si="24"/>
        <v>8</v>
      </c>
      <c r="O48" s="24">
        <f t="shared" si="24"/>
        <v>7</v>
      </c>
      <c r="P48" s="24">
        <f t="shared" si="24"/>
        <v>6.666666666666667</v>
      </c>
      <c r="Q48" s="24">
        <f t="shared" si="24"/>
        <v>9</v>
      </c>
      <c r="R48" s="24">
        <f t="shared" si="24"/>
        <v>8.6666666666666661</v>
      </c>
      <c r="S48" s="24">
        <f t="shared" si="24"/>
        <v>6.333333333333333</v>
      </c>
      <c r="T48" s="24">
        <f t="shared" si="24"/>
        <v>7.666666666666667</v>
      </c>
      <c r="U48" s="24">
        <f t="shared" si="24"/>
        <v>8.6666666666666661</v>
      </c>
      <c r="V48" s="24">
        <f t="shared" si="24"/>
        <v>7.333333333333333</v>
      </c>
      <c r="W48" s="24">
        <f t="shared" si="24"/>
        <v>7.666666666666667</v>
      </c>
      <c r="X48" s="24">
        <f t="shared" si="24"/>
        <v>7.166666666666667</v>
      </c>
      <c r="Y48" s="24">
        <f t="shared" si="24"/>
        <v>6.333333333333333</v>
      </c>
      <c r="Z48" s="24">
        <f t="shared" si="24"/>
        <v>8.6666666666666661</v>
      </c>
      <c r="AA48" s="24">
        <f t="shared" si="24"/>
        <v>8.6666666666666661</v>
      </c>
      <c r="AB48" s="24">
        <f t="shared" si="24"/>
        <v>6.666666666666667</v>
      </c>
      <c r="AC48" s="24">
        <f t="shared" si="24"/>
        <v>8.6666666666666661</v>
      </c>
      <c r="AD48" s="24">
        <f t="shared" si="24"/>
        <v>8</v>
      </c>
      <c r="AE48" s="24">
        <f t="shared" si="24"/>
        <v>8</v>
      </c>
      <c r="AF48" s="24">
        <f t="shared" si="24"/>
        <v>8</v>
      </c>
      <c r="AG48" s="24">
        <f t="shared" si="24"/>
        <v>5.666666666666667</v>
      </c>
      <c r="AH48" s="24">
        <f t="shared" si="24"/>
        <v>5.333333333333333</v>
      </c>
      <c r="AI48" s="24">
        <f t="shared" si="24"/>
        <v>9</v>
      </c>
      <c r="AJ48" s="24">
        <f t="shared" ref="AJ48:BE48" si="25">AVERAGE(AJ3,AJ17,AJ31)</f>
        <v>8.3333333333333339</v>
      </c>
      <c r="AK48" s="24">
        <f t="shared" si="25"/>
        <v>6.333333333333333</v>
      </c>
      <c r="AL48" s="24">
        <f t="shared" si="25"/>
        <v>7.666666666666667</v>
      </c>
      <c r="AM48" s="24">
        <f t="shared" si="25"/>
        <v>8.3333333333333339</v>
      </c>
      <c r="AN48" s="24">
        <f t="shared" si="25"/>
        <v>5.333333333333333</v>
      </c>
      <c r="AO48" s="24">
        <f t="shared" si="25"/>
        <v>9</v>
      </c>
      <c r="AP48" s="24">
        <f t="shared" si="25"/>
        <v>7.666666666666667</v>
      </c>
      <c r="AQ48" s="24">
        <f t="shared" si="25"/>
        <v>6</v>
      </c>
      <c r="AR48" s="24">
        <f t="shared" si="25"/>
        <v>8.3333333333333339</v>
      </c>
      <c r="AS48" s="24">
        <f t="shared" si="25"/>
        <v>9</v>
      </c>
      <c r="AT48" s="24">
        <f t="shared" si="25"/>
        <v>7.666666666666667</v>
      </c>
      <c r="AU48" s="24">
        <f t="shared" si="25"/>
        <v>7</v>
      </c>
      <c r="AV48" s="24">
        <f t="shared" si="25"/>
        <v>9.3333333333333339</v>
      </c>
      <c r="AW48" s="24">
        <f t="shared" si="25"/>
        <v>7.333333333333333</v>
      </c>
      <c r="AX48" s="24">
        <f t="shared" si="25"/>
        <v>7.666666666666667</v>
      </c>
      <c r="AY48" s="24">
        <f t="shared" si="25"/>
        <v>8.6666666666666661</v>
      </c>
      <c r="AZ48" s="24">
        <f t="shared" si="25"/>
        <v>7.666666666666667</v>
      </c>
      <c r="BA48" s="24">
        <f t="shared" si="25"/>
        <v>9.3333333333333339</v>
      </c>
      <c r="BB48" s="24">
        <f t="shared" si="25"/>
        <v>3.3333333333333335</v>
      </c>
      <c r="BC48" s="24">
        <f t="shared" si="25"/>
        <v>6.333333333333333</v>
      </c>
      <c r="BD48" s="24">
        <f t="shared" si="25"/>
        <v>7</v>
      </c>
      <c r="BE48" s="24">
        <f t="shared" si="25"/>
        <v>8.6666666666666661</v>
      </c>
      <c r="BG48" s="29">
        <f t="shared" ref="BG48:BL53" si="26">AVERAGE(D48,J48,P48,V48,AB48,AH48,AN48,AT48,AZ48)</f>
        <v>6.8148148148148149</v>
      </c>
      <c r="BH48" s="29">
        <f t="shared" si="26"/>
        <v>8.629629629629628</v>
      </c>
      <c r="BI48" s="29">
        <f t="shared" si="26"/>
        <v>7.4999999999999982</v>
      </c>
      <c r="BJ48" s="29">
        <f t="shared" si="26"/>
        <v>6.5925925925925926</v>
      </c>
      <c r="BK48" s="29">
        <f t="shared" si="26"/>
        <v>7.2962962962962949</v>
      </c>
      <c r="BL48" s="29">
        <f t="shared" si="26"/>
        <v>8.0740740740740726</v>
      </c>
      <c r="BM48" s="29"/>
      <c r="BN48" s="29"/>
      <c r="BO48" s="23"/>
      <c r="BP48" s="23"/>
      <c r="BQ48" s="23"/>
      <c r="BR48" s="23"/>
      <c r="BS48" s="23"/>
      <c r="BT48" s="23"/>
    </row>
    <row r="49" spans="1:72" ht="24" x14ac:dyDescent="0.15">
      <c r="A49" s="6"/>
      <c r="B49" s="5" t="s">
        <v>23</v>
      </c>
      <c r="C49" s="118"/>
      <c r="D49" s="24">
        <f t="shared" ref="D49:AI49" si="27">AVERAGE(D4,D18,D32)</f>
        <v>8.6666666666666661</v>
      </c>
      <c r="E49" s="24">
        <f t="shared" si="27"/>
        <v>7</v>
      </c>
      <c r="F49" s="24">
        <f t="shared" si="27"/>
        <v>7.666666666666667</v>
      </c>
      <c r="G49" s="24">
        <f t="shared" si="27"/>
        <v>6.666666666666667</v>
      </c>
      <c r="H49" s="24">
        <f t="shared" si="27"/>
        <v>0.66666666666666663</v>
      </c>
      <c r="I49" s="24">
        <f t="shared" si="27"/>
        <v>8</v>
      </c>
      <c r="J49" s="24">
        <f t="shared" si="27"/>
        <v>6.666666666666667</v>
      </c>
      <c r="K49" s="24">
        <f t="shared" si="27"/>
        <v>8.3333333333333339</v>
      </c>
      <c r="L49" s="24">
        <f t="shared" si="27"/>
        <v>9.3333333333333339</v>
      </c>
      <c r="M49" s="24">
        <f t="shared" si="27"/>
        <v>5</v>
      </c>
      <c r="N49" s="24">
        <f t="shared" si="27"/>
        <v>6.333333333333333</v>
      </c>
      <c r="O49" s="24">
        <f t="shared" si="27"/>
        <v>7.666666666666667</v>
      </c>
      <c r="P49" s="24">
        <f t="shared" si="27"/>
        <v>7</v>
      </c>
      <c r="Q49" s="24">
        <f t="shared" si="27"/>
        <v>8.6666666666666661</v>
      </c>
      <c r="R49" s="24">
        <f t="shared" si="27"/>
        <v>8</v>
      </c>
      <c r="S49" s="24">
        <f t="shared" si="27"/>
        <v>6.333333333333333</v>
      </c>
      <c r="T49" s="24">
        <f t="shared" si="27"/>
        <v>7</v>
      </c>
      <c r="U49" s="24">
        <f t="shared" si="27"/>
        <v>8.6666666666666661</v>
      </c>
      <c r="V49" s="24">
        <f t="shared" si="27"/>
        <v>7</v>
      </c>
      <c r="W49" s="24">
        <f t="shared" si="27"/>
        <v>8.6666666666666661</v>
      </c>
      <c r="X49" s="24">
        <f t="shared" si="27"/>
        <v>8</v>
      </c>
      <c r="Y49" s="24">
        <f t="shared" si="27"/>
        <v>5.666666666666667</v>
      </c>
      <c r="Z49" s="24">
        <f t="shared" si="27"/>
        <v>2</v>
      </c>
      <c r="AA49" s="24">
        <f t="shared" si="27"/>
        <v>8</v>
      </c>
      <c r="AB49" s="24">
        <f t="shared" si="27"/>
        <v>5.333333333333333</v>
      </c>
      <c r="AC49" s="24">
        <f t="shared" si="27"/>
        <v>8.3333333333333339</v>
      </c>
      <c r="AD49" s="24">
        <f t="shared" si="27"/>
        <v>8.6666666666666661</v>
      </c>
      <c r="AE49" s="24">
        <f t="shared" si="27"/>
        <v>6.333333333333333</v>
      </c>
      <c r="AF49" s="24">
        <f t="shared" si="27"/>
        <v>7</v>
      </c>
      <c r="AG49" s="24">
        <f t="shared" si="27"/>
        <v>8.3333333333333339</v>
      </c>
      <c r="AH49" s="24">
        <f t="shared" si="27"/>
        <v>5.333333333333333</v>
      </c>
      <c r="AI49" s="24">
        <f t="shared" si="27"/>
        <v>8</v>
      </c>
      <c r="AJ49" s="24">
        <f t="shared" ref="AJ49:BE49" si="28">AVERAGE(AJ4,AJ18,AJ32)</f>
        <v>7.666666666666667</v>
      </c>
      <c r="AK49" s="24">
        <f t="shared" si="28"/>
        <v>5.666666666666667</v>
      </c>
      <c r="AL49" s="24">
        <f t="shared" si="28"/>
        <v>6.333333333333333</v>
      </c>
      <c r="AM49" s="24">
        <f t="shared" si="28"/>
        <v>7.666666666666667</v>
      </c>
      <c r="AN49" s="24">
        <f t="shared" si="28"/>
        <v>6.333333333333333</v>
      </c>
      <c r="AO49" s="24">
        <f t="shared" si="28"/>
        <v>8</v>
      </c>
      <c r="AP49" s="24">
        <f t="shared" si="28"/>
        <v>7.333333333333333</v>
      </c>
      <c r="AQ49" s="24">
        <f t="shared" si="28"/>
        <v>5</v>
      </c>
      <c r="AR49" s="24">
        <f t="shared" si="28"/>
        <v>6</v>
      </c>
      <c r="AS49" s="24">
        <f t="shared" si="28"/>
        <v>8</v>
      </c>
      <c r="AT49" s="24">
        <f t="shared" si="28"/>
        <v>6.333333333333333</v>
      </c>
      <c r="AU49" s="24">
        <f t="shared" si="28"/>
        <v>7.333333333333333</v>
      </c>
      <c r="AV49" s="24">
        <f t="shared" si="28"/>
        <v>7.666666666666667</v>
      </c>
      <c r="AW49" s="24">
        <f t="shared" si="28"/>
        <v>7.333333333333333</v>
      </c>
      <c r="AX49" s="24">
        <f t="shared" si="28"/>
        <v>8.3333333333333339</v>
      </c>
      <c r="AY49" s="24">
        <f t="shared" si="28"/>
        <v>9</v>
      </c>
      <c r="AZ49" s="24">
        <f t="shared" si="28"/>
        <v>7</v>
      </c>
      <c r="BA49" s="24">
        <f t="shared" si="28"/>
        <v>9.1666666666666661</v>
      </c>
      <c r="BB49" s="24">
        <f t="shared" si="28"/>
        <v>8</v>
      </c>
      <c r="BC49" s="24">
        <f t="shared" si="28"/>
        <v>6.333333333333333</v>
      </c>
      <c r="BD49" s="24">
        <f t="shared" si="28"/>
        <v>8</v>
      </c>
      <c r="BE49" s="24">
        <f t="shared" si="28"/>
        <v>8.6666666666666661</v>
      </c>
      <c r="BG49" s="29">
        <f t="shared" si="26"/>
        <v>6.6296296296296298</v>
      </c>
      <c r="BH49" s="29">
        <f t="shared" si="26"/>
        <v>8.1666666666666661</v>
      </c>
      <c r="BI49" s="29">
        <f t="shared" si="26"/>
        <v>8.0370370370370363</v>
      </c>
      <c r="BJ49" s="29">
        <f t="shared" si="26"/>
        <v>6.0370370370370372</v>
      </c>
      <c r="BK49" s="29">
        <f t="shared" si="26"/>
        <v>5.7407407407407405</v>
      </c>
      <c r="BL49" s="29">
        <f t="shared" si="26"/>
        <v>8.2222222222222232</v>
      </c>
      <c r="BM49" s="29"/>
      <c r="BN49" s="29"/>
      <c r="BO49" s="23"/>
      <c r="BP49" s="23"/>
      <c r="BQ49" s="23"/>
      <c r="BR49" s="23"/>
      <c r="BS49" s="23"/>
      <c r="BT49" s="23"/>
    </row>
    <row r="50" spans="1:72" ht="12" x14ac:dyDescent="0.15">
      <c r="A50" s="5"/>
      <c r="B50" s="5" t="s">
        <v>34</v>
      </c>
      <c r="C50" s="118"/>
      <c r="D50" s="24">
        <f t="shared" ref="D50:AI50" si="29">AVERAGE(D5,D19,D33)</f>
        <v>7.666666666666667</v>
      </c>
      <c r="E50" s="24">
        <f t="shared" si="29"/>
        <v>8.3333333333333339</v>
      </c>
      <c r="F50" s="24">
        <f t="shared" si="29"/>
        <v>7.666666666666667</v>
      </c>
      <c r="G50" s="24">
        <f t="shared" si="29"/>
        <v>7</v>
      </c>
      <c r="H50" s="24">
        <f t="shared" si="29"/>
        <v>2</v>
      </c>
      <c r="I50" s="24">
        <f t="shared" si="29"/>
        <v>8</v>
      </c>
      <c r="J50" s="24">
        <f t="shared" si="29"/>
        <v>7.666666666666667</v>
      </c>
      <c r="K50" s="24">
        <f t="shared" si="29"/>
        <v>5.333333333333333</v>
      </c>
      <c r="L50" s="24">
        <f t="shared" si="29"/>
        <v>4.333333333333333</v>
      </c>
      <c r="M50" s="24">
        <f t="shared" si="29"/>
        <v>4.666666666666667</v>
      </c>
      <c r="N50" s="24">
        <f t="shared" si="29"/>
        <v>2.6666666666666665</v>
      </c>
      <c r="O50" s="24">
        <f t="shared" si="29"/>
        <v>6.666666666666667</v>
      </c>
      <c r="P50" s="24">
        <f t="shared" si="29"/>
        <v>9.6666666666666661</v>
      </c>
      <c r="Q50" s="24">
        <f t="shared" si="29"/>
        <v>9.6666666666666661</v>
      </c>
      <c r="R50" s="24">
        <f t="shared" si="29"/>
        <v>4.333333333333333</v>
      </c>
      <c r="S50" s="24">
        <f t="shared" si="29"/>
        <v>9.6666666666666661</v>
      </c>
      <c r="T50" s="24">
        <f t="shared" si="29"/>
        <v>9.6666666666666661</v>
      </c>
      <c r="U50" s="24">
        <f t="shared" si="29"/>
        <v>3</v>
      </c>
      <c r="V50" s="24">
        <f t="shared" si="29"/>
        <v>7.5</v>
      </c>
      <c r="W50" s="24">
        <f t="shared" si="29"/>
        <v>7.166666666666667</v>
      </c>
      <c r="X50" s="24">
        <f t="shared" si="29"/>
        <v>8.6666666666666661</v>
      </c>
      <c r="Y50" s="24">
        <f t="shared" si="29"/>
        <v>8.1666666666666661</v>
      </c>
      <c r="Z50" s="24">
        <f t="shared" si="29"/>
        <v>5.333333333333333</v>
      </c>
      <c r="AA50" s="24">
        <f t="shared" si="29"/>
        <v>8.1666666666666661</v>
      </c>
      <c r="AB50" s="24">
        <f t="shared" si="29"/>
        <v>9.6666666666666661</v>
      </c>
      <c r="AC50" s="24">
        <f t="shared" si="29"/>
        <v>9.6666666666666661</v>
      </c>
      <c r="AD50" s="24">
        <f t="shared" si="29"/>
        <v>8.6666666666666661</v>
      </c>
      <c r="AE50" s="24">
        <f t="shared" si="29"/>
        <v>9.6666666666666661</v>
      </c>
      <c r="AF50" s="24">
        <f t="shared" si="29"/>
        <v>10</v>
      </c>
      <c r="AG50" s="24">
        <f t="shared" si="29"/>
        <v>9.6666666666666661</v>
      </c>
      <c r="AH50" s="24">
        <f t="shared" si="29"/>
        <v>8.3333333333333339</v>
      </c>
      <c r="AI50" s="24">
        <f t="shared" si="29"/>
        <v>8.6666666666666661</v>
      </c>
      <c r="AJ50" s="24">
        <f t="shared" ref="AJ50:BE50" si="30">AVERAGE(AJ5,AJ19,AJ33)</f>
        <v>9</v>
      </c>
      <c r="AK50" s="24">
        <f t="shared" si="30"/>
        <v>9</v>
      </c>
      <c r="AL50" s="24">
        <f t="shared" si="30"/>
        <v>7.333333333333333</v>
      </c>
      <c r="AM50" s="24">
        <f t="shared" si="30"/>
        <v>8</v>
      </c>
      <c r="AN50" s="24">
        <f t="shared" si="30"/>
        <v>8.6666666666666661</v>
      </c>
      <c r="AO50" s="24">
        <f t="shared" si="30"/>
        <v>9</v>
      </c>
      <c r="AP50" s="24">
        <f t="shared" si="30"/>
        <v>6.666666666666667</v>
      </c>
      <c r="AQ50" s="24">
        <f t="shared" si="30"/>
        <v>9.3333333333333339</v>
      </c>
      <c r="AR50" s="24">
        <f t="shared" si="30"/>
        <v>9.3333333333333339</v>
      </c>
      <c r="AS50" s="24">
        <f t="shared" si="30"/>
        <v>9</v>
      </c>
      <c r="AT50" s="24">
        <f t="shared" si="30"/>
        <v>9</v>
      </c>
      <c r="AU50" s="24">
        <f t="shared" si="30"/>
        <v>9</v>
      </c>
      <c r="AV50" s="24">
        <f t="shared" si="30"/>
        <v>5.333333333333333</v>
      </c>
      <c r="AW50" s="24">
        <f t="shared" si="30"/>
        <v>9</v>
      </c>
      <c r="AX50" s="24">
        <f t="shared" si="30"/>
        <v>9.6666666666666661</v>
      </c>
      <c r="AY50" s="24">
        <f t="shared" si="30"/>
        <v>2</v>
      </c>
      <c r="AZ50" s="24">
        <f t="shared" si="30"/>
        <v>8.3333333333333339</v>
      </c>
      <c r="BA50" s="24">
        <f t="shared" si="30"/>
        <v>9.3333333333333339</v>
      </c>
      <c r="BB50" s="24">
        <f t="shared" si="30"/>
        <v>8.3333333333333339</v>
      </c>
      <c r="BC50" s="24">
        <f t="shared" si="30"/>
        <v>6</v>
      </c>
      <c r="BD50" s="24">
        <f t="shared" si="30"/>
        <v>8</v>
      </c>
      <c r="BE50" s="24">
        <f t="shared" si="30"/>
        <v>7.666666666666667</v>
      </c>
      <c r="BG50" s="29">
        <f t="shared" si="26"/>
        <v>8.4999999999999982</v>
      </c>
      <c r="BH50" s="29">
        <f t="shared" si="26"/>
        <v>8.4629629629629637</v>
      </c>
      <c r="BI50" s="29">
        <f t="shared" si="26"/>
        <v>7</v>
      </c>
      <c r="BJ50" s="29">
        <f t="shared" si="26"/>
        <v>8.0555555555555554</v>
      </c>
      <c r="BK50" s="29">
        <f t="shared" si="26"/>
        <v>7.1111111111111107</v>
      </c>
      <c r="BL50" s="29">
        <f t="shared" si="26"/>
        <v>6.9074074074074074</v>
      </c>
      <c r="BM50" s="29"/>
      <c r="BN50" s="29"/>
      <c r="BO50" s="23"/>
      <c r="BP50" s="23"/>
      <c r="BQ50" s="23"/>
      <c r="BR50" s="23"/>
      <c r="BS50" s="23"/>
      <c r="BT50" s="23"/>
    </row>
    <row r="51" spans="1:72" ht="12" x14ac:dyDescent="0.15">
      <c r="A51" s="5"/>
      <c r="B51" s="5" t="s">
        <v>35</v>
      </c>
      <c r="C51" s="118"/>
      <c r="D51" s="24">
        <f t="shared" ref="D51:AI51" si="31">AVERAGE(D6,D20,D34)</f>
        <v>8.6666666666666661</v>
      </c>
      <c r="E51" s="24">
        <f t="shared" si="31"/>
        <v>7.666666666666667</v>
      </c>
      <c r="F51" s="24">
        <f t="shared" si="31"/>
        <v>8.6666666666666661</v>
      </c>
      <c r="G51" s="24">
        <f t="shared" si="31"/>
        <v>9</v>
      </c>
      <c r="H51" s="24">
        <f t="shared" si="31"/>
        <v>8</v>
      </c>
      <c r="I51" s="24">
        <f t="shared" si="31"/>
        <v>8.6666666666666661</v>
      </c>
      <c r="J51" s="24">
        <f t="shared" si="31"/>
        <v>5.333333333333333</v>
      </c>
      <c r="K51" s="24">
        <f t="shared" si="31"/>
        <v>6</v>
      </c>
      <c r="L51" s="24">
        <f t="shared" si="31"/>
        <v>9</v>
      </c>
      <c r="M51" s="24">
        <f t="shared" si="31"/>
        <v>7.666666666666667</v>
      </c>
      <c r="N51" s="24">
        <f t="shared" si="31"/>
        <v>7.333333333333333</v>
      </c>
      <c r="O51" s="24">
        <f t="shared" si="31"/>
        <v>8.3333333333333339</v>
      </c>
      <c r="P51" s="24">
        <f t="shared" si="31"/>
        <v>5</v>
      </c>
      <c r="Q51" s="24">
        <f t="shared" si="31"/>
        <v>9</v>
      </c>
      <c r="R51" s="24">
        <f t="shared" si="31"/>
        <v>5.666666666666667</v>
      </c>
      <c r="S51" s="24">
        <f t="shared" si="31"/>
        <v>9.3333333333333339</v>
      </c>
      <c r="T51" s="24">
        <f t="shared" si="31"/>
        <v>5.666666666666667</v>
      </c>
      <c r="U51" s="24">
        <f t="shared" si="31"/>
        <v>5.333333333333333</v>
      </c>
      <c r="V51" s="24">
        <f t="shared" si="31"/>
        <v>8</v>
      </c>
      <c r="W51" s="24">
        <f t="shared" si="31"/>
        <v>8.3333333333333339</v>
      </c>
      <c r="X51" s="24">
        <f t="shared" si="31"/>
        <v>8.6666666666666661</v>
      </c>
      <c r="Y51" s="24">
        <f t="shared" si="31"/>
        <v>8.6666666666666661</v>
      </c>
      <c r="Z51" s="24">
        <f t="shared" si="31"/>
        <v>9</v>
      </c>
      <c r="AA51" s="24">
        <f t="shared" si="31"/>
        <v>7.666666666666667</v>
      </c>
      <c r="AB51" s="24">
        <f t="shared" si="31"/>
        <v>5.333333333333333</v>
      </c>
      <c r="AC51" s="24">
        <f t="shared" si="31"/>
        <v>5</v>
      </c>
      <c r="AD51" s="24">
        <f t="shared" si="31"/>
        <v>7.333333333333333</v>
      </c>
      <c r="AE51" s="24">
        <f t="shared" si="31"/>
        <v>5</v>
      </c>
      <c r="AF51" s="24">
        <f t="shared" si="31"/>
        <v>7.666666666666667</v>
      </c>
      <c r="AG51" s="24">
        <f t="shared" si="31"/>
        <v>8</v>
      </c>
      <c r="AH51" s="24">
        <f t="shared" si="31"/>
        <v>7.666666666666667</v>
      </c>
      <c r="AI51" s="24">
        <f t="shared" si="31"/>
        <v>8</v>
      </c>
      <c r="AJ51" s="24">
        <f t="shared" ref="AJ51:BE51" si="32">AVERAGE(AJ6,AJ20,AJ34)</f>
        <v>9</v>
      </c>
      <c r="AK51" s="24">
        <f t="shared" si="32"/>
        <v>9.3333333333333339</v>
      </c>
      <c r="AL51" s="24">
        <f t="shared" si="32"/>
        <v>8.6666666666666661</v>
      </c>
      <c r="AM51" s="24">
        <f t="shared" si="32"/>
        <v>7.666666666666667</v>
      </c>
      <c r="AN51" s="24">
        <f t="shared" si="32"/>
        <v>8.3333333333333339</v>
      </c>
      <c r="AO51" s="24">
        <f t="shared" si="32"/>
        <v>7.333333333333333</v>
      </c>
      <c r="AP51" s="24">
        <f t="shared" si="32"/>
        <v>6</v>
      </c>
      <c r="AQ51" s="24">
        <f t="shared" si="32"/>
        <v>9.3333333333333339</v>
      </c>
      <c r="AR51" s="24">
        <f t="shared" si="32"/>
        <v>9</v>
      </c>
      <c r="AS51" s="24">
        <f t="shared" si="32"/>
        <v>8</v>
      </c>
      <c r="AT51" s="24">
        <f t="shared" si="32"/>
        <v>5.333333333333333</v>
      </c>
      <c r="AU51" s="24">
        <f t="shared" si="32"/>
        <v>5</v>
      </c>
      <c r="AV51" s="24">
        <f t="shared" si="32"/>
        <v>8</v>
      </c>
      <c r="AW51" s="24">
        <f t="shared" si="32"/>
        <v>8</v>
      </c>
      <c r="AX51" s="24">
        <f t="shared" si="32"/>
        <v>7.666666666666667</v>
      </c>
      <c r="AY51" s="24">
        <f t="shared" si="32"/>
        <v>4.333333333333333</v>
      </c>
      <c r="AZ51" s="24">
        <f t="shared" si="32"/>
        <v>8.3333333333333339</v>
      </c>
      <c r="BA51" s="24">
        <f t="shared" si="32"/>
        <v>9</v>
      </c>
      <c r="BB51" s="24">
        <f t="shared" si="32"/>
        <v>8.6666666666666661</v>
      </c>
      <c r="BC51" s="24">
        <f t="shared" si="32"/>
        <v>7.333333333333333</v>
      </c>
      <c r="BD51" s="24">
        <f t="shared" si="32"/>
        <v>9</v>
      </c>
      <c r="BE51" s="24">
        <f t="shared" si="32"/>
        <v>7.333333333333333</v>
      </c>
      <c r="BG51" s="29">
        <f t="shared" si="26"/>
        <v>6.8888888888888893</v>
      </c>
      <c r="BH51" s="29">
        <f t="shared" si="26"/>
        <v>7.2592592592592604</v>
      </c>
      <c r="BI51" s="29">
        <f t="shared" si="26"/>
        <v>7.8888888888888893</v>
      </c>
      <c r="BJ51" s="29">
        <f t="shared" si="26"/>
        <v>8.1851851851851851</v>
      </c>
      <c r="BK51" s="29">
        <f t="shared" si="26"/>
        <v>8</v>
      </c>
      <c r="BL51" s="29">
        <f t="shared" si="26"/>
        <v>7.2592592592592586</v>
      </c>
      <c r="BM51" s="29"/>
      <c r="BN51" s="29"/>
      <c r="BO51" s="23"/>
      <c r="BP51" s="23"/>
      <c r="BQ51" s="23"/>
      <c r="BR51" s="23"/>
      <c r="BS51" s="23"/>
      <c r="BT51" s="23"/>
    </row>
    <row r="52" spans="1:72" ht="12" x14ac:dyDescent="0.15">
      <c r="A52" s="5"/>
      <c r="B52" s="5" t="s">
        <v>36</v>
      </c>
      <c r="C52" s="118"/>
      <c r="D52" s="24">
        <f t="shared" ref="D52:AI52" si="33">AVERAGE(D7,D21,D35)</f>
        <v>8.3333333333333339</v>
      </c>
      <c r="E52" s="24">
        <f t="shared" si="33"/>
        <v>8.3333333333333339</v>
      </c>
      <c r="F52" s="24">
        <f t="shared" si="33"/>
        <v>6.333333333333333</v>
      </c>
      <c r="G52" s="24">
        <f t="shared" si="33"/>
        <v>8.3333333333333339</v>
      </c>
      <c r="H52" s="24">
        <f t="shared" si="33"/>
        <v>8.6666666666666661</v>
      </c>
      <c r="I52" s="24">
        <f t="shared" si="33"/>
        <v>8.6666666666666661</v>
      </c>
      <c r="J52" s="24">
        <f t="shared" si="33"/>
        <v>5</v>
      </c>
      <c r="K52" s="24">
        <f t="shared" si="33"/>
        <v>5.666666666666667</v>
      </c>
      <c r="L52" s="24">
        <f t="shared" si="33"/>
        <v>3</v>
      </c>
      <c r="M52" s="24">
        <f t="shared" si="33"/>
        <v>5.333333333333333</v>
      </c>
      <c r="N52" s="24">
        <f t="shared" si="33"/>
        <v>5.333333333333333</v>
      </c>
      <c r="O52" s="24">
        <f t="shared" si="33"/>
        <v>3.6666666666666665</v>
      </c>
      <c r="P52" s="24">
        <f t="shared" si="33"/>
        <v>6.666666666666667</v>
      </c>
      <c r="Q52" s="24">
        <f t="shared" si="33"/>
        <v>6.333333333333333</v>
      </c>
      <c r="R52" s="24">
        <f t="shared" si="33"/>
        <v>7.666666666666667</v>
      </c>
      <c r="S52" s="24">
        <f t="shared" si="33"/>
        <v>6.333333333333333</v>
      </c>
      <c r="T52" s="24">
        <f t="shared" si="33"/>
        <v>6.666666666666667</v>
      </c>
      <c r="U52" s="24">
        <f t="shared" si="33"/>
        <v>6.666666666666667</v>
      </c>
      <c r="V52" s="24">
        <f t="shared" si="33"/>
        <v>6.666666666666667</v>
      </c>
      <c r="W52" s="24">
        <f t="shared" si="33"/>
        <v>6.666666666666667</v>
      </c>
      <c r="X52" s="24">
        <f t="shared" si="33"/>
        <v>6.333333333333333</v>
      </c>
      <c r="Y52" s="24">
        <f t="shared" si="33"/>
        <v>6.666666666666667</v>
      </c>
      <c r="Z52" s="24">
        <f t="shared" si="33"/>
        <v>8.6666666666666661</v>
      </c>
      <c r="AA52" s="24">
        <f t="shared" si="33"/>
        <v>6.666666666666667</v>
      </c>
      <c r="AB52" s="24">
        <f t="shared" si="33"/>
        <v>7</v>
      </c>
      <c r="AC52" s="24">
        <f t="shared" si="33"/>
        <v>8.3333333333333339</v>
      </c>
      <c r="AD52" s="24">
        <f t="shared" si="33"/>
        <v>6.666666666666667</v>
      </c>
      <c r="AE52" s="24">
        <f t="shared" si="33"/>
        <v>9.3333333333333339</v>
      </c>
      <c r="AF52" s="24">
        <f t="shared" si="33"/>
        <v>7.666666666666667</v>
      </c>
      <c r="AG52" s="24">
        <f t="shared" si="33"/>
        <v>8.6666666666666661</v>
      </c>
      <c r="AH52" s="24">
        <f t="shared" si="33"/>
        <v>7.666666666666667</v>
      </c>
      <c r="AI52" s="24">
        <f t="shared" si="33"/>
        <v>8.3333333333333339</v>
      </c>
      <c r="AJ52" s="24">
        <f t="shared" ref="AJ52:BE52" si="34">AVERAGE(AJ7,AJ21,AJ35)</f>
        <v>8</v>
      </c>
      <c r="AK52" s="24">
        <f t="shared" si="34"/>
        <v>7.666666666666667</v>
      </c>
      <c r="AL52" s="24">
        <f t="shared" si="34"/>
        <v>7</v>
      </c>
      <c r="AM52" s="24">
        <f t="shared" si="34"/>
        <v>6.333333333333333</v>
      </c>
      <c r="AN52" s="24">
        <f t="shared" si="34"/>
        <v>7</v>
      </c>
      <c r="AO52" s="24">
        <f t="shared" si="34"/>
        <v>8</v>
      </c>
      <c r="AP52" s="24">
        <f t="shared" si="34"/>
        <v>7.666666666666667</v>
      </c>
      <c r="AQ52" s="24">
        <f t="shared" si="34"/>
        <v>7.666666666666667</v>
      </c>
      <c r="AR52" s="24">
        <f t="shared" si="34"/>
        <v>5.333333333333333</v>
      </c>
      <c r="AS52" s="24">
        <f t="shared" si="34"/>
        <v>6</v>
      </c>
      <c r="AT52" s="24">
        <f t="shared" si="34"/>
        <v>3.3333333333333335</v>
      </c>
      <c r="AU52" s="24">
        <f t="shared" si="34"/>
        <v>6</v>
      </c>
      <c r="AV52" s="24">
        <f t="shared" si="34"/>
        <v>4.666666666666667</v>
      </c>
      <c r="AW52" s="24">
        <f t="shared" si="34"/>
        <v>6.333333333333333</v>
      </c>
      <c r="AX52" s="24">
        <f t="shared" si="34"/>
        <v>4</v>
      </c>
      <c r="AY52" s="24">
        <f t="shared" si="34"/>
        <v>7.666666666666667</v>
      </c>
      <c r="AZ52" s="24">
        <f t="shared" si="34"/>
        <v>7.333333333333333</v>
      </c>
      <c r="BA52" s="24">
        <f t="shared" si="34"/>
        <v>8.6666666666666661</v>
      </c>
      <c r="BB52" s="24">
        <f t="shared" si="34"/>
        <v>7</v>
      </c>
      <c r="BC52" s="24">
        <f t="shared" si="34"/>
        <v>5.666666666666667</v>
      </c>
      <c r="BD52" s="24">
        <f t="shared" si="34"/>
        <v>7</v>
      </c>
      <c r="BE52" s="24">
        <f t="shared" si="34"/>
        <v>7.333333333333333</v>
      </c>
      <c r="BG52" s="29">
        <f t="shared" si="26"/>
        <v>6.5555555555555562</v>
      </c>
      <c r="BH52" s="29">
        <f t="shared" si="26"/>
        <v>7.3703703703703711</v>
      </c>
      <c r="BI52" s="29">
        <f t="shared" si="26"/>
        <v>6.3703703703703702</v>
      </c>
      <c r="BJ52" s="29">
        <f t="shared" si="26"/>
        <v>7.0370370370370363</v>
      </c>
      <c r="BK52" s="29">
        <f t="shared" si="26"/>
        <v>6.7037037037037042</v>
      </c>
      <c r="BL52" s="29">
        <f t="shared" si="26"/>
        <v>6.8518518518518521</v>
      </c>
      <c r="BM52" s="29"/>
      <c r="BN52" s="29"/>
      <c r="BO52" s="23"/>
      <c r="BP52" s="23"/>
      <c r="BQ52" s="23"/>
      <c r="BR52" s="23"/>
      <c r="BS52" s="23"/>
      <c r="BT52" s="23"/>
    </row>
    <row r="53" spans="1:72" ht="24" x14ac:dyDescent="0.15">
      <c r="A53" s="6"/>
      <c r="B53" s="5" t="s">
        <v>24</v>
      </c>
      <c r="C53" s="118"/>
      <c r="D53" s="24">
        <f t="shared" ref="D53:AI53" si="35">AVERAGE(D8,D22,D36)</f>
        <v>7.666666666666667</v>
      </c>
      <c r="E53" s="24">
        <f t="shared" si="35"/>
        <v>8.3333333333333339</v>
      </c>
      <c r="F53" s="24">
        <f t="shared" si="35"/>
        <v>7</v>
      </c>
      <c r="G53" s="24">
        <f t="shared" si="35"/>
        <v>8.6666666666666661</v>
      </c>
      <c r="H53" s="24">
        <f t="shared" si="35"/>
        <v>8.3333333333333339</v>
      </c>
      <c r="I53" s="24">
        <f t="shared" si="35"/>
        <v>8</v>
      </c>
      <c r="J53" s="24">
        <f t="shared" si="35"/>
        <v>6.333333333333333</v>
      </c>
      <c r="K53" s="24">
        <f t="shared" si="35"/>
        <v>6.666666666666667</v>
      </c>
      <c r="L53" s="24">
        <f t="shared" si="35"/>
        <v>8</v>
      </c>
      <c r="M53" s="24">
        <f t="shared" si="35"/>
        <v>7.333333333333333</v>
      </c>
      <c r="N53" s="24">
        <f t="shared" si="35"/>
        <v>7</v>
      </c>
      <c r="O53" s="24">
        <f t="shared" si="35"/>
        <v>7.666666666666667</v>
      </c>
      <c r="P53" s="24">
        <f t="shared" si="35"/>
        <v>7.333333333333333</v>
      </c>
      <c r="Q53" s="24">
        <f t="shared" si="35"/>
        <v>8.3333333333333339</v>
      </c>
      <c r="R53" s="24">
        <f t="shared" si="35"/>
        <v>8</v>
      </c>
      <c r="S53" s="24">
        <f t="shared" si="35"/>
        <v>7.666666666666667</v>
      </c>
      <c r="T53" s="24">
        <f t="shared" si="35"/>
        <v>7.666666666666667</v>
      </c>
      <c r="U53" s="24">
        <f t="shared" si="35"/>
        <v>8.3333333333333339</v>
      </c>
      <c r="V53" s="24">
        <f t="shared" si="35"/>
        <v>7.666666666666667</v>
      </c>
      <c r="W53" s="24">
        <f t="shared" si="35"/>
        <v>9</v>
      </c>
      <c r="X53" s="24">
        <f t="shared" si="35"/>
        <v>9</v>
      </c>
      <c r="Y53" s="24">
        <f t="shared" si="35"/>
        <v>7.666666666666667</v>
      </c>
      <c r="Z53" s="24">
        <f t="shared" si="35"/>
        <v>8</v>
      </c>
      <c r="AA53" s="24">
        <f t="shared" si="35"/>
        <v>7.333333333333333</v>
      </c>
      <c r="AB53" s="24">
        <f t="shared" si="35"/>
        <v>7.666666666666667</v>
      </c>
      <c r="AC53" s="24">
        <f t="shared" si="35"/>
        <v>8.3333333333333339</v>
      </c>
      <c r="AD53" s="24">
        <f t="shared" si="35"/>
        <v>7.666666666666667</v>
      </c>
      <c r="AE53" s="24">
        <f t="shared" si="35"/>
        <v>8.3333333333333339</v>
      </c>
      <c r="AF53" s="24">
        <f t="shared" si="35"/>
        <v>8.3333333333333339</v>
      </c>
      <c r="AG53" s="24">
        <f t="shared" si="35"/>
        <v>5.333333333333333</v>
      </c>
      <c r="AH53" s="24">
        <f t="shared" si="35"/>
        <v>6.333333333333333</v>
      </c>
      <c r="AI53" s="24">
        <f t="shared" si="35"/>
        <v>8</v>
      </c>
      <c r="AJ53" s="24">
        <f t="shared" ref="AJ53:BE53" si="36">AVERAGE(AJ8,AJ22,AJ36)</f>
        <v>6.666666666666667</v>
      </c>
      <c r="AK53" s="24">
        <f t="shared" si="36"/>
        <v>9.3333333333333339</v>
      </c>
      <c r="AL53" s="24">
        <f t="shared" si="36"/>
        <v>8.3333333333333339</v>
      </c>
      <c r="AM53" s="24">
        <f t="shared" si="36"/>
        <v>8</v>
      </c>
      <c r="AN53" s="24">
        <f t="shared" si="36"/>
        <v>7</v>
      </c>
      <c r="AO53" s="24">
        <f t="shared" si="36"/>
        <v>7</v>
      </c>
      <c r="AP53" s="24">
        <f t="shared" si="36"/>
        <v>8</v>
      </c>
      <c r="AQ53" s="24">
        <f t="shared" si="36"/>
        <v>8.3333333333333339</v>
      </c>
      <c r="AR53" s="24">
        <f t="shared" si="36"/>
        <v>7</v>
      </c>
      <c r="AS53" s="24">
        <f t="shared" si="36"/>
        <v>8.3333333333333339</v>
      </c>
      <c r="AT53" s="24">
        <f t="shared" si="36"/>
        <v>8.6666666666666661</v>
      </c>
      <c r="AU53" s="24">
        <f t="shared" si="36"/>
        <v>8</v>
      </c>
      <c r="AV53" s="24">
        <f t="shared" si="36"/>
        <v>6.333333333333333</v>
      </c>
      <c r="AW53" s="24">
        <f t="shared" si="36"/>
        <v>9</v>
      </c>
      <c r="AX53" s="24">
        <f t="shared" si="36"/>
        <v>8.6666666666666661</v>
      </c>
      <c r="AY53" s="24">
        <f t="shared" si="36"/>
        <v>6</v>
      </c>
      <c r="AZ53" s="24">
        <f t="shared" si="36"/>
        <v>7.666666666666667</v>
      </c>
      <c r="BA53" s="24">
        <f t="shared" si="36"/>
        <v>8.3333333333333339</v>
      </c>
      <c r="BB53" s="24">
        <f t="shared" si="36"/>
        <v>8.3333333333333339</v>
      </c>
      <c r="BC53" s="24">
        <f t="shared" si="36"/>
        <v>8</v>
      </c>
      <c r="BD53" s="24">
        <f t="shared" si="36"/>
        <v>8.3333333333333339</v>
      </c>
      <c r="BE53" s="24">
        <f t="shared" si="36"/>
        <v>6</v>
      </c>
      <c r="BG53" s="29">
        <f t="shared" si="26"/>
        <v>7.3703703703703702</v>
      </c>
      <c r="BH53" s="29">
        <f t="shared" si="26"/>
        <v>8</v>
      </c>
      <c r="BI53" s="29">
        <f t="shared" si="26"/>
        <v>7.666666666666667</v>
      </c>
      <c r="BJ53" s="29">
        <f t="shared" si="26"/>
        <v>8.2592592592592595</v>
      </c>
      <c r="BK53" s="29">
        <f t="shared" si="26"/>
        <v>7.9629629629629637</v>
      </c>
      <c r="BL53" s="29">
        <f t="shared" si="26"/>
        <v>7.2222222222222223</v>
      </c>
      <c r="BM53" s="29"/>
      <c r="BN53" s="29"/>
      <c r="BO53" s="23"/>
      <c r="BP53" s="23"/>
      <c r="BQ53" s="23"/>
      <c r="BR53" s="23"/>
      <c r="BS53" s="23"/>
      <c r="BT53" s="23"/>
    </row>
    <row r="55" spans="1:72" x14ac:dyDescent="0.15">
      <c r="C55" s="31" t="s">
        <v>39</v>
      </c>
      <c r="D55" s="30">
        <v>8.5</v>
      </c>
      <c r="E55" s="30">
        <v>7.83</v>
      </c>
      <c r="F55" s="30">
        <v>8.17</v>
      </c>
      <c r="G55" s="30">
        <v>7.17</v>
      </c>
      <c r="H55" s="30">
        <v>5.17</v>
      </c>
      <c r="I55" s="30">
        <v>8</v>
      </c>
      <c r="J55" s="30">
        <v>7</v>
      </c>
      <c r="K55" s="30">
        <v>7</v>
      </c>
      <c r="L55" s="30">
        <v>7.17</v>
      </c>
      <c r="M55" s="30">
        <v>6.33</v>
      </c>
      <c r="N55" s="30">
        <v>5.67</v>
      </c>
      <c r="O55" s="30">
        <v>6.83</v>
      </c>
      <c r="P55" s="30">
        <v>7.67</v>
      </c>
      <c r="Q55" s="30">
        <v>8.67</v>
      </c>
      <c r="R55" s="30">
        <v>7.5</v>
      </c>
      <c r="S55" s="30">
        <v>7.67</v>
      </c>
      <c r="T55" s="30">
        <v>7.17</v>
      </c>
      <c r="U55" s="30">
        <v>7.17</v>
      </c>
      <c r="V55" s="30">
        <v>8.17</v>
      </c>
      <c r="W55" s="30">
        <v>8</v>
      </c>
      <c r="X55" s="30">
        <v>8.83</v>
      </c>
      <c r="Y55" s="30">
        <v>6.83</v>
      </c>
      <c r="Z55" s="30">
        <v>6.83</v>
      </c>
      <c r="AA55" s="30">
        <v>8.17</v>
      </c>
      <c r="AB55" s="30">
        <v>8</v>
      </c>
      <c r="AC55" s="30">
        <v>8.33</v>
      </c>
      <c r="AD55" s="30">
        <v>8</v>
      </c>
      <c r="AE55" s="30">
        <v>7.5</v>
      </c>
      <c r="AF55" s="30">
        <v>8.33</v>
      </c>
      <c r="AG55" s="30">
        <v>7.5</v>
      </c>
      <c r="AH55" s="30">
        <v>7.83</v>
      </c>
      <c r="AI55" s="30">
        <v>8.67</v>
      </c>
      <c r="AJ55" s="30">
        <v>8.17</v>
      </c>
      <c r="AK55" s="30">
        <v>7.83</v>
      </c>
      <c r="AL55" s="30">
        <v>7.33</v>
      </c>
      <c r="AM55" s="30">
        <v>8</v>
      </c>
      <c r="AN55" s="30">
        <v>7.83</v>
      </c>
      <c r="AO55" s="30">
        <v>8.33</v>
      </c>
      <c r="AP55" s="30">
        <v>7.67</v>
      </c>
      <c r="AQ55" s="30">
        <v>7.5</v>
      </c>
      <c r="AR55" s="30">
        <v>7.17</v>
      </c>
      <c r="AS55" s="30">
        <v>8</v>
      </c>
      <c r="AT55" s="30">
        <v>7.5</v>
      </c>
      <c r="AU55" s="30">
        <v>7.5</v>
      </c>
      <c r="AV55" s="30">
        <v>7.5</v>
      </c>
      <c r="AW55" s="30">
        <v>7.67</v>
      </c>
      <c r="AX55" s="30">
        <v>6.5</v>
      </c>
      <c r="AY55" s="30">
        <v>6.33</v>
      </c>
      <c r="AZ55" s="30">
        <v>7.83</v>
      </c>
      <c r="BA55" s="30">
        <v>8.83</v>
      </c>
      <c r="BB55" s="30">
        <v>7.5</v>
      </c>
      <c r="BC55" s="30">
        <v>7</v>
      </c>
      <c r="BD55" s="30">
        <v>7.67</v>
      </c>
      <c r="BE55" s="30">
        <v>7.67</v>
      </c>
      <c r="BF55" s="31" t="s">
        <v>39</v>
      </c>
      <c r="BG55" s="30">
        <v>7.81</v>
      </c>
      <c r="BH55" s="30">
        <v>8.1300000000000008</v>
      </c>
      <c r="BI55" s="30">
        <v>7.83</v>
      </c>
      <c r="BJ55" s="30">
        <v>7.28</v>
      </c>
      <c r="BK55" s="30">
        <v>6.87</v>
      </c>
      <c r="BL55" s="30">
        <v>7.52</v>
      </c>
      <c r="BM55" s="29"/>
      <c r="BN55" s="29"/>
    </row>
    <row r="56" spans="1:72" x14ac:dyDescent="0.15">
      <c r="C56" s="31" t="s">
        <v>42</v>
      </c>
      <c r="D56" s="30">
        <v>0.55000000000000004</v>
      </c>
      <c r="E56" s="30">
        <v>0.75</v>
      </c>
      <c r="F56" s="30">
        <v>1.33</v>
      </c>
      <c r="G56" s="30">
        <v>1.17</v>
      </c>
      <c r="H56" s="30">
        <v>2.79</v>
      </c>
      <c r="I56" s="30">
        <v>0.63</v>
      </c>
      <c r="J56" s="30">
        <v>1.1000000000000001</v>
      </c>
      <c r="K56" s="30">
        <v>1.26</v>
      </c>
      <c r="L56" s="30">
        <v>2.23</v>
      </c>
      <c r="M56" s="30">
        <v>1.21</v>
      </c>
      <c r="N56" s="30">
        <v>2.34</v>
      </c>
      <c r="O56" s="30">
        <v>1.94</v>
      </c>
      <c r="P56" s="30">
        <v>1.03</v>
      </c>
      <c r="Q56" s="30">
        <v>0.82</v>
      </c>
      <c r="R56" s="30">
        <v>1.05</v>
      </c>
      <c r="S56" s="30">
        <v>1.03</v>
      </c>
      <c r="T56" s="30">
        <v>1.47</v>
      </c>
      <c r="U56" s="30">
        <v>2.3199999999999998</v>
      </c>
      <c r="V56" s="30">
        <v>0.75</v>
      </c>
      <c r="W56" s="30">
        <v>0.89</v>
      </c>
      <c r="X56" s="30">
        <v>1.17</v>
      </c>
      <c r="Y56" s="30">
        <v>1.17</v>
      </c>
      <c r="Z56" s="30">
        <v>2.14</v>
      </c>
      <c r="AA56" s="30">
        <v>0.41</v>
      </c>
      <c r="AB56" s="30">
        <v>1.26</v>
      </c>
      <c r="AC56" s="30">
        <v>2.16</v>
      </c>
      <c r="AD56" s="30">
        <v>1.26</v>
      </c>
      <c r="AE56" s="30">
        <v>2.0699999999999998</v>
      </c>
      <c r="AF56" s="30">
        <v>1.03</v>
      </c>
      <c r="AG56" s="30">
        <v>1.52</v>
      </c>
      <c r="AH56" s="30">
        <v>1.17</v>
      </c>
      <c r="AI56" s="30">
        <v>0.52</v>
      </c>
      <c r="AJ56" s="30">
        <v>1.17</v>
      </c>
      <c r="AK56" s="30">
        <v>0.98</v>
      </c>
      <c r="AL56" s="30">
        <v>1.21</v>
      </c>
      <c r="AM56" s="30">
        <v>0.63</v>
      </c>
      <c r="AN56" s="30">
        <v>1.17</v>
      </c>
      <c r="AO56" s="30">
        <v>0.82</v>
      </c>
      <c r="AP56" s="30">
        <v>0.82</v>
      </c>
      <c r="AQ56" s="30">
        <v>1.05</v>
      </c>
      <c r="AR56" s="30">
        <v>1.72</v>
      </c>
      <c r="AS56" s="30">
        <v>0.89</v>
      </c>
      <c r="AT56" s="30">
        <v>1.87</v>
      </c>
      <c r="AU56" s="30">
        <v>1.38</v>
      </c>
      <c r="AV56" s="30">
        <v>1.87</v>
      </c>
      <c r="AW56" s="30">
        <v>1.63</v>
      </c>
      <c r="AX56" s="30">
        <v>2.4300000000000002</v>
      </c>
      <c r="AY56" s="30">
        <v>2.16</v>
      </c>
      <c r="AZ56" s="30">
        <v>0.75</v>
      </c>
      <c r="BA56" s="30">
        <v>0.41</v>
      </c>
      <c r="BB56" s="30">
        <v>1.22</v>
      </c>
      <c r="BC56" s="30">
        <v>1.26</v>
      </c>
      <c r="BD56" s="30">
        <v>1.51</v>
      </c>
      <c r="BE56" s="30">
        <v>0.82</v>
      </c>
      <c r="BF56" s="31" t="s">
        <v>42</v>
      </c>
      <c r="BG56" s="30">
        <v>0.62</v>
      </c>
      <c r="BH56" s="30">
        <v>0.52</v>
      </c>
      <c r="BI56" s="30">
        <v>0.74</v>
      </c>
      <c r="BJ56" s="30">
        <v>0.71</v>
      </c>
      <c r="BK56" s="30">
        <v>1.1000000000000001</v>
      </c>
      <c r="BL56" s="30">
        <v>0.51</v>
      </c>
      <c r="BM56" s="29"/>
      <c r="BN56" s="29"/>
    </row>
    <row r="57" spans="1:72" x14ac:dyDescent="0.15">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7" t="s">
        <v>45</v>
      </c>
      <c r="BG57" s="29">
        <f t="shared" ref="BG57:BL57" si="37">STDEV(D48:D53,J48:J53,P48:P53,V48:V53,AB48:AB53,AH48:AH53,AN48:AN53,AT48:AT53,AZ48:AZ53)</f>
        <v>1.2815965480345917</v>
      </c>
      <c r="BH57" s="29">
        <f t="shared" si="37"/>
        <v>1.1801408199857082</v>
      </c>
      <c r="BI57" s="29">
        <f t="shared" si="37"/>
        <v>1.4553857770087151</v>
      </c>
      <c r="BJ57" s="29">
        <f t="shared" si="37"/>
        <v>1.4185614409834117</v>
      </c>
      <c r="BK57" s="29">
        <f t="shared" si="37"/>
        <v>2.0481811929707434</v>
      </c>
      <c r="BL57" s="29">
        <f t="shared" si="37"/>
        <v>1.5569930714327187</v>
      </c>
      <c r="BM57" s="29"/>
      <c r="BN57" s="29"/>
    </row>
    <row r="64" spans="1:72" x14ac:dyDescent="0.15">
      <c r="BH64" s="7" t="s">
        <v>2</v>
      </c>
      <c r="BI64" s="7" t="s">
        <v>397</v>
      </c>
      <c r="BJ64" s="7" t="s">
        <v>46</v>
      </c>
      <c r="BK64" s="7" t="s">
        <v>433</v>
      </c>
      <c r="BL64" s="7" t="s">
        <v>398</v>
      </c>
      <c r="BM64" s="7" t="s">
        <v>44</v>
      </c>
    </row>
    <row r="65" spans="58:65" x14ac:dyDescent="0.15">
      <c r="BF65" s="7" t="s">
        <v>31</v>
      </c>
      <c r="BG65" s="7" t="s">
        <v>39</v>
      </c>
      <c r="BH65" s="29">
        <v>6.9444444444444455</v>
      </c>
      <c r="BI65" s="29">
        <v>7.2962962962962967</v>
      </c>
      <c r="BJ65" s="29">
        <v>5.166666666666667</v>
      </c>
      <c r="BK65" s="29">
        <v>6.3518518518518521</v>
      </c>
      <c r="BL65" s="29">
        <v>6.3703703703703694</v>
      </c>
      <c r="BM65" s="29">
        <v>7.018518518518519</v>
      </c>
    </row>
    <row r="66" spans="58:65" x14ac:dyDescent="0.15">
      <c r="BF66" s="29"/>
      <c r="BG66" s="7" t="s">
        <v>42</v>
      </c>
      <c r="BH66" s="29">
        <v>0.74948542017955821</v>
      </c>
      <c r="BI66" s="29">
        <v>0.98046768046069888</v>
      </c>
      <c r="BJ66" s="29">
        <v>0.98820200863818697</v>
      </c>
      <c r="BK66" s="29">
        <v>0.87887882187425603</v>
      </c>
      <c r="BL66" s="29">
        <v>0.71549574169146779</v>
      </c>
      <c r="BM66" s="29">
        <v>1.261816575401844</v>
      </c>
    </row>
    <row r="67" spans="58:65" x14ac:dyDescent="0.15">
      <c r="BF67" s="29"/>
      <c r="BG67" s="7" t="s">
        <v>45</v>
      </c>
      <c r="BH67" s="29">
        <v>1.5950000492892491</v>
      </c>
      <c r="BI67" s="29">
        <v>2.2623216462976208</v>
      </c>
      <c r="BJ67" s="29">
        <v>1.8197034798881331</v>
      </c>
      <c r="BK67" s="29">
        <v>2.0014844246624346</v>
      </c>
      <c r="BL67" s="29">
        <v>2.3972964040595484</v>
      </c>
      <c r="BM67" s="29">
        <v>1.9376190479870621</v>
      </c>
    </row>
    <row r="68" spans="58:65" x14ac:dyDescent="0.15">
      <c r="BF68" s="7" t="s">
        <v>32</v>
      </c>
      <c r="BG68" s="7" t="s">
        <v>39</v>
      </c>
      <c r="BH68" s="29">
        <v>8.1296296296296298</v>
      </c>
      <c r="BI68" s="29">
        <v>7.833333333333333</v>
      </c>
      <c r="BJ68" s="29">
        <v>7.814814814814814</v>
      </c>
      <c r="BK68" s="29">
        <v>7.518518518518519</v>
      </c>
      <c r="BL68" s="29">
        <v>6.8703703703703702</v>
      </c>
      <c r="BM68" s="29">
        <v>7.2777777777777786</v>
      </c>
    </row>
    <row r="69" spans="58:65" x14ac:dyDescent="0.15">
      <c r="BG69" s="7" t="s">
        <v>42</v>
      </c>
      <c r="BH69" s="29">
        <v>0.51838622651010979</v>
      </c>
      <c r="BI69" s="29">
        <v>0.74286731779763471</v>
      </c>
      <c r="BJ69" s="29">
        <v>0.61930533232825102</v>
      </c>
      <c r="BK69" s="29">
        <v>0.5051178406291057</v>
      </c>
      <c r="BL69" s="29">
        <v>1.1008788109408751</v>
      </c>
      <c r="BM69" s="29">
        <v>0.70885057367718141</v>
      </c>
    </row>
    <row r="70" spans="58:65" x14ac:dyDescent="0.15">
      <c r="BF70" s="29"/>
      <c r="BG70" s="7" t="s">
        <v>45</v>
      </c>
      <c r="BH70" s="29">
        <v>1.1823592707562522</v>
      </c>
      <c r="BI70" s="29">
        <v>1.3838693361812167</v>
      </c>
      <c r="BJ70" s="29">
        <v>1.1171742330300112</v>
      </c>
      <c r="BK70" s="29">
        <v>1.4503186473654242</v>
      </c>
      <c r="BL70" s="29">
        <v>2.0098464814770112</v>
      </c>
      <c r="BM70" s="29">
        <v>1.3091357752301418</v>
      </c>
    </row>
    <row r="71" spans="58:65" x14ac:dyDescent="0.15">
      <c r="BF71" s="7" t="s">
        <v>33</v>
      </c>
      <c r="BG71" s="7" t="s">
        <v>39</v>
      </c>
      <c r="BH71" s="29">
        <v>8.8703703703703702</v>
      </c>
      <c r="BI71" s="29">
        <v>7.1018518518518521</v>
      </c>
      <c r="BJ71" s="29">
        <v>8.398148148148147</v>
      </c>
      <c r="BK71" s="29">
        <v>8.3981481481481488</v>
      </c>
      <c r="BL71" s="29">
        <v>8.1666666666666661</v>
      </c>
      <c r="BM71" s="29">
        <v>7.7870370370370372</v>
      </c>
    </row>
    <row r="72" spans="58:65" x14ac:dyDescent="0.15">
      <c r="BF72" s="29"/>
      <c r="BG72" s="7" t="s">
        <v>42</v>
      </c>
      <c r="BH72" s="29">
        <v>0.59282402888049934</v>
      </c>
      <c r="BI72" s="29">
        <v>0.49989710875495552</v>
      </c>
      <c r="BJ72" s="29">
        <v>0.7588300503192329</v>
      </c>
      <c r="BK72" s="29">
        <v>0.54253254629193282</v>
      </c>
      <c r="BL72" s="29">
        <v>1.0743933114340891</v>
      </c>
      <c r="BM72" s="29">
        <v>0.96507958263713334</v>
      </c>
    </row>
    <row r="73" spans="58:65" x14ac:dyDescent="0.15">
      <c r="BG73" s="7" t="s">
        <v>45</v>
      </c>
      <c r="BH73" s="29">
        <v>1.6402518938662829</v>
      </c>
      <c r="BI73" s="29">
        <v>1.8258614654035399</v>
      </c>
      <c r="BJ73" s="29">
        <v>1.6118067608251891</v>
      </c>
      <c r="BK73" s="29">
        <v>1.7787520260257879</v>
      </c>
      <c r="BL73" s="29">
        <v>2.4008646241294462</v>
      </c>
      <c r="BM73" s="29">
        <v>1.9753238374386419</v>
      </c>
    </row>
    <row r="74" spans="58:65" x14ac:dyDescent="0.15">
      <c r="BF74" s="7" t="s">
        <v>37</v>
      </c>
      <c r="BG74" s="31" t="s">
        <v>39</v>
      </c>
      <c r="BH74" s="30">
        <v>8.1300000000000008</v>
      </c>
      <c r="BI74" s="30">
        <v>7.83</v>
      </c>
      <c r="BJ74" s="30">
        <v>7.81</v>
      </c>
      <c r="BK74" s="30">
        <v>7.52</v>
      </c>
      <c r="BL74" s="30">
        <v>6.87</v>
      </c>
      <c r="BM74" s="30">
        <v>7.28</v>
      </c>
    </row>
    <row r="75" spans="58:65" x14ac:dyDescent="0.15">
      <c r="BG75" s="31" t="s">
        <v>42</v>
      </c>
      <c r="BH75" s="30">
        <v>0.52</v>
      </c>
      <c r="BI75" s="30">
        <v>0.74</v>
      </c>
      <c r="BJ75" s="30">
        <v>0.62</v>
      </c>
      <c r="BK75" s="30">
        <v>0.51</v>
      </c>
      <c r="BL75" s="30">
        <v>1.1000000000000001</v>
      </c>
      <c r="BM75" s="30">
        <v>0.71</v>
      </c>
    </row>
    <row r="76" spans="58:65" x14ac:dyDescent="0.15">
      <c r="BG76" s="7" t="s">
        <v>45</v>
      </c>
      <c r="BH76" s="29">
        <v>1.1801408199857082</v>
      </c>
      <c r="BI76" s="29">
        <v>1.4553857770087151</v>
      </c>
      <c r="BJ76" s="29">
        <v>1.2815965480345917</v>
      </c>
      <c r="BK76" s="29">
        <v>1.5569930714327187</v>
      </c>
      <c r="BL76" s="29">
        <v>2.0481811929707434</v>
      </c>
      <c r="BM76" s="29">
        <v>1.4185614409834117</v>
      </c>
    </row>
    <row r="77" spans="58:65" x14ac:dyDescent="0.15">
      <c r="BG77" s="7"/>
      <c r="BH77" s="29"/>
      <c r="BI77" s="29"/>
      <c r="BJ77" s="29"/>
    </row>
    <row r="78" spans="58:65" x14ac:dyDescent="0.15">
      <c r="BG78" s="7"/>
      <c r="BH78" s="29"/>
      <c r="BI78" s="29"/>
      <c r="BJ78" s="29"/>
      <c r="BK78" s="29"/>
      <c r="BL78" s="29"/>
    </row>
    <row r="79" spans="58:65" x14ac:dyDescent="0.15">
      <c r="BG79" s="7"/>
      <c r="BH79" s="29"/>
      <c r="BI79" s="29"/>
      <c r="BJ79" s="29"/>
      <c r="BK79" s="29"/>
      <c r="BL79" s="29"/>
    </row>
    <row r="80" spans="58:65" x14ac:dyDescent="0.15">
      <c r="BG80" s="7"/>
      <c r="BH80" s="29"/>
      <c r="BI80" s="29"/>
      <c r="BJ80" s="29"/>
      <c r="BK80" s="29"/>
      <c r="BL80" s="29"/>
      <c r="BM80" s="29"/>
    </row>
    <row r="81" spans="58:82" x14ac:dyDescent="0.15">
      <c r="BG81" s="121" t="s">
        <v>396</v>
      </c>
      <c r="BH81" s="121"/>
      <c r="BI81" s="121"/>
      <c r="BJ81" s="121"/>
      <c r="BK81" s="122" t="s">
        <v>2</v>
      </c>
      <c r="BL81" s="122"/>
      <c r="BM81" s="122"/>
      <c r="BN81" s="122"/>
      <c r="BO81" s="123" t="s">
        <v>397</v>
      </c>
      <c r="BP81" s="123"/>
      <c r="BQ81" s="123"/>
      <c r="BR81" s="123"/>
      <c r="BS81" s="126" t="s">
        <v>44</v>
      </c>
      <c r="BT81" s="126"/>
      <c r="BU81" s="126"/>
      <c r="BV81" s="126"/>
      <c r="BW81" s="124" t="s">
        <v>398</v>
      </c>
      <c r="BX81" s="124"/>
      <c r="BY81" s="124"/>
      <c r="BZ81" s="124"/>
      <c r="CA81" s="120" t="s">
        <v>399</v>
      </c>
      <c r="CB81" s="120"/>
      <c r="CC81" s="120"/>
      <c r="CD81" s="120"/>
    </row>
    <row r="82" spans="58:82" x14ac:dyDescent="0.15">
      <c r="BG82" s="7" t="s">
        <v>31</v>
      </c>
      <c r="BH82" s="7" t="s">
        <v>32</v>
      </c>
      <c r="BI82" s="7" t="s">
        <v>33</v>
      </c>
      <c r="BJ82" s="7" t="s">
        <v>37</v>
      </c>
      <c r="BK82" s="7" t="s">
        <v>31</v>
      </c>
      <c r="BL82" s="7" t="s">
        <v>32</v>
      </c>
      <c r="BM82" s="7" t="s">
        <v>33</v>
      </c>
      <c r="BN82" s="7" t="s">
        <v>37</v>
      </c>
      <c r="BO82" s="7" t="s">
        <v>31</v>
      </c>
      <c r="BP82" s="7" t="s">
        <v>32</v>
      </c>
      <c r="BQ82" s="7" t="s">
        <v>33</v>
      </c>
      <c r="BR82" s="7" t="s">
        <v>37</v>
      </c>
      <c r="BS82" s="7" t="s">
        <v>31</v>
      </c>
      <c r="BT82" s="7" t="s">
        <v>32</v>
      </c>
      <c r="BU82" s="7" t="s">
        <v>33</v>
      </c>
      <c r="BV82" s="7" t="s">
        <v>37</v>
      </c>
      <c r="BW82" s="7" t="s">
        <v>31</v>
      </c>
      <c r="BX82" s="7" t="s">
        <v>32</v>
      </c>
      <c r="BY82" s="7" t="s">
        <v>33</v>
      </c>
      <c r="BZ82" s="7" t="s">
        <v>37</v>
      </c>
      <c r="CA82" s="7" t="s">
        <v>31</v>
      </c>
      <c r="CB82" s="7" t="s">
        <v>32</v>
      </c>
      <c r="CC82" s="7" t="s">
        <v>33</v>
      </c>
      <c r="CD82" s="7" t="s">
        <v>37</v>
      </c>
    </row>
    <row r="83" spans="58:82" x14ac:dyDescent="0.15">
      <c r="BF83" s="80" t="s">
        <v>419</v>
      </c>
      <c r="BG83" s="68">
        <f>D10</f>
        <v>6.5</v>
      </c>
      <c r="BH83" s="68">
        <f>D24</f>
        <v>8.5</v>
      </c>
      <c r="BI83" s="68">
        <f>D38</f>
        <v>9</v>
      </c>
      <c r="BJ83" s="68">
        <f t="shared" ref="BJ83:BJ91" si="38">AVERAGE(BG83:BI83)</f>
        <v>8</v>
      </c>
      <c r="BK83" s="68">
        <f>E10</f>
        <v>7</v>
      </c>
      <c r="BL83" s="68">
        <f>E24</f>
        <v>7.833333333333333</v>
      </c>
      <c r="BM83" s="68">
        <f>E38</f>
        <v>9.3333333333333339</v>
      </c>
      <c r="BN83" s="68">
        <f t="shared" ref="BN83:BN91" si="39">AVERAGE(BK83:BM83)</f>
        <v>8.0555555555555554</v>
      </c>
      <c r="BO83" s="68">
        <f>F10</f>
        <v>7.5</v>
      </c>
      <c r="BP83" s="68">
        <f>F24</f>
        <v>8.1666666666666661</v>
      </c>
      <c r="BQ83" s="68">
        <f>F38</f>
        <v>6.833333333333333</v>
      </c>
      <c r="BR83" s="68">
        <f t="shared" ref="BR83:BR91" si="40">AVERAGE(BO83:BQ83)</f>
        <v>7.5</v>
      </c>
      <c r="BS83" s="68">
        <f>G10</f>
        <v>6.833333333333333</v>
      </c>
      <c r="BT83" s="68">
        <f>G24</f>
        <v>7.166666666666667</v>
      </c>
      <c r="BU83" s="68">
        <f>G38</f>
        <v>9.1666666666666661</v>
      </c>
      <c r="BV83" s="68">
        <f t="shared" ref="BV83:BV91" si="41">AVERAGE(BS83:BU83)</f>
        <v>7.7222222222222214</v>
      </c>
      <c r="BW83" s="68">
        <f>H10</f>
        <v>4.166666666666667</v>
      </c>
      <c r="BX83" s="68">
        <f>H24</f>
        <v>5.166666666666667</v>
      </c>
      <c r="BY83" s="68">
        <f>H38</f>
        <v>5.833333333333333</v>
      </c>
      <c r="BZ83" s="68">
        <f t="shared" ref="BZ83:BZ91" si="42">AVERAGE(BW83:BY83)</f>
        <v>5.0555555555555562</v>
      </c>
      <c r="CA83" s="68">
        <f>I10</f>
        <v>7.166666666666667</v>
      </c>
      <c r="CB83" s="68">
        <f>I24</f>
        <v>8</v>
      </c>
      <c r="CC83" s="68">
        <f>I38</f>
        <v>9.5</v>
      </c>
      <c r="CD83" s="68">
        <f t="shared" ref="CD83:CD91" si="43">AVERAGE(CA83:CC83)</f>
        <v>8.2222222222222232</v>
      </c>
    </row>
    <row r="84" spans="58:82" x14ac:dyDescent="0.15">
      <c r="BF84" s="79" t="s">
        <v>420</v>
      </c>
      <c r="BG84" s="68">
        <f>J10</f>
        <v>5</v>
      </c>
      <c r="BH84" s="68">
        <f>J24</f>
        <v>7</v>
      </c>
      <c r="BI84" s="68">
        <f>J38</f>
        <v>7.333333333333333</v>
      </c>
      <c r="BJ84" s="68">
        <f t="shared" si="38"/>
        <v>6.4444444444444438</v>
      </c>
      <c r="BK84" s="68">
        <f>K10</f>
        <v>6.166666666666667</v>
      </c>
      <c r="BL84" s="68">
        <f>K24</f>
        <v>7</v>
      </c>
      <c r="BM84" s="68">
        <f>K38</f>
        <v>7.5</v>
      </c>
      <c r="BN84" s="68">
        <f t="shared" si="39"/>
        <v>6.8888888888888893</v>
      </c>
      <c r="BO84" s="68">
        <f>L10</f>
        <v>7.166666666666667</v>
      </c>
      <c r="BP84" s="68">
        <f>L24</f>
        <v>7.166666666666667</v>
      </c>
      <c r="BQ84" s="68">
        <f>L38</f>
        <v>6.166666666666667</v>
      </c>
      <c r="BR84" s="68">
        <f t="shared" si="40"/>
        <v>6.833333333333333</v>
      </c>
      <c r="BS84" s="68">
        <f>M10</f>
        <v>5.333333333333333</v>
      </c>
      <c r="BT84" s="68">
        <f>M24</f>
        <v>6.333333333333333</v>
      </c>
      <c r="BU84" s="68">
        <f>M38</f>
        <v>6.333333333333333</v>
      </c>
      <c r="BV84" s="68">
        <f t="shared" si="41"/>
        <v>6</v>
      </c>
      <c r="BW84" s="68">
        <f>N10</f>
        <v>5.333333333333333</v>
      </c>
      <c r="BX84" s="68">
        <f>N24</f>
        <v>5.666666666666667</v>
      </c>
      <c r="BY84" s="68">
        <f>N38</f>
        <v>7.333333333333333</v>
      </c>
      <c r="BZ84" s="68">
        <f t="shared" si="42"/>
        <v>6.1111111111111107</v>
      </c>
      <c r="CA84" s="68">
        <f>O10</f>
        <v>6</v>
      </c>
      <c r="CB84" s="68">
        <f>O24</f>
        <v>6.833333333333333</v>
      </c>
      <c r="CC84" s="68">
        <f>O38</f>
        <v>7.666666666666667</v>
      </c>
      <c r="CD84" s="68">
        <f t="shared" si="43"/>
        <v>6.833333333333333</v>
      </c>
    </row>
    <row r="85" spans="58:82" x14ac:dyDescent="0.15">
      <c r="BF85" s="81" t="s">
        <v>421</v>
      </c>
      <c r="BG85" s="68">
        <f>P10</f>
        <v>5</v>
      </c>
      <c r="BH85" s="68">
        <f>P24</f>
        <v>7.666666666666667</v>
      </c>
      <c r="BI85" s="68">
        <f>P38</f>
        <v>8.5</v>
      </c>
      <c r="BJ85" s="68">
        <f t="shared" si="38"/>
        <v>7.0555555555555562</v>
      </c>
      <c r="BK85" s="68">
        <f>Q10</f>
        <v>7</v>
      </c>
      <c r="BL85" s="68">
        <f>Q24</f>
        <v>8.6666666666666661</v>
      </c>
      <c r="BM85" s="68">
        <f>Q38</f>
        <v>9.8333333333333339</v>
      </c>
      <c r="BN85" s="68">
        <f t="shared" si="39"/>
        <v>8.5</v>
      </c>
      <c r="BO85" s="68">
        <f>R10</f>
        <v>6.5</v>
      </c>
      <c r="BP85" s="68">
        <f>R24</f>
        <v>7.5</v>
      </c>
      <c r="BQ85" s="68">
        <f>R38</f>
        <v>7.166666666666667</v>
      </c>
      <c r="BR85" s="68">
        <f t="shared" si="40"/>
        <v>7.0555555555555562</v>
      </c>
      <c r="BS85" s="68">
        <f>S10</f>
        <v>6.666666666666667</v>
      </c>
      <c r="BT85" s="68">
        <f>S24</f>
        <v>7.666666666666667</v>
      </c>
      <c r="BU85" s="68">
        <f>S38</f>
        <v>8.5</v>
      </c>
      <c r="BV85" s="68">
        <f t="shared" si="41"/>
        <v>7.6111111111111116</v>
      </c>
      <c r="BW85" s="68">
        <f>T10</f>
        <v>6.833333333333333</v>
      </c>
      <c r="BX85" s="68">
        <f>T24</f>
        <v>7.166666666666667</v>
      </c>
      <c r="BY85" s="68">
        <f>T38</f>
        <v>8.1666666666666661</v>
      </c>
      <c r="BZ85" s="68">
        <f t="shared" si="42"/>
        <v>7.3888888888888884</v>
      </c>
      <c r="CA85" s="68">
        <f>U10</f>
        <v>5.5</v>
      </c>
      <c r="CB85" s="68">
        <f>U24</f>
        <v>7.166666666666667</v>
      </c>
      <c r="CC85" s="68">
        <f>U38</f>
        <v>7.666666666666667</v>
      </c>
      <c r="CD85" s="68">
        <f t="shared" si="43"/>
        <v>6.7777777777777786</v>
      </c>
    </row>
    <row r="86" spans="58:82" x14ac:dyDescent="0.15">
      <c r="BF86" s="82" t="s">
        <v>422</v>
      </c>
      <c r="BG86" s="68">
        <f>V10</f>
        <v>5.333333333333333</v>
      </c>
      <c r="BH86" s="68">
        <f>V24</f>
        <v>8.1666666666666661</v>
      </c>
      <c r="BI86" s="68">
        <f>V38</f>
        <v>8.5833333333333339</v>
      </c>
      <c r="BJ86" s="68">
        <f t="shared" si="38"/>
        <v>7.3611111111111116</v>
      </c>
      <c r="BK86" s="68">
        <f>W10</f>
        <v>6.833333333333333</v>
      </c>
      <c r="BL86" s="68">
        <f>W24</f>
        <v>8</v>
      </c>
      <c r="BM86" s="68">
        <f>W38</f>
        <v>8.9166666666666661</v>
      </c>
      <c r="BN86" s="68">
        <f t="shared" si="39"/>
        <v>7.916666666666667</v>
      </c>
      <c r="BO86" s="68">
        <f>X10</f>
        <v>7.5</v>
      </c>
      <c r="BP86" s="68">
        <f>X24</f>
        <v>8.8333333333333339</v>
      </c>
      <c r="BQ86" s="68">
        <f>X38</f>
        <v>7.583333333333333</v>
      </c>
      <c r="BR86" s="68">
        <f t="shared" si="40"/>
        <v>7.9722222222222223</v>
      </c>
      <c r="BS86" s="68">
        <f>Y10</f>
        <v>6.666666666666667</v>
      </c>
      <c r="BT86" s="68">
        <f>Y24</f>
        <v>6.833333333333333</v>
      </c>
      <c r="BU86" s="68">
        <f>Y38</f>
        <v>8.0833333333333339</v>
      </c>
      <c r="BV86" s="68">
        <f t="shared" si="41"/>
        <v>7.1944444444444455</v>
      </c>
      <c r="BW86" s="68">
        <f>Z10</f>
        <v>6.333333333333333</v>
      </c>
      <c r="BX86" s="68">
        <f>Z24</f>
        <v>6.833333333333333</v>
      </c>
      <c r="BY86" s="68">
        <f>Z38</f>
        <v>7.666666666666667</v>
      </c>
      <c r="BZ86" s="68">
        <f t="shared" si="42"/>
        <v>6.9444444444444438</v>
      </c>
      <c r="CA86" s="68">
        <f>AA10</f>
        <v>6</v>
      </c>
      <c r="CB86" s="68">
        <f>AA24</f>
        <v>8.1666666666666661</v>
      </c>
      <c r="CC86" s="68">
        <f>AA38</f>
        <v>9.0833333333333339</v>
      </c>
      <c r="CD86" s="68">
        <f t="shared" si="43"/>
        <v>7.75</v>
      </c>
    </row>
    <row r="87" spans="58:82" x14ac:dyDescent="0.15">
      <c r="BF87" s="83" t="s">
        <v>423</v>
      </c>
      <c r="BG87" s="68">
        <f>AB10</f>
        <v>4.666666666666667</v>
      </c>
      <c r="BH87" s="68">
        <f>AB24</f>
        <v>8</v>
      </c>
      <c r="BI87" s="68">
        <f>AB38</f>
        <v>8.1666666666666661</v>
      </c>
      <c r="BJ87" s="68">
        <f t="shared" si="38"/>
        <v>6.9444444444444455</v>
      </c>
      <c r="BK87" s="68">
        <f>AC10</f>
        <v>7.5</v>
      </c>
      <c r="BL87" s="68">
        <f>AC24</f>
        <v>8.3333333333333339</v>
      </c>
      <c r="BM87" s="68">
        <f>AC38</f>
        <v>8.3333333333333339</v>
      </c>
      <c r="BN87" s="68">
        <f t="shared" si="39"/>
        <v>8.0555555555555554</v>
      </c>
      <c r="BO87" s="68">
        <f>AD10</f>
        <v>7.833333333333333</v>
      </c>
      <c r="BP87" s="68">
        <f>AD24</f>
        <v>8</v>
      </c>
      <c r="BQ87" s="68">
        <f>AD38</f>
        <v>7.666666666666667</v>
      </c>
      <c r="BR87" s="68">
        <f t="shared" si="40"/>
        <v>7.833333333333333</v>
      </c>
      <c r="BS87" s="68">
        <f>AE10</f>
        <v>8</v>
      </c>
      <c r="BT87" s="68">
        <f>AE24</f>
        <v>7.5</v>
      </c>
      <c r="BU87" s="68">
        <f>AE38</f>
        <v>7.833333333333333</v>
      </c>
      <c r="BV87" s="68">
        <f t="shared" si="41"/>
        <v>7.7777777777777777</v>
      </c>
      <c r="BW87" s="68">
        <f>AF10</f>
        <v>6.833333333333333</v>
      </c>
      <c r="BX87" s="68">
        <f>AF24</f>
        <v>8.3333333333333339</v>
      </c>
      <c r="BY87" s="68">
        <f>AF38</f>
        <v>9.1666666666666661</v>
      </c>
      <c r="BZ87" s="68">
        <f t="shared" si="42"/>
        <v>8.1111111111111125</v>
      </c>
      <c r="CA87" s="68">
        <f>AG10</f>
        <v>6.833333333333333</v>
      </c>
      <c r="CB87" s="68">
        <f>AG24</f>
        <v>7.5</v>
      </c>
      <c r="CC87" s="68">
        <f>AG38</f>
        <v>8.5</v>
      </c>
      <c r="CD87" s="68">
        <f t="shared" si="43"/>
        <v>7.6111111111111107</v>
      </c>
    </row>
    <row r="88" spans="58:82" x14ac:dyDescent="0.15">
      <c r="BF88" s="84" t="s">
        <v>424</v>
      </c>
      <c r="BG88" s="68">
        <f>AH10</f>
        <v>4.5</v>
      </c>
      <c r="BH88" s="68">
        <f>AH24</f>
        <v>7.833333333333333</v>
      </c>
      <c r="BI88" s="68">
        <f>AH38</f>
        <v>8</v>
      </c>
      <c r="BJ88" s="68">
        <f t="shared" si="38"/>
        <v>6.7777777777777777</v>
      </c>
      <c r="BK88" s="68">
        <f>AI10</f>
        <v>7</v>
      </c>
      <c r="BL88" s="68">
        <f>AI24</f>
        <v>8.6666666666666661</v>
      </c>
      <c r="BM88" s="68">
        <f>AI38</f>
        <v>9.3333333333333339</v>
      </c>
      <c r="BN88" s="68">
        <f t="shared" si="39"/>
        <v>8.3333333333333339</v>
      </c>
      <c r="BO88" s="68">
        <f>AJ10</f>
        <v>8.6666666666666661</v>
      </c>
      <c r="BP88" s="68">
        <f>AJ24</f>
        <v>8.1666666666666661</v>
      </c>
      <c r="BQ88" s="68">
        <f>AJ38</f>
        <v>7.5</v>
      </c>
      <c r="BR88" s="68">
        <f t="shared" si="40"/>
        <v>8.1111111111111107</v>
      </c>
      <c r="BS88" s="68">
        <f>AK10</f>
        <v>7.666666666666667</v>
      </c>
      <c r="BT88" s="68">
        <f>AK24</f>
        <v>7.833333333333333</v>
      </c>
      <c r="BU88" s="68">
        <f>AK38</f>
        <v>8.1666666666666661</v>
      </c>
      <c r="BV88" s="68">
        <f t="shared" si="41"/>
        <v>7.8888888888888884</v>
      </c>
      <c r="BW88" s="68">
        <f>AL10</f>
        <v>6.5</v>
      </c>
      <c r="BX88" s="68">
        <f>AL24</f>
        <v>7.333333333333333</v>
      </c>
      <c r="BY88" s="68">
        <f>AL38</f>
        <v>8.8333333333333339</v>
      </c>
      <c r="BZ88" s="68">
        <f t="shared" si="42"/>
        <v>7.5555555555555545</v>
      </c>
      <c r="CA88" s="68">
        <f>AM10</f>
        <v>6.333333333333333</v>
      </c>
      <c r="CB88" s="68">
        <f>AM24</f>
        <v>8</v>
      </c>
      <c r="CC88" s="68">
        <f>AM38</f>
        <v>8.6666666666666661</v>
      </c>
      <c r="CD88" s="68">
        <f t="shared" si="43"/>
        <v>7.666666666666667</v>
      </c>
    </row>
    <row r="89" spans="58:82" x14ac:dyDescent="0.15">
      <c r="BF89" s="85" t="s">
        <v>425</v>
      </c>
      <c r="BG89" s="68">
        <f>AN10</f>
        <v>4.5</v>
      </c>
      <c r="BH89" s="68">
        <f>AN24</f>
        <v>7.833333333333333</v>
      </c>
      <c r="BI89" s="68">
        <f>AN38</f>
        <v>9</v>
      </c>
      <c r="BJ89" s="68">
        <f t="shared" si="38"/>
        <v>7.1111111111111107</v>
      </c>
      <c r="BK89" s="68">
        <f>AO10</f>
        <v>6.666666666666667</v>
      </c>
      <c r="BL89" s="68">
        <f>AO24</f>
        <v>8.3333333333333339</v>
      </c>
      <c r="BM89" s="68">
        <f>AO38</f>
        <v>9.1666666666666661</v>
      </c>
      <c r="BN89" s="68">
        <f t="shared" si="39"/>
        <v>8.0555555555555554</v>
      </c>
      <c r="BO89" s="68">
        <f>AP10</f>
        <v>7.333333333333333</v>
      </c>
      <c r="BP89" s="68">
        <f>AP24</f>
        <v>7.666666666666667</v>
      </c>
      <c r="BQ89" s="68">
        <f>AP38</f>
        <v>6.666666666666667</v>
      </c>
      <c r="BR89" s="68">
        <f t="shared" si="40"/>
        <v>7.2222222222222223</v>
      </c>
      <c r="BS89" s="68">
        <f>AQ10</f>
        <v>7.333333333333333</v>
      </c>
      <c r="BT89" s="68">
        <f>AQ24</f>
        <v>7.5</v>
      </c>
      <c r="BU89" s="68">
        <f>AQ38</f>
        <v>8</v>
      </c>
      <c r="BV89" s="68">
        <f t="shared" si="41"/>
        <v>7.6111111111111107</v>
      </c>
      <c r="BW89" s="68">
        <f>AR10</f>
        <v>6.666666666666667</v>
      </c>
      <c r="BX89" s="68">
        <f>AR24</f>
        <v>7.166666666666667</v>
      </c>
      <c r="BY89" s="68">
        <f>AR38</f>
        <v>8.6666666666666661</v>
      </c>
      <c r="BZ89" s="68">
        <f t="shared" si="42"/>
        <v>7.5</v>
      </c>
      <c r="CA89" s="68">
        <f>AS10</f>
        <v>7.333333333333333</v>
      </c>
      <c r="CB89" s="68">
        <f>AS24</f>
        <v>8</v>
      </c>
      <c r="CC89" s="68">
        <f>AS38</f>
        <v>8.8333333333333339</v>
      </c>
      <c r="CD89" s="68">
        <f t="shared" si="43"/>
        <v>8.0555555555555554</v>
      </c>
    </row>
    <row r="90" spans="58:82" x14ac:dyDescent="0.15">
      <c r="BF90" s="86" t="s">
        <v>426</v>
      </c>
      <c r="BG90" s="68">
        <f>AT10</f>
        <v>5</v>
      </c>
      <c r="BH90" s="68">
        <f>AT24</f>
        <v>7.5</v>
      </c>
      <c r="BI90" s="68">
        <f>AT38</f>
        <v>7.666666666666667</v>
      </c>
      <c r="BJ90" s="68">
        <f t="shared" si="38"/>
        <v>6.7222222222222223</v>
      </c>
      <c r="BK90" s="68">
        <f>AU10</f>
        <v>5.833333333333333</v>
      </c>
      <c r="BL90" s="68">
        <f>AU24</f>
        <v>7.5</v>
      </c>
      <c r="BM90" s="68">
        <f>AU38</f>
        <v>7.833333333333333</v>
      </c>
      <c r="BN90" s="68">
        <f t="shared" si="39"/>
        <v>7.0555555555555545</v>
      </c>
      <c r="BO90" s="68">
        <f>AV10</f>
        <v>6.333333333333333</v>
      </c>
      <c r="BP90" s="68">
        <f>AV24</f>
        <v>7.5</v>
      </c>
      <c r="BQ90" s="68">
        <f>AV38</f>
        <v>6.833333333333333</v>
      </c>
      <c r="BR90" s="68">
        <f t="shared" si="40"/>
        <v>6.8888888888888884</v>
      </c>
      <c r="BS90" s="68">
        <f>AW10</f>
        <v>8.1666666666666661</v>
      </c>
      <c r="BT90" s="68">
        <f>AW24</f>
        <v>7.666666666666667</v>
      </c>
      <c r="BU90" s="68">
        <f>AW38</f>
        <v>7.666666666666667</v>
      </c>
      <c r="BV90" s="68">
        <f t="shared" si="41"/>
        <v>7.833333333333333</v>
      </c>
      <c r="BW90" s="68">
        <f>AX10</f>
        <v>7</v>
      </c>
      <c r="BX90" s="68">
        <f>AX24</f>
        <v>6.5</v>
      </c>
      <c r="BY90" s="68">
        <f>AX38</f>
        <v>9.5</v>
      </c>
      <c r="BZ90" s="68">
        <f t="shared" si="42"/>
        <v>7.666666666666667</v>
      </c>
      <c r="CA90" s="68">
        <f>AY10</f>
        <v>5.166666666666667</v>
      </c>
      <c r="CB90" s="68">
        <f>AY24</f>
        <v>6.333333333333333</v>
      </c>
      <c r="CC90" s="68">
        <f>AY38</f>
        <v>7.333333333333333</v>
      </c>
      <c r="CD90" s="68">
        <f t="shared" si="43"/>
        <v>6.2777777777777777</v>
      </c>
    </row>
    <row r="91" spans="58:82" x14ac:dyDescent="0.15">
      <c r="BF91" s="87" t="s">
        <v>427</v>
      </c>
      <c r="BG91" s="68">
        <f>AZ10</f>
        <v>6</v>
      </c>
      <c r="BH91" s="68">
        <f>AZ24</f>
        <v>7.833333333333333</v>
      </c>
      <c r="BI91" s="68">
        <f>AZ38</f>
        <v>9.3333333333333339</v>
      </c>
      <c r="BJ91" s="68">
        <f t="shared" si="38"/>
        <v>7.7222222222222214</v>
      </c>
      <c r="BK91" s="68">
        <f>BA10</f>
        <v>8.5</v>
      </c>
      <c r="BL91" s="68">
        <f>BA24</f>
        <v>8.8333333333333339</v>
      </c>
      <c r="BM91" s="68">
        <f>BA38</f>
        <v>9.5833333333333339</v>
      </c>
      <c r="BN91" s="68">
        <f t="shared" si="39"/>
        <v>8.9722222222222232</v>
      </c>
      <c r="BO91" s="68">
        <f>BB10</f>
        <v>6.833333333333333</v>
      </c>
      <c r="BP91" s="68">
        <f>BB24</f>
        <v>7.5</v>
      </c>
      <c r="BQ91" s="68">
        <f>BB38</f>
        <v>7.5</v>
      </c>
      <c r="BR91" s="68">
        <f t="shared" si="40"/>
        <v>7.2777777777777777</v>
      </c>
      <c r="BS91" s="68">
        <f>BC10</f>
        <v>6.5</v>
      </c>
      <c r="BT91" s="68">
        <f>BC24</f>
        <v>7</v>
      </c>
      <c r="BU91" s="68">
        <f>BC38</f>
        <v>6.333333333333333</v>
      </c>
      <c r="BV91" s="68">
        <f t="shared" si="41"/>
        <v>6.6111111111111107</v>
      </c>
      <c r="BW91" s="68">
        <f>BD10</f>
        <v>7.666666666666667</v>
      </c>
      <c r="BX91" s="68">
        <f>BD24</f>
        <v>7.666666666666667</v>
      </c>
      <c r="BY91" s="68">
        <f>BD38</f>
        <v>8.3333333333333339</v>
      </c>
      <c r="BZ91" s="68">
        <f t="shared" si="42"/>
        <v>7.8888888888888893</v>
      </c>
      <c r="CA91" s="68">
        <f>BE10</f>
        <v>6.833333333333333</v>
      </c>
      <c r="CB91" s="68">
        <f>BE24</f>
        <v>7.666666666666667</v>
      </c>
      <c r="CC91" s="68">
        <f>BE38</f>
        <v>8.3333333333333339</v>
      </c>
      <c r="CD91" s="68">
        <f t="shared" si="43"/>
        <v>7.6111111111111116</v>
      </c>
    </row>
    <row r="92" spans="58:82" x14ac:dyDescent="0.15">
      <c r="BF92" s="62"/>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row>
    <row r="93" spans="58:82" x14ac:dyDescent="0.15">
      <c r="BF93" s="62" t="s">
        <v>40</v>
      </c>
      <c r="BG93" s="68">
        <f>BJ65</f>
        <v>5.166666666666667</v>
      </c>
      <c r="BH93" s="68">
        <f>BJ68</f>
        <v>7.814814814814814</v>
      </c>
      <c r="BI93" s="68">
        <f>BJ71</f>
        <v>8.398148148148147</v>
      </c>
      <c r="BJ93" s="68">
        <f>BJ74</f>
        <v>7.81</v>
      </c>
      <c r="BK93" s="68">
        <f>BH65</f>
        <v>6.9444444444444455</v>
      </c>
      <c r="BL93" s="68">
        <f>BH68</f>
        <v>8.1296296296296298</v>
      </c>
      <c r="BM93" s="68">
        <f>BH71</f>
        <v>8.8703703703703702</v>
      </c>
      <c r="BN93" s="68">
        <f>BH74</f>
        <v>8.1300000000000008</v>
      </c>
      <c r="BO93" s="68">
        <f>BI65</f>
        <v>7.2962962962962967</v>
      </c>
      <c r="BP93" s="68">
        <f>BI68</f>
        <v>7.833333333333333</v>
      </c>
      <c r="BQ93" s="68">
        <f>BI71</f>
        <v>7.1018518518518521</v>
      </c>
      <c r="BR93" s="68">
        <f>BI74</f>
        <v>7.83</v>
      </c>
      <c r="BS93" s="68">
        <f>BM65</f>
        <v>7.018518518518519</v>
      </c>
      <c r="BT93" s="68">
        <f>BM68</f>
        <v>7.2777777777777786</v>
      </c>
      <c r="BU93" s="68">
        <f>BM71</f>
        <v>7.7870370370370372</v>
      </c>
      <c r="BV93" s="68">
        <f>BM74</f>
        <v>7.28</v>
      </c>
      <c r="BW93" s="68">
        <f>BL65</f>
        <v>6.3703703703703694</v>
      </c>
      <c r="BX93" s="68">
        <f>BL68</f>
        <v>6.8703703703703702</v>
      </c>
      <c r="BY93" s="68">
        <f>BL71</f>
        <v>8.1666666666666661</v>
      </c>
      <c r="BZ93" s="68">
        <f>BL74</f>
        <v>6.87</v>
      </c>
      <c r="CA93" s="68">
        <f>BK65</f>
        <v>6.3518518518518521</v>
      </c>
      <c r="CB93" s="68">
        <f>BK68</f>
        <v>7.518518518518519</v>
      </c>
      <c r="CC93" s="68">
        <f>BK71</f>
        <v>8.3981481481481488</v>
      </c>
      <c r="CD93" s="68">
        <f>BK74</f>
        <v>7.52</v>
      </c>
    </row>
    <row r="94" spans="58:82" x14ac:dyDescent="0.15">
      <c r="BF94" s="62" t="s">
        <v>43</v>
      </c>
      <c r="BG94" s="88">
        <f>BJ67</f>
        <v>1.8197034798881331</v>
      </c>
      <c r="BH94" s="88">
        <f>BJ70</f>
        <v>1.1171742330300112</v>
      </c>
      <c r="BI94" s="88">
        <f>BJ73</f>
        <v>1.6118067608251891</v>
      </c>
      <c r="BJ94" s="68">
        <f>BJ76</f>
        <v>1.2815965480345917</v>
      </c>
      <c r="BK94" s="88">
        <f>BH67</f>
        <v>1.5950000492892491</v>
      </c>
      <c r="BL94" s="88">
        <f>BH70</f>
        <v>1.1823592707562522</v>
      </c>
      <c r="BM94" s="68">
        <f>BH73</f>
        <v>1.6402518938662829</v>
      </c>
      <c r="BN94" s="68">
        <f>BH76</f>
        <v>1.1801408199857082</v>
      </c>
      <c r="BO94" s="68">
        <f>BI67</f>
        <v>2.2623216462976208</v>
      </c>
      <c r="BP94" s="68">
        <f>BI70</f>
        <v>1.3838693361812167</v>
      </c>
      <c r="BQ94" s="68">
        <f>BI73</f>
        <v>1.8258614654035399</v>
      </c>
      <c r="BR94" s="68">
        <f>BI76</f>
        <v>1.4553857770087151</v>
      </c>
      <c r="BS94" s="68">
        <f>BM67</f>
        <v>1.9376190479870621</v>
      </c>
      <c r="BT94" s="68">
        <f>BM70</f>
        <v>1.3091357752301418</v>
      </c>
      <c r="BU94" s="68">
        <f>BM73</f>
        <v>1.9753238374386419</v>
      </c>
      <c r="BV94" s="68">
        <f>BM76</f>
        <v>1.4185614409834117</v>
      </c>
      <c r="BW94" s="68">
        <f>BL67</f>
        <v>2.3972964040595484</v>
      </c>
      <c r="BX94" s="68">
        <f>BL70</f>
        <v>2.0098464814770112</v>
      </c>
      <c r="BY94" s="68">
        <f>BL73</f>
        <v>2.4008646241294462</v>
      </c>
      <c r="BZ94" s="68">
        <f>BL76</f>
        <v>2.0481811929707434</v>
      </c>
      <c r="CA94" s="68">
        <f>BK67</f>
        <v>2.0014844246624346</v>
      </c>
      <c r="CB94" s="68">
        <f>BK70</f>
        <v>1.4503186473654242</v>
      </c>
      <c r="CC94" s="68">
        <f>BK73</f>
        <v>1.7787520260257879</v>
      </c>
      <c r="CD94" s="68">
        <f>BK76</f>
        <v>1.5569930714327187</v>
      </c>
    </row>
    <row r="95" spans="58:82" x14ac:dyDescent="0.15">
      <c r="BK95" s="68"/>
      <c r="BL95" s="68"/>
      <c r="BM95" s="68"/>
      <c r="BN95" s="68"/>
      <c r="BO95" s="68"/>
      <c r="BP95" s="68"/>
      <c r="BQ95" s="68"/>
      <c r="BR95" s="68"/>
      <c r="BS95" s="68"/>
      <c r="BT95" s="68"/>
      <c r="BU95" s="68"/>
      <c r="BV95" s="68"/>
      <c r="BW95" s="68"/>
      <c r="BX95" s="68"/>
      <c r="BY95" s="68"/>
      <c r="BZ95" s="68"/>
    </row>
    <row r="96" spans="58:82" x14ac:dyDescent="0.15">
      <c r="BF96" s="125" t="s">
        <v>428</v>
      </c>
      <c r="BG96" s="121" t="s">
        <v>396</v>
      </c>
      <c r="BH96" s="121"/>
      <c r="BI96" s="121"/>
      <c r="BJ96" s="121"/>
      <c r="BK96" s="122" t="s">
        <v>2</v>
      </c>
      <c r="BL96" s="122"/>
      <c r="BM96" s="122"/>
      <c r="BN96" s="122"/>
      <c r="BO96" s="123" t="s">
        <v>397</v>
      </c>
      <c r="BP96" s="123"/>
      <c r="BQ96" s="123"/>
      <c r="BR96" s="123"/>
      <c r="BS96" s="126" t="s">
        <v>44</v>
      </c>
      <c r="BT96" s="126"/>
      <c r="BU96" s="126"/>
      <c r="BV96" s="126"/>
      <c r="BW96" s="124" t="s">
        <v>398</v>
      </c>
      <c r="BX96" s="124"/>
      <c r="BY96" s="124"/>
      <c r="BZ96" s="124"/>
      <c r="CA96" s="120" t="s">
        <v>399</v>
      </c>
      <c r="CB96" s="120"/>
      <c r="CC96" s="120"/>
      <c r="CD96" s="120"/>
    </row>
    <row r="97" spans="58:82" x14ac:dyDescent="0.15">
      <c r="BF97" s="125"/>
      <c r="BG97" s="7" t="s">
        <v>31</v>
      </c>
      <c r="BH97" s="7" t="s">
        <v>32</v>
      </c>
      <c r="BI97" s="7" t="s">
        <v>33</v>
      </c>
      <c r="BJ97" s="7" t="s">
        <v>37</v>
      </c>
      <c r="BK97" s="7" t="s">
        <v>31</v>
      </c>
      <c r="BL97" s="7" t="s">
        <v>32</v>
      </c>
      <c r="BM97" s="7" t="s">
        <v>33</v>
      </c>
      <c r="BN97" s="7" t="s">
        <v>37</v>
      </c>
      <c r="BO97" s="7" t="s">
        <v>31</v>
      </c>
      <c r="BP97" s="7" t="s">
        <v>32</v>
      </c>
      <c r="BQ97" s="7" t="s">
        <v>33</v>
      </c>
      <c r="BR97" s="7" t="s">
        <v>37</v>
      </c>
      <c r="BS97" s="7" t="s">
        <v>31</v>
      </c>
      <c r="BT97" s="7" t="s">
        <v>32</v>
      </c>
      <c r="BU97" s="7" t="s">
        <v>33</v>
      </c>
      <c r="BV97" s="7" t="s">
        <v>37</v>
      </c>
      <c r="BW97" s="7" t="s">
        <v>31</v>
      </c>
      <c r="BX97" s="7" t="s">
        <v>32</v>
      </c>
      <c r="BY97" s="7" t="s">
        <v>33</v>
      </c>
      <c r="BZ97" s="7" t="s">
        <v>37</v>
      </c>
      <c r="CA97" s="7" t="s">
        <v>31</v>
      </c>
      <c r="CB97" s="7" t="s">
        <v>32</v>
      </c>
      <c r="CC97" s="7" t="s">
        <v>33</v>
      </c>
      <c r="CD97" s="7" t="s">
        <v>37</v>
      </c>
    </row>
    <row r="98" spans="58:82" x14ac:dyDescent="0.15">
      <c r="BF98" s="80" t="s">
        <v>419</v>
      </c>
      <c r="BG98" s="68">
        <f>D11</f>
        <v>1.51657508881031</v>
      </c>
      <c r="BH98" s="68">
        <f>D25</f>
        <v>0.54772255750516607</v>
      </c>
      <c r="BI98" s="68">
        <f>D39</f>
        <v>0.89442719099991586</v>
      </c>
      <c r="BJ98" s="68">
        <f t="shared" ref="BJ98:BJ106" si="44">AVERAGE(BG98:BI98)</f>
        <v>0.98624161243846398</v>
      </c>
      <c r="BK98" s="68">
        <f>E11</f>
        <v>1.0954451150103321</v>
      </c>
      <c r="BL98" s="68">
        <f>E25</f>
        <v>0.752772652709081</v>
      </c>
      <c r="BM98" s="68">
        <f>E39</f>
        <v>1.2110601416389999</v>
      </c>
      <c r="BN98" s="68">
        <f t="shared" ref="BN98:BN106" si="45">AVERAGE(BK98:BM98)</f>
        <v>1.0197593031194712</v>
      </c>
      <c r="BO98" s="68">
        <f>F11</f>
        <v>1.6431676725154984</v>
      </c>
      <c r="BP98" s="68">
        <f>F25</f>
        <v>1.3291601358251244</v>
      </c>
      <c r="BQ98" s="68">
        <f>F39</f>
        <v>0.75277265270907845</v>
      </c>
      <c r="BR98" s="68">
        <f t="shared" ref="BR98:BR106" si="46">AVERAGE(BO98:BQ98)</f>
        <v>1.2417001536832337</v>
      </c>
      <c r="BS98" s="68">
        <f>G11</f>
        <v>1.8348478592697168</v>
      </c>
      <c r="BT98" s="68">
        <f>G25</f>
        <v>1.1690451944500104</v>
      </c>
      <c r="BU98" s="68">
        <f>G39</f>
        <v>0.98319208025017513</v>
      </c>
      <c r="BV98" s="68">
        <f t="shared" ref="BV98:BV106" si="47">AVERAGE(BS98:BU98)</f>
        <v>1.3290283779899674</v>
      </c>
      <c r="BW98" s="68">
        <f>H11</f>
        <v>3.9707262140150972</v>
      </c>
      <c r="BX98" s="68">
        <f>H25</f>
        <v>2.7868739954771309</v>
      </c>
      <c r="BY98" s="68">
        <f>H39</f>
        <v>4.5789372857319925</v>
      </c>
      <c r="BZ98" s="68">
        <f t="shared" ref="BZ98:BZ106" si="48">AVERAGE(BW98:BY98)</f>
        <v>3.7788458317414069</v>
      </c>
      <c r="CA98" s="68">
        <f>I11</f>
        <v>0.752772652709081</v>
      </c>
      <c r="CB98" s="68">
        <f>I25</f>
        <v>0.63245553203367588</v>
      </c>
      <c r="CC98" s="68">
        <f>I39</f>
        <v>0.83666002653407556</v>
      </c>
      <c r="CD98" s="68">
        <f t="shared" ref="CD98:CD106" si="49">AVERAGE(CA98:CC98)</f>
        <v>0.74062940375894415</v>
      </c>
    </row>
    <row r="99" spans="58:82" x14ac:dyDescent="0.15">
      <c r="BF99" s="79" t="s">
        <v>420</v>
      </c>
      <c r="BG99" s="68">
        <f>J11</f>
        <v>1.2649110640673518</v>
      </c>
      <c r="BH99" s="68">
        <f>J25</f>
        <v>1.0954451150103321</v>
      </c>
      <c r="BI99" s="68">
        <f>J39</f>
        <v>2.1602468994692856</v>
      </c>
      <c r="BJ99" s="68">
        <f t="shared" si="44"/>
        <v>1.5068676928489897</v>
      </c>
      <c r="BK99" s="68">
        <f>K11</f>
        <v>2.1369760566432814</v>
      </c>
      <c r="BL99" s="68">
        <f>K25</f>
        <v>1.2649110640673518</v>
      </c>
      <c r="BM99" s="68">
        <f>K39</f>
        <v>2.16794833886788</v>
      </c>
      <c r="BN99" s="68">
        <f t="shared" si="45"/>
        <v>1.8566118198595045</v>
      </c>
      <c r="BO99" s="68">
        <f>L11</f>
        <v>2.5625508125043419</v>
      </c>
      <c r="BP99" s="68">
        <f>L25</f>
        <v>2.2286019533929031</v>
      </c>
      <c r="BQ99" s="68">
        <f>L39</f>
        <v>3.1885210782848321</v>
      </c>
      <c r="BR99" s="68">
        <f t="shared" si="46"/>
        <v>2.6598912813940259</v>
      </c>
      <c r="BS99" s="68">
        <f>M11</f>
        <v>1.9663841605003505</v>
      </c>
      <c r="BT99" s="68">
        <f>M25</f>
        <v>1.2110601416389974</v>
      </c>
      <c r="BU99" s="68">
        <f>M39</f>
        <v>2.1602468994692874</v>
      </c>
      <c r="BV99" s="68">
        <f t="shared" si="47"/>
        <v>1.7792304005362116</v>
      </c>
      <c r="BW99" s="68">
        <f>N11</f>
        <v>1.7511900715418269</v>
      </c>
      <c r="BX99" s="68">
        <f>N25</f>
        <v>2.3380903889000249</v>
      </c>
      <c r="BY99" s="68">
        <f>N39</f>
        <v>2.7325202042558923</v>
      </c>
      <c r="BZ99" s="68">
        <f t="shared" si="48"/>
        <v>2.2739335548992483</v>
      </c>
      <c r="CA99" s="68">
        <f>O11</f>
        <v>2.1908902300206643</v>
      </c>
      <c r="CB99" s="68">
        <f>O25</f>
        <v>1.9407902170679507</v>
      </c>
      <c r="CC99" s="68">
        <f>O39</f>
        <v>1.7511900715418252</v>
      </c>
      <c r="CD99" s="68">
        <f t="shared" si="49"/>
        <v>1.9609568395434802</v>
      </c>
    </row>
    <row r="100" spans="58:82" x14ac:dyDescent="0.15">
      <c r="BF100" s="81" t="s">
        <v>421</v>
      </c>
      <c r="BG100" s="68">
        <f>P11</f>
        <v>2.5298221281347035</v>
      </c>
      <c r="BH100" s="68">
        <f>P25</f>
        <v>1.0327955589886426</v>
      </c>
      <c r="BI100" s="68">
        <f>P39</f>
        <v>1.8708286933869707</v>
      </c>
      <c r="BJ100" s="68">
        <f t="shared" si="44"/>
        <v>1.8111487935034389</v>
      </c>
      <c r="BK100" s="68">
        <f>Q11</f>
        <v>2.3664319132398464</v>
      </c>
      <c r="BL100" s="68">
        <f>Q25</f>
        <v>0.81649658092772603</v>
      </c>
      <c r="BM100" s="68">
        <f>Q39</f>
        <v>0.40824829046386302</v>
      </c>
      <c r="BN100" s="68">
        <f t="shared" si="45"/>
        <v>1.1970589282104784</v>
      </c>
      <c r="BO100" s="68">
        <f>R11</f>
        <v>3.5637059362410923</v>
      </c>
      <c r="BP100" s="68">
        <f>R25</f>
        <v>1.0488088481701516</v>
      </c>
      <c r="BQ100" s="68">
        <f>R39</f>
        <v>1.3291601358251244</v>
      </c>
      <c r="BR100" s="68">
        <f t="shared" si="46"/>
        <v>1.9805583067454562</v>
      </c>
      <c r="BS100" s="68">
        <f>S11</f>
        <v>2.6583202716502505</v>
      </c>
      <c r="BT100" s="68">
        <f>S25</f>
        <v>1.0327955589886426</v>
      </c>
      <c r="BU100" s="68">
        <f>S39</f>
        <v>1.2247448713915889</v>
      </c>
      <c r="BV100" s="68">
        <f t="shared" si="47"/>
        <v>1.6386202340101608</v>
      </c>
      <c r="BW100" s="68">
        <f>T11</f>
        <v>2.1369760566432801</v>
      </c>
      <c r="BX100" s="68">
        <f>T25</f>
        <v>1.4719601443879733</v>
      </c>
      <c r="BY100" s="68">
        <f>T39</f>
        <v>2.1369760566432801</v>
      </c>
      <c r="BZ100" s="68">
        <f t="shared" si="48"/>
        <v>1.9153040858915109</v>
      </c>
      <c r="CA100" s="68">
        <f>U11</f>
        <v>3.271085446759225</v>
      </c>
      <c r="CB100" s="68">
        <f>U25</f>
        <v>2.3166067138525395</v>
      </c>
      <c r="CC100" s="68">
        <f>U39</f>
        <v>2.2509257354845502</v>
      </c>
      <c r="CD100" s="68">
        <f t="shared" si="49"/>
        <v>2.6128726320321047</v>
      </c>
    </row>
    <row r="101" spans="58:82" x14ac:dyDescent="0.15">
      <c r="BF101" s="82" t="s">
        <v>422</v>
      </c>
      <c r="BG101" s="68">
        <f>V11</f>
        <v>0.81649658092772714</v>
      </c>
      <c r="BH101" s="68">
        <f>V25</f>
        <v>0.75277265270908111</v>
      </c>
      <c r="BI101" s="68">
        <f>V39</f>
        <v>0.91742392963485908</v>
      </c>
      <c r="BJ101" s="68">
        <f t="shared" si="44"/>
        <v>0.82889772109055582</v>
      </c>
      <c r="BK101" s="68">
        <f>W11</f>
        <v>0.98319208025017313</v>
      </c>
      <c r="BL101" s="68">
        <f>W25</f>
        <v>0.89442719099991586</v>
      </c>
      <c r="BM101" s="68">
        <f>W39</f>
        <v>1.1143009766964502</v>
      </c>
      <c r="BN101" s="68">
        <f t="shared" si="45"/>
        <v>0.99730674931551311</v>
      </c>
      <c r="BO101" s="68">
        <f>X11</f>
        <v>2.8106938645110393</v>
      </c>
      <c r="BP101" s="68">
        <f>X25</f>
        <v>1.1690451944500104</v>
      </c>
      <c r="BQ101" s="68">
        <f>X39</f>
        <v>0.49159604012508756</v>
      </c>
      <c r="BR101" s="68">
        <f t="shared" si="46"/>
        <v>1.4904450330287125</v>
      </c>
      <c r="BS101" s="68">
        <f>Y11</f>
        <v>1.366260102127945</v>
      </c>
      <c r="BT101" s="68">
        <f>Y25</f>
        <v>1.1690451944500104</v>
      </c>
      <c r="BU101" s="68">
        <f>Y39</f>
        <v>1.6253204812179851</v>
      </c>
      <c r="BV101" s="68">
        <f t="shared" si="47"/>
        <v>1.3868752592653133</v>
      </c>
      <c r="BW101" s="68">
        <f>Z11</f>
        <v>3.2041639575194445</v>
      </c>
      <c r="BX101" s="68">
        <f>Z25</f>
        <v>2.1369760566432801</v>
      </c>
      <c r="BY101" s="68">
        <f>Z39</f>
        <v>3.1411250638372654</v>
      </c>
      <c r="BZ101" s="68">
        <f t="shared" si="48"/>
        <v>2.8274216926666633</v>
      </c>
      <c r="CA101" s="68">
        <f>AA11</f>
        <v>1.5491933384829668</v>
      </c>
      <c r="CB101" s="68">
        <f>AA25</f>
        <v>0.40824829046386302</v>
      </c>
      <c r="CC101" s="68">
        <f>AA39</f>
        <v>0.66458006791256286</v>
      </c>
      <c r="CD101" s="68">
        <f t="shared" si="49"/>
        <v>0.87400723228646415</v>
      </c>
    </row>
    <row r="102" spans="58:82" x14ac:dyDescent="0.15">
      <c r="BF102" s="83" t="s">
        <v>423</v>
      </c>
      <c r="BG102" s="68">
        <f>AB11</f>
        <v>2.3380903889000249</v>
      </c>
      <c r="BH102" s="68">
        <f>AB25</f>
        <v>1.2649110640673518</v>
      </c>
      <c r="BI102" s="68">
        <f>AB39</f>
        <v>1.9407902170679507</v>
      </c>
      <c r="BJ102" s="68">
        <f t="shared" si="44"/>
        <v>1.8479305566784425</v>
      </c>
      <c r="BK102" s="68">
        <f>AC11</f>
        <v>1.2247448713915889</v>
      </c>
      <c r="BL102" s="68">
        <f>AC25</f>
        <v>2.1602468994692856</v>
      </c>
      <c r="BM102" s="68">
        <f>AC39</f>
        <v>3.1411250638372654</v>
      </c>
      <c r="BN102" s="68">
        <f t="shared" si="45"/>
        <v>2.1753722782327132</v>
      </c>
      <c r="BO102" s="68">
        <f>AD11</f>
        <v>1.4719601443879733</v>
      </c>
      <c r="BP102" s="68">
        <f>AD25</f>
        <v>1.2649110640673518</v>
      </c>
      <c r="BQ102" s="68">
        <f>AD39</f>
        <v>1.5055453054181609</v>
      </c>
      <c r="BR102" s="68">
        <f t="shared" si="46"/>
        <v>1.4141388379578286</v>
      </c>
      <c r="BS102" s="68">
        <f>AE11</f>
        <v>1.6733200530681511</v>
      </c>
      <c r="BT102" s="68">
        <f>AE25</f>
        <v>2.0736441353327719</v>
      </c>
      <c r="BU102" s="68">
        <f>AE39</f>
        <v>3.1251666622224583</v>
      </c>
      <c r="BV102" s="68">
        <f t="shared" si="47"/>
        <v>2.2907102835411273</v>
      </c>
      <c r="BW102" s="68">
        <f>AF11</f>
        <v>1.8348478592697168</v>
      </c>
      <c r="BX102" s="68">
        <f>AF25</f>
        <v>1.0327955589886426</v>
      </c>
      <c r="BY102" s="68">
        <f>AF39</f>
        <v>0.75277265270908111</v>
      </c>
      <c r="BZ102" s="68">
        <f t="shared" si="48"/>
        <v>1.206805356989147</v>
      </c>
      <c r="CA102" s="68">
        <f>AG11</f>
        <v>1.9407902170679507</v>
      </c>
      <c r="CB102" s="68">
        <f>AG25</f>
        <v>1.51657508881031</v>
      </c>
      <c r="CC102" s="68">
        <f>AG39</f>
        <v>1.9748417658131499</v>
      </c>
      <c r="CD102" s="68">
        <f t="shared" si="49"/>
        <v>1.8107356905638035</v>
      </c>
    </row>
    <row r="103" spans="58:82" x14ac:dyDescent="0.15">
      <c r="BF103" s="84" t="s">
        <v>424</v>
      </c>
      <c r="BG103" s="68">
        <f>AH11</f>
        <v>1.6431676725154984</v>
      </c>
      <c r="BH103" s="68">
        <f>AH25</f>
        <v>1.1690451944500104</v>
      </c>
      <c r="BI103" s="68">
        <f>AH39</f>
        <v>1.5491933384829668</v>
      </c>
      <c r="BJ103" s="68">
        <f t="shared" si="44"/>
        <v>1.4538020684828252</v>
      </c>
      <c r="BK103" s="68">
        <f>AI11</f>
        <v>1.2649110640673518</v>
      </c>
      <c r="BL103" s="68">
        <f>AI25</f>
        <v>0.51639777949432231</v>
      </c>
      <c r="BM103" s="68">
        <f>AI39</f>
        <v>0.81649658092772603</v>
      </c>
      <c r="BN103" s="68">
        <f t="shared" si="45"/>
        <v>0.86593514149646678</v>
      </c>
      <c r="BO103" s="68">
        <f>AJ11</f>
        <v>0.5163977794943222</v>
      </c>
      <c r="BP103" s="68">
        <f>AJ25</f>
        <v>1.1690451944500104</v>
      </c>
      <c r="BQ103" s="68">
        <f>AJ39</f>
        <v>2.0736441353327719</v>
      </c>
      <c r="BR103" s="68">
        <f t="shared" si="46"/>
        <v>1.2530290364257015</v>
      </c>
      <c r="BS103" s="68">
        <f>AK11</f>
        <v>2.1602468994692856</v>
      </c>
      <c r="BT103" s="68">
        <f>AK25</f>
        <v>0.98319208025017313</v>
      </c>
      <c r="BU103" s="68">
        <f>AK39</f>
        <v>2.1369760566432801</v>
      </c>
      <c r="BV103" s="68">
        <f t="shared" si="47"/>
        <v>1.7601383454542461</v>
      </c>
      <c r="BW103" s="68">
        <f>AL11</f>
        <v>0.54772255750516607</v>
      </c>
      <c r="BX103" s="68">
        <f>AL25</f>
        <v>1.211060141638995</v>
      </c>
      <c r="BY103" s="68">
        <f>AL39</f>
        <v>1.3291601358251244</v>
      </c>
      <c r="BZ103" s="68">
        <f t="shared" si="48"/>
        <v>1.0293142783230953</v>
      </c>
      <c r="CA103" s="68">
        <f>AM11</f>
        <v>1.2110601416389974</v>
      </c>
      <c r="CB103" s="68">
        <f>AM25</f>
        <v>0.63245553203367588</v>
      </c>
      <c r="CC103" s="68">
        <f>AM39</f>
        <v>1.5055453054181609</v>
      </c>
      <c r="CD103" s="68">
        <f t="shared" si="49"/>
        <v>1.1163536596969446</v>
      </c>
    </row>
    <row r="104" spans="58:82" x14ac:dyDescent="0.15">
      <c r="BF104" s="85" t="s">
        <v>425</v>
      </c>
      <c r="BG104" s="68">
        <f>AN11</f>
        <v>1.6431676725154984</v>
      </c>
      <c r="BH104" s="68">
        <f>AN25</f>
        <v>1.1690451944500104</v>
      </c>
      <c r="BI104" s="68">
        <f>AN39</f>
        <v>1.5491933384829668</v>
      </c>
      <c r="BJ104" s="68">
        <f t="shared" si="44"/>
        <v>1.4538020684828252</v>
      </c>
      <c r="BK104" s="68">
        <f>AO11</f>
        <v>1.632993161855451</v>
      </c>
      <c r="BL104" s="68">
        <f>AO25</f>
        <v>0.81649658092772603</v>
      </c>
      <c r="BM104" s="68">
        <f>AO39</f>
        <v>0.40824829046386302</v>
      </c>
      <c r="BN104" s="68">
        <f t="shared" si="45"/>
        <v>0.95257934441568004</v>
      </c>
      <c r="BO104" s="68">
        <f>AP11</f>
        <v>2.2509257354845502</v>
      </c>
      <c r="BP104" s="68">
        <f>AP25</f>
        <v>0.81649658092772603</v>
      </c>
      <c r="BQ104" s="68">
        <f>AP39</f>
        <v>0.51639777949432231</v>
      </c>
      <c r="BR104" s="68">
        <f t="shared" si="46"/>
        <v>1.194606698635533</v>
      </c>
      <c r="BS104" s="68">
        <f>AQ11</f>
        <v>2.1602468994692856</v>
      </c>
      <c r="BT104" s="68">
        <f>AQ25</f>
        <v>1.0488088481701516</v>
      </c>
      <c r="BU104" s="68">
        <f>AQ39</f>
        <v>2.4494897427831779</v>
      </c>
      <c r="BV104" s="68">
        <f t="shared" si="47"/>
        <v>1.8861818301408715</v>
      </c>
      <c r="BW104" s="68">
        <f>AR11</f>
        <v>2.1602468994692856</v>
      </c>
      <c r="BX104" s="68">
        <f>AR25</f>
        <v>1.7224014243685073</v>
      </c>
      <c r="BY104" s="68">
        <f>AR39</f>
        <v>1.366260102127945</v>
      </c>
      <c r="BZ104" s="68">
        <f t="shared" si="48"/>
        <v>1.7496361419885791</v>
      </c>
      <c r="CA104" s="68">
        <f>AS11</f>
        <v>1.366260102127945</v>
      </c>
      <c r="CB104" s="68">
        <f>AS25</f>
        <v>0.89442719099991586</v>
      </c>
      <c r="CC104" s="68">
        <f>AS39</f>
        <v>1.4719601443879733</v>
      </c>
      <c r="CD104" s="68">
        <f t="shared" si="49"/>
        <v>1.244215812505278</v>
      </c>
    </row>
    <row r="105" spans="58:82" x14ac:dyDescent="0.15">
      <c r="BF105" s="86" t="s">
        <v>426</v>
      </c>
      <c r="BG105" s="68">
        <f>AT11</f>
        <v>2.8284271247461903</v>
      </c>
      <c r="BH105" s="68">
        <f>AT25</f>
        <v>1.8708286933869707</v>
      </c>
      <c r="BI105" s="68">
        <f>AT39</f>
        <v>2.1602468994692856</v>
      </c>
      <c r="BJ105" s="68">
        <f t="shared" si="44"/>
        <v>2.2865009058674821</v>
      </c>
      <c r="BK105" s="68">
        <f>AU11</f>
        <v>1.7224014243685091</v>
      </c>
      <c r="BL105" s="68">
        <f>AU25</f>
        <v>1.3784048752090221</v>
      </c>
      <c r="BM105" s="68">
        <f>AU39</f>
        <v>1.8348478592697168</v>
      </c>
      <c r="BN105" s="68">
        <f t="shared" si="45"/>
        <v>1.6452180529490825</v>
      </c>
      <c r="BO105" s="68">
        <f>AV11</f>
        <v>2.422120283277994</v>
      </c>
      <c r="BP105" s="68">
        <f>AV25</f>
        <v>1.8708286933869707</v>
      </c>
      <c r="BQ105" s="68">
        <f>AV39</f>
        <v>2.3166067138525395</v>
      </c>
      <c r="BR105" s="68">
        <f t="shared" si="46"/>
        <v>2.2031852301725015</v>
      </c>
      <c r="BS105" s="68">
        <f>AW11</f>
        <v>1.4719601443879733</v>
      </c>
      <c r="BT105" s="68">
        <f>AW25</f>
        <v>1.632993161855451</v>
      </c>
      <c r="BU105" s="68">
        <f>AW39</f>
        <v>1.366260102127945</v>
      </c>
      <c r="BV105" s="68">
        <f t="shared" si="47"/>
        <v>1.490404469457123</v>
      </c>
      <c r="BW105" s="68">
        <f>AX11</f>
        <v>2.8284271247461903</v>
      </c>
      <c r="BX105" s="68">
        <f>AX25</f>
        <v>2.4289915602982237</v>
      </c>
      <c r="BY105" s="68">
        <f>AX39</f>
        <v>0.83666002653407556</v>
      </c>
      <c r="BZ105" s="68">
        <f t="shared" si="48"/>
        <v>2.0313595705261629</v>
      </c>
      <c r="CA105" s="68">
        <f>AY11</f>
        <v>3.0605010483034749</v>
      </c>
      <c r="CB105" s="68">
        <f>AY25</f>
        <v>2.1602468994692874</v>
      </c>
      <c r="CC105" s="68">
        <f>AY39</f>
        <v>3.0767948691238196</v>
      </c>
      <c r="CD105" s="68">
        <f t="shared" si="49"/>
        <v>2.7658476056321941</v>
      </c>
    </row>
    <row r="106" spans="58:82" x14ac:dyDescent="0.15">
      <c r="BF106" s="87" t="s">
        <v>427</v>
      </c>
      <c r="BG106" s="68">
        <f>AZ11</f>
        <v>0.89442719099991586</v>
      </c>
      <c r="BH106" s="68">
        <f>AZ25</f>
        <v>0.752772652709081</v>
      </c>
      <c r="BI106" s="68">
        <f>AZ39</f>
        <v>0.5163977794943222</v>
      </c>
      <c r="BJ106" s="68">
        <f t="shared" si="44"/>
        <v>0.7211992077344398</v>
      </c>
      <c r="BK106" s="68">
        <f>BA11</f>
        <v>0.54772255750516607</v>
      </c>
      <c r="BL106" s="68">
        <f>BA25</f>
        <v>0.40824829046386302</v>
      </c>
      <c r="BM106" s="68">
        <f>BA39</f>
        <v>0.80104098937986112</v>
      </c>
      <c r="BN106" s="68">
        <f t="shared" si="45"/>
        <v>0.58567061244963003</v>
      </c>
      <c r="BO106" s="68">
        <f>BB11</f>
        <v>2.483277404291889</v>
      </c>
      <c r="BP106" s="68">
        <f>BB25</f>
        <v>1.2247448713915889</v>
      </c>
      <c r="BQ106" s="68">
        <f>BB39</f>
        <v>2.8106938645110393</v>
      </c>
      <c r="BR106" s="68">
        <f t="shared" si="46"/>
        <v>2.1729053800648388</v>
      </c>
      <c r="BS106" s="68">
        <f>BC11</f>
        <v>1.3784048752090221</v>
      </c>
      <c r="BT106" s="68">
        <f>BC25</f>
        <v>1.2649110640673518</v>
      </c>
      <c r="BU106" s="68">
        <f>BC39</f>
        <v>1.0327955589886455</v>
      </c>
      <c r="BV106" s="68">
        <f t="shared" si="47"/>
        <v>1.225370499421673</v>
      </c>
      <c r="BW106" s="68">
        <f>BD11</f>
        <v>0.81649658092772603</v>
      </c>
      <c r="BX106" s="68">
        <f>BD25</f>
        <v>1.5055453054181609</v>
      </c>
      <c r="BY106" s="68">
        <f>BD39</f>
        <v>1.211060141638995</v>
      </c>
      <c r="BZ106" s="68">
        <f t="shared" si="48"/>
        <v>1.1777006759949606</v>
      </c>
      <c r="CA106" s="68">
        <f>BE11</f>
        <v>1.4719601443879733</v>
      </c>
      <c r="CB106" s="68">
        <f>BE25</f>
        <v>0.81649658092772603</v>
      </c>
      <c r="CC106" s="68">
        <f>BE39</f>
        <v>1.211060141638995</v>
      </c>
      <c r="CD106" s="68">
        <f t="shared" si="49"/>
        <v>1.1665056223182313</v>
      </c>
    </row>
    <row r="112" spans="58:82" x14ac:dyDescent="0.15">
      <c r="BG112" s="121" t="s">
        <v>396</v>
      </c>
      <c r="BH112" s="121"/>
      <c r="BI112" s="121"/>
      <c r="BJ112" s="121"/>
      <c r="BK112" s="122" t="s">
        <v>2</v>
      </c>
      <c r="BL112" s="122"/>
      <c r="BM112" s="122"/>
      <c r="BN112" s="122"/>
      <c r="BO112" s="123" t="s">
        <v>397</v>
      </c>
      <c r="BP112" s="123"/>
      <c r="BQ112" s="123"/>
      <c r="BR112" s="123"/>
      <c r="BS112" s="126" t="s">
        <v>44</v>
      </c>
      <c r="BT112" s="126"/>
      <c r="BU112" s="126"/>
      <c r="BV112" s="126"/>
      <c r="BW112" s="124" t="s">
        <v>398</v>
      </c>
      <c r="BX112" s="124"/>
      <c r="BY112" s="124"/>
      <c r="BZ112" s="124"/>
      <c r="CA112" s="120" t="s">
        <v>399</v>
      </c>
      <c r="CB112" s="120"/>
      <c r="CC112" s="120"/>
      <c r="CD112" s="120"/>
    </row>
    <row r="113" spans="58:82" x14ac:dyDescent="0.15">
      <c r="BG113" s="7" t="s">
        <v>31</v>
      </c>
      <c r="BH113" s="7" t="s">
        <v>32</v>
      </c>
      <c r="BI113" s="7" t="s">
        <v>33</v>
      </c>
      <c r="BJ113" s="7" t="s">
        <v>37</v>
      </c>
      <c r="BK113" s="7" t="s">
        <v>31</v>
      </c>
      <c r="BL113" s="7" t="s">
        <v>32</v>
      </c>
      <c r="BM113" s="7" t="s">
        <v>33</v>
      </c>
      <c r="BN113" s="7" t="s">
        <v>37</v>
      </c>
      <c r="BO113" s="7" t="s">
        <v>31</v>
      </c>
      <c r="BP113" s="7" t="s">
        <v>32</v>
      </c>
      <c r="BQ113" s="7" t="s">
        <v>33</v>
      </c>
      <c r="BR113" s="7" t="s">
        <v>37</v>
      </c>
      <c r="BS113" s="7" t="s">
        <v>31</v>
      </c>
      <c r="BT113" s="7" t="s">
        <v>32</v>
      </c>
      <c r="BU113" s="7" t="s">
        <v>33</v>
      </c>
      <c r="BV113" s="7" t="s">
        <v>37</v>
      </c>
      <c r="BW113" s="7" t="s">
        <v>31</v>
      </c>
      <c r="BX113" s="7" t="s">
        <v>32</v>
      </c>
      <c r="BY113" s="7" t="s">
        <v>33</v>
      </c>
      <c r="BZ113" s="7" t="s">
        <v>37</v>
      </c>
      <c r="CA113" s="7" t="s">
        <v>31</v>
      </c>
      <c r="CB113" s="7" t="s">
        <v>32</v>
      </c>
      <c r="CC113" s="7" t="s">
        <v>33</v>
      </c>
      <c r="CD113" s="7" t="s">
        <v>37</v>
      </c>
    </row>
    <row r="114" spans="58:82" x14ac:dyDescent="0.15">
      <c r="BF114" s="84" t="s">
        <v>424</v>
      </c>
      <c r="BG114" s="68">
        <v>4.5</v>
      </c>
      <c r="BH114" s="68">
        <v>7.833333333333333</v>
      </c>
      <c r="BI114" s="68">
        <v>8</v>
      </c>
      <c r="BJ114" s="68">
        <v>6.7777777777777777</v>
      </c>
      <c r="BK114" s="68">
        <v>7</v>
      </c>
      <c r="BL114" s="68">
        <v>8.6666666666666661</v>
      </c>
      <c r="BM114" s="68">
        <v>9.3333333333333339</v>
      </c>
      <c r="BN114" s="68">
        <v>8.3333333333333339</v>
      </c>
      <c r="BO114" s="68">
        <v>8.6666666666666661</v>
      </c>
      <c r="BP114" s="68">
        <v>8.1666666666666661</v>
      </c>
      <c r="BQ114" s="68">
        <v>7.5</v>
      </c>
      <c r="BR114" s="68">
        <v>8.1111111111111107</v>
      </c>
      <c r="BS114" s="68">
        <v>7.666666666666667</v>
      </c>
      <c r="BT114" s="68">
        <v>7.833333333333333</v>
      </c>
      <c r="BU114" s="68">
        <v>8.1666666666666661</v>
      </c>
      <c r="BV114" s="68">
        <v>7.8888888888888884</v>
      </c>
      <c r="BW114" s="68">
        <v>6.5</v>
      </c>
      <c r="BX114" s="68">
        <v>7.333333333333333</v>
      </c>
      <c r="BY114" s="68">
        <v>8.8333333333333339</v>
      </c>
      <c r="BZ114" s="68">
        <v>7.5555555555555545</v>
      </c>
      <c r="CA114" s="68">
        <v>6.333333333333333</v>
      </c>
      <c r="CB114" s="68">
        <v>8</v>
      </c>
      <c r="CC114" s="68">
        <v>8.6666666666666661</v>
      </c>
      <c r="CD114" s="68">
        <v>7.666666666666667</v>
      </c>
    </row>
    <row r="115" spans="58:82" x14ac:dyDescent="0.15">
      <c r="BF115" s="85" t="s">
        <v>425</v>
      </c>
      <c r="BG115" s="68">
        <v>4.5</v>
      </c>
      <c r="BH115" s="68">
        <v>7.833333333333333</v>
      </c>
      <c r="BI115" s="68">
        <v>9</v>
      </c>
      <c r="BJ115" s="68">
        <v>7.1111111111111107</v>
      </c>
      <c r="BK115" s="68">
        <v>6.666666666666667</v>
      </c>
      <c r="BL115" s="68">
        <v>8.3333333333333339</v>
      </c>
      <c r="BM115" s="68">
        <v>9.1666666666666661</v>
      </c>
      <c r="BN115" s="68">
        <v>8.0555555555555554</v>
      </c>
      <c r="BO115" s="68">
        <v>7.333333333333333</v>
      </c>
      <c r="BP115" s="68">
        <v>7.666666666666667</v>
      </c>
      <c r="BQ115" s="68">
        <v>6.666666666666667</v>
      </c>
      <c r="BR115" s="68">
        <v>7.2222222222222223</v>
      </c>
      <c r="BS115" s="68">
        <v>7.333333333333333</v>
      </c>
      <c r="BT115" s="68">
        <v>7.5</v>
      </c>
      <c r="BU115" s="68">
        <v>8</v>
      </c>
      <c r="BV115" s="68">
        <v>7.6111111111111107</v>
      </c>
      <c r="BW115" s="68">
        <v>6.666666666666667</v>
      </c>
      <c r="BX115" s="68">
        <v>7.166666666666667</v>
      </c>
      <c r="BY115" s="68">
        <v>8.6666666666666661</v>
      </c>
      <c r="BZ115" s="68">
        <v>7.5</v>
      </c>
      <c r="CA115" s="68">
        <v>7.333333333333333</v>
      </c>
      <c r="CB115" s="68">
        <v>8</v>
      </c>
      <c r="CC115" s="68">
        <v>8.8333333333333339</v>
      </c>
      <c r="CD115" s="68">
        <v>8.0555555555555554</v>
      </c>
    </row>
    <row r="116" spans="58:82" x14ac:dyDescent="0.15">
      <c r="BJ116" s="68">
        <f>STDEV(BG114:BI114)</f>
        <v>1.9743728493240966</v>
      </c>
      <c r="BN116" s="68">
        <f>STDEV(BK114:BM114)</f>
        <v>1.2018504251546624</v>
      </c>
      <c r="BR116" s="68">
        <f>STDEV(BO114:BQ114)</f>
        <v>0.58531409738070739</v>
      </c>
      <c r="BV116" s="68">
        <f>STDEV(BS114:BU114)</f>
        <v>0.25458753860865735</v>
      </c>
      <c r="BZ116" s="68">
        <f>STDEV(BW114:BY114)</f>
        <v>1.182433147432933</v>
      </c>
      <c r="CD116" s="68">
        <f>STDEV(CA114:CC114)</f>
        <v>1.2018504251546624</v>
      </c>
    </row>
    <row r="117" spans="58:82" x14ac:dyDescent="0.15">
      <c r="BJ117" s="68">
        <f>STDEV(BG115:BI115)</f>
        <v>2.335316617442635</v>
      </c>
      <c r="BN117" s="68">
        <f>STDEV(BK115:BM115)</f>
        <v>1.2729376930432985</v>
      </c>
      <c r="BR117" s="68">
        <f>STDEV(BO115:BQ115)</f>
        <v>0.50917507721731547</v>
      </c>
      <c r="BV117" s="68">
        <f>STDEV(BS115:BU115)</f>
        <v>0.34694433324435558</v>
      </c>
      <c r="BZ117" s="68">
        <f>STDEV(BW115:BY115)</f>
        <v>1.040832999733071</v>
      </c>
      <c r="CD117" s="68">
        <f>STDEV(CA115:CC115)</f>
        <v>0.75154162547048287</v>
      </c>
    </row>
  </sheetData>
  <mergeCells count="63">
    <mergeCell ref="CA112:CD112"/>
    <mergeCell ref="BF96:BF97"/>
    <mergeCell ref="BG96:BJ96"/>
    <mergeCell ref="BK96:BN96"/>
    <mergeCell ref="BO96:BR96"/>
    <mergeCell ref="BW96:BZ96"/>
    <mergeCell ref="CA96:CD96"/>
    <mergeCell ref="BS96:BV96"/>
    <mergeCell ref="BG112:BJ112"/>
    <mergeCell ref="BK112:BN112"/>
    <mergeCell ref="BO112:BR112"/>
    <mergeCell ref="BS112:BV112"/>
    <mergeCell ref="BW112:BZ112"/>
    <mergeCell ref="BG81:BJ81"/>
    <mergeCell ref="BK81:BN81"/>
    <mergeCell ref="BO81:BR81"/>
    <mergeCell ref="BW81:BZ81"/>
    <mergeCell ref="CA81:CD81"/>
    <mergeCell ref="BS81:BV81"/>
    <mergeCell ref="AT46:AY46"/>
    <mergeCell ref="AZ46:BE46"/>
    <mergeCell ref="C48:C53"/>
    <mergeCell ref="C31:C36"/>
    <mergeCell ref="A46:B47"/>
    <mergeCell ref="D46:I46"/>
    <mergeCell ref="J46:O46"/>
    <mergeCell ref="P46:U46"/>
    <mergeCell ref="V46:AA46"/>
    <mergeCell ref="AB46:AG46"/>
    <mergeCell ref="AH46:AM46"/>
    <mergeCell ref="AN46:AS46"/>
    <mergeCell ref="AN29:AS29"/>
    <mergeCell ref="AT29:AY29"/>
    <mergeCell ref="AZ29:BE29"/>
    <mergeCell ref="C17:C22"/>
    <mergeCell ref="A29:B30"/>
    <mergeCell ref="D29:I29"/>
    <mergeCell ref="J29:O29"/>
    <mergeCell ref="P29:U29"/>
    <mergeCell ref="V29:AA29"/>
    <mergeCell ref="AB29:AG29"/>
    <mergeCell ref="AH29:AM29"/>
    <mergeCell ref="AH15:AM15"/>
    <mergeCell ref="AN15:AS15"/>
    <mergeCell ref="AT15:AY15"/>
    <mergeCell ref="AZ15:BE15"/>
    <mergeCell ref="C3:C8"/>
    <mergeCell ref="AB15:AG15"/>
    <mergeCell ref="A15:B16"/>
    <mergeCell ref="D15:I15"/>
    <mergeCell ref="J15:O15"/>
    <mergeCell ref="P15:U15"/>
    <mergeCell ref="V15:AA15"/>
    <mergeCell ref="AH1:AM1"/>
    <mergeCell ref="AN1:AS1"/>
    <mergeCell ref="AT1:AY1"/>
    <mergeCell ref="AZ1:BE1"/>
    <mergeCell ref="A1:B2"/>
    <mergeCell ref="D1:I1"/>
    <mergeCell ref="J1:O1"/>
    <mergeCell ref="P1:U1"/>
    <mergeCell ref="V1:AA1"/>
    <mergeCell ref="AB1:A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A0CA-92E3-8A42-8ACB-5C7715F57922}">
  <sheetPr>
    <tabColor rgb="FF00B050"/>
  </sheetPr>
  <dimension ref="D5:R76"/>
  <sheetViews>
    <sheetView topLeftCell="A53" zoomScale="75" workbookViewId="0">
      <selection activeCell="X71" sqref="X71"/>
    </sheetView>
  </sheetViews>
  <sheetFormatPr baseColWidth="10" defaultRowHeight="16" x14ac:dyDescent="0.2"/>
  <cols>
    <col min="11" max="11" width="11.6640625" bestFit="1" customWidth="1"/>
  </cols>
  <sheetData>
    <row r="5" spans="11:16" x14ac:dyDescent="0.2">
      <c r="K5" s="23"/>
      <c r="L5" s="92" t="s">
        <v>2</v>
      </c>
      <c r="M5" s="91" t="s">
        <v>46</v>
      </c>
      <c r="N5" s="95" t="s">
        <v>433</v>
      </c>
      <c r="O5" s="94" t="s">
        <v>398</v>
      </c>
      <c r="P5" s="93" t="s">
        <v>397</v>
      </c>
    </row>
    <row r="6" spans="11:16" x14ac:dyDescent="0.2">
      <c r="K6" s="7" t="s">
        <v>429</v>
      </c>
      <c r="L6" s="29">
        <v>8.75</v>
      </c>
      <c r="M6" s="29">
        <v>8.6989999999999998</v>
      </c>
      <c r="N6" s="29">
        <f>4.91</f>
        <v>4.91</v>
      </c>
      <c r="O6" s="29">
        <f>5.2</f>
        <v>5.2</v>
      </c>
      <c r="P6" s="29">
        <v>3.7410000000000001</v>
      </c>
    </row>
    <row r="7" spans="11:16" x14ac:dyDescent="0.2">
      <c r="K7" s="7" t="s">
        <v>38</v>
      </c>
      <c r="L7" s="29">
        <v>8.23</v>
      </c>
      <c r="M7" s="29">
        <v>7.48</v>
      </c>
      <c r="N7" s="29">
        <v>7.43</v>
      </c>
      <c r="O7" s="29">
        <v>6.66</v>
      </c>
      <c r="P7" s="29">
        <v>7.56</v>
      </c>
    </row>
    <row r="8" spans="11:16" x14ac:dyDescent="0.2">
      <c r="K8" s="7" t="s">
        <v>39</v>
      </c>
      <c r="L8" s="29">
        <v>7.98</v>
      </c>
      <c r="M8" s="29">
        <v>7.1</v>
      </c>
      <c r="N8" s="29">
        <v>7.1</v>
      </c>
      <c r="O8" s="29">
        <v>6.86</v>
      </c>
      <c r="P8" s="29">
        <v>6.98</v>
      </c>
    </row>
    <row r="9" spans="11:16" x14ac:dyDescent="0.2">
      <c r="K9" s="7"/>
      <c r="L9" s="23"/>
      <c r="M9" s="23"/>
      <c r="N9" s="23"/>
      <c r="O9" s="23"/>
      <c r="P9" s="23"/>
    </row>
    <row r="10" spans="11:16" x14ac:dyDescent="0.2">
      <c r="K10" s="7" t="s">
        <v>438</v>
      </c>
      <c r="L10" s="29">
        <f>AVERAGE(L6:L8)</f>
        <v>8.32</v>
      </c>
      <c r="M10" s="29">
        <f>AVERAGE(M6:M8)</f>
        <v>7.7596666666666678</v>
      </c>
      <c r="N10" s="29">
        <f>AVERAGE(N6:N8)</f>
        <v>6.4799999999999995</v>
      </c>
      <c r="O10" s="29">
        <f t="shared" ref="O10" si="0">AVERAGE(O6:O8)</f>
        <v>6.2399999999999993</v>
      </c>
      <c r="P10" s="29">
        <f>AVERAGE(P6:P8)</f>
        <v>6.0936666666666666</v>
      </c>
    </row>
    <row r="11" spans="11:16" x14ac:dyDescent="0.2">
      <c r="K11" s="7" t="s">
        <v>428</v>
      </c>
      <c r="L11" s="29">
        <f>STDEV(L6:L8)</f>
        <v>0.39281038682804686</v>
      </c>
      <c r="M11" s="29">
        <f>STDEV(M6:M8)</f>
        <v>0.83538035249419973</v>
      </c>
      <c r="N11" s="29">
        <f>STDEV(N6:N8)</f>
        <v>1.3696349878708591</v>
      </c>
      <c r="O11" s="29">
        <f t="shared" ref="O11" si="1">STDEV(O6:O8)</f>
        <v>0.90620086073674178</v>
      </c>
      <c r="P11" s="29">
        <f>STDEV(P6:P8)</f>
        <v>2.0580039682501421</v>
      </c>
    </row>
    <row r="49" spans="4:18" x14ac:dyDescent="0.2">
      <c r="D49" t="s">
        <v>434</v>
      </c>
      <c r="K49" t="s">
        <v>436</v>
      </c>
    </row>
    <row r="50" spans="4:18" x14ac:dyDescent="0.2">
      <c r="D50" s="1"/>
      <c r="E50" s="1"/>
      <c r="F50" s="7" t="s">
        <v>2</v>
      </c>
      <c r="G50" s="7" t="s">
        <v>397</v>
      </c>
      <c r="H50" s="7" t="s">
        <v>46</v>
      </c>
      <c r="I50" s="7" t="s">
        <v>433</v>
      </c>
      <c r="J50" s="7" t="s">
        <v>398</v>
      </c>
      <c r="K50" s="1"/>
      <c r="L50" s="1"/>
      <c r="M50" s="7" t="s">
        <v>2</v>
      </c>
      <c r="N50" s="7" t="s">
        <v>397</v>
      </c>
      <c r="O50" s="7" t="s">
        <v>46</v>
      </c>
      <c r="P50" s="7" t="s">
        <v>433</v>
      </c>
      <c r="Q50" s="7" t="s">
        <v>398</v>
      </c>
      <c r="R50" s="7" t="s">
        <v>44</v>
      </c>
    </row>
    <row r="51" spans="4:18" x14ac:dyDescent="0.2">
      <c r="D51" s="7" t="s">
        <v>31</v>
      </c>
      <c r="E51" s="7" t="s">
        <v>38</v>
      </c>
      <c r="F51" s="29">
        <v>7.708333333333333</v>
      </c>
      <c r="G51" s="29">
        <v>7.3472222222222223</v>
      </c>
      <c r="H51" s="29">
        <v>6.2777777777777777</v>
      </c>
      <c r="I51" s="29">
        <v>7.0277777777777777</v>
      </c>
      <c r="J51" s="29">
        <v>6.2638888888888893</v>
      </c>
      <c r="K51" s="7" t="s">
        <v>31</v>
      </c>
      <c r="L51" s="7" t="s">
        <v>38</v>
      </c>
      <c r="M51" s="29">
        <v>7.333333333333333</v>
      </c>
      <c r="N51" s="29">
        <v>8.0277777777777768</v>
      </c>
      <c r="O51" s="29">
        <v>5.8888888888888893</v>
      </c>
      <c r="P51" s="29">
        <v>6.8055555555555554</v>
      </c>
      <c r="Q51" s="29">
        <v>5.541666666666667</v>
      </c>
      <c r="R51" s="29">
        <v>6.8472222222222214</v>
      </c>
    </row>
    <row r="52" spans="4:18" x14ac:dyDescent="0.2">
      <c r="D52" s="29"/>
      <c r="E52" s="7" t="s">
        <v>41</v>
      </c>
      <c r="F52" s="29">
        <v>0.63116448466460795</v>
      </c>
      <c r="G52" s="29">
        <v>0.75461542817811811</v>
      </c>
      <c r="H52" s="29">
        <v>0.94840439658982001</v>
      </c>
      <c r="I52" s="29">
        <v>0.90608369057222482</v>
      </c>
      <c r="J52" s="29">
        <v>1.0388188585173468</v>
      </c>
      <c r="K52" s="29"/>
      <c r="L52" s="7" t="s">
        <v>41</v>
      </c>
      <c r="M52" s="29">
        <v>0.66666666666666663</v>
      </c>
      <c r="N52" s="29">
        <v>0.63620901028035171</v>
      </c>
      <c r="O52" s="29">
        <v>0.8461970117626525</v>
      </c>
      <c r="P52" s="29">
        <v>0.78511280488992652</v>
      </c>
      <c r="Q52" s="29">
        <v>1.3112422587084835</v>
      </c>
      <c r="R52" s="29">
        <v>0.86666157914665309</v>
      </c>
    </row>
    <row r="53" spans="4:18" x14ac:dyDescent="0.2">
      <c r="D53" s="29"/>
      <c r="E53" s="7" t="s">
        <v>45</v>
      </c>
      <c r="F53" s="29">
        <v>1.3261986340293856</v>
      </c>
      <c r="G53" s="29">
        <v>2.1107352848899592</v>
      </c>
      <c r="H53" s="29">
        <v>1.3760754792414691</v>
      </c>
      <c r="I53" s="29">
        <v>1.510267416132524</v>
      </c>
      <c r="J53" s="29">
        <v>2.7166313831632518</v>
      </c>
      <c r="K53" s="29"/>
      <c r="L53" s="7" t="s">
        <v>45</v>
      </c>
      <c r="M53" s="29">
        <v>1.2671360632611248</v>
      </c>
      <c r="N53" s="29">
        <v>1.9207702549906802</v>
      </c>
      <c r="O53" s="29">
        <v>1.6233815824162625</v>
      </c>
      <c r="P53" s="29">
        <v>1.5801487618405321</v>
      </c>
      <c r="Q53" s="29">
        <v>2.6320746382670177</v>
      </c>
      <c r="R53" s="29">
        <v>2.0600815122819034</v>
      </c>
    </row>
    <row r="54" spans="4:18" x14ac:dyDescent="0.2">
      <c r="D54" s="7" t="s">
        <v>32</v>
      </c>
      <c r="E54" s="7" t="s">
        <v>38</v>
      </c>
      <c r="F54" s="29">
        <v>8.25</v>
      </c>
      <c r="G54" s="29">
        <v>7.6527777777777795</v>
      </c>
      <c r="H54" s="29">
        <v>7.9166666666666661</v>
      </c>
      <c r="I54" s="29">
        <v>7.7777777777777777</v>
      </c>
      <c r="J54" s="29">
        <v>6.5555555555555554</v>
      </c>
      <c r="K54" s="7" t="s">
        <v>32</v>
      </c>
      <c r="L54" s="7" t="s">
        <v>38</v>
      </c>
      <c r="M54" s="29">
        <v>8.4166666666666679</v>
      </c>
      <c r="N54" s="29">
        <v>8.0000000000000018</v>
      </c>
      <c r="O54" s="29">
        <v>8.1944444444444446</v>
      </c>
      <c r="P54" s="29">
        <v>7.7638888888888893</v>
      </c>
      <c r="Q54" s="29">
        <v>6.8194444444444438</v>
      </c>
      <c r="R54" s="29">
        <v>6.9999999999999991</v>
      </c>
    </row>
    <row r="55" spans="4:18" x14ac:dyDescent="0.2">
      <c r="D55" s="1"/>
      <c r="E55" s="7" t="s">
        <v>41</v>
      </c>
      <c r="F55" s="29">
        <v>0.49955888831289585</v>
      </c>
      <c r="G55" s="29">
        <v>0.59816739530354968</v>
      </c>
      <c r="H55" s="29">
        <v>0.50307695211874526</v>
      </c>
      <c r="I55" s="29">
        <v>0.82295119979782339</v>
      </c>
      <c r="J55" s="29">
        <v>1.1158628552902847</v>
      </c>
      <c r="K55" s="1"/>
      <c r="L55" s="7" t="s">
        <v>41</v>
      </c>
      <c r="M55" s="29">
        <v>0.35010706349385368</v>
      </c>
      <c r="N55" s="29">
        <v>0.4600437062282362</v>
      </c>
      <c r="O55" s="29">
        <v>0.28943781791762652</v>
      </c>
      <c r="P55" s="29">
        <v>0.62130743411743794</v>
      </c>
      <c r="Q55" s="29">
        <v>0.98835815970318364</v>
      </c>
      <c r="R55" s="29">
        <v>0.58493732611708837</v>
      </c>
    </row>
    <row r="56" spans="4:18" x14ac:dyDescent="0.2">
      <c r="D56" s="29"/>
      <c r="E56" s="7" t="s">
        <v>45</v>
      </c>
      <c r="F56" s="29">
        <v>0.89992174933689517</v>
      </c>
      <c r="G56" s="29">
        <v>1.5213015389648965</v>
      </c>
      <c r="H56" s="29">
        <v>0.81793281173152743</v>
      </c>
      <c r="I56" s="29">
        <v>1.1034162344924374</v>
      </c>
      <c r="J56" s="29">
        <v>1.9921599071012497</v>
      </c>
      <c r="K56" s="29"/>
      <c r="L56" s="7" t="s">
        <v>45</v>
      </c>
      <c r="M56" s="29">
        <v>0.80052799477753134</v>
      </c>
      <c r="N56" s="29">
        <v>1.4917614127855889</v>
      </c>
      <c r="O56" s="29">
        <v>0.6198338916259245</v>
      </c>
      <c r="P56" s="29">
        <v>0.99990218613954351</v>
      </c>
      <c r="Q56" s="29">
        <v>1.959637713635124</v>
      </c>
      <c r="R56" s="29">
        <v>1.1132998786123665</v>
      </c>
    </row>
    <row r="57" spans="4:18" x14ac:dyDescent="0.2">
      <c r="D57" s="7" t="s">
        <v>33</v>
      </c>
      <c r="E57" s="7" t="s">
        <v>38</v>
      </c>
      <c r="F57" s="29">
        <v>8.7222222222222214</v>
      </c>
      <c r="G57" s="29">
        <v>7.666666666666667</v>
      </c>
      <c r="H57" s="29">
        <v>8.25</v>
      </c>
      <c r="I57" s="29">
        <v>7.4930555555555562</v>
      </c>
      <c r="J57" s="29">
        <v>7.1597222222222232</v>
      </c>
      <c r="K57" s="7" t="s">
        <v>33</v>
      </c>
      <c r="L57" s="7" t="s">
        <v>38</v>
      </c>
      <c r="M57" s="29">
        <v>9.0486111111111107</v>
      </c>
      <c r="N57" s="29">
        <v>7.4027777777777777</v>
      </c>
      <c r="O57" s="29">
        <v>8.4583333333333339</v>
      </c>
      <c r="P57" s="29">
        <v>8.3142361111111107</v>
      </c>
      <c r="Q57" s="29">
        <v>7.416666666666667</v>
      </c>
      <c r="R57" s="29">
        <v>7.7708333333333339</v>
      </c>
    </row>
    <row r="58" spans="4:18" x14ac:dyDescent="0.2">
      <c r="D58" s="29"/>
      <c r="E58" s="7" t="s">
        <v>41</v>
      </c>
      <c r="F58" s="29">
        <v>0.71516700482976558</v>
      </c>
      <c r="G58" s="29">
        <v>0.78959280019732769</v>
      </c>
      <c r="H58" s="29">
        <v>0.6389751494562016</v>
      </c>
      <c r="I58" s="29">
        <v>1.0851886839245051</v>
      </c>
      <c r="J58" s="29">
        <v>1.1203731033243081</v>
      </c>
      <c r="K58" s="29"/>
      <c r="L58" s="7" t="s">
        <v>41</v>
      </c>
      <c r="M58" s="29">
        <v>0.72462208115253213</v>
      </c>
      <c r="N58" s="29">
        <v>1.2083447363081758</v>
      </c>
      <c r="O58" s="29">
        <v>1.0564949871382814</v>
      </c>
      <c r="P58" s="29">
        <v>0.76825726060638511</v>
      </c>
      <c r="Q58" s="29">
        <v>1.2326395875249494</v>
      </c>
      <c r="R58" s="29">
        <v>1.2860112580799101</v>
      </c>
    </row>
    <row r="59" spans="4:18" x14ac:dyDescent="0.2">
      <c r="D59" s="1"/>
      <c r="E59" s="7" t="s">
        <v>45</v>
      </c>
      <c r="F59" s="29">
        <v>1.1775149557642619</v>
      </c>
      <c r="G59" s="29">
        <v>1.913627923862399</v>
      </c>
      <c r="H59" s="29">
        <v>1.4413413158348005</v>
      </c>
      <c r="I59" s="29">
        <v>2.232116811831057</v>
      </c>
      <c r="J59" s="29">
        <v>2.4420413835428416</v>
      </c>
      <c r="K59" s="1"/>
      <c r="L59" s="7" t="s">
        <v>45</v>
      </c>
      <c r="M59" s="29">
        <v>1.1388149332833555</v>
      </c>
      <c r="N59" s="29">
        <v>1.9276324398497728</v>
      </c>
      <c r="O59" s="29">
        <v>1.4816958308678834</v>
      </c>
      <c r="P59" s="29">
        <v>1.5150817921888358</v>
      </c>
      <c r="Q59" s="29">
        <v>2.8371280856965004</v>
      </c>
      <c r="R59" s="29">
        <v>1.8114220932736798</v>
      </c>
    </row>
    <row r="60" spans="4:18" x14ac:dyDescent="0.2">
      <c r="D60" s="7" t="s">
        <v>37</v>
      </c>
      <c r="E60" s="7" t="s">
        <v>38</v>
      </c>
      <c r="F60" s="29">
        <v>8.2268518518518512</v>
      </c>
      <c r="G60" s="29">
        <v>7.5555555555555554</v>
      </c>
      <c r="H60" s="29">
        <v>7.4814814814814801</v>
      </c>
      <c r="I60" s="29">
        <v>7.4328703703703694</v>
      </c>
      <c r="J60" s="29">
        <v>6.6597222222222214</v>
      </c>
      <c r="K60" s="7" t="s">
        <v>37</v>
      </c>
      <c r="L60" s="31" t="s">
        <v>38</v>
      </c>
      <c r="M60" s="30">
        <v>8.42</v>
      </c>
      <c r="N60" s="30">
        <v>8</v>
      </c>
      <c r="O60" s="30">
        <v>8.19</v>
      </c>
      <c r="P60" s="30">
        <v>7.76</v>
      </c>
      <c r="Q60" s="30">
        <v>6.82</v>
      </c>
      <c r="R60" s="30">
        <v>7</v>
      </c>
    </row>
    <row r="61" spans="4:18" x14ac:dyDescent="0.2">
      <c r="D61" s="1"/>
      <c r="E61" s="7" t="s">
        <v>41</v>
      </c>
      <c r="F61" s="29">
        <v>0.57528886659777634</v>
      </c>
      <c r="G61" s="29">
        <v>0.6689408594246572</v>
      </c>
      <c r="H61" s="29">
        <v>0.66696054663098048</v>
      </c>
      <c r="I61" s="29">
        <v>0.88152469215152174</v>
      </c>
      <c r="J61" s="29">
        <v>1.0570599833254721</v>
      </c>
      <c r="K61" s="1"/>
      <c r="L61" s="31" t="s">
        <v>41</v>
      </c>
      <c r="M61" s="30">
        <v>0.35</v>
      </c>
      <c r="N61" s="30">
        <v>0.46</v>
      </c>
      <c r="O61" s="30">
        <v>0.28999999999999998</v>
      </c>
      <c r="P61" s="30">
        <v>0.62</v>
      </c>
      <c r="Q61" s="30">
        <v>0.99</v>
      </c>
      <c r="R61" s="30">
        <v>0.57999999999999996</v>
      </c>
    </row>
    <row r="62" spans="4:18" x14ac:dyDescent="0.2">
      <c r="D62" s="1"/>
      <c r="E62" s="7" t="s">
        <v>45</v>
      </c>
      <c r="F62" s="29">
        <v>0.91214443865020212</v>
      </c>
      <c r="G62" s="29">
        <v>1.6093428318875156</v>
      </c>
      <c r="H62" s="29">
        <v>0.99904318683783389</v>
      </c>
      <c r="I62" s="29">
        <v>1.2872492910322735</v>
      </c>
      <c r="J62" s="29">
        <v>2.1783609112773057</v>
      </c>
      <c r="K62" s="1"/>
      <c r="L62" s="7" t="s">
        <v>45</v>
      </c>
      <c r="M62" s="29">
        <v>0.82917258106377756</v>
      </c>
      <c r="N62" s="29">
        <v>1.4986445507457988</v>
      </c>
      <c r="O62" s="29">
        <v>1.0038073062003703</v>
      </c>
      <c r="P62" s="29">
        <v>1.1311571976554347</v>
      </c>
      <c r="Q62" s="29">
        <v>2.3511873750688248</v>
      </c>
      <c r="R62" s="29">
        <v>1.3109903362054369</v>
      </c>
    </row>
    <row r="63" spans="4:18" x14ac:dyDescent="0.2">
      <c r="D63" t="s">
        <v>435</v>
      </c>
      <c r="K63" t="s">
        <v>437</v>
      </c>
    </row>
    <row r="64" spans="4:18" x14ac:dyDescent="0.2">
      <c r="D64" s="1"/>
      <c r="E64" s="1"/>
      <c r="F64" s="7" t="s">
        <v>2</v>
      </c>
      <c r="G64" s="7" t="s">
        <v>46</v>
      </c>
      <c r="H64" s="7" t="s">
        <v>433</v>
      </c>
      <c r="I64" s="7" t="s">
        <v>397</v>
      </c>
      <c r="J64" s="7" t="s">
        <v>398</v>
      </c>
      <c r="K64" s="1"/>
      <c r="L64" s="1"/>
      <c r="M64" s="7" t="s">
        <v>2</v>
      </c>
      <c r="N64" s="7" t="s">
        <v>46</v>
      </c>
      <c r="O64" s="7" t="s">
        <v>433</v>
      </c>
      <c r="P64" s="7" t="s">
        <v>397</v>
      </c>
      <c r="Q64" s="7" t="s">
        <v>398</v>
      </c>
      <c r="R64" s="7" t="s">
        <v>44</v>
      </c>
    </row>
    <row r="65" spans="4:18" x14ac:dyDescent="0.2">
      <c r="D65" s="7" t="s">
        <v>31</v>
      </c>
      <c r="E65" s="7" t="s">
        <v>39</v>
      </c>
      <c r="F65" s="29">
        <v>7.481481481481481</v>
      </c>
      <c r="G65" s="29">
        <v>5.8518518518518521</v>
      </c>
      <c r="H65" s="29">
        <v>6.7222222222222223</v>
      </c>
      <c r="I65" s="29">
        <v>6.6296296296296289</v>
      </c>
      <c r="J65" s="29">
        <v>6.4074074074074074</v>
      </c>
      <c r="K65" s="7" t="s">
        <v>31</v>
      </c>
      <c r="L65" s="7" t="s">
        <v>39</v>
      </c>
      <c r="M65" s="29">
        <v>6.9444444444444455</v>
      </c>
      <c r="N65" s="29">
        <v>5.166666666666667</v>
      </c>
      <c r="O65" s="29">
        <v>6.3518518518518521</v>
      </c>
      <c r="P65" s="29">
        <v>7.2962962962962967</v>
      </c>
      <c r="Q65" s="29">
        <v>6.3703703703703694</v>
      </c>
      <c r="R65" s="29">
        <v>7.018518518518519</v>
      </c>
    </row>
    <row r="66" spans="4:18" x14ac:dyDescent="0.2">
      <c r="D66" s="29"/>
      <c r="E66" s="7" t="s">
        <v>42</v>
      </c>
      <c r="F66" s="29">
        <v>0.38275587208189094</v>
      </c>
      <c r="G66" s="29">
        <v>1.0810755199501054</v>
      </c>
      <c r="H66" s="29">
        <v>0.84546721687762905</v>
      </c>
      <c r="I66" s="29">
        <v>0.78776654643825494</v>
      </c>
      <c r="J66" s="29">
        <v>0.80020573486260127</v>
      </c>
      <c r="K66" s="29"/>
      <c r="L66" s="7" t="s">
        <v>42</v>
      </c>
      <c r="M66" s="29">
        <v>0.74948542017955821</v>
      </c>
      <c r="N66" s="29">
        <v>0.98820200863818697</v>
      </c>
      <c r="O66" s="29">
        <v>0.87887882187425603</v>
      </c>
      <c r="P66" s="29">
        <v>0.98046768046069888</v>
      </c>
      <c r="Q66" s="29">
        <v>0.71549574169146779</v>
      </c>
      <c r="R66" s="29">
        <v>1.261816575401844</v>
      </c>
    </row>
    <row r="67" spans="4:18" x14ac:dyDescent="0.2">
      <c r="D67" s="29"/>
      <c r="E67" s="7" t="s">
        <v>45</v>
      </c>
      <c r="F67" s="29">
        <v>1.6105869168199904</v>
      </c>
      <c r="G67" s="29">
        <v>1.9753901683618496</v>
      </c>
      <c r="H67" s="29">
        <v>2.0778859600307915</v>
      </c>
      <c r="I67" s="29">
        <v>1.8863591396215682</v>
      </c>
      <c r="J67" s="29">
        <v>2.5662432605653196</v>
      </c>
      <c r="K67" s="29"/>
      <c r="L67" s="7" t="s">
        <v>45</v>
      </c>
      <c r="M67" s="29">
        <v>1.5950000492892491</v>
      </c>
      <c r="N67" s="29">
        <v>1.8197034798881331</v>
      </c>
      <c r="O67" s="29">
        <v>2.0014844246624346</v>
      </c>
      <c r="P67" s="29">
        <v>2.2623216462976208</v>
      </c>
      <c r="Q67" s="29">
        <v>2.3972964040595484</v>
      </c>
      <c r="R67" s="29">
        <v>1.9376190479870621</v>
      </c>
    </row>
    <row r="68" spans="4:18" x14ac:dyDescent="0.2">
      <c r="D68" s="7" t="s">
        <v>32</v>
      </c>
      <c r="E68" s="7" t="s">
        <v>39</v>
      </c>
      <c r="F68" s="29">
        <v>8.129629629629628</v>
      </c>
      <c r="G68" s="29">
        <v>7.5740740740740735</v>
      </c>
      <c r="H68" s="29">
        <v>7.0370370370370372</v>
      </c>
      <c r="I68" s="29">
        <v>7.1481481481481479</v>
      </c>
      <c r="J68" s="29">
        <v>6.7222222222222223</v>
      </c>
      <c r="K68" s="7" t="s">
        <v>32</v>
      </c>
      <c r="L68" s="7" t="s">
        <v>39</v>
      </c>
      <c r="M68" s="29">
        <v>8.1296296296296298</v>
      </c>
      <c r="N68" s="29">
        <v>7.814814814814814</v>
      </c>
      <c r="O68" s="29">
        <v>7.518518518518519</v>
      </c>
      <c r="P68" s="29">
        <v>7.833333333333333</v>
      </c>
      <c r="Q68" s="29">
        <v>6.8703703703703702</v>
      </c>
      <c r="R68" s="29">
        <v>7.2777777777777786</v>
      </c>
    </row>
    <row r="69" spans="4:18" x14ac:dyDescent="0.2">
      <c r="D69" s="1"/>
      <c r="E69" s="7" t="s">
        <v>42</v>
      </c>
      <c r="F69" s="29">
        <v>0.52312766266020483</v>
      </c>
      <c r="G69" s="29">
        <v>0.56837071308232623</v>
      </c>
      <c r="H69" s="29">
        <v>0.59073783814450043</v>
      </c>
      <c r="I69" s="29">
        <v>0.55629580312647664</v>
      </c>
      <c r="J69" s="29">
        <v>1.0903618155864043</v>
      </c>
      <c r="K69" s="1"/>
      <c r="L69" s="7" t="s">
        <v>42</v>
      </c>
      <c r="M69" s="29">
        <v>0.51838622651010979</v>
      </c>
      <c r="N69" s="29">
        <v>0.61930533232825102</v>
      </c>
      <c r="O69" s="29">
        <v>0.5051178406291057</v>
      </c>
      <c r="P69" s="29">
        <v>0.74286731779763471</v>
      </c>
      <c r="Q69" s="29">
        <v>1.1008788109408751</v>
      </c>
      <c r="R69" s="29">
        <v>0.70885057367718141</v>
      </c>
    </row>
    <row r="70" spans="4:18" x14ac:dyDescent="0.2">
      <c r="D70" s="29"/>
      <c r="E70" s="7" t="s">
        <v>45</v>
      </c>
      <c r="F70" s="29">
        <v>1.0648110169166314</v>
      </c>
      <c r="G70" s="29">
        <v>1.3542644296269855</v>
      </c>
      <c r="H70" s="29">
        <v>1.7693721619995559</v>
      </c>
      <c r="I70" s="29">
        <v>1.534599786895561</v>
      </c>
      <c r="J70" s="29">
        <v>2.2771768906246548</v>
      </c>
      <c r="K70" s="29"/>
      <c r="L70" s="7" t="s">
        <v>45</v>
      </c>
      <c r="M70" s="29">
        <v>1.1823592707562522</v>
      </c>
      <c r="N70" s="29">
        <v>1.1171742330300112</v>
      </c>
      <c r="O70" s="29">
        <v>1.4503186473654242</v>
      </c>
      <c r="P70" s="29">
        <v>1.3838693361812167</v>
      </c>
      <c r="Q70" s="29">
        <v>2.0098464814770112</v>
      </c>
      <c r="R70" s="29">
        <v>1.3091357752301418</v>
      </c>
    </row>
    <row r="71" spans="4:18" x14ac:dyDescent="0.2">
      <c r="D71" s="7" t="s">
        <v>33</v>
      </c>
      <c r="E71" s="7" t="s">
        <v>39</v>
      </c>
      <c r="F71" s="29">
        <v>8.3333333333333339</v>
      </c>
      <c r="G71" s="29">
        <v>7.8611111111111116</v>
      </c>
      <c r="H71" s="29">
        <v>7.5462962962962967</v>
      </c>
      <c r="I71" s="29">
        <v>7.1759259259259247</v>
      </c>
      <c r="J71" s="29">
        <v>7.4444444444444455</v>
      </c>
      <c r="K71" s="7" t="s">
        <v>33</v>
      </c>
      <c r="L71" s="7" t="s">
        <v>39</v>
      </c>
      <c r="M71" s="29">
        <v>8.8703703703703702</v>
      </c>
      <c r="N71" s="29">
        <v>8.398148148148147</v>
      </c>
      <c r="O71" s="29">
        <v>8.3981481481481488</v>
      </c>
      <c r="P71" s="29">
        <v>7.1018518518518521</v>
      </c>
      <c r="Q71" s="29">
        <v>8.1666666666666661</v>
      </c>
      <c r="R71" s="29">
        <v>7.7870370370370372</v>
      </c>
    </row>
    <row r="72" spans="4:18" x14ac:dyDescent="0.2">
      <c r="D72" s="29"/>
      <c r="E72" s="7" t="s">
        <v>42</v>
      </c>
      <c r="F72" s="29">
        <v>0.59317101400173966</v>
      </c>
      <c r="G72" s="29">
        <v>0.90931394570403878</v>
      </c>
      <c r="H72" s="29">
        <v>0.69603521504025323</v>
      </c>
      <c r="I72" s="29">
        <v>0.36246186119789942</v>
      </c>
      <c r="J72" s="29">
        <v>0.76416661617997295</v>
      </c>
      <c r="K72" s="29"/>
      <c r="L72" s="7" t="s">
        <v>42</v>
      </c>
      <c r="M72" s="29">
        <v>0.59282402888049934</v>
      </c>
      <c r="N72" s="29">
        <v>0.7588300503192329</v>
      </c>
      <c r="O72" s="29">
        <v>0.54253254629193282</v>
      </c>
      <c r="P72" s="29">
        <v>0.49989710875495552</v>
      </c>
      <c r="Q72" s="29">
        <v>1.0743933114340891</v>
      </c>
      <c r="R72" s="29">
        <v>0.96507958263713334</v>
      </c>
    </row>
    <row r="73" spans="4:18" x14ac:dyDescent="0.2">
      <c r="D73" s="1"/>
      <c r="E73" s="7" t="s">
        <v>45</v>
      </c>
      <c r="F73" s="29">
        <v>1.3067314834392416</v>
      </c>
      <c r="G73" s="29">
        <v>1.7167780998210456</v>
      </c>
      <c r="H73" s="29">
        <v>1.9286042428778378</v>
      </c>
      <c r="I73" s="29">
        <v>1.7621743842330826</v>
      </c>
      <c r="J73" s="29">
        <v>2.2771768906246548</v>
      </c>
      <c r="K73" s="1"/>
      <c r="L73" s="7" t="s">
        <v>45</v>
      </c>
      <c r="M73" s="29">
        <v>1.6402518938662829</v>
      </c>
      <c r="N73" s="29">
        <v>1.6118067608251891</v>
      </c>
      <c r="O73" s="29">
        <v>1.7787520260257879</v>
      </c>
      <c r="P73" s="29">
        <v>1.8258614654035399</v>
      </c>
      <c r="Q73" s="29">
        <v>2.4008646241294462</v>
      </c>
      <c r="R73" s="29">
        <v>1.9753238374386419</v>
      </c>
    </row>
    <row r="74" spans="4:18" x14ac:dyDescent="0.2">
      <c r="D74" s="7" t="s">
        <v>37</v>
      </c>
      <c r="E74" s="7" t="s">
        <v>39</v>
      </c>
      <c r="F74" s="29">
        <v>7.981481481481481</v>
      </c>
      <c r="G74" s="29">
        <v>7.0956790123456797</v>
      </c>
      <c r="H74" s="29">
        <v>7.1018518518518512</v>
      </c>
      <c r="I74" s="29">
        <v>6.9845679012345672</v>
      </c>
      <c r="J74" s="29">
        <v>6.8580246913580254</v>
      </c>
      <c r="K74" s="7" t="s">
        <v>37</v>
      </c>
      <c r="L74" s="31" t="s">
        <v>39</v>
      </c>
      <c r="M74" s="30">
        <v>8.1300000000000008</v>
      </c>
      <c r="N74" s="30">
        <v>7.81</v>
      </c>
      <c r="O74" s="30">
        <v>7.52</v>
      </c>
      <c r="P74" s="30">
        <v>7.83</v>
      </c>
      <c r="Q74" s="30">
        <v>6.87</v>
      </c>
      <c r="R74" s="30">
        <v>7.28</v>
      </c>
    </row>
    <row r="75" spans="4:18" x14ac:dyDescent="0.2">
      <c r="D75" s="1"/>
      <c r="E75" s="7" t="s">
        <v>42</v>
      </c>
      <c r="F75" s="29">
        <v>0.44413569522729646</v>
      </c>
      <c r="G75" s="29">
        <v>0.81265848231011417</v>
      </c>
      <c r="H75" s="29">
        <v>0.61393846512291106</v>
      </c>
      <c r="I75" s="29">
        <v>0.44574142034241182</v>
      </c>
      <c r="J75" s="29">
        <v>0.77977404017224394</v>
      </c>
      <c r="K75" s="1"/>
      <c r="L75" s="31" t="s">
        <v>42</v>
      </c>
      <c r="M75" s="30">
        <v>0.52</v>
      </c>
      <c r="N75" s="30">
        <v>0.62</v>
      </c>
      <c r="O75" s="30">
        <v>0.51</v>
      </c>
      <c r="P75" s="30">
        <v>0.74</v>
      </c>
      <c r="Q75" s="30">
        <v>1.1000000000000001</v>
      </c>
      <c r="R75" s="30">
        <v>0.71</v>
      </c>
    </row>
    <row r="76" spans="4:18" x14ac:dyDescent="0.2">
      <c r="D76" s="1"/>
      <c r="E76" s="7" t="s">
        <v>45</v>
      </c>
      <c r="F76" s="29">
        <v>1.1302337686372743</v>
      </c>
      <c r="G76" s="29">
        <v>1.4961872759199046</v>
      </c>
      <c r="H76" s="29">
        <v>1.6874231612808688</v>
      </c>
      <c r="I76" s="29">
        <v>1.4349152154730005</v>
      </c>
      <c r="J76" s="29">
        <v>2.1746122831870642</v>
      </c>
      <c r="K76" s="1"/>
      <c r="L76" s="7" t="s">
        <v>45</v>
      </c>
      <c r="M76" s="29">
        <v>1.1801408199857082</v>
      </c>
      <c r="N76" s="29">
        <v>1.2815965480345917</v>
      </c>
      <c r="O76" s="29">
        <v>1.5569930714327187</v>
      </c>
      <c r="P76" s="29">
        <v>1.4553857770087151</v>
      </c>
      <c r="Q76" s="29">
        <v>2.0481811929707434</v>
      </c>
      <c r="R76" s="29">
        <v>1.4185614409834117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89490-05A6-0C4C-8BF7-F36901ACD2BD}">
  <sheetPr>
    <tabColor rgb="FF00B050"/>
  </sheetPr>
  <dimension ref="A1:O23"/>
  <sheetViews>
    <sheetView topLeftCell="B23" zoomScale="75" zoomScaleNormal="173" workbookViewId="0">
      <selection activeCell="C34" sqref="C34"/>
    </sheetView>
  </sheetViews>
  <sheetFormatPr baseColWidth="10" defaultRowHeight="16" x14ac:dyDescent="0.2"/>
  <cols>
    <col min="1" max="1" width="15.5" bestFit="1" customWidth="1"/>
    <col min="2" max="11" width="13.6640625" customWidth="1"/>
  </cols>
  <sheetData>
    <row r="1" spans="1:15" x14ac:dyDescent="0.2">
      <c r="A1" s="61" t="s">
        <v>441</v>
      </c>
      <c r="B1" s="128" t="s">
        <v>429</v>
      </c>
      <c r="C1" s="100" t="s">
        <v>443</v>
      </c>
      <c r="D1" s="129" t="s">
        <v>38</v>
      </c>
      <c r="E1" s="101" t="s">
        <v>444</v>
      </c>
      <c r="F1" s="130" t="s">
        <v>39</v>
      </c>
      <c r="G1" s="102" t="s">
        <v>445</v>
      </c>
      <c r="H1" s="126" t="s">
        <v>446</v>
      </c>
      <c r="I1" s="103" t="s">
        <v>447</v>
      </c>
      <c r="J1" s="131" t="s">
        <v>448</v>
      </c>
      <c r="K1" s="104" t="s">
        <v>449</v>
      </c>
      <c r="L1" s="127" t="s">
        <v>47</v>
      </c>
      <c r="M1" s="1"/>
    </row>
    <row r="2" spans="1:15" x14ac:dyDescent="0.2">
      <c r="A2" s="98" t="s">
        <v>442</v>
      </c>
      <c r="B2" s="128"/>
      <c r="C2" s="98">
        <v>1</v>
      </c>
      <c r="D2" s="129"/>
      <c r="E2" s="98">
        <v>1.5</v>
      </c>
      <c r="F2" s="130"/>
      <c r="G2" s="98">
        <v>2</v>
      </c>
      <c r="H2" s="126"/>
      <c r="I2" s="98">
        <v>1.5</v>
      </c>
      <c r="J2" s="131"/>
      <c r="K2" s="98">
        <v>2</v>
      </c>
      <c r="L2" s="127"/>
      <c r="M2" s="61" t="s">
        <v>450</v>
      </c>
    </row>
    <row r="3" spans="1:15" x14ac:dyDescent="0.2">
      <c r="A3" s="72" t="s">
        <v>396</v>
      </c>
      <c r="B3" s="99">
        <v>8.6989999999999998</v>
      </c>
      <c r="C3" s="99">
        <f>B3*$C$2</f>
        <v>8.6989999999999998</v>
      </c>
      <c r="D3" s="99">
        <v>7.48</v>
      </c>
      <c r="E3" s="99">
        <f>D3*$E$2</f>
        <v>11.22</v>
      </c>
      <c r="F3" s="99">
        <v>7.1</v>
      </c>
      <c r="G3" s="99">
        <f>F3*$G$2</f>
        <v>14.2</v>
      </c>
      <c r="H3" s="99">
        <v>5</v>
      </c>
      <c r="I3" s="99">
        <f>H3*$I$2</f>
        <v>7.5</v>
      </c>
      <c r="J3" s="99">
        <v>0</v>
      </c>
      <c r="K3" s="99">
        <f>J3*$K$2</f>
        <v>0</v>
      </c>
      <c r="L3" s="99">
        <f>SUM(B3+D3+F3+H3+J3)</f>
        <v>28.279000000000003</v>
      </c>
      <c r="M3" s="99">
        <f>SUM(C3+E3+G3+I3+K3)</f>
        <v>41.619</v>
      </c>
      <c r="N3">
        <v>5</v>
      </c>
      <c r="O3">
        <v>5</v>
      </c>
    </row>
    <row r="4" spans="1:15" x14ac:dyDescent="0.2">
      <c r="A4" s="71" t="s">
        <v>2</v>
      </c>
      <c r="B4" s="99">
        <v>8.75</v>
      </c>
      <c r="C4" s="99">
        <f t="shared" ref="C4:C8" si="0">B4*$C$2</f>
        <v>8.75</v>
      </c>
      <c r="D4" s="99">
        <v>8.23</v>
      </c>
      <c r="E4" s="99">
        <f t="shared" ref="E4:E8" si="1">D4*$E$2</f>
        <v>12.345000000000001</v>
      </c>
      <c r="F4" s="99">
        <v>7.98</v>
      </c>
      <c r="G4" s="99">
        <f t="shared" ref="G4:G8" si="2">F4*$G$2</f>
        <v>15.96</v>
      </c>
      <c r="H4" s="99">
        <v>10</v>
      </c>
      <c r="I4" s="99">
        <f t="shared" ref="I4:I8" si="3">H4*$I$2</f>
        <v>15</v>
      </c>
      <c r="J4" s="99">
        <v>10</v>
      </c>
      <c r="K4" s="99">
        <f t="shared" ref="K4:K8" si="4">J4*$K$2</f>
        <v>20</v>
      </c>
      <c r="L4" s="99">
        <f t="shared" ref="L4:L8" si="5">SUM(B4+D4+F4+H4+J4)</f>
        <v>44.96</v>
      </c>
      <c r="M4" s="99">
        <f t="shared" ref="M4:M8" si="6">SUM(C4+E4+G4+I4+K4)</f>
        <v>72.055000000000007</v>
      </c>
      <c r="N4">
        <v>1</v>
      </c>
      <c r="O4">
        <v>1</v>
      </c>
    </row>
    <row r="5" spans="1:15" x14ac:dyDescent="0.2">
      <c r="A5" s="70" t="s">
        <v>397</v>
      </c>
      <c r="B5" s="99">
        <v>5.2</v>
      </c>
      <c r="C5" s="99">
        <f t="shared" si="0"/>
        <v>5.2</v>
      </c>
      <c r="D5" s="99">
        <v>7.56</v>
      </c>
      <c r="E5" s="99">
        <f t="shared" si="1"/>
        <v>11.34</v>
      </c>
      <c r="F5" s="99">
        <v>6.98</v>
      </c>
      <c r="G5" s="99">
        <f t="shared" si="2"/>
        <v>13.96</v>
      </c>
      <c r="H5" s="99">
        <v>0</v>
      </c>
      <c r="I5" s="99">
        <f t="shared" si="3"/>
        <v>0</v>
      </c>
      <c r="J5" s="99">
        <v>10</v>
      </c>
      <c r="K5" s="99">
        <f t="shared" si="4"/>
        <v>20</v>
      </c>
      <c r="L5" s="99">
        <f t="shared" si="5"/>
        <v>29.740000000000002</v>
      </c>
      <c r="M5" s="99">
        <f t="shared" si="6"/>
        <v>50.5</v>
      </c>
      <c r="N5">
        <v>4</v>
      </c>
      <c r="O5">
        <v>4</v>
      </c>
    </row>
    <row r="6" spans="1:15" x14ac:dyDescent="0.2">
      <c r="A6" s="73" t="s">
        <v>398</v>
      </c>
      <c r="B6" s="99">
        <v>4.91</v>
      </c>
      <c r="C6" s="99">
        <f t="shared" si="0"/>
        <v>4.91</v>
      </c>
      <c r="D6" s="99">
        <v>6.66</v>
      </c>
      <c r="E6" s="99">
        <f t="shared" si="1"/>
        <v>9.99</v>
      </c>
      <c r="F6" s="99">
        <v>6.86</v>
      </c>
      <c r="G6" s="99">
        <f t="shared" si="2"/>
        <v>13.72</v>
      </c>
      <c r="H6" s="99">
        <v>10</v>
      </c>
      <c r="I6" s="99">
        <f t="shared" si="3"/>
        <v>15</v>
      </c>
      <c r="J6" s="99">
        <v>10</v>
      </c>
      <c r="K6" s="99">
        <f t="shared" si="4"/>
        <v>20</v>
      </c>
      <c r="L6" s="99">
        <f t="shared" si="5"/>
        <v>38.43</v>
      </c>
      <c r="M6" s="99">
        <f t="shared" si="6"/>
        <v>63.620000000000005</v>
      </c>
      <c r="N6">
        <v>2</v>
      </c>
      <c r="O6">
        <v>3</v>
      </c>
    </row>
    <row r="7" spans="1:15" x14ac:dyDescent="0.2">
      <c r="A7" s="69" t="s">
        <v>433</v>
      </c>
      <c r="B7" s="99">
        <v>3.7410000000000001</v>
      </c>
      <c r="C7" s="99">
        <f t="shared" si="0"/>
        <v>3.7410000000000001</v>
      </c>
      <c r="D7" s="99">
        <v>7.43</v>
      </c>
      <c r="E7" s="99">
        <f t="shared" si="1"/>
        <v>11.145</v>
      </c>
      <c r="F7" s="99">
        <v>7.1</v>
      </c>
      <c r="G7" s="99">
        <f t="shared" si="2"/>
        <v>14.2</v>
      </c>
      <c r="H7" s="99">
        <v>10</v>
      </c>
      <c r="I7" s="99">
        <f t="shared" si="3"/>
        <v>15</v>
      </c>
      <c r="J7" s="99">
        <v>10</v>
      </c>
      <c r="K7" s="99">
        <f t="shared" si="4"/>
        <v>20</v>
      </c>
      <c r="L7" s="99">
        <f t="shared" si="5"/>
        <v>38.271000000000001</v>
      </c>
      <c r="M7" s="99">
        <f t="shared" si="6"/>
        <v>64.085999999999999</v>
      </c>
      <c r="N7">
        <v>3</v>
      </c>
      <c r="O7">
        <v>2</v>
      </c>
    </row>
    <row r="8" spans="1:15" x14ac:dyDescent="0.2">
      <c r="A8" s="61" t="s">
        <v>451</v>
      </c>
      <c r="B8" s="99">
        <v>10</v>
      </c>
      <c r="C8" s="1">
        <f t="shared" si="0"/>
        <v>10</v>
      </c>
      <c r="D8" s="1">
        <v>10</v>
      </c>
      <c r="E8" s="1">
        <f t="shared" si="1"/>
        <v>15</v>
      </c>
      <c r="F8" s="1">
        <v>10</v>
      </c>
      <c r="G8" s="1">
        <f t="shared" si="2"/>
        <v>20</v>
      </c>
      <c r="H8" s="1">
        <v>10</v>
      </c>
      <c r="I8" s="1">
        <f t="shared" si="3"/>
        <v>15</v>
      </c>
      <c r="J8" s="1">
        <v>10</v>
      </c>
      <c r="K8" s="1">
        <f t="shared" si="4"/>
        <v>20</v>
      </c>
      <c r="L8" s="99">
        <f t="shared" si="5"/>
        <v>50</v>
      </c>
      <c r="M8" s="99">
        <f t="shared" si="6"/>
        <v>80</v>
      </c>
    </row>
    <row r="11" spans="1:15" x14ac:dyDescent="0.2">
      <c r="A11" s="105" t="s">
        <v>452</v>
      </c>
      <c r="B11" s="61" t="s">
        <v>429</v>
      </c>
      <c r="C11" s="61" t="s">
        <v>38</v>
      </c>
      <c r="D11" s="61" t="s">
        <v>440</v>
      </c>
      <c r="E11" s="61" t="s">
        <v>446</v>
      </c>
      <c r="F11" s="61" t="s">
        <v>448</v>
      </c>
    </row>
    <row r="12" spans="1:15" x14ac:dyDescent="0.2">
      <c r="A12" s="72" t="s">
        <v>396</v>
      </c>
      <c r="B12" s="99">
        <v>8.6989999999999998</v>
      </c>
      <c r="C12" s="99">
        <v>7.48</v>
      </c>
      <c r="D12" s="99">
        <v>7.1</v>
      </c>
      <c r="E12" s="99">
        <v>5</v>
      </c>
      <c r="F12" s="99">
        <v>0</v>
      </c>
      <c r="H12" s="99">
        <v>8.6989999999999998</v>
      </c>
      <c r="I12" s="99">
        <v>8.75</v>
      </c>
      <c r="J12" s="99">
        <v>5.2</v>
      </c>
      <c r="K12" s="99">
        <v>4.91</v>
      </c>
      <c r="L12" s="99">
        <v>3.7410000000000001</v>
      </c>
    </row>
    <row r="13" spans="1:15" x14ac:dyDescent="0.2">
      <c r="A13" s="71" t="s">
        <v>2</v>
      </c>
      <c r="B13" s="99">
        <v>8.75</v>
      </c>
      <c r="C13" s="99">
        <v>8.23</v>
      </c>
      <c r="D13" s="99">
        <v>7.98</v>
      </c>
      <c r="E13" s="99">
        <v>10</v>
      </c>
      <c r="F13" s="99">
        <v>10</v>
      </c>
      <c r="H13" s="99">
        <v>7.48</v>
      </c>
      <c r="I13" s="99">
        <v>8.23</v>
      </c>
      <c r="J13" s="99">
        <v>7.56</v>
      </c>
      <c r="K13" s="99">
        <v>6.66</v>
      </c>
      <c r="L13" s="99">
        <v>7.43</v>
      </c>
    </row>
    <row r="14" spans="1:15" x14ac:dyDescent="0.2">
      <c r="A14" s="70" t="s">
        <v>397</v>
      </c>
      <c r="B14" s="99">
        <v>5.2</v>
      </c>
      <c r="C14" s="99">
        <v>7.56</v>
      </c>
      <c r="D14" s="99">
        <v>6.98</v>
      </c>
      <c r="E14" s="99">
        <v>0</v>
      </c>
      <c r="F14" s="99">
        <v>10</v>
      </c>
      <c r="H14" s="99">
        <v>7.1</v>
      </c>
      <c r="I14" s="99">
        <v>7.98</v>
      </c>
      <c r="J14" s="99">
        <v>6.98</v>
      </c>
      <c r="K14" s="99">
        <v>6.86</v>
      </c>
      <c r="L14" s="99">
        <v>7.1</v>
      </c>
    </row>
    <row r="15" spans="1:15" x14ac:dyDescent="0.2">
      <c r="A15" s="73" t="s">
        <v>398</v>
      </c>
      <c r="B15" s="99">
        <v>4.91</v>
      </c>
      <c r="C15" s="99">
        <v>6.66</v>
      </c>
      <c r="D15" s="99">
        <v>6.86</v>
      </c>
      <c r="E15" s="99">
        <v>10</v>
      </c>
      <c r="F15" s="99">
        <v>10</v>
      </c>
      <c r="H15" s="99">
        <v>5</v>
      </c>
      <c r="I15" s="99">
        <v>10</v>
      </c>
      <c r="J15" s="99">
        <v>0</v>
      </c>
      <c r="K15" s="99">
        <v>10</v>
      </c>
      <c r="L15" s="99">
        <v>10</v>
      </c>
    </row>
    <row r="16" spans="1:15" x14ac:dyDescent="0.2">
      <c r="A16" s="69" t="s">
        <v>433</v>
      </c>
      <c r="B16" s="99">
        <v>3.7410000000000001</v>
      </c>
      <c r="C16" s="99">
        <v>7.43</v>
      </c>
      <c r="D16" s="99">
        <v>7.1</v>
      </c>
      <c r="E16" s="99">
        <v>10</v>
      </c>
      <c r="F16" s="99">
        <v>10</v>
      </c>
      <c r="H16" s="99">
        <v>0</v>
      </c>
      <c r="I16" s="99">
        <v>10</v>
      </c>
      <c r="J16" s="99">
        <v>10</v>
      </c>
      <c r="K16" s="99">
        <v>10</v>
      </c>
      <c r="L16" s="99">
        <v>10</v>
      </c>
    </row>
    <row r="18" spans="1:6" x14ac:dyDescent="0.2">
      <c r="A18" s="105" t="s">
        <v>453</v>
      </c>
      <c r="B18" s="61" t="s">
        <v>429</v>
      </c>
      <c r="C18" s="61" t="s">
        <v>38</v>
      </c>
      <c r="D18" s="61" t="s">
        <v>440</v>
      </c>
      <c r="E18" s="61" t="s">
        <v>446</v>
      </c>
      <c r="F18" s="61" t="s">
        <v>448</v>
      </c>
    </row>
    <row r="19" spans="1:6" x14ac:dyDescent="0.2">
      <c r="A19" s="72" t="s">
        <v>396</v>
      </c>
      <c r="B19" s="99">
        <v>8.6989999999999998</v>
      </c>
      <c r="C19" s="99">
        <v>8.75</v>
      </c>
      <c r="D19" s="99">
        <v>5.2</v>
      </c>
      <c r="E19" s="99">
        <v>4.91</v>
      </c>
      <c r="F19" s="99">
        <v>3.7410000000000001</v>
      </c>
    </row>
    <row r="20" spans="1:6" x14ac:dyDescent="0.2">
      <c r="A20" s="71" t="s">
        <v>2</v>
      </c>
      <c r="B20" s="99">
        <v>11.22</v>
      </c>
      <c r="C20" s="99">
        <v>12.345000000000001</v>
      </c>
      <c r="D20" s="99">
        <v>11.34</v>
      </c>
      <c r="E20" s="99">
        <v>9.99</v>
      </c>
      <c r="F20" s="99">
        <v>11.145</v>
      </c>
    </row>
    <row r="21" spans="1:6" x14ac:dyDescent="0.2">
      <c r="A21" s="70" t="s">
        <v>397</v>
      </c>
      <c r="B21" s="99">
        <v>14.2</v>
      </c>
      <c r="C21" s="99">
        <v>15.96</v>
      </c>
      <c r="D21" s="99">
        <v>13.96</v>
      </c>
      <c r="E21" s="99">
        <v>13.72</v>
      </c>
      <c r="F21" s="99">
        <v>14.2</v>
      </c>
    </row>
    <row r="22" spans="1:6" x14ac:dyDescent="0.2">
      <c r="A22" s="73" t="s">
        <v>398</v>
      </c>
      <c r="B22" s="99">
        <v>7.5</v>
      </c>
      <c r="C22" s="99">
        <v>15</v>
      </c>
      <c r="D22" s="99">
        <v>0</v>
      </c>
      <c r="E22" s="99">
        <v>15</v>
      </c>
      <c r="F22" s="99">
        <v>15</v>
      </c>
    </row>
    <row r="23" spans="1:6" x14ac:dyDescent="0.2">
      <c r="A23" s="69" t="s">
        <v>433</v>
      </c>
      <c r="B23" s="99">
        <v>0</v>
      </c>
      <c r="C23" s="99">
        <v>20</v>
      </c>
      <c r="D23" s="99">
        <v>20</v>
      </c>
      <c r="E23" s="99">
        <v>20</v>
      </c>
      <c r="F23" s="99">
        <v>20</v>
      </c>
    </row>
  </sheetData>
  <mergeCells count="6">
    <mergeCell ref="L1:L2"/>
    <mergeCell ref="B1:B2"/>
    <mergeCell ref="D1:D2"/>
    <mergeCell ref="F1:F2"/>
    <mergeCell ref="H1:H2"/>
    <mergeCell ref="J1: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4F6C-2923-8949-BABA-DE5F81BA43AB}">
  <sheetPr>
    <tabColor rgb="FF00B050"/>
  </sheetPr>
  <dimension ref="A1:T58"/>
  <sheetViews>
    <sheetView zoomScale="75" zoomScaleNormal="173" workbookViewId="0">
      <selection activeCell="AF23" sqref="AF23"/>
    </sheetView>
  </sheetViews>
  <sheetFormatPr baseColWidth="10" defaultRowHeight="16" x14ac:dyDescent="0.2"/>
  <cols>
    <col min="1" max="1" width="15.5" bestFit="1" customWidth="1"/>
    <col min="2" max="14" width="13.6640625" customWidth="1"/>
    <col min="15" max="15" width="17.5" bestFit="1" customWidth="1"/>
    <col min="16" max="21" width="13.6640625" customWidth="1"/>
  </cols>
  <sheetData>
    <row r="1" spans="1:20" x14ac:dyDescent="0.2">
      <c r="A1" s="61" t="s">
        <v>441</v>
      </c>
      <c r="B1" s="128" t="s">
        <v>429</v>
      </c>
      <c r="C1" s="129" t="s">
        <v>38</v>
      </c>
      <c r="D1" s="130" t="s">
        <v>39</v>
      </c>
      <c r="E1" s="126" t="s">
        <v>446</v>
      </c>
      <c r="F1" s="131" t="s">
        <v>448</v>
      </c>
      <c r="G1" s="127" t="s">
        <v>47</v>
      </c>
      <c r="H1" s="1"/>
    </row>
    <row r="2" spans="1:20" x14ac:dyDescent="0.2">
      <c r="A2" s="98" t="s">
        <v>442</v>
      </c>
      <c r="B2" s="128"/>
      <c r="C2" s="129"/>
      <c r="D2" s="130"/>
      <c r="E2" s="126"/>
      <c r="F2" s="131"/>
      <c r="G2" s="127"/>
      <c r="H2" s="61"/>
    </row>
    <row r="3" spans="1:20" x14ac:dyDescent="0.2">
      <c r="A3" s="72" t="s">
        <v>396</v>
      </c>
      <c r="B3" s="68">
        <v>8.6989999999999998</v>
      </c>
      <c r="C3" s="68">
        <v>7.48</v>
      </c>
      <c r="D3" s="68">
        <v>7.1</v>
      </c>
      <c r="E3" s="68">
        <v>5</v>
      </c>
      <c r="F3" s="68">
        <v>0</v>
      </c>
      <c r="G3" s="68">
        <f>SUM(B3+C3+D3+E3+F3)</f>
        <v>28.279000000000003</v>
      </c>
      <c r="H3" s="99"/>
    </row>
    <row r="4" spans="1:20" x14ac:dyDescent="0.2">
      <c r="A4" s="71" t="s">
        <v>2</v>
      </c>
      <c r="B4" s="135">
        <v>8.75</v>
      </c>
      <c r="C4" s="135">
        <v>8.23</v>
      </c>
      <c r="D4" s="135">
        <v>7.98</v>
      </c>
      <c r="E4" s="68">
        <v>10</v>
      </c>
      <c r="F4" s="68">
        <v>10</v>
      </c>
      <c r="G4" s="68">
        <f>SUM(B4+C4+D4+E4+F4)</f>
        <v>44.96</v>
      </c>
      <c r="H4" s="99"/>
    </row>
    <row r="5" spans="1:20" x14ac:dyDescent="0.2">
      <c r="A5" s="70" t="s">
        <v>397</v>
      </c>
      <c r="B5" s="68">
        <v>5.2</v>
      </c>
      <c r="C5" s="68">
        <v>7.56</v>
      </c>
      <c r="D5" s="68">
        <v>6.98</v>
      </c>
      <c r="E5" s="68">
        <v>0</v>
      </c>
      <c r="F5" s="68">
        <v>10</v>
      </c>
      <c r="G5" s="68">
        <f>SUM(B5+C5+D5+E5+F5)</f>
        <v>29.740000000000002</v>
      </c>
      <c r="H5" s="99"/>
    </row>
    <row r="6" spans="1:20" x14ac:dyDescent="0.2">
      <c r="A6" s="73" t="s">
        <v>398</v>
      </c>
      <c r="B6" s="68">
        <v>4.91</v>
      </c>
      <c r="C6" s="68">
        <v>6.66</v>
      </c>
      <c r="D6" s="68">
        <v>6.86</v>
      </c>
      <c r="E6" s="68">
        <v>10</v>
      </c>
      <c r="F6" s="68">
        <v>10</v>
      </c>
      <c r="G6" s="68">
        <f>SUM(B6+C6+D6+E6+F6)</f>
        <v>38.43</v>
      </c>
      <c r="H6" s="99"/>
    </row>
    <row r="7" spans="1:20" x14ac:dyDescent="0.2">
      <c r="A7" s="69" t="s">
        <v>433</v>
      </c>
      <c r="B7" s="68">
        <v>3.7410000000000001</v>
      </c>
      <c r="C7" s="68">
        <v>7.43</v>
      </c>
      <c r="D7" s="68">
        <v>7.1</v>
      </c>
      <c r="E7" s="68">
        <v>10</v>
      </c>
      <c r="F7" s="68">
        <v>10</v>
      </c>
      <c r="G7" s="68">
        <f>SUM(B7+C7+D7+E7+F7)</f>
        <v>38.271000000000001</v>
      </c>
      <c r="H7" s="99"/>
    </row>
    <row r="8" spans="1:20" x14ac:dyDescent="0.2">
      <c r="A8" s="61" t="s">
        <v>451</v>
      </c>
      <c r="B8" s="68">
        <v>10</v>
      </c>
      <c r="C8" s="68">
        <v>10</v>
      </c>
      <c r="D8" s="68">
        <v>10</v>
      </c>
      <c r="E8" s="68">
        <v>10</v>
      </c>
      <c r="F8" s="68">
        <v>10</v>
      </c>
      <c r="G8" s="68">
        <f>SUM(B8+C8+D8+E8+F8)</f>
        <v>50</v>
      </c>
      <c r="H8" s="99"/>
    </row>
    <row r="11" spans="1:20" x14ac:dyDescent="0.2">
      <c r="A11" s="16" t="s">
        <v>442</v>
      </c>
      <c r="B11" s="16">
        <v>1</v>
      </c>
      <c r="C11" s="16">
        <v>1</v>
      </c>
      <c r="D11" s="16">
        <v>1</v>
      </c>
      <c r="E11" s="16">
        <v>1</v>
      </c>
      <c r="F11" s="16">
        <v>1</v>
      </c>
    </row>
    <row r="12" spans="1:20" x14ac:dyDescent="0.2">
      <c r="A12" s="61" t="s">
        <v>452</v>
      </c>
      <c r="B12" s="61" t="s">
        <v>429</v>
      </c>
      <c r="C12" s="61" t="s">
        <v>38</v>
      </c>
      <c r="D12" s="61" t="s">
        <v>440</v>
      </c>
      <c r="E12" s="61" t="s">
        <v>446</v>
      </c>
      <c r="F12" s="61" t="s">
        <v>448</v>
      </c>
      <c r="G12" s="134" t="s">
        <v>47</v>
      </c>
      <c r="O12" s="139" t="s">
        <v>459</v>
      </c>
      <c r="P12" s="139" t="s">
        <v>454</v>
      </c>
      <c r="Q12" s="139" t="s">
        <v>455</v>
      </c>
      <c r="R12" s="139" t="s">
        <v>456</v>
      </c>
      <c r="S12" s="139" t="s">
        <v>457</v>
      </c>
      <c r="T12" s="139" t="s">
        <v>458</v>
      </c>
    </row>
    <row r="13" spans="1:20" x14ac:dyDescent="0.2">
      <c r="A13" s="72" t="s">
        <v>396</v>
      </c>
      <c r="B13" s="68">
        <f>B3*$B$11</f>
        <v>8.6989999999999998</v>
      </c>
      <c r="C13" s="68">
        <f>C3*$C$11</f>
        <v>7.48</v>
      </c>
      <c r="D13" s="68">
        <f>D3*$D$11</f>
        <v>7.1</v>
      </c>
      <c r="E13" s="68">
        <f>E3*$E$11</f>
        <v>5</v>
      </c>
      <c r="F13" s="68">
        <f>F3*$F$11</f>
        <v>0</v>
      </c>
      <c r="G13" s="68">
        <f>SUM(B13+C13+D13+E13+F13)</f>
        <v>28.279000000000003</v>
      </c>
      <c r="O13" s="140" t="s">
        <v>396</v>
      </c>
      <c r="P13" s="141">
        <v>28.279000000000003</v>
      </c>
      <c r="Q13" s="141">
        <v>41.619</v>
      </c>
      <c r="R13" s="141">
        <v>45.718000000000004</v>
      </c>
      <c r="S13" s="141">
        <v>51.558000000000007</v>
      </c>
      <c r="T13" s="141">
        <v>40.358999999999995</v>
      </c>
    </row>
    <row r="14" spans="1:20" x14ac:dyDescent="0.2">
      <c r="A14" s="71" t="s">
        <v>2</v>
      </c>
      <c r="B14" s="68">
        <f>B4*$B$11</f>
        <v>8.75</v>
      </c>
      <c r="C14" s="68">
        <f>C4*$C$11</f>
        <v>8.23</v>
      </c>
      <c r="D14" s="68">
        <f>D4*$D$11</f>
        <v>7.98</v>
      </c>
      <c r="E14" s="68">
        <f>E4*$E$11</f>
        <v>10</v>
      </c>
      <c r="F14" s="68">
        <f>F4*$F$11</f>
        <v>10</v>
      </c>
      <c r="G14" s="68">
        <f>SUM(B14+C14+D14+E14+F14)</f>
        <v>44.96</v>
      </c>
      <c r="O14" s="140" t="s">
        <v>2</v>
      </c>
      <c r="P14" s="141">
        <v>44.96</v>
      </c>
      <c r="Q14" s="141">
        <v>72.055000000000007</v>
      </c>
      <c r="R14" s="141">
        <v>67.825000000000003</v>
      </c>
      <c r="S14" s="141">
        <v>69.92</v>
      </c>
      <c r="T14" s="141">
        <v>51.17</v>
      </c>
    </row>
    <row r="15" spans="1:20" x14ac:dyDescent="0.2">
      <c r="A15" s="70" t="s">
        <v>397</v>
      </c>
      <c r="B15" s="68">
        <f>B5*$B$11</f>
        <v>5.2</v>
      </c>
      <c r="C15" s="68">
        <f>C5*$C$11</f>
        <v>7.56</v>
      </c>
      <c r="D15" s="68">
        <f>D5*$D$11</f>
        <v>6.98</v>
      </c>
      <c r="E15" s="68">
        <f>E5*$E$11</f>
        <v>0</v>
      </c>
      <c r="F15" s="68">
        <f>F5*$F$11</f>
        <v>10</v>
      </c>
      <c r="G15" s="68">
        <f>SUM(B15+C15+D15+E15+F15)</f>
        <v>29.740000000000002</v>
      </c>
      <c r="O15" s="140" t="s">
        <v>397</v>
      </c>
      <c r="P15" s="141">
        <v>29.740000000000002</v>
      </c>
      <c r="Q15" s="141">
        <v>50.5</v>
      </c>
      <c r="R15" s="141">
        <v>38.72</v>
      </c>
      <c r="S15" s="141">
        <v>49.480000000000004</v>
      </c>
      <c r="T15" s="141">
        <v>39.28</v>
      </c>
    </row>
    <row r="16" spans="1:20" x14ac:dyDescent="0.2">
      <c r="A16" s="73" t="s">
        <v>398</v>
      </c>
      <c r="B16" s="68">
        <f>B6*$B$11</f>
        <v>4.91</v>
      </c>
      <c r="C16" s="68">
        <f>C6*$C$11</f>
        <v>6.66</v>
      </c>
      <c r="D16" s="68">
        <f>D6*$D$11</f>
        <v>6.86</v>
      </c>
      <c r="E16" s="68">
        <f>E6*$E$11</f>
        <v>10</v>
      </c>
      <c r="F16" s="68">
        <f>F6*$F$11</f>
        <v>10</v>
      </c>
      <c r="G16" s="68">
        <f>SUM(B16+C16+D16+E16+F16)</f>
        <v>38.43</v>
      </c>
      <c r="O16" s="140" t="s">
        <v>398</v>
      </c>
      <c r="P16" s="141">
        <v>38.43</v>
      </c>
      <c r="Q16" s="141">
        <v>63.620000000000005</v>
      </c>
      <c r="R16" s="141">
        <v>56.67</v>
      </c>
      <c r="S16" s="141">
        <v>56.86</v>
      </c>
      <c r="T16" s="141">
        <v>41.95</v>
      </c>
    </row>
    <row r="17" spans="1:20" x14ac:dyDescent="0.2">
      <c r="A17" s="69" t="s">
        <v>433</v>
      </c>
      <c r="B17" s="68">
        <f>B7*$B$11</f>
        <v>3.7410000000000001</v>
      </c>
      <c r="C17" s="68">
        <f>C7*$C$11</f>
        <v>7.43</v>
      </c>
      <c r="D17" s="68">
        <f>D7*$D$11</f>
        <v>7.1</v>
      </c>
      <c r="E17" s="68">
        <f>E7*$E$11</f>
        <v>10</v>
      </c>
      <c r="F17" s="68">
        <f>F7*$F$11</f>
        <v>10</v>
      </c>
      <c r="G17" s="68">
        <f>SUM(B17+C17+D17+E17+F17)</f>
        <v>38.271000000000001</v>
      </c>
      <c r="O17" s="140" t="s">
        <v>433</v>
      </c>
      <c r="P17" s="141">
        <v>38.271000000000001</v>
      </c>
      <c r="Q17" s="141">
        <v>64.085999999999999</v>
      </c>
      <c r="R17" s="141">
        <v>55.726999999999997</v>
      </c>
      <c r="S17" s="141">
        <v>56.542000000000002</v>
      </c>
      <c r="T17" s="141">
        <v>42.801000000000002</v>
      </c>
    </row>
    <row r="18" spans="1:20" x14ac:dyDescent="0.2">
      <c r="A18" s="61" t="s">
        <v>451</v>
      </c>
      <c r="B18" s="68">
        <f>B8*$B$11</f>
        <v>10</v>
      </c>
      <c r="C18" s="68">
        <f>C8*$C$11</f>
        <v>10</v>
      </c>
      <c r="D18" s="68">
        <f>D8*$D$11</f>
        <v>10</v>
      </c>
      <c r="E18" s="68">
        <f>E8*$E$11</f>
        <v>10</v>
      </c>
      <c r="F18" s="68">
        <f>F8*$F$11</f>
        <v>10</v>
      </c>
      <c r="G18" s="68">
        <f>SUM(B18+C18+D18+E18+F18)</f>
        <v>50</v>
      </c>
      <c r="O18" s="140" t="s">
        <v>460</v>
      </c>
      <c r="P18" s="141">
        <v>50</v>
      </c>
      <c r="Q18" s="141">
        <v>80</v>
      </c>
      <c r="R18" s="141">
        <v>75</v>
      </c>
      <c r="S18" s="141">
        <v>80</v>
      </c>
      <c r="T18" s="141">
        <v>60</v>
      </c>
    </row>
    <row r="19" spans="1:20" x14ac:dyDescent="0.2">
      <c r="A19" s="1"/>
      <c r="B19" s="1"/>
      <c r="C19" s="1"/>
      <c r="D19" s="1"/>
      <c r="E19" s="1"/>
      <c r="F19" s="1"/>
    </row>
    <row r="20" spans="1:20" x14ac:dyDescent="0.2">
      <c r="A20" s="1"/>
      <c r="B20" s="1"/>
      <c r="C20" s="1"/>
      <c r="D20" s="1"/>
      <c r="E20" s="1"/>
      <c r="F20" s="1"/>
      <c r="P20" s="137">
        <v>5</v>
      </c>
      <c r="Q20" s="137">
        <v>5</v>
      </c>
      <c r="R20" s="138">
        <v>4</v>
      </c>
      <c r="S20" s="138">
        <v>4</v>
      </c>
      <c r="T20" s="138">
        <v>4</v>
      </c>
    </row>
    <row r="21" spans="1:20" x14ac:dyDescent="0.2">
      <c r="A21" s="16" t="s">
        <v>442</v>
      </c>
      <c r="B21" s="16">
        <v>1</v>
      </c>
      <c r="C21" s="16">
        <v>1.5</v>
      </c>
      <c r="D21" s="16">
        <v>2</v>
      </c>
      <c r="E21" s="16">
        <v>1.5</v>
      </c>
      <c r="F21" s="16">
        <v>2</v>
      </c>
      <c r="P21" s="138">
        <v>1</v>
      </c>
      <c r="Q21" s="138">
        <v>1</v>
      </c>
      <c r="R21" s="138">
        <v>1</v>
      </c>
      <c r="S21" s="138">
        <v>1</v>
      </c>
      <c r="T21" s="138">
        <v>1</v>
      </c>
    </row>
    <row r="22" spans="1:20" x14ac:dyDescent="0.2">
      <c r="A22" s="61" t="s">
        <v>452</v>
      </c>
      <c r="B22" s="61" t="s">
        <v>429</v>
      </c>
      <c r="C22" s="61" t="s">
        <v>38</v>
      </c>
      <c r="D22" s="61" t="s">
        <v>440</v>
      </c>
      <c r="E22" s="61" t="s">
        <v>446</v>
      </c>
      <c r="F22" s="61" t="s">
        <v>448</v>
      </c>
      <c r="G22" s="134" t="s">
        <v>47</v>
      </c>
      <c r="P22" s="137">
        <v>4</v>
      </c>
      <c r="Q22" s="137">
        <v>4</v>
      </c>
      <c r="R22" s="138">
        <v>5</v>
      </c>
      <c r="S22" s="138">
        <v>5</v>
      </c>
      <c r="T22" s="138">
        <v>5</v>
      </c>
    </row>
    <row r="23" spans="1:20" x14ac:dyDescent="0.2">
      <c r="A23" s="72" t="s">
        <v>396</v>
      </c>
      <c r="B23" s="68">
        <f>B3*$B$21</f>
        <v>8.6989999999999998</v>
      </c>
      <c r="C23" s="68">
        <f>C3*$C$21</f>
        <v>11.22</v>
      </c>
      <c r="D23" s="68">
        <f>D3*$D$21</f>
        <v>14.2</v>
      </c>
      <c r="E23" s="68">
        <f>E3*$E$21</f>
        <v>7.5</v>
      </c>
      <c r="F23" s="68">
        <f>F3*$F$21</f>
        <v>0</v>
      </c>
      <c r="G23" s="68">
        <f>SUM(B23+C23+D23+E23+F23)</f>
        <v>41.619</v>
      </c>
      <c r="P23" s="138">
        <v>2</v>
      </c>
      <c r="Q23" s="137">
        <v>3</v>
      </c>
      <c r="R23" s="138">
        <v>2</v>
      </c>
      <c r="S23" s="138">
        <v>2</v>
      </c>
      <c r="T23" s="137">
        <v>3</v>
      </c>
    </row>
    <row r="24" spans="1:20" x14ac:dyDescent="0.2">
      <c r="A24" s="71" t="s">
        <v>2</v>
      </c>
      <c r="B24" s="68">
        <f t="shared" ref="B24:B28" si="0">B4*$B$21</f>
        <v>8.75</v>
      </c>
      <c r="C24" s="68">
        <f t="shared" ref="C24:C28" si="1">C4*$C$21</f>
        <v>12.345000000000001</v>
      </c>
      <c r="D24" s="68">
        <f t="shared" ref="D24:D28" si="2">D4*$D$21</f>
        <v>15.96</v>
      </c>
      <c r="E24" s="68">
        <f t="shared" ref="E24:E28" si="3">E4*$E$21</f>
        <v>15</v>
      </c>
      <c r="F24" s="68">
        <f t="shared" ref="F24:F28" si="4">F4*$F$21</f>
        <v>20</v>
      </c>
      <c r="G24" s="68">
        <f>SUM(B24+C24+D24+E24+F24)</f>
        <v>72.055000000000007</v>
      </c>
      <c r="P24" s="138">
        <v>3</v>
      </c>
      <c r="Q24" s="137">
        <v>2</v>
      </c>
      <c r="R24" s="138">
        <v>3</v>
      </c>
      <c r="S24" s="138">
        <v>3</v>
      </c>
      <c r="T24" s="137">
        <v>2</v>
      </c>
    </row>
    <row r="25" spans="1:20" x14ac:dyDescent="0.2">
      <c r="A25" s="70" t="s">
        <v>397</v>
      </c>
      <c r="B25" s="68">
        <f t="shared" si="0"/>
        <v>5.2</v>
      </c>
      <c r="C25" s="68">
        <f t="shared" si="1"/>
        <v>11.34</v>
      </c>
      <c r="D25" s="68">
        <f t="shared" si="2"/>
        <v>13.96</v>
      </c>
      <c r="E25" s="68">
        <f t="shared" si="3"/>
        <v>0</v>
      </c>
      <c r="F25" s="68">
        <f t="shared" si="4"/>
        <v>20</v>
      </c>
      <c r="G25" s="68">
        <f>SUM(B25+C25+D25+E25+F25)</f>
        <v>50.5</v>
      </c>
    </row>
    <row r="26" spans="1:20" x14ac:dyDescent="0.2">
      <c r="A26" s="73" t="s">
        <v>398</v>
      </c>
      <c r="B26" s="68">
        <f t="shared" si="0"/>
        <v>4.91</v>
      </c>
      <c r="C26" s="68">
        <f t="shared" si="1"/>
        <v>9.99</v>
      </c>
      <c r="D26" s="68">
        <f t="shared" si="2"/>
        <v>13.72</v>
      </c>
      <c r="E26" s="68">
        <f t="shared" si="3"/>
        <v>15</v>
      </c>
      <c r="F26" s="68">
        <f t="shared" si="4"/>
        <v>20</v>
      </c>
      <c r="G26" s="68">
        <f>SUM(B26+C26+D26+E26+F26)</f>
        <v>63.620000000000005</v>
      </c>
    </row>
    <row r="27" spans="1:20" x14ac:dyDescent="0.2">
      <c r="A27" s="69" t="s">
        <v>433</v>
      </c>
      <c r="B27" s="68">
        <f t="shared" si="0"/>
        <v>3.7410000000000001</v>
      </c>
      <c r="C27" s="68">
        <f t="shared" si="1"/>
        <v>11.145</v>
      </c>
      <c r="D27" s="68">
        <f t="shared" si="2"/>
        <v>14.2</v>
      </c>
      <c r="E27" s="68">
        <f t="shared" si="3"/>
        <v>15</v>
      </c>
      <c r="F27" s="68">
        <f t="shared" si="4"/>
        <v>20</v>
      </c>
      <c r="G27" s="68">
        <f>SUM(B27+C27+D27+E27+F27)</f>
        <v>64.085999999999999</v>
      </c>
    </row>
    <row r="28" spans="1:20" x14ac:dyDescent="0.2">
      <c r="A28" s="61" t="s">
        <v>451</v>
      </c>
      <c r="B28" s="68">
        <f t="shared" si="0"/>
        <v>10</v>
      </c>
      <c r="C28" s="68">
        <f t="shared" si="1"/>
        <v>15</v>
      </c>
      <c r="D28" s="68">
        <f t="shared" si="2"/>
        <v>20</v>
      </c>
      <c r="E28" s="68">
        <f t="shared" si="3"/>
        <v>15</v>
      </c>
      <c r="F28" s="68">
        <f t="shared" si="4"/>
        <v>20</v>
      </c>
      <c r="G28" s="68">
        <f>SUM(B28+C28+D28+E28+F28)</f>
        <v>80</v>
      </c>
    </row>
    <row r="29" spans="1:20" x14ac:dyDescent="0.2">
      <c r="A29" s="1"/>
      <c r="B29" s="1"/>
      <c r="C29" s="1"/>
      <c r="D29" s="1"/>
      <c r="E29" s="1"/>
      <c r="F29" s="1"/>
    </row>
    <row r="30" spans="1:20" x14ac:dyDescent="0.2">
      <c r="A30" s="1"/>
      <c r="B30" s="1"/>
      <c r="C30" s="1"/>
      <c r="D30" s="1"/>
      <c r="E30" s="1"/>
      <c r="F30" s="1"/>
    </row>
    <row r="31" spans="1:20" x14ac:dyDescent="0.2">
      <c r="A31" s="16" t="s">
        <v>442</v>
      </c>
      <c r="B31" s="16">
        <v>2</v>
      </c>
      <c r="C31" s="16">
        <v>1.5</v>
      </c>
      <c r="D31" s="16">
        <v>1</v>
      </c>
      <c r="E31" s="16">
        <v>2</v>
      </c>
      <c r="F31" s="16">
        <v>1</v>
      </c>
    </row>
    <row r="32" spans="1:20" x14ac:dyDescent="0.2">
      <c r="A32" s="61" t="s">
        <v>452</v>
      </c>
      <c r="B32" s="61" t="s">
        <v>429</v>
      </c>
      <c r="C32" s="61" t="s">
        <v>38</v>
      </c>
      <c r="D32" s="61" t="s">
        <v>440</v>
      </c>
      <c r="E32" s="61" t="s">
        <v>446</v>
      </c>
      <c r="F32" s="61" t="s">
        <v>448</v>
      </c>
      <c r="G32" s="134" t="s">
        <v>47</v>
      </c>
    </row>
    <row r="33" spans="1:7" x14ac:dyDescent="0.2">
      <c r="A33" s="72" t="s">
        <v>396</v>
      </c>
      <c r="B33" s="68">
        <f>B3*$B$31</f>
        <v>17.398</v>
      </c>
      <c r="C33" s="68">
        <f>C3*$C$31</f>
        <v>11.22</v>
      </c>
      <c r="D33" s="68">
        <f>D3*$D$31</f>
        <v>7.1</v>
      </c>
      <c r="E33" s="68">
        <f>E3*$E$31</f>
        <v>10</v>
      </c>
      <c r="F33" s="68">
        <f>F3*$F$31</f>
        <v>0</v>
      </c>
      <c r="G33" s="68">
        <f>SUM(B33+C33+D33+E33+F33)</f>
        <v>45.718000000000004</v>
      </c>
    </row>
    <row r="34" spans="1:7" x14ac:dyDescent="0.2">
      <c r="A34" s="71" t="s">
        <v>2</v>
      </c>
      <c r="B34" s="68">
        <f t="shared" ref="B34:B38" si="5">B4*$B$31</f>
        <v>17.5</v>
      </c>
      <c r="C34" s="68">
        <f t="shared" ref="C34:C38" si="6">C4*$C$31</f>
        <v>12.345000000000001</v>
      </c>
      <c r="D34" s="68">
        <f t="shared" ref="D34:D38" si="7">D4*$D$31</f>
        <v>7.98</v>
      </c>
      <c r="E34" s="68">
        <f t="shared" ref="E34:E38" si="8">E4*$E$31</f>
        <v>20</v>
      </c>
      <c r="F34" s="68">
        <f t="shared" ref="F34:F38" si="9">F4*$F$31</f>
        <v>10</v>
      </c>
      <c r="G34" s="68">
        <f>SUM(B34+C34+D34+E34+F34)</f>
        <v>67.825000000000003</v>
      </c>
    </row>
    <row r="35" spans="1:7" x14ac:dyDescent="0.2">
      <c r="A35" s="70" t="s">
        <v>397</v>
      </c>
      <c r="B35" s="68">
        <f t="shared" si="5"/>
        <v>10.4</v>
      </c>
      <c r="C35" s="68">
        <f t="shared" si="6"/>
        <v>11.34</v>
      </c>
      <c r="D35" s="68">
        <f t="shared" si="7"/>
        <v>6.98</v>
      </c>
      <c r="E35" s="68">
        <f t="shared" si="8"/>
        <v>0</v>
      </c>
      <c r="F35" s="68">
        <f t="shared" si="9"/>
        <v>10</v>
      </c>
      <c r="G35" s="68">
        <f>SUM(B35+C35+D35+E35+F35)</f>
        <v>38.72</v>
      </c>
    </row>
    <row r="36" spans="1:7" x14ac:dyDescent="0.2">
      <c r="A36" s="73" t="s">
        <v>398</v>
      </c>
      <c r="B36" s="68">
        <f t="shared" si="5"/>
        <v>9.82</v>
      </c>
      <c r="C36" s="68">
        <f t="shared" si="6"/>
        <v>9.99</v>
      </c>
      <c r="D36" s="68">
        <f t="shared" si="7"/>
        <v>6.86</v>
      </c>
      <c r="E36" s="68">
        <f t="shared" si="8"/>
        <v>20</v>
      </c>
      <c r="F36" s="68">
        <f t="shared" si="9"/>
        <v>10</v>
      </c>
      <c r="G36" s="68">
        <f>SUM(B36+C36+D36+E36+F36)</f>
        <v>56.67</v>
      </c>
    </row>
    <row r="37" spans="1:7" x14ac:dyDescent="0.2">
      <c r="A37" s="69" t="s">
        <v>433</v>
      </c>
      <c r="B37" s="68">
        <f t="shared" si="5"/>
        <v>7.4820000000000002</v>
      </c>
      <c r="C37" s="68">
        <f t="shared" si="6"/>
        <v>11.145</v>
      </c>
      <c r="D37" s="68">
        <f t="shared" si="7"/>
        <v>7.1</v>
      </c>
      <c r="E37" s="68">
        <f t="shared" si="8"/>
        <v>20</v>
      </c>
      <c r="F37" s="68">
        <f t="shared" si="9"/>
        <v>10</v>
      </c>
      <c r="G37" s="68">
        <f>SUM(B37+C37+D37+E37+F37)</f>
        <v>55.726999999999997</v>
      </c>
    </row>
    <row r="38" spans="1:7" x14ac:dyDescent="0.2">
      <c r="A38" s="61" t="s">
        <v>451</v>
      </c>
      <c r="B38" s="68">
        <f t="shared" si="5"/>
        <v>20</v>
      </c>
      <c r="C38" s="68">
        <f t="shared" si="6"/>
        <v>15</v>
      </c>
      <c r="D38" s="68">
        <f t="shared" si="7"/>
        <v>10</v>
      </c>
      <c r="E38" s="68">
        <f t="shared" si="8"/>
        <v>20</v>
      </c>
      <c r="F38" s="68">
        <f>F8*$F$31</f>
        <v>10</v>
      </c>
      <c r="G38" s="68">
        <f>SUM(B38+C38+D38+E38+F38)</f>
        <v>75</v>
      </c>
    </row>
    <row r="39" spans="1:7" x14ac:dyDescent="0.2">
      <c r="A39" s="1"/>
      <c r="B39" s="1"/>
      <c r="C39" s="1"/>
      <c r="D39" s="1"/>
      <c r="E39" s="1"/>
      <c r="F39" s="1"/>
    </row>
    <row r="40" spans="1:7" x14ac:dyDescent="0.2">
      <c r="A40" s="1"/>
      <c r="B40" s="1"/>
      <c r="C40" s="1"/>
      <c r="D40" s="1"/>
      <c r="E40" s="1"/>
      <c r="F40" s="1"/>
    </row>
    <row r="41" spans="1:7" x14ac:dyDescent="0.2">
      <c r="A41" s="16" t="s">
        <v>442</v>
      </c>
      <c r="B41" s="16">
        <v>2</v>
      </c>
      <c r="C41" s="16">
        <v>2</v>
      </c>
      <c r="D41" s="16">
        <v>2</v>
      </c>
      <c r="E41" s="16">
        <v>1</v>
      </c>
      <c r="F41" s="16">
        <v>1</v>
      </c>
    </row>
    <row r="42" spans="1:7" x14ac:dyDescent="0.2">
      <c r="A42" s="61" t="s">
        <v>452</v>
      </c>
      <c r="B42" s="61" t="s">
        <v>429</v>
      </c>
      <c r="C42" s="61" t="s">
        <v>38</v>
      </c>
      <c r="D42" s="61" t="s">
        <v>440</v>
      </c>
      <c r="E42" s="61" t="s">
        <v>446</v>
      </c>
      <c r="F42" s="61" t="s">
        <v>448</v>
      </c>
      <c r="G42" s="134" t="s">
        <v>47</v>
      </c>
    </row>
    <row r="43" spans="1:7" x14ac:dyDescent="0.2">
      <c r="A43" s="72" t="s">
        <v>396</v>
      </c>
      <c r="B43" s="68">
        <f>B3*$B$41</f>
        <v>17.398</v>
      </c>
      <c r="C43" s="68">
        <f>C3*$C$41</f>
        <v>14.96</v>
      </c>
      <c r="D43" s="68">
        <f>D3*$D$41</f>
        <v>14.2</v>
      </c>
      <c r="E43" s="68">
        <f>E3*$E$41</f>
        <v>5</v>
      </c>
      <c r="F43" s="68">
        <f>F3*$F$41</f>
        <v>0</v>
      </c>
      <c r="G43" s="68">
        <f>SUM(B43+C43+D43+E43+F43)</f>
        <v>51.558000000000007</v>
      </c>
    </row>
    <row r="44" spans="1:7" x14ac:dyDescent="0.2">
      <c r="A44" s="71" t="s">
        <v>2</v>
      </c>
      <c r="B44" s="68">
        <f t="shared" ref="B44:B48" si="10">B4*$B$41</f>
        <v>17.5</v>
      </c>
      <c r="C44" s="68">
        <f t="shared" ref="C44:C48" si="11">C4*$C$41</f>
        <v>16.46</v>
      </c>
      <c r="D44" s="68">
        <f t="shared" ref="D44:D48" si="12">D4*$D$41</f>
        <v>15.96</v>
      </c>
      <c r="E44" s="68">
        <f t="shared" ref="E44:E48" si="13">E4*$E$41</f>
        <v>10</v>
      </c>
      <c r="F44" s="68">
        <f t="shared" ref="F44:F48" si="14">F4*$F$41</f>
        <v>10</v>
      </c>
      <c r="G44" s="68">
        <f>SUM(B44+C44+D44+E44+F44)</f>
        <v>69.92</v>
      </c>
    </row>
    <row r="45" spans="1:7" x14ac:dyDescent="0.2">
      <c r="A45" s="70" t="s">
        <v>397</v>
      </c>
      <c r="B45" s="68">
        <f t="shared" si="10"/>
        <v>10.4</v>
      </c>
      <c r="C45" s="68">
        <f t="shared" si="11"/>
        <v>15.12</v>
      </c>
      <c r="D45" s="68">
        <f t="shared" si="12"/>
        <v>13.96</v>
      </c>
      <c r="E45" s="68">
        <f t="shared" si="13"/>
        <v>0</v>
      </c>
      <c r="F45" s="68">
        <f t="shared" si="14"/>
        <v>10</v>
      </c>
      <c r="G45" s="68">
        <f>SUM(B45+C45+D45+E45+F45)</f>
        <v>49.480000000000004</v>
      </c>
    </row>
    <row r="46" spans="1:7" x14ac:dyDescent="0.2">
      <c r="A46" s="73" t="s">
        <v>398</v>
      </c>
      <c r="B46" s="68">
        <f t="shared" si="10"/>
        <v>9.82</v>
      </c>
      <c r="C46" s="68">
        <f t="shared" si="11"/>
        <v>13.32</v>
      </c>
      <c r="D46" s="68">
        <f t="shared" si="12"/>
        <v>13.72</v>
      </c>
      <c r="E46" s="68">
        <f t="shared" si="13"/>
        <v>10</v>
      </c>
      <c r="F46" s="68">
        <f t="shared" si="14"/>
        <v>10</v>
      </c>
      <c r="G46" s="68">
        <f>SUM(B46+C46+D46+E46+F46)</f>
        <v>56.86</v>
      </c>
    </row>
    <row r="47" spans="1:7" x14ac:dyDescent="0.2">
      <c r="A47" s="69" t="s">
        <v>433</v>
      </c>
      <c r="B47" s="68">
        <f t="shared" si="10"/>
        <v>7.4820000000000002</v>
      </c>
      <c r="C47" s="68">
        <f t="shared" si="11"/>
        <v>14.86</v>
      </c>
      <c r="D47" s="68">
        <f t="shared" si="12"/>
        <v>14.2</v>
      </c>
      <c r="E47" s="68">
        <f t="shared" si="13"/>
        <v>10</v>
      </c>
      <c r="F47" s="68">
        <f t="shared" si="14"/>
        <v>10</v>
      </c>
      <c r="G47" s="68">
        <f>SUM(B47+C47+D47+E47+F47)</f>
        <v>56.542000000000002</v>
      </c>
    </row>
    <row r="48" spans="1:7" x14ac:dyDescent="0.2">
      <c r="A48" s="61" t="s">
        <v>451</v>
      </c>
      <c r="B48" s="68">
        <f t="shared" si="10"/>
        <v>20</v>
      </c>
      <c r="C48" s="68">
        <f t="shared" si="11"/>
        <v>20</v>
      </c>
      <c r="D48" s="68">
        <f t="shared" si="12"/>
        <v>20</v>
      </c>
      <c r="E48" s="68">
        <f t="shared" si="13"/>
        <v>10</v>
      </c>
      <c r="F48" s="68">
        <f t="shared" si="14"/>
        <v>10</v>
      </c>
      <c r="G48" s="68">
        <f>SUM(B48+C48+D48+E48+F48)</f>
        <v>80</v>
      </c>
    </row>
    <row r="49" spans="1:7" x14ac:dyDescent="0.2">
      <c r="A49" s="1"/>
      <c r="B49" s="1"/>
      <c r="C49" s="1"/>
      <c r="D49" s="1"/>
      <c r="E49" s="1"/>
      <c r="F49" s="1"/>
    </row>
    <row r="50" spans="1:7" x14ac:dyDescent="0.2">
      <c r="A50" s="1"/>
      <c r="B50" s="1"/>
      <c r="C50" s="1"/>
      <c r="D50" s="1"/>
      <c r="E50" s="1"/>
      <c r="F50" s="1"/>
    </row>
    <row r="51" spans="1:7" x14ac:dyDescent="0.2">
      <c r="A51" s="16" t="s">
        <v>442</v>
      </c>
      <c r="B51" s="16">
        <v>1</v>
      </c>
      <c r="C51" s="16">
        <v>2</v>
      </c>
      <c r="D51" s="16">
        <v>2</v>
      </c>
      <c r="E51" s="16">
        <v>0.5</v>
      </c>
      <c r="F51" s="16">
        <v>0.5</v>
      </c>
    </row>
    <row r="52" spans="1:7" x14ac:dyDescent="0.2">
      <c r="A52" s="105" t="s">
        <v>452</v>
      </c>
      <c r="B52" s="61" t="s">
        <v>429</v>
      </c>
      <c r="C52" s="61" t="s">
        <v>38</v>
      </c>
      <c r="D52" s="61" t="s">
        <v>440</v>
      </c>
      <c r="E52" s="61" t="s">
        <v>446</v>
      </c>
      <c r="F52" s="61" t="s">
        <v>448</v>
      </c>
      <c r="G52" s="134" t="s">
        <v>47</v>
      </c>
    </row>
    <row r="53" spans="1:7" x14ac:dyDescent="0.2">
      <c r="A53" s="72" t="s">
        <v>396</v>
      </c>
      <c r="B53" s="68">
        <f>B3*$B$51</f>
        <v>8.6989999999999998</v>
      </c>
      <c r="C53" s="68">
        <f>C3*$C$51</f>
        <v>14.96</v>
      </c>
      <c r="D53" s="68">
        <f>D3*$D$51</f>
        <v>14.2</v>
      </c>
      <c r="E53" s="68">
        <f>E3*$E$51</f>
        <v>2.5</v>
      </c>
      <c r="F53" s="68">
        <f>F3*$F$51</f>
        <v>0</v>
      </c>
      <c r="G53" s="68">
        <f>SUM(B53+C53+D53+E53+F53)</f>
        <v>40.358999999999995</v>
      </c>
    </row>
    <row r="54" spans="1:7" x14ac:dyDescent="0.2">
      <c r="A54" s="71" t="s">
        <v>2</v>
      </c>
      <c r="B54" s="68">
        <f t="shared" ref="B54:B58" si="15">B4*$B$51</f>
        <v>8.75</v>
      </c>
      <c r="C54" s="68">
        <f t="shared" ref="C54:C58" si="16">C4*$C$51</f>
        <v>16.46</v>
      </c>
      <c r="D54" s="68">
        <f t="shared" ref="D54:D58" si="17">D4*$D$51</f>
        <v>15.96</v>
      </c>
      <c r="E54" s="68">
        <f t="shared" ref="E54:E58" si="18">E4*$E$51</f>
        <v>5</v>
      </c>
      <c r="F54" s="68">
        <f t="shared" ref="F54:F58" si="19">F4*$F$51</f>
        <v>5</v>
      </c>
      <c r="G54" s="68">
        <f>SUM(B54+C54+D54+E54+F54)</f>
        <v>51.17</v>
      </c>
    </row>
    <row r="55" spans="1:7" x14ac:dyDescent="0.2">
      <c r="A55" s="70" t="s">
        <v>397</v>
      </c>
      <c r="B55" s="68">
        <f t="shared" si="15"/>
        <v>5.2</v>
      </c>
      <c r="C55" s="68">
        <f t="shared" si="16"/>
        <v>15.12</v>
      </c>
      <c r="D55" s="68">
        <f t="shared" si="17"/>
        <v>13.96</v>
      </c>
      <c r="E55" s="68">
        <f t="shared" si="18"/>
        <v>0</v>
      </c>
      <c r="F55" s="68">
        <f t="shared" si="19"/>
        <v>5</v>
      </c>
      <c r="G55" s="68">
        <f>SUM(B55+C55+D55+E55+F55)</f>
        <v>39.28</v>
      </c>
    </row>
    <row r="56" spans="1:7" x14ac:dyDescent="0.2">
      <c r="A56" s="73" t="s">
        <v>398</v>
      </c>
      <c r="B56" s="68">
        <f t="shared" si="15"/>
        <v>4.91</v>
      </c>
      <c r="C56" s="68">
        <f t="shared" si="16"/>
        <v>13.32</v>
      </c>
      <c r="D56" s="68">
        <f t="shared" si="17"/>
        <v>13.72</v>
      </c>
      <c r="E56" s="68">
        <f t="shared" si="18"/>
        <v>5</v>
      </c>
      <c r="F56" s="68">
        <f t="shared" si="19"/>
        <v>5</v>
      </c>
      <c r="G56" s="68">
        <f>SUM(B56+C56+D56+E56+F56)</f>
        <v>41.95</v>
      </c>
    </row>
    <row r="57" spans="1:7" x14ac:dyDescent="0.2">
      <c r="A57" s="69" t="s">
        <v>433</v>
      </c>
      <c r="B57" s="68">
        <f t="shared" si="15"/>
        <v>3.7410000000000001</v>
      </c>
      <c r="C57" s="68">
        <f t="shared" si="16"/>
        <v>14.86</v>
      </c>
      <c r="D57" s="68">
        <f t="shared" si="17"/>
        <v>14.2</v>
      </c>
      <c r="E57" s="68">
        <f t="shared" si="18"/>
        <v>5</v>
      </c>
      <c r="F57" s="68">
        <f t="shared" si="19"/>
        <v>5</v>
      </c>
      <c r="G57" s="68">
        <f>SUM(B57+C57+D57+E57+F57)</f>
        <v>42.801000000000002</v>
      </c>
    </row>
    <row r="58" spans="1:7" x14ac:dyDescent="0.2">
      <c r="A58" s="61" t="s">
        <v>451</v>
      </c>
      <c r="B58" s="68">
        <f t="shared" si="15"/>
        <v>10</v>
      </c>
      <c r="C58" s="68">
        <f t="shared" si="16"/>
        <v>20</v>
      </c>
      <c r="D58" s="68">
        <f t="shared" si="17"/>
        <v>20</v>
      </c>
      <c r="E58" s="68">
        <f t="shared" si="18"/>
        <v>5</v>
      </c>
      <c r="F58" s="68">
        <f t="shared" si="19"/>
        <v>5</v>
      </c>
      <c r="G58" s="68">
        <f>SUM(B58+C58+D58+E58+F58)</f>
        <v>60</v>
      </c>
    </row>
  </sheetData>
  <mergeCells count="6">
    <mergeCell ref="B1:B2"/>
    <mergeCell ref="C1:C2"/>
    <mergeCell ref="D1:D2"/>
    <mergeCell ref="E1:E2"/>
    <mergeCell ref="F1:F2"/>
    <mergeCell ref="G1:G2"/>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Models biases</vt:lpstr>
      <vt:lpstr>Extraction</vt:lpstr>
      <vt:lpstr>C - Global vs human</vt:lpstr>
      <vt:lpstr>A - Global vs human</vt:lpstr>
      <vt:lpstr>C - Global</vt:lpstr>
      <vt:lpstr>A - Global</vt:lpstr>
      <vt:lpstr>Global</vt:lpstr>
      <vt:lpstr>SCORE</vt:lpstr>
      <vt:lpstr>SCORE-Variability</vt:lpstr>
      <vt:lpstr>Language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Gobin</dc:creator>
  <cp:lastModifiedBy>Maxime Gobin</cp:lastModifiedBy>
  <dcterms:created xsi:type="dcterms:W3CDTF">2025-01-26T22:07:29Z</dcterms:created>
  <dcterms:modified xsi:type="dcterms:W3CDTF">2025-04-09T17:38:30Z</dcterms:modified>
</cp:coreProperties>
</file>