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b722011609402/CCRP/AEHubCropLivestock/Data/"/>
    </mc:Choice>
  </mc:AlternateContent>
  <xr:revisionPtr revIDLastSave="785" documentId="8_{AA81D598-8927-4675-BAFE-DDCCCA2B1D18}" xr6:coauthVersionLast="47" xr6:coauthVersionMax="47" xr10:uidLastSave="{4F7EA116-172A-49D1-9CB4-54D0E3289148}"/>
  <bookViews>
    <workbookView xWindow="-108" yWindow="-108" windowWidth="23256" windowHeight="12576" activeTab="5" xr2:uid="{2899CCBD-6007-4796-BC27-7E1B29ADB109}"/>
  </bookViews>
  <sheets>
    <sheet name="Goat keeping systems" sheetId="2" r:id="rId1"/>
    <sheet name="MajorLivestockNumbers" sheetId="13" r:id="rId2"/>
    <sheet name="SPAM" sheetId="17" r:id="rId3"/>
    <sheet name="Goats Prices" sheetId="14" r:id="rId4"/>
    <sheet name="PP prices" sheetId="5" r:id="rId5"/>
    <sheet name="DistrictData" sheetId="4" r:id="rId6"/>
    <sheet name="Cassava Prices" sheetId="6" r:id="rId7"/>
    <sheet name="GIS" sheetId="3" r:id="rId8"/>
    <sheet name="Financial Analysis" sheetId="7" r:id="rId9"/>
    <sheet name="LivestockOutputsControlled" sheetId="8" r:id="rId10"/>
    <sheet name="LivestockInputs" sheetId="9" r:id="rId11"/>
    <sheet name="CropsInputs" sheetId="10" r:id="rId12"/>
    <sheet name="CropsOutputs" sheetId="11" r:id="rId13"/>
    <sheet name="Kaumbata_LivestockParameters" sheetId="12" r:id="rId14"/>
    <sheet name="pp_SatelliteImage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2" i="17"/>
  <c r="D5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2" i="17"/>
  <c r="D18" i="17"/>
  <c r="D3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2" i="17"/>
  <c r="T15" i="13"/>
  <c r="T13" i="13"/>
  <c r="T14" i="13"/>
  <c r="T17" i="13"/>
  <c r="T19" i="13"/>
  <c r="T20" i="13"/>
  <c r="T21" i="13"/>
  <c r="T22" i="13"/>
  <c r="T23" i="13"/>
  <c r="T24" i="13"/>
  <c r="T25" i="13"/>
  <c r="T26" i="13"/>
  <c r="T28" i="13"/>
  <c r="T29" i="13"/>
  <c r="T30" i="13"/>
  <c r="T31" i="13"/>
  <c r="T32" i="13"/>
  <c r="T34" i="13"/>
  <c r="T35" i="13"/>
  <c r="T37" i="13"/>
  <c r="T38" i="13"/>
  <c r="T39" i="13"/>
  <c r="T40" i="13"/>
  <c r="T41" i="13"/>
  <c r="T42" i="13"/>
  <c r="T12" i="13"/>
  <c r="L43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12" i="13"/>
</calcChain>
</file>

<file path=xl/sharedStrings.xml><?xml version="1.0" encoding="utf-8"?>
<sst xmlns="http://schemas.openxmlformats.org/spreadsheetml/2006/main" count="472" uniqueCount="113">
  <si>
    <t>Free range</t>
  </si>
  <si>
    <t xml:space="preserve">Tethering </t>
  </si>
  <si>
    <t>Controlled</t>
  </si>
  <si>
    <t>Herding</t>
  </si>
  <si>
    <t>Total</t>
  </si>
  <si>
    <t>Northern</t>
  </si>
  <si>
    <t>Central</t>
  </si>
  <si>
    <t>Southern</t>
  </si>
  <si>
    <t>Malawi</t>
  </si>
  <si>
    <t>Chitipa</t>
  </si>
  <si>
    <t>Karonga</t>
  </si>
  <si>
    <t>Rumphi</t>
  </si>
  <si>
    <t>Nkhata Bay</t>
  </si>
  <si>
    <t>Likoma</t>
  </si>
  <si>
    <t>Mzimba</t>
  </si>
  <si>
    <t>Mzuzu city</t>
  </si>
  <si>
    <t>Kasungu</t>
  </si>
  <si>
    <t>Ntchisi</t>
  </si>
  <si>
    <t>Dowa</t>
  </si>
  <si>
    <t>Nkhotakota</t>
  </si>
  <si>
    <t>Salima</t>
  </si>
  <si>
    <t>Dedza</t>
  </si>
  <si>
    <t>Ntcheu</t>
  </si>
  <si>
    <t>Lilongwe rural</t>
  </si>
  <si>
    <t xml:space="preserve">Lilongwe city </t>
  </si>
  <si>
    <t>Mchinji</t>
  </si>
  <si>
    <t xml:space="preserve">Balaka </t>
  </si>
  <si>
    <t>Mangochi</t>
  </si>
  <si>
    <t>Machinga</t>
  </si>
  <si>
    <t>Zomba rural</t>
  </si>
  <si>
    <t>Zomba city</t>
  </si>
  <si>
    <t>Chiradzulu</t>
  </si>
  <si>
    <t>Blantyre rural</t>
  </si>
  <si>
    <t>Blantyre city</t>
  </si>
  <si>
    <t>Thyolo</t>
  </si>
  <si>
    <t>Mulanje</t>
  </si>
  <si>
    <t>Phalombe</t>
  </si>
  <si>
    <t>Mwanza</t>
  </si>
  <si>
    <t>Chikwawa</t>
  </si>
  <si>
    <t>Nsanje</t>
  </si>
  <si>
    <t>Point description</t>
  </si>
  <si>
    <t>Lungu village meeting</t>
  </si>
  <si>
    <t>Mmina village meeting</t>
  </si>
  <si>
    <t>Farmer khola</t>
  </si>
  <si>
    <t>Longitude</t>
  </si>
  <si>
    <t>Latitude</t>
  </si>
  <si>
    <t>District</t>
  </si>
  <si>
    <t>Zomba</t>
  </si>
  <si>
    <t xml:space="preserve">Lilongwe </t>
  </si>
  <si>
    <t xml:space="preserve">Blantyre </t>
  </si>
  <si>
    <t>Nkhota kota</t>
  </si>
  <si>
    <t>DISTRICT</t>
  </si>
  <si>
    <t>Freerange</t>
  </si>
  <si>
    <t>Parameters</t>
  </si>
  <si>
    <t>Years</t>
  </si>
  <si>
    <t>2021 (Baseline)</t>
  </si>
  <si>
    <t>discount rate</t>
  </si>
  <si>
    <t>Neno</t>
  </si>
  <si>
    <t>Number slaughtered</t>
  </si>
  <si>
    <t>Weight per animal</t>
  </si>
  <si>
    <t>Price</t>
  </si>
  <si>
    <t>Manure</t>
  </si>
  <si>
    <t>Manure price</t>
  </si>
  <si>
    <t>Feed quantity</t>
  </si>
  <si>
    <t>Cost of feed</t>
  </si>
  <si>
    <t>Labor</t>
  </si>
  <si>
    <t>Labor costs</t>
  </si>
  <si>
    <t>Khola costs</t>
  </si>
  <si>
    <t>Maize</t>
  </si>
  <si>
    <t>Pigeon peas</t>
  </si>
  <si>
    <t>Cassava</t>
  </si>
  <si>
    <t>Cost of veterinary services</t>
  </si>
  <si>
    <t>Goats</t>
  </si>
  <si>
    <t>Total number of livestock</t>
  </si>
  <si>
    <t>Per area</t>
  </si>
  <si>
    <t>Number of households</t>
  </si>
  <si>
    <t>N_s_households</t>
  </si>
  <si>
    <t>Area_Under_Crop</t>
  </si>
  <si>
    <t>Total area under crop (ha)</t>
  </si>
  <si>
    <t>Goats per capita</t>
  </si>
  <si>
    <t>Goats per crop hectare</t>
  </si>
  <si>
    <t>Balaka</t>
  </si>
  <si>
    <t>Blantyre</t>
  </si>
  <si>
    <t>Lilongwe</t>
  </si>
  <si>
    <t>Pigeon pea (ha)</t>
  </si>
  <si>
    <t>PP_Ha_2010-2011</t>
  </si>
  <si>
    <t>PP_Ha_2016-17</t>
  </si>
  <si>
    <t>Lilkoma</t>
  </si>
  <si>
    <t>Lilongwe city</t>
  </si>
  <si>
    <t>Blantyre  city</t>
  </si>
  <si>
    <t>ADM2_NAME</t>
  </si>
  <si>
    <t>Area under National Administration</t>
  </si>
  <si>
    <t>ppigeA</t>
  </si>
  <si>
    <t>NA</t>
  </si>
  <si>
    <t>ptotalA</t>
  </si>
  <si>
    <t>Prop_PP_Ha_2010-2011</t>
  </si>
  <si>
    <t>Proportion of cropped area under PP</t>
  </si>
  <si>
    <t>Prop.withgoats</t>
  </si>
  <si>
    <t>Region</t>
  </si>
  <si>
    <t>North</t>
  </si>
  <si>
    <t>South</t>
  </si>
  <si>
    <t>AllControlled</t>
  </si>
  <si>
    <t>Goatspercapita</t>
  </si>
  <si>
    <t>Goatspercrophectare</t>
  </si>
  <si>
    <t>pmaizA</t>
  </si>
  <si>
    <t>ptobaA</t>
  </si>
  <si>
    <t>pbeanA</t>
  </si>
  <si>
    <t>psoybA</t>
  </si>
  <si>
    <t>pcowpA</t>
  </si>
  <si>
    <t>pgrouA</t>
  </si>
  <si>
    <t>ppigeAprop</t>
  </si>
  <si>
    <t>pmaizAprop</t>
  </si>
  <si>
    <t>ptobaAprop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</si>
</sst>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3" fontId="0" fillId="2" borderId="0" xfId="0" applyNumberFormat="1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MajorLivestockNumbers!$T$11</c:f>
              <c:strCache>
                <c:ptCount val="1"/>
                <c:pt idx="0">
                  <c:v>Prop_PP_Ha_2010-2011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94B0F8-0710-46FC-87B7-95D2A9CFD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12-4C03-9CC9-9EB3C6C9A9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96F46F-819F-429D-9655-6576297CC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12-4C03-9CC9-9EB3C6C9A9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4906F7-AC45-4A85-95A3-75D885C9A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12-4C03-9CC9-9EB3C6C9A9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12-4C03-9CC9-9EB3C6C9A9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92AA9F-5782-4F91-BE9D-94B9F5AF3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12-4C03-9CC9-9EB3C6C9A9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12-4C03-9CC9-9EB3C6C9A9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865328-31FD-4D8B-9A79-5B4E33860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12-4C03-9CC9-9EB3C6C9A9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8E052C-466B-4D2D-84C0-AFF84C111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12-4C03-9CC9-9EB3C6C9A9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031333-AD93-4A80-A089-9DC64444B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12-4C03-9CC9-9EB3C6C9A9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5FB457-F811-49D6-A12B-71D847ABC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212-4C03-9CC9-9EB3C6C9A9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303269-9A87-4851-8387-9075F1B2A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212-4C03-9CC9-9EB3C6C9A9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05E75D-B6A5-4371-A402-5240DFBE3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212-4C03-9CC9-9EB3C6C9A9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53D413-8FAE-4C09-99E0-507879D46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212-4C03-9CC9-9EB3C6C9A9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A0BEBD-2BDC-4D2D-B47E-F99C27710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212-4C03-9CC9-9EB3C6C9A9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212-4C03-9CC9-9EB3C6C9A9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5F5AF9E-6243-4AE0-84EC-695DFC9F9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212-4C03-9CC9-9EB3C6C9A9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5BA888-E9AC-4DE7-BAF1-A74C5F616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212-4C03-9CC9-9EB3C6C9A9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BD1B38-415B-40A8-9E1C-BE706980A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212-4C03-9CC9-9EB3C6C9A9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7C71AEA-F703-44D2-8507-016AC5263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212-4C03-9CC9-9EB3C6C9A9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7446AEB-EEF9-4C2D-AF14-08A1523C0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212-4C03-9CC9-9EB3C6C9A9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212-4C03-9CC9-9EB3C6C9A9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BE45CD-012F-4258-B1DE-32FA8DAE5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212-4C03-9CC9-9EB3C6C9A9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D7A1FF7-0DA2-4167-86E5-306AD71F7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212-4C03-9CC9-9EB3C6C9A9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212-4C03-9CC9-9EB3C6C9A9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5A1187A-8397-40DD-A012-013FEEB99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212-4C03-9CC9-9EB3C6C9A9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5E94847-F504-4B52-804E-6E815E224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212-4C03-9CC9-9EB3C6C9A9F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1AAFD7-0849-4DD2-9677-8974CF42E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212-4C03-9CC9-9EB3C6C9A9F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6D6D7A-E690-4233-861C-DEFD21DD2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212-4C03-9CC9-9EB3C6C9A9F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4BF159D-86CC-4CAB-87D1-F4BC7D810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212-4C03-9CC9-9EB3C6C9A9F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8E82DD3-8D08-43B2-9642-B4CC262F3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212-4C03-9CC9-9EB3C6C9A9F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212-4C03-9CC9-9EB3C6C9A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MajorLivestockNumbers!$P$13:$P$43</c:f>
              <c:numCache>
                <c:formatCode>General</c:formatCode>
                <c:ptCount val="31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6</c:v>
                </c:pt>
                <c:pt idx="4">
                  <c:v>45</c:v>
                </c:pt>
                <c:pt idx="5">
                  <c:v>54</c:v>
                </c:pt>
                <c:pt idx="6">
                  <c:v>51</c:v>
                </c:pt>
                <c:pt idx="7">
                  <c:v>75</c:v>
                </c:pt>
                <c:pt idx="8">
                  <c:v>87</c:v>
                </c:pt>
                <c:pt idx="9">
                  <c:v>62</c:v>
                </c:pt>
                <c:pt idx="10">
                  <c:v>89</c:v>
                </c:pt>
                <c:pt idx="11">
                  <c:v>69</c:v>
                </c:pt>
                <c:pt idx="12">
                  <c:v>56</c:v>
                </c:pt>
                <c:pt idx="13">
                  <c:v>62</c:v>
                </c:pt>
                <c:pt idx="14">
                  <c:v>83</c:v>
                </c:pt>
                <c:pt idx="15">
                  <c:v>65</c:v>
                </c:pt>
                <c:pt idx="16">
                  <c:v>46</c:v>
                </c:pt>
                <c:pt idx="17">
                  <c:v>65</c:v>
                </c:pt>
                <c:pt idx="18">
                  <c:v>39</c:v>
                </c:pt>
                <c:pt idx="19">
                  <c:v>15</c:v>
                </c:pt>
                <c:pt idx="20">
                  <c:v>1</c:v>
                </c:pt>
                <c:pt idx="21">
                  <c:v>10</c:v>
                </c:pt>
                <c:pt idx="22">
                  <c:v>14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29</c:v>
                </c:pt>
                <c:pt idx="27">
                  <c:v>38</c:v>
                </c:pt>
                <c:pt idx="28">
                  <c:v>63</c:v>
                </c:pt>
                <c:pt idx="29">
                  <c:v>88</c:v>
                </c:pt>
              </c:numCache>
            </c:numRef>
          </c:xVal>
          <c:yVal>
            <c:numRef>
              <c:f>MajorLivestockNumbers!$T$13:$T$43</c:f>
              <c:numCache>
                <c:formatCode>0</c:formatCode>
                <c:ptCount val="31"/>
                <c:pt idx="0">
                  <c:v>12.718968446263959</c:v>
                </c:pt>
                <c:pt idx="1">
                  <c:v>10.821761263289122</c:v>
                </c:pt>
                <c:pt idx="2">
                  <c:v>0.11281588447653429</c:v>
                </c:pt>
                <c:pt idx="4">
                  <c:v>3.1317328922003504</c:v>
                </c:pt>
                <c:pt idx="6">
                  <c:v>7.2127307798291547</c:v>
                </c:pt>
                <c:pt idx="7">
                  <c:v>7.3259083044982702</c:v>
                </c:pt>
                <c:pt idx="8">
                  <c:v>3.5501289824899014</c:v>
                </c:pt>
                <c:pt idx="9">
                  <c:v>2.0773496207547391</c:v>
                </c:pt>
                <c:pt idx="10">
                  <c:v>17.69245130375257</c:v>
                </c:pt>
                <c:pt idx="11">
                  <c:v>10.651092181833516</c:v>
                </c:pt>
                <c:pt idx="12">
                  <c:v>25.520006923809248</c:v>
                </c:pt>
                <c:pt idx="13">
                  <c:v>2.2694478984500197</c:v>
                </c:pt>
                <c:pt idx="15">
                  <c:v>4.6760624931716377</c:v>
                </c:pt>
                <c:pt idx="16">
                  <c:v>25.508474576271183</c:v>
                </c:pt>
                <c:pt idx="17">
                  <c:v>21.754662416846479</c:v>
                </c:pt>
                <c:pt idx="18">
                  <c:v>44.431195395445897</c:v>
                </c:pt>
                <c:pt idx="19">
                  <c:v>31.50618264885534</c:v>
                </c:pt>
                <c:pt idx="21">
                  <c:v>19.415201455106654</c:v>
                </c:pt>
                <c:pt idx="22">
                  <c:v>32.06454653589784</c:v>
                </c:pt>
                <c:pt idx="24">
                  <c:v>20.784083112809959</c:v>
                </c:pt>
                <c:pt idx="25">
                  <c:v>17.629443323592476</c:v>
                </c:pt>
                <c:pt idx="26">
                  <c:v>18.567086256887325</c:v>
                </c:pt>
                <c:pt idx="27">
                  <c:v>31.297792137856757</c:v>
                </c:pt>
                <c:pt idx="28">
                  <c:v>30.862654861862453</c:v>
                </c:pt>
                <c:pt idx="29">
                  <c:v>18.70879281171597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MajorLivestockNumbers!$I$11:$I$42</c15:f>
                <c15:dlblRangeCache>
                  <c:ptCount val="32"/>
                  <c:pt idx="0">
                    <c:v>District</c:v>
                  </c:pt>
                  <c:pt idx="1">
                    <c:v>Chitipa</c:v>
                  </c:pt>
                  <c:pt idx="2">
                    <c:v>Karonga</c:v>
                  </c:pt>
                  <c:pt idx="3">
                    <c:v>Rumphi</c:v>
                  </c:pt>
                  <c:pt idx="4">
                    <c:v>Nkhata Bay</c:v>
                  </c:pt>
                  <c:pt idx="5">
                    <c:v>Likoma</c:v>
                  </c:pt>
                  <c:pt idx="6">
                    <c:v>Mzimba</c:v>
                  </c:pt>
                  <c:pt idx="7">
                    <c:v>Mzuzu city</c:v>
                  </c:pt>
                  <c:pt idx="8">
                    <c:v>Kasungu</c:v>
                  </c:pt>
                  <c:pt idx="9">
                    <c:v>Ntchisi</c:v>
                  </c:pt>
                  <c:pt idx="10">
                    <c:v>Dowa</c:v>
                  </c:pt>
                  <c:pt idx="11">
                    <c:v>Nkhotakota</c:v>
                  </c:pt>
                  <c:pt idx="12">
                    <c:v>Salima</c:v>
                  </c:pt>
                  <c:pt idx="13">
                    <c:v>Dedza</c:v>
                  </c:pt>
                  <c:pt idx="14">
                    <c:v>Ntcheu</c:v>
                  </c:pt>
                  <c:pt idx="15">
                    <c:v>Lilongwe rural</c:v>
                  </c:pt>
                  <c:pt idx="16">
                    <c:v>Lilongwe city </c:v>
                  </c:pt>
                  <c:pt idx="17">
                    <c:v>Mchinji</c:v>
                  </c:pt>
                  <c:pt idx="18">
                    <c:v>Balaka </c:v>
                  </c:pt>
                  <c:pt idx="19">
                    <c:v>Mangochi</c:v>
                  </c:pt>
                  <c:pt idx="20">
                    <c:v>Machinga</c:v>
                  </c:pt>
                  <c:pt idx="21">
                    <c:v>Zomba rural</c:v>
                  </c:pt>
                  <c:pt idx="22">
                    <c:v>Zomba city</c:v>
                  </c:pt>
                  <c:pt idx="23">
                    <c:v>Chiradzulu</c:v>
                  </c:pt>
                  <c:pt idx="24">
                    <c:v>Blantyre rural</c:v>
                  </c:pt>
                  <c:pt idx="25">
                    <c:v>Blantyre city</c:v>
                  </c:pt>
                  <c:pt idx="26">
                    <c:v>Thyolo</c:v>
                  </c:pt>
                  <c:pt idx="27">
                    <c:v>Mulanje</c:v>
                  </c:pt>
                  <c:pt idx="28">
                    <c:v>Phalombe</c:v>
                  </c:pt>
                  <c:pt idx="29">
                    <c:v>Mwanza</c:v>
                  </c:pt>
                  <c:pt idx="30">
                    <c:v>Chikwawa</c:v>
                  </c:pt>
                  <c:pt idx="31">
                    <c:v>Nsanje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12-4C03-9CC9-9EB3C6C9A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77084143"/>
        <c:axId val="1877084559"/>
      </c:scatterChart>
      <c:valAx>
        <c:axId val="18770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goats kept under free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559"/>
        <c:crosses val="autoZero"/>
        <c:crossBetween val="midCat"/>
      </c:valAx>
      <c:valAx>
        <c:axId val="18770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cropped area under pigeon peas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chart" Target="../charts/chart1.xml"/><Relationship Id="rId9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381000</xdr:colOff>
      <xdr:row>34</xdr:row>
      <xdr:rowOff>35442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BD2A6-50C6-4335-A2F5-409FC9EBB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34000" cy="6361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217022</xdr:colOff>
      <xdr:row>18</xdr:row>
      <xdr:rowOff>67566</xdr:rowOff>
    </xdr:from>
    <xdr:to>
      <xdr:col>22</xdr:col>
      <xdr:colOff>484364</xdr:colOff>
      <xdr:row>35</xdr:row>
      <xdr:rowOff>90425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17FA69-882C-490F-9E2D-D81D55503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851" y="3412932"/>
          <a:ext cx="4040171" cy="3182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184726</xdr:rowOff>
    </xdr:from>
    <xdr:to>
      <xdr:col>7</xdr:col>
      <xdr:colOff>283845</xdr:colOff>
      <xdr:row>34</xdr:row>
      <xdr:rowOff>115454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F0280-D242-4FB9-B03E-2FBCAD98A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26"/>
          <a:ext cx="4578639" cy="62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62210</xdr:colOff>
      <xdr:row>8</xdr:row>
      <xdr:rowOff>67206</xdr:rowOff>
    </xdr:from>
    <xdr:to>
      <xdr:col>39</xdr:col>
      <xdr:colOff>369048</xdr:colOff>
      <xdr:row>57</xdr:row>
      <xdr:rowOff>8210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A60548-2834-4EC0-BA17-B526463AB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87797" y="1544553"/>
          <a:ext cx="5205409" cy="8989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837044</xdr:colOff>
      <xdr:row>45</xdr:row>
      <xdr:rowOff>0</xdr:rowOff>
    </xdr:from>
    <xdr:to>
      <xdr:col>17</xdr:col>
      <xdr:colOff>1288241</xdr:colOff>
      <xdr:row>99</xdr:row>
      <xdr:rowOff>169372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E5211C-A731-40E7-A11D-D0E34F8F2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9885" y="8442614"/>
          <a:ext cx="8345401" cy="1030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288637</xdr:colOff>
      <xdr:row>42</xdr:row>
      <xdr:rowOff>175089</xdr:rowOff>
    </xdr:from>
    <xdr:to>
      <xdr:col>13</xdr:col>
      <xdr:colOff>750455</xdr:colOff>
      <xdr:row>81</xdr:row>
      <xdr:rowOff>29961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1C6171-D12C-432D-B334-B97842990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596693</xdr:colOff>
      <xdr:row>48</xdr:row>
      <xdr:rowOff>132261</xdr:rowOff>
    </xdr:from>
    <xdr:to>
      <xdr:col>32</xdr:col>
      <xdr:colOff>182259</xdr:colOff>
      <xdr:row>83</xdr:row>
      <xdr:rowOff>124758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1F9B8E-958A-4028-BF4D-0DD008574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36030" y="8996343"/>
          <a:ext cx="4484137" cy="6455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942780</xdr:colOff>
      <xdr:row>48</xdr:row>
      <xdr:rowOff>165230</xdr:rowOff>
    </xdr:from>
    <xdr:to>
      <xdr:col>28</xdr:col>
      <xdr:colOff>359812</xdr:colOff>
      <xdr:row>77</xdr:row>
      <xdr:rowOff>28187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638CF4-A061-4D32-9CD3-B5B56118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7423" y="9029312"/>
          <a:ext cx="4821011" cy="521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773741</xdr:colOff>
      <xdr:row>47</xdr:row>
      <xdr:rowOff>89380</xdr:rowOff>
    </xdr:from>
    <xdr:to>
      <xdr:col>22</xdr:col>
      <xdr:colOff>401100</xdr:colOff>
      <xdr:row>75</xdr:row>
      <xdr:rowOff>154149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703F59-738E-4162-9431-688688B2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583" y="8768793"/>
          <a:ext cx="4516211" cy="523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58316</xdr:colOff>
      <xdr:row>49</xdr:row>
      <xdr:rowOff>58316</xdr:rowOff>
    </xdr:from>
    <xdr:to>
      <xdr:col>20</xdr:col>
      <xdr:colOff>1220366</xdr:colOff>
      <xdr:row>77</xdr:row>
      <xdr:rowOff>134517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28EA52-3F9C-471F-9CBE-AFF112A4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8673" y="9107066"/>
          <a:ext cx="4204219" cy="5246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91286</xdr:colOff>
      <xdr:row>7</xdr:row>
      <xdr:rowOff>165035</xdr:rowOff>
    </xdr:from>
    <xdr:to>
      <xdr:col>29</xdr:col>
      <xdr:colOff>525625</xdr:colOff>
      <xdr:row>41</xdr:row>
      <xdr:rowOff>15629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230ACE-B44D-4155-9CD8-23D494AF9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8301" y="1457714"/>
          <a:ext cx="4108268" cy="6129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266700</xdr:colOff>
      <xdr:row>23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8926A-9585-4B64-A24B-832CBF57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7581900" cy="416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7</xdr:col>
      <xdr:colOff>144780</xdr:colOff>
      <xdr:row>37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740146-9FF4-44FF-89C2-2A5BC4529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3802380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21</xdr:col>
      <xdr:colOff>114300</xdr:colOff>
      <xdr:row>31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86E54-F035-4788-9978-E0CD85F2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65760"/>
          <a:ext cx="3771900" cy="5311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510540</xdr:colOff>
      <xdr:row>22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070878-5464-4AE4-8616-ED1604341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996940" cy="401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2F80-3BFB-4F09-A13D-4B2453FCA42E}">
  <dimension ref="C12:V43"/>
  <sheetViews>
    <sheetView zoomScale="86" zoomScaleNormal="86" workbookViewId="0">
      <selection activeCell="O31" sqref="O31"/>
    </sheetView>
  </sheetViews>
  <sheetFormatPr defaultRowHeight="14.4" x14ac:dyDescent="0.3"/>
  <cols>
    <col min="3" max="3" width="11.5546875" customWidth="1"/>
    <col min="7" max="7" width="7.21875" customWidth="1"/>
    <col min="10" max="10" width="17.77734375" customWidth="1"/>
    <col min="11" max="11" width="11.109375" customWidth="1"/>
    <col min="13" max="13" width="10.88671875" customWidth="1"/>
    <col min="18" max="18" width="10.33203125" customWidth="1"/>
  </cols>
  <sheetData>
    <row r="12" spans="10:22" x14ac:dyDescent="0.3">
      <c r="J12" t="s">
        <v>46</v>
      </c>
      <c r="K12" t="s">
        <v>0</v>
      </c>
      <c r="L12" t="s">
        <v>1</v>
      </c>
      <c r="M12" t="s">
        <v>2</v>
      </c>
      <c r="N12" t="s">
        <v>3</v>
      </c>
    </row>
    <row r="13" spans="10:22" x14ac:dyDescent="0.3">
      <c r="J13" t="s">
        <v>9</v>
      </c>
      <c r="K13">
        <v>34</v>
      </c>
      <c r="L13">
        <v>25</v>
      </c>
      <c r="M13">
        <v>17</v>
      </c>
      <c r="N13">
        <v>24</v>
      </c>
      <c r="R13" t="s">
        <v>0</v>
      </c>
      <c r="S13" t="s">
        <v>1</v>
      </c>
      <c r="T13" t="s">
        <v>2</v>
      </c>
      <c r="U13" t="s">
        <v>3</v>
      </c>
      <c r="V13" t="s">
        <v>4</v>
      </c>
    </row>
    <row r="14" spans="10:22" x14ac:dyDescent="0.3">
      <c r="J14" t="s">
        <v>10</v>
      </c>
      <c r="K14">
        <v>13</v>
      </c>
      <c r="L14">
        <v>56</v>
      </c>
      <c r="M14">
        <v>6</v>
      </c>
      <c r="N14">
        <v>25</v>
      </c>
      <c r="Q14" t="s">
        <v>5</v>
      </c>
      <c r="R14">
        <v>56</v>
      </c>
      <c r="S14">
        <v>18</v>
      </c>
      <c r="T14">
        <v>3</v>
      </c>
      <c r="U14">
        <v>22</v>
      </c>
      <c r="V14">
        <v>100</v>
      </c>
    </row>
    <row r="15" spans="10:22" x14ac:dyDescent="0.3">
      <c r="J15" t="s">
        <v>11</v>
      </c>
      <c r="K15">
        <v>17</v>
      </c>
      <c r="L15">
        <v>31</v>
      </c>
      <c r="M15">
        <v>10</v>
      </c>
      <c r="N15">
        <v>42</v>
      </c>
      <c r="Q15" t="s">
        <v>6</v>
      </c>
      <c r="R15">
        <v>78</v>
      </c>
      <c r="S15">
        <v>8</v>
      </c>
      <c r="T15">
        <v>6</v>
      </c>
      <c r="U15">
        <v>8</v>
      </c>
      <c r="V15">
        <v>100</v>
      </c>
    </row>
    <row r="16" spans="10:22" x14ac:dyDescent="0.3">
      <c r="J16" t="s">
        <v>12</v>
      </c>
      <c r="K16">
        <v>20</v>
      </c>
      <c r="L16">
        <v>47</v>
      </c>
      <c r="M16">
        <v>29</v>
      </c>
      <c r="N16">
        <v>5</v>
      </c>
      <c r="Q16" t="s">
        <v>7</v>
      </c>
      <c r="R16">
        <v>39</v>
      </c>
      <c r="S16">
        <v>24</v>
      </c>
      <c r="T16">
        <v>23</v>
      </c>
      <c r="U16">
        <v>14</v>
      </c>
      <c r="V16">
        <v>100</v>
      </c>
    </row>
    <row r="17" spans="10:22" x14ac:dyDescent="0.3">
      <c r="J17" t="s">
        <v>13</v>
      </c>
      <c r="K17">
        <v>6</v>
      </c>
      <c r="L17">
        <v>74</v>
      </c>
      <c r="N17">
        <v>21</v>
      </c>
      <c r="Q17" t="s">
        <v>8</v>
      </c>
      <c r="R17">
        <v>59</v>
      </c>
      <c r="S17">
        <v>17</v>
      </c>
      <c r="T17">
        <v>12</v>
      </c>
      <c r="U17">
        <v>12</v>
      </c>
      <c r="V17">
        <v>100</v>
      </c>
    </row>
    <row r="18" spans="10:22" x14ac:dyDescent="0.3">
      <c r="J18" t="s">
        <v>14</v>
      </c>
      <c r="K18">
        <v>45</v>
      </c>
      <c r="L18">
        <v>2</v>
      </c>
      <c r="M18">
        <v>1</v>
      </c>
      <c r="N18">
        <v>52</v>
      </c>
    </row>
    <row r="19" spans="10:22" x14ac:dyDescent="0.3">
      <c r="J19" t="s">
        <v>15</v>
      </c>
      <c r="K19">
        <v>54</v>
      </c>
      <c r="L19">
        <v>12</v>
      </c>
      <c r="M19">
        <v>29</v>
      </c>
      <c r="N19">
        <v>4</v>
      </c>
    </row>
    <row r="20" spans="10:22" x14ac:dyDescent="0.3">
      <c r="J20" t="s">
        <v>16</v>
      </c>
      <c r="K20">
        <v>51</v>
      </c>
      <c r="L20">
        <v>10</v>
      </c>
      <c r="M20">
        <v>6</v>
      </c>
      <c r="N20">
        <v>33</v>
      </c>
    </row>
    <row r="21" spans="10:22" x14ac:dyDescent="0.3">
      <c r="J21" t="s">
        <v>17</v>
      </c>
      <c r="K21">
        <v>75</v>
      </c>
      <c r="L21">
        <v>5</v>
      </c>
      <c r="M21">
        <v>18</v>
      </c>
      <c r="N21">
        <v>2</v>
      </c>
    </row>
    <row r="22" spans="10:22" x14ac:dyDescent="0.3">
      <c r="J22" t="s">
        <v>18</v>
      </c>
      <c r="K22">
        <v>87</v>
      </c>
      <c r="L22">
        <v>3</v>
      </c>
      <c r="M22">
        <v>2</v>
      </c>
      <c r="N22">
        <v>9</v>
      </c>
    </row>
    <row r="23" spans="10:22" x14ac:dyDescent="0.3">
      <c r="J23" t="s">
        <v>19</v>
      </c>
      <c r="K23">
        <v>62</v>
      </c>
      <c r="L23">
        <v>20</v>
      </c>
      <c r="M23">
        <v>14</v>
      </c>
      <c r="N23">
        <v>4</v>
      </c>
    </row>
    <row r="24" spans="10:22" x14ac:dyDescent="0.3">
      <c r="J24" t="s">
        <v>20</v>
      </c>
      <c r="K24">
        <v>89</v>
      </c>
      <c r="L24">
        <v>6</v>
      </c>
      <c r="M24">
        <v>5</v>
      </c>
      <c r="N24">
        <v>0</v>
      </c>
    </row>
    <row r="25" spans="10:22" x14ac:dyDescent="0.3">
      <c r="J25" t="s">
        <v>21</v>
      </c>
      <c r="K25">
        <v>69</v>
      </c>
      <c r="L25">
        <v>13</v>
      </c>
      <c r="M25">
        <v>11</v>
      </c>
      <c r="N25">
        <v>6</v>
      </c>
    </row>
    <row r="26" spans="10:22" x14ac:dyDescent="0.3">
      <c r="J26" t="s">
        <v>22</v>
      </c>
      <c r="K26">
        <v>56</v>
      </c>
      <c r="L26">
        <v>9</v>
      </c>
      <c r="M26">
        <v>21</v>
      </c>
      <c r="N26">
        <v>15</v>
      </c>
    </row>
    <row r="27" spans="10:22" x14ac:dyDescent="0.3">
      <c r="J27" t="s">
        <v>23</v>
      </c>
      <c r="K27">
        <v>62</v>
      </c>
      <c r="L27">
        <v>31</v>
      </c>
      <c r="M27">
        <v>5</v>
      </c>
      <c r="N27">
        <v>2</v>
      </c>
    </row>
    <row r="28" spans="10:22" x14ac:dyDescent="0.3">
      <c r="J28" t="s">
        <v>24</v>
      </c>
      <c r="K28">
        <v>83</v>
      </c>
      <c r="L28">
        <v>16</v>
      </c>
      <c r="N28">
        <v>1</v>
      </c>
    </row>
    <row r="29" spans="10:22" x14ac:dyDescent="0.3">
      <c r="J29" t="s">
        <v>25</v>
      </c>
      <c r="K29">
        <v>65</v>
      </c>
      <c r="L29">
        <v>17</v>
      </c>
      <c r="M29">
        <v>12</v>
      </c>
      <c r="N29">
        <v>5</v>
      </c>
    </row>
    <row r="30" spans="10:22" x14ac:dyDescent="0.3">
      <c r="J30" t="s">
        <v>26</v>
      </c>
      <c r="K30">
        <v>46</v>
      </c>
      <c r="L30">
        <v>15</v>
      </c>
      <c r="M30">
        <v>26</v>
      </c>
      <c r="N30">
        <v>13</v>
      </c>
    </row>
    <row r="31" spans="10:22" x14ac:dyDescent="0.3">
      <c r="J31" t="s">
        <v>27</v>
      </c>
      <c r="K31" s="2">
        <v>65</v>
      </c>
      <c r="L31">
        <v>21</v>
      </c>
      <c r="M31">
        <v>8</v>
      </c>
      <c r="N31">
        <v>5</v>
      </c>
    </row>
    <row r="32" spans="10:22" x14ac:dyDescent="0.3">
      <c r="J32" t="s">
        <v>28</v>
      </c>
      <c r="K32">
        <v>39</v>
      </c>
      <c r="L32">
        <v>15</v>
      </c>
      <c r="M32">
        <v>20</v>
      </c>
      <c r="N32">
        <v>26</v>
      </c>
    </row>
    <row r="33" spans="3:14" x14ac:dyDescent="0.3">
      <c r="J33" t="s">
        <v>29</v>
      </c>
      <c r="K33">
        <v>15</v>
      </c>
      <c r="L33">
        <v>49</v>
      </c>
      <c r="M33">
        <v>26</v>
      </c>
      <c r="N33">
        <v>10</v>
      </c>
    </row>
    <row r="34" spans="3:14" x14ac:dyDescent="0.3">
      <c r="J34" t="s">
        <v>30</v>
      </c>
      <c r="K34">
        <v>1</v>
      </c>
      <c r="L34">
        <v>23</v>
      </c>
      <c r="M34">
        <v>48</v>
      </c>
      <c r="N34">
        <v>28</v>
      </c>
    </row>
    <row r="35" spans="3:14" x14ac:dyDescent="0.3">
      <c r="J35" t="s">
        <v>31</v>
      </c>
      <c r="K35">
        <v>10</v>
      </c>
      <c r="L35">
        <v>66</v>
      </c>
      <c r="M35">
        <v>21</v>
      </c>
      <c r="N35">
        <v>3</v>
      </c>
    </row>
    <row r="36" spans="3:14" x14ac:dyDescent="0.3">
      <c r="J36" t="s">
        <v>32</v>
      </c>
      <c r="K36">
        <v>14</v>
      </c>
      <c r="L36">
        <v>44</v>
      </c>
      <c r="M36">
        <v>14</v>
      </c>
      <c r="N36">
        <v>28</v>
      </c>
    </row>
    <row r="37" spans="3:14" x14ac:dyDescent="0.3">
      <c r="D37" t="s">
        <v>0</v>
      </c>
      <c r="E37" t="s">
        <v>1</v>
      </c>
      <c r="F37" t="s">
        <v>2</v>
      </c>
      <c r="G37" t="s">
        <v>3</v>
      </c>
      <c r="H37" t="s">
        <v>4</v>
      </c>
      <c r="J37" t="s">
        <v>33</v>
      </c>
      <c r="K37">
        <v>8</v>
      </c>
      <c r="L37">
        <v>85</v>
      </c>
      <c r="M37">
        <v>4</v>
      </c>
      <c r="N37">
        <v>4</v>
      </c>
    </row>
    <row r="38" spans="3:14" x14ac:dyDescent="0.3">
      <c r="C38" t="s">
        <v>5</v>
      </c>
      <c r="D38">
        <v>34</v>
      </c>
      <c r="E38">
        <v>19</v>
      </c>
      <c r="F38">
        <v>8</v>
      </c>
      <c r="G38">
        <v>39</v>
      </c>
      <c r="H38">
        <v>100</v>
      </c>
      <c r="J38" t="s">
        <v>34</v>
      </c>
      <c r="K38">
        <v>7</v>
      </c>
      <c r="L38">
        <v>48</v>
      </c>
      <c r="M38">
        <v>37</v>
      </c>
      <c r="N38">
        <v>8</v>
      </c>
    </row>
    <row r="39" spans="3:14" x14ac:dyDescent="0.3">
      <c r="C39" t="s">
        <v>6</v>
      </c>
      <c r="D39" s="1">
        <v>68</v>
      </c>
      <c r="E39">
        <v>16</v>
      </c>
      <c r="F39">
        <v>8</v>
      </c>
      <c r="G39">
        <v>8</v>
      </c>
      <c r="H39">
        <v>100</v>
      </c>
      <c r="J39" t="s">
        <v>35</v>
      </c>
      <c r="K39">
        <v>6</v>
      </c>
      <c r="L39">
        <v>45</v>
      </c>
      <c r="M39">
        <v>44</v>
      </c>
      <c r="N39">
        <v>4</v>
      </c>
    </row>
    <row r="40" spans="3:14" x14ac:dyDescent="0.3">
      <c r="C40" t="s">
        <v>7</v>
      </c>
      <c r="D40">
        <v>32</v>
      </c>
      <c r="E40">
        <v>35</v>
      </c>
      <c r="F40">
        <v>21</v>
      </c>
      <c r="G40">
        <v>12</v>
      </c>
      <c r="H40">
        <v>100</v>
      </c>
      <c r="J40" t="s">
        <v>36</v>
      </c>
      <c r="K40">
        <v>29</v>
      </c>
      <c r="L40">
        <v>28</v>
      </c>
      <c r="M40">
        <v>23</v>
      </c>
      <c r="N40">
        <v>21</v>
      </c>
    </row>
    <row r="41" spans="3:14" x14ac:dyDescent="0.3">
      <c r="C41" t="s">
        <v>8</v>
      </c>
      <c r="D41">
        <v>49</v>
      </c>
      <c r="E41">
        <v>25</v>
      </c>
      <c r="F41">
        <v>13</v>
      </c>
      <c r="G41">
        <v>13</v>
      </c>
      <c r="H41">
        <v>100</v>
      </c>
      <c r="J41" t="s">
        <v>37</v>
      </c>
      <c r="K41">
        <v>38</v>
      </c>
      <c r="L41">
        <v>10</v>
      </c>
      <c r="M41">
        <v>12</v>
      </c>
      <c r="N41">
        <v>41</v>
      </c>
    </row>
    <row r="42" spans="3:14" x14ac:dyDescent="0.3">
      <c r="J42" t="s">
        <v>38</v>
      </c>
      <c r="K42">
        <v>63</v>
      </c>
      <c r="L42">
        <v>17</v>
      </c>
      <c r="M42">
        <v>6</v>
      </c>
      <c r="N42">
        <v>14</v>
      </c>
    </row>
    <row r="43" spans="3:14" x14ac:dyDescent="0.3">
      <c r="J43" t="s">
        <v>39</v>
      </c>
      <c r="K43">
        <v>88</v>
      </c>
      <c r="L43">
        <v>8</v>
      </c>
      <c r="M43">
        <v>2</v>
      </c>
      <c r="N43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D4D9-62E1-4ABD-9FCB-E58A5B1CB858}">
  <dimension ref="A1:F33"/>
  <sheetViews>
    <sheetView workbookViewId="0">
      <selection activeCell="D1" sqref="D1"/>
    </sheetView>
  </sheetViews>
  <sheetFormatPr defaultRowHeight="14.4" x14ac:dyDescent="0.3"/>
  <cols>
    <col min="1" max="1" width="27.6640625" customWidth="1"/>
    <col min="2" max="2" width="17.21875" customWidth="1"/>
    <col min="3" max="3" width="17.109375" customWidth="1"/>
    <col min="4" max="4" width="13.88671875" customWidth="1"/>
    <col min="6" max="6" width="16.109375" customWidth="1"/>
  </cols>
  <sheetData>
    <row r="1" spans="1:6" x14ac:dyDescent="0.3">
      <c r="A1" t="s">
        <v>46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3">
      <c r="A2" t="s">
        <v>9</v>
      </c>
    </row>
    <row r="3" spans="1:6" x14ac:dyDescent="0.3">
      <c r="A3" t="s">
        <v>10</v>
      </c>
    </row>
    <row r="4" spans="1:6" x14ac:dyDescent="0.3">
      <c r="A4" t="s">
        <v>11</v>
      </c>
    </row>
    <row r="5" spans="1:6" x14ac:dyDescent="0.3">
      <c r="A5" t="s">
        <v>12</v>
      </c>
    </row>
    <row r="6" spans="1:6" x14ac:dyDescent="0.3">
      <c r="A6" t="s">
        <v>13</v>
      </c>
    </row>
    <row r="7" spans="1:6" x14ac:dyDescent="0.3">
      <c r="A7" t="s">
        <v>14</v>
      </c>
    </row>
    <row r="8" spans="1:6" x14ac:dyDescent="0.3">
      <c r="A8" t="s">
        <v>15</v>
      </c>
    </row>
    <row r="9" spans="1:6" x14ac:dyDescent="0.3">
      <c r="A9" t="s">
        <v>16</v>
      </c>
    </row>
    <row r="10" spans="1:6" x14ac:dyDescent="0.3">
      <c r="A10" t="s">
        <v>17</v>
      </c>
    </row>
    <row r="11" spans="1:6" x14ac:dyDescent="0.3">
      <c r="A11" t="s">
        <v>18</v>
      </c>
    </row>
    <row r="12" spans="1:6" x14ac:dyDescent="0.3">
      <c r="A12" t="s">
        <v>19</v>
      </c>
    </row>
    <row r="13" spans="1:6" x14ac:dyDescent="0.3">
      <c r="A13" t="s">
        <v>20</v>
      </c>
    </row>
    <row r="14" spans="1:6" x14ac:dyDescent="0.3">
      <c r="A14" t="s">
        <v>21</v>
      </c>
    </row>
    <row r="15" spans="1:6" x14ac:dyDescent="0.3">
      <c r="A15" t="s">
        <v>22</v>
      </c>
    </row>
    <row r="16" spans="1:6" x14ac:dyDescent="0.3">
      <c r="A16" t="s">
        <v>23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57</v>
      </c>
    </row>
    <row r="32" spans="1:1" x14ac:dyDescent="0.3">
      <c r="A32" t="s">
        <v>38</v>
      </c>
    </row>
    <row r="33" spans="1:1" x14ac:dyDescent="0.3">
      <c r="A33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F84C-1B79-428B-81ED-6E3AE11F4B09}">
  <dimension ref="A1:G33"/>
  <sheetViews>
    <sheetView workbookViewId="0">
      <selection activeCell="G11" sqref="G11"/>
    </sheetView>
  </sheetViews>
  <sheetFormatPr defaultRowHeight="14.4" x14ac:dyDescent="0.3"/>
  <cols>
    <col min="1" max="1" width="21" customWidth="1"/>
    <col min="2" max="2" width="13.44140625" customWidth="1"/>
    <col min="3" max="3" width="12.109375" customWidth="1"/>
    <col min="5" max="5" width="11" customWidth="1"/>
    <col min="6" max="6" width="23.77734375" customWidth="1"/>
    <col min="7" max="7" width="10.88671875" customWidth="1"/>
  </cols>
  <sheetData>
    <row r="1" spans="1:7" x14ac:dyDescent="0.3">
      <c r="A1" t="s">
        <v>46</v>
      </c>
      <c r="B1" t="s">
        <v>63</v>
      </c>
      <c r="C1" t="s">
        <v>64</v>
      </c>
      <c r="D1" t="s">
        <v>65</v>
      </c>
      <c r="E1" t="s">
        <v>66</v>
      </c>
      <c r="F1" t="s">
        <v>71</v>
      </c>
      <c r="G1" t="s">
        <v>67</v>
      </c>
    </row>
    <row r="2" spans="1:7" x14ac:dyDescent="0.3">
      <c r="A2" t="s">
        <v>9</v>
      </c>
    </row>
    <row r="3" spans="1:7" x14ac:dyDescent="0.3">
      <c r="A3" t="s">
        <v>10</v>
      </c>
    </row>
    <row r="4" spans="1:7" x14ac:dyDescent="0.3">
      <c r="A4" t="s">
        <v>11</v>
      </c>
    </row>
    <row r="5" spans="1:7" x14ac:dyDescent="0.3">
      <c r="A5" t="s">
        <v>12</v>
      </c>
    </row>
    <row r="6" spans="1:7" x14ac:dyDescent="0.3">
      <c r="A6" t="s">
        <v>13</v>
      </c>
    </row>
    <row r="7" spans="1:7" x14ac:dyDescent="0.3">
      <c r="A7" t="s">
        <v>14</v>
      </c>
    </row>
    <row r="8" spans="1:7" x14ac:dyDescent="0.3">
      <c r="A8" t="s">
        <v>15</v>
      </c>
    </row>
    <row r="9" spans="1:7" x14ac:dyDescent="0.3">
      <c r="A9" t="s">
        <v>16</v>
      </c>
    </row>
    <row r="10" spans="1:7" x14ac:dyDescent="0.3">
      <c r="A10" t="s">
        <v>17</v>
      </c>
    </row>
    <row r="11" spans="1:7" x14ac:dyDescent="0.3">
      <c r="A11" t="s">
        <v>18</v>
      </c>
    </row>
    <row r="12" spans="1:7" x14ac:dyDescent="0.3">
      <c r="A12" t="s">
        <v>19</v>
      </c>
    </row>
    <row r="13" spans="1:7" x14ac:dyDescent="0.3">
      <c r="A13" t="s">
        <v>20</v>
      </c>
    </row>
    <row r="14" spans="1:7" x14ac:dyDescent="0.3">
      <c r="A14" t="s">
        <v>21</v>
      </c>
    </row>
    <row r="15" spans="1:7" x14ac:dyDescent="0.3">
      <c r="A15" t="s">
        <v>22</v>
      </c>
    </row>
    <row r="16" spans="1:7" x14ac:dyDescent="0.3">
      <c r="A16" t="s">
        <v>23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57</v>
      </c>
    </row>
    <row r="32" spans="1:1" x14ac:dyDescent="0.3">
      <c r="A32" t="s">
        <v>38</v>
      </c>
    </row>
    <row r="33" spans="1:1" x14ac:dyDescent="0.3">
      <c r="A3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EF0E-ADF7-4A7D-B312-EF8F855FE6BC}">
  <dimension ref="A1:D33"/>
  <sheetViews>
    <sheetView workbookViewId="0">
      <selection activeCell="B1" sqref="B1:D1"/>
    </sheetView>
  </sheetViews>
  <sheetFormatPr defaultRowHeight="14.4" x14ac:dyDescent="0.3"/>
  <cols>
    <col min="1" max="1" width="29" customWidth="1"/>
    <col min="3" max="3" width="12.77734375" customWidth="1"/>
  </cols>
  <sheetData>
    <row r="1" spans="1:4" x14ac:dyDescent="0.3">
      <c r="A1" t="s">
        <v>46</v>
      </c>
      <c r="B1" t="s">
        <v>68</v>
      </c>
      <c r="C1" t="s">
        <v>69</v>
      </c>
      <c r="D1" t="s">
        <v>70</v>
      </c>
    </row>
    <row r="2" spans="1:4" x14ac:dyDescent="0.3">
      <c r="A2" t="s">
        <v>9</v>
      </c>
    </row>
    <row r="3" spans="1:4" x14ac:dyDescent="0.3">
      <c r="A3" t="s">
        <v>10</v>
      </c>
    </row>
    <row r="4" spans="1:4" x14ac:dyDescent="0.3">
      <c r="A4" t="s">
        <v>11</v>
      </c>
    </row>
    <row r="5" spans="1:4" x14ac:dyDescent="0.3">
      <c r="A5" t="s">
        <v>12</v>
      </c>
    </row>
    <row r="6" spans="1:4" x14ac:dyDescent="0.3">
      <c r="A6" t="s">
        <v>13</v>
      </c>
    </row>
    <row r="7" spans="1:4" x14ac:dyDescent="0.3">
      <c r="A7" t="s">
        <v>14</v>
      </c>
    </row>
    <row r="8" spans="1:4" x14ac:dyDescent="0.3">
      <c r="A8" t="s">
        <v>15</v>
      </c>
    </row>
    <row r="9" spans="1:4" x14ac:dyDescent="0.3">
      <c r="A9" t="s">
        <v>16</v>
      </c>
    </row>
    <row r="10" spans="1:4" x14ac:dyDescent="0.3">
      <c r="A10" t="s">
        <v>17</v>
      </c>
    </row>
    <row r="11" spans="1:4" x14ac:dyDescent="0.3">
      <c r="A11" t="s">
        <v>18</v>
      </c>
    </row>
    <row r="12" spans="1:4" x14ac:dyDescent="0.3">
      <c r="A12" t="s">
        <v>19</v>
      </c>
    </row>
    <row r="13" spans="1:4" x14ac:dyDescent="0.3">
      <c r="A13" t="s">
        <v>20</v>
      </c>
    </row>
    <row r="14" spans="1:4" x14ac:dyDescent="0.3">
      <c r="A14" t="s">
        <v>21</v>
      </c>
    </row>
    <row r="15" spans="1:4" x14ac:dyDescent="0.3">
      <c r="A15" t="s">
        <v>22</v>
      </c>
    </row>
    <row r="16" spans="1:4" x14ac:dyDescent="0.3">
      <c r="A16" t="s">
        <v>23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57</v>
      </c>
    </row>
    <row r="32" spans="1:1" x14ac:dyDescent="0.3">
      <c r="A32" t="s">
        <v>38</v>
      </c>
    </row>
    <row r="33" spans="1:1" x14ac:dyDescent="0.3">
      <c r="A33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DA28-7877-4AFA-A356-E8168BE160FC}">
  <dimension ref="A1:D33"/>
  <sheetViews>
    <sheetView workbookViewId="0">
      <selection activeCell="D7" sqref="D7"/>
    </sheetView>
  </sheetViews>
  <sheetFormatPr defaultRowHeight="14.4" x14ac:dyDescent="0.3"/>
  <cols>
    <col min="1" max="1" width="15.109375" customWidth="1"/>
  </cols>
  <sheetData>
    <row r="1" spans="1:4" x14ac:dyDescent="0.3">
      <c r="A1" t="s">
        <v>46</v>
      </c>
      <c r="B1" t="s">
        <v>68</v>
      </c>
      <c r="C1" t="s">
        <v>69</v>
      </c>
      <c r="D1" t="s">
        <v>70</v>
      </c>
    </row>
    <row r="2" spans="1:4" x14ac:dyDescent="0.3">
      <c r="A2" t="s">
        <v>9</v>
      </c>
    </row>
    <row r="3" spans="1:4" x14ac:dyDescent="0.3">
      <c r="A3" t="s">
        <v>10</v>
      </c>
    </row>
    <row r="4" spans="1:4" x14ac:dyDescent="0.3">
      <c r="A4" t="s">
        <v>11</v>
      </c>
    </row>
    <row r="5" spans="1:4" x14ac:dyDescent="0.3">
      <c r="A5" t="s">
        <v>12</v>
      </c>
    </row>
    <row r="6" spans="1:4" x14ac:dyDescent="0.3">
      <c r="A6" t="s">
        <v>13</v>
      </c>
    </row>
    <row r="7" spans="1:4" x14ac:dyDescent="0.3">
      <c r="A7" t="s">
        <v>14</v>
      </c>
    </row>
    <row r="8" spans="1:4" x14ac:dyDescent="0.3">
      <c r="A8" t="s">
        <v>15</v>
      </c>
    </row>
    <row r="9" spans="1:4" x14ac:dyDescent="0.3">
      <c r="A9" t="s">
        <v>16</v>
      </c>
    </row>
    <row r="10" spans="1:4" x14ac:dyDescent="0.3">
      <c r="A10" t="s">
        <v>17</v>
      </c>
    </row>
    <row r="11" spans="1:4" x14ac:dyDescent="0.3">
      <c r="A11" t="s">
        <v>18</v>
      </c>
    </row>
    <row r="12" spans="1:4" x14ac:dyDescent="0.3">
      <c r="A12" t="s">
        <v>19</v>
      </c>
    </row>
    <row r="13" spans="1:4" x14ac:dyDescent="0.3">
      <c r="A13" t="s">
        <v>20</v>
      </c>
    </row>
    <row r="14" spans="1:4" x14ac:dyDescent="0.3">
      <c r="A14" t="s">
        <v>21</v>
      </c>
    </row>
    <row r="15" spans="1:4" x14ac:dyDescent="0.3">
      <c r="A15" t="s">
        <v>22</v>
      </c>
    </row>
    <row r="16" spans="1:4" x14ac:dyDescent="0.3">
      <c r="A16" t="s">
        <v>23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57</v>
      </c>
    </row>
    <row r="32" spans="1:1" x14ac:dyDescent="0.3">
      <c r="A32" t="s">
        <v>38</v>
      </c>
    </row>
    <row r="33" spans="1:1" x14ac:dyDescent="0.3">
      <c r="A33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90E-23C0-4E06-A340-DBAC3B186F70}">
  <dimension ref="A1"/>
  <sheetViews>
    <sheetView topLeftCell="A7" workbookViewId="0">
      <selection activeCell="W10" sqref="W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883B-5473-485A-8B55-72C148917DAA}">
  <dimension ref="K4:N36"/>
  <sheetViews>
    <sheetView topLeftCell="A4" workbookViewId="0">
      <selection activeCell="E32" sqref="E32"/>
    </sheetView>
  </sheetViews>
  <sheetFormatPr defaultRowHeight="14.4" x14ac:dyDescent="0.3"/>
  <cols>
    <col min="11" max="11" width="29.77734375" customWidth="1"/>
    <col min="12" max="12" width="16.5546875" customWidth="1"/>
    <col min="13" max="13" width="20.44140625" customWidth="1"/>
    <col min="14" max="14" width="15.6640625" customWidth="1"/>
  </cols>
  <sheetData>
    <row r="4" spans="11:14" x14ac:dyDescent="0.3">
      <c r="M4" t="s">
        <v>84</v>
      </c>
    </row>
    <row r="5" spans="11:14" x14ac:dyDescent="0.3">
      <c r="L5" t="s">
        <v>46</v>
      </c>
      <c r="M5" t="s">
        <v>85</v>
      </c>
      <c r="N5" t="s">
        <v>86</v>
      </c>
    </row>
    <row r="6" spans="11:14" x14ac:dyDescent="0.3">
      <c r="K6">
        <v>1</v>
      </c>
      <c r="L6" t="s">
        <v>9</v>
      </c>
      <c r="M6" s="3">
        <v>3420</v>
      </c>
      <c r="N6" s="3">
        <v>3415</v>
      </c>
    </row>
    <row r="7" spans="11:14" x14ac:dyDescent="0.3">
      <c r="K7">
        <v>2</v>
      </c>
      <c r="L7" t="s">
        <v>10</v>
      </c>
      <c r="M7" s="3">
        <v>4567</v>
      </c>
      <c r="N7" s="3">
        <v>4167</v>
      </c>
    </row>
    <row r="8" spans="11:14" x14ac:dyDescent="0.3">
      <c r="K8">
        <v>3</v>
      </c>
      <c r="L8" t="s">
        <v>11</v>
      </c>
      <c r="M8" s="3">
        <v>3125</v>
      </c>
      <c r="N8" s="3">
        <v>2646</v>
      </c>
    </row>
    <row r="9" spans="11:14" x14ac:dyDescent="0.3">
      <c r="K9">
        <v>4</v>
      </c>
      <c r="L9" t="s">
        <v>12</v>
      </c>
      <c r="M9" s="3">
        <v>40</v>
      </c>
      <c r="N9" s="3">
        <v>350</v>
      </c>
    </row>
    <row r="10" spans="11:14" x14ac:dyDescent="0.3">
      <c r="K10">
        <v>5</v>
      </c>
      <c r="L10" t="s">
        <v>87</v>
      </c>
      <c r="M10" s="3"/>
      <c r="N10" s="3"/>
    </row>
    <row r="11" spans="11:14" x14ac:dyDescent="0.3">
      <c r="K11">
        <v>6</v>
      </c>
      <c r="L11" s="2" t="s">
        <v>14</v>
      </c>
      <c r="M11" s="6">
        <v>4695</v>
      </c>
      <c r="N11" s="6">
        <v>24010</v>
      </c>
    </row>
    <row r="12" spans="11:14" x14ac:dyDescent="0.3">
      <c r="K12">
        <v>7</v>
      </c>
      <c r="L12" s="2" t="s">
        <v>15</v>
      </c>
      <c r="M12" s="6"/>
      <c r="N12" s="6"/>
    </row>
    <row r="13" spans="11:14" x14ac:dyDescent="0.3">
      <c r="K13">
        <v>8</v>
      </c>
      <c r="L13" t="s">
        <v>16</v>
      </c>
      <c r="M13" s="3">
        <v>11517</v>
      </c>
      <c r="N13" s="3">
        <v>17554</v>
      </c>
    </row>
    <row r="14" spans="11:14" x14ac:dyDescent="0.3">
      <c r="K14">
        <v>9</v>
      </c>
      <c r="L14" t="s">
        <v>17</v>
      </c>
      <c r="M14" s="3">
        <v>4065</v>
      </c>
      <c r="N14" s="3">
        <v>3775</v>
      </c>
    </row>
    <row r="15" spans="11:14" x14ac:dyDescent="0.3">
      <c r="K15">
        <v>10</v>
      </c>
      <c r="L15" t="s">
        <v>18</v>
      </c>
      <c r="M15" s="3">
        <v>4280</v>
      </c>
      <c r="N15" s="3">
        <v>7033</v>
      </c>
    </row>
    <row r="16" spans="11:14" x14ac:dyDescent="0.3">
      <c r="K16">
        <v>11</v>
      </c>
      <c r="L16" t="s">
        <v>19</v>
      </c>
      <c r="M16" s="3">
        <v>1772</v>
      </c>
      <c r="N16" s="3">
        <v>3052</v>
      </c>
    </row>
    <row r="17" spans="11:14" x14ac:dyDescent="0.3">
      <c r="K17">
        <v>12</v>
      </c>
      <c r="L17" t="s">
        <v>20</v>
      </c>
      <c r="M17" s="3">
        <v>14215</v>
      </c>
      <c r="N17" s="3">
        <v>12883</v>
      </c>
    </row>
    <row r="18" spans="11:14" x14ac:dyDescent="0.3">
      <c r="K18">
        <v>13</v>
      </c>
      <c r="L18" t="s">
        <v>21</v>
      </c>
      <c r="M18" s="3">
        <v>12629</v>
      </c>
      <c r="N18" s="3">
        <v>11752</v>
      </c>
    </row>
    <row r="19" spans="11:14" x14ac:dyDescent="0.3">
      <c r="K19">
        <v>14</v>
      </c>
      <c r="L19" t="s">
        <v>22</v>
      </c>
      <c r="M19" s="3">
        <v>17692</v>
      </c>
      <c r="N19" s="3">
        <v>19891</v>
      </c>
    </row>
    <row r="20" spans="11:14" x14ac:dyDescent="0.3">
      <c r="K20">
        <v>15</v>
      </c>
      <c r="L20" t="s">
        <v>83</v>
      </c>
      <c r="M20" s="3">
        <v>6826</v>
      </c>
      <c r="N20" s="3">
        <v>7877</v>
      </c>
    </row>
    <row r="21" spans="11:14" x14ac:dyDescent="0.3">
      <c r="K21">
        <v>16</v>
      </c>
      <c r="L21" t="s">
        <v>88</v>
      </c>
      <c r="M21" s="3"/>
      <c r="N21" s="3"/>
    </row>
    <row r="22" spans="11:14" x14ac:dyDescent="0.3">
      <c r="K22">
        <v>17</v>
      </c>
      <c r="L22" t="s">
        <v>25</v>
      </c>
      <c r="M22" s="3">
        <v>4280</v>
      </c>
      <c r="N22" s="3">
        <v>7269</v>
      </c>
    </row>
    <row r="23" spans="11:14" x14ac:dyDescent="0.3">
      <c r="K23">
        <v>18</v>
      </c>
      <c r="L23" t="s">
        <v>81</v>
      </c>
      <c r="M23" s="3">
        <v>14749</v>
      </c>
      <c r="N23" s="3">
        <v>16302</v>
      </c>
    </row>
    <row r="24" spans="11:14" x14ac:dyDescent="0.3">
      <c r="K24">
        <v>19</v>
      </c>
      <c r="L24" t="s">
        <v>27</v>
      </c>
      <c r="M24" s="3">
        <v>24298</v>
      </c>
      <c r="N24" s="3">
        <v>24791</v>
      </c>
    </row>
    <row r="25" spans="11:14" x14ac:dyDescent="0.3">
      <c r="K25">
        <v>20</v>
      </c>
      <c r="L25" t="s">
        <v>28</v>
      </c>
      <c r="M25" s="3">
        <v>19376</v>
      </c>
      <c r="N25" s="3">
        <v>19383</v>
      </c>
    </row>
    <row r="26" spans="11:14" x14ac:dyDescent="0.3">
      <c r="K26">
        <v>21</v>
      </c>
      <c r="L26" t="s">
        <v>47</v>
      </c>
      <c r="M26" s="3">
        <v>31722</v>
      </c>
      <c r="N26" s="3">
        <v>28035</v>
      </c>
    </row>
    <row r="27" spans="11:14" x14ac:dyDescent="0.3">
      <c r="K27">
        <v>22</v>
      </c>
      <c r="L27" t="s">
        <v>30</v>
      </c>
      <c r="M27" s="3"/>
      <c r="N27" s="3"/>
    </row>
    <row r="28" spans="11:14" x14ac:dyDescent="0.3">
      <c r="K28">
        <v>23</v>
      </c>
      <c r="L28" t="s">
        <v>31</v>
      </c>
      <c r="M28" s="3">
        <v>7045</v>
      </c>
      <c r="N28" s="3">
        <v>11975</v>
      </c>
    </row>
    <row r="29" spans="11:14" x14ac:dyDescent="0.3">
      <c r="K29">
        <v>24</v>
      </c>
      <c r="L29" t="s">
        <v>82</v>
      </c>
      <c r="M29" s="3">
        <v>14287</v>
      </c>
      <c r="N29" s="3">
        <v>14760</v>
      </c>
    </row>
    <row r="30" spans="11:14" x14ac:dyDescent="0.3">
      <c r="K30">
        <v>25</v>
      </c>
      <c r="L30" t="s">
        <v>89</v>
      </c>
      <c r="M30" s="3"/>
      <c r="N30" s="3"/>
    </row>
    <row r="31" spans="11:14" x14ac:dyDescent="0.3">
      <c r="K31">
        <v>26</v>
      </c>
      <c r="L31" t="s">
        <v>34</v>
      </c>
      <c r="M31" s="3">
        <v>10603</v>
      </c>
      <c r="N31" s="3">
        <v>9550</v>
      </c>
    </row>
    <row r="32" spans="11:14" x14ac:dyDescent="0.3">
      <c r="K32">
        <v>27</v>
      </c>
      <c r="L32" t="s">
        <v>35</v>
      </c>
      <c r="M32" s="3">
        <v>19486</v>
      </c>
      <c r="N32" s="3">
        <v>35606</v>
      </c>
    </row>
    <row r="33" spans="11:14" x14ac:dyDescent="0.3">
      <c r="K33">
        <v>28</v>
      </c>
      <c r="L33" t="s">
        <v>36</v>
      </c>
      <c r="M33" s="3">
        <v>21196</v>
      </c>
      <c r="N33" s="3">
        <v>17713</v>
      </c>
    </row>
    <row r="34" spans="11:14" x14ac:dyDescent="0.3">
      <c r="K34">
        <v>29</v>
      </c>
      <c r="L34" s="2" t="s">
        <v>37</v>
      </c>
      <c r="M34" s="6">
        <v>8718</v>
      </c>
      <c r="N34" s="6">
        <v>43926</v>
      </c>
    </row>
    <row r="35" spans="11:14" x14ac:dyDescent="0.3">
      <c r="K35">
        <v>30</v>
      </c>
      <c r="L35" t="s">
        <v>38</v>
      </c>
      <c r="M35" s="3">
        <v>20253</v>
      </c>
      <c r="N35" s="3">
        <v>19778</v>
      </c>
    </row>
    <row r="36" spans="11:14" x14ac:dyDescent="0.3">
      <c r="K36">
        <v>31</v>
      </c>
      <c r="L36" t="s">
        <v>39</v>
      </c>
      <c r="M36" s="3">
        <v>6413</v>
      </c>
      <c r="N36" s="3">
        <v>6324</v>
      </c>
    </row>
  </sheetData>
  <sortState xmlns:xlrd2="http://schemas.microsoft.com/office/spreadsheetml/2017/richdata2" ref="K6:N36">
    <sortCondition ref="K6:K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9D23-4553-4E69-A698-ECE6D17EEFA0}">
  <dimension ref="I6:T79"/>
  <sheetViews>
    <sheetView topLeftCell="E1" zoomScale="98" zoomScaleNormal="98" workbookViewId="0">
      <pane xSplit="5" ySplit="11" topLeftCell="P12" activePane="bottomRight" state="frozen"/>
      <selection activeCell="E1" sqref="E1"/>
      <selection pane="topRight" activeCell="J1" sqref="J1"/>
      <selection pane="bottomLeft" activeCell="E12" sqref="E12"/>
      <selection pane="bottomRight" activeCell="AA12" sqref="AA12"/>
    </sheetView>
  </sheetViews>
  <sheetFormatPr defaultRowHeight="14.4" x14ac:dyDescent="0.3"/>
  <cols>
    <col min="9" max="9" width="19.44140625" customWidth="1"/>
    <col min="10" max="10" width="16.21875" customWidth="1"/>
    <col min="11" max="11" width="22" customWidth="1"/>
    <col min="12" max="12" width="17.88671875" customWidth="1"/>
    <col min="13" max="13" width="34.109375" customWidth="1"/>
    <col min="14" max="14" width="20.21875" customWidth="1"/>
    <col min="15" max="15" width="28.21875" customWidth="1"/>
    <col min="16" max="16" width="14.88671875" customWidth="1"/>
    <col min="17" max="17" width="17.6640625" customWidth="1"/>
    <col min="18" max="18" width="25.6640625" customWidth="1"/>
    <col min="19" max="19" width="17.33203125" customWidth="1"/>
    <col min="20" max="20" width="26.88671875" customWidth="1"/>
    <col min="21" max="21" width="19.109375" customWidth="1"/>
    <col min="22" max="22" width="25.21875" customWidth="1"/>
  </cols>
  <sheetData>
    <row r="6" spans="9:20" x14ac:dyDescent="0.3">
      <c r="J6" s="2" t="s">
        <v>74</v>
      </c>
      <c r="K6" s="2"/>
    </row>
    <row r="9" spans="9:20" x14ac:dyDescent="0.3">
      <c r="I9" t="s">
        <v>73</v>
      </c>
      <c r="L9" t="s">
        <v>75</v>
      </c>
      <c r="M9" t="s">
        <v>78</v>
      </c>
      <c r="T9" t="s">
        <v>96</v>
      </c>
    </row>
    <row r="11" spans="9:20" x14ac:dyDescent="0.3">
      <c r="I11" t="s">
        <v>46</v>
      </c>
      <c r="J11" t="s">
        <v>72</v>
      </c>
      <c r="K11" t="s">
        <v>97</v>
      </c>
      <c r="L11" t="s">
        <v>76</v>
      </c>
      <c r="M11" t="s">
        <v>77</v>
      </c>
      <c r="N11" t="s">
        <v>79</v>
      </c>
      <c r="O11" t="s">
        <v>80</v>
      </c>
      <c r="P11" t="s">
        <v>52</v>
      </c>
      <c r="Q11" t="s">
        <v>101</v>
      </c>
      <c r="R11" t="s">
        <v>85</v>
      </c>
      <c r="S11" t="s">
        <v>86</v>
      </c>
      <c r="T11" t="s">
        <v>95</v>
      </c>
    </row>
    <row r="12" spans="9:20" x14ac:dyDescent="0.3">
      <c r="I12" t="s">
        <v>9</v>
      </c>
      <c r="J12" s="3">
        <v>28736</v>
      </c>
      <c r="K12" s="3">
        <v>27</v>
      </c>
      <c r="L12" s="3">
        <v>38124</v>
      </c>
      <c r="M12" s="3">
        <v>38010</v>
      </c>
      <c r="N12" s="4">
        <f t="shared" ref="N12:N42" si="0">J12/L12</f>
        <v>0.75375091805686711</v>
      </c>
      <c r="O12" s="4">
        <f t="shared" ref="O12:O42" si="1">J12/M12</f>
        <v>0.7560115759010787</v>
      </c>
      <c r="P12">
        <v>34</v>
      </c>
      <c r="Q12">
        <f>100-P12</f>
        <v>66</v>
      </c>
      <c r="R12" s="3">
        <v>3420</v>
      </c>
      <c r="S12" s="3">
        <v>3415</v>
      </c>
      <c r="T12" s="8">
        <f>(R12/M12)*100</f>
        <v>8.9976322020520918</v>
      </c>
    </row>
    <row r="13" spans="9:20" x14ac:dyDescent="0.3">
      <c r="I13" t="s">
        <v>10</v>
      </c>
      <c r="J13" s="3">
        <v>16537</v>
      </c>
      <c r="K13" s="3">
        <v>14</v>
      </c>
      <c r="L13" s="3">
        <v>54399</v>
      </c>
      <c r="M13" s="3">
        <v>35907</v>
      </c>
      <c r="N13" s="4">
        <f t="shared" si="0"/>
        <v>0.30399455872350595</v>
      </c>
      <c r="O13" s="4">
        <f t="shared" si="1"/>
        <v>0.4605508675188682</v>
      </c>
      <c r="P13">
        <v>13</v>
      </c>
      <c r="Q13">
        <f t="shared" ref="Q13:Q42" si="2">100-P13</f>
        <v>87</v>
      </c>
      <c r="R13" s="3">
        <v>4567</v>
      </c>
      <c r="S13" s="3">
        <v>4167</v>
      </c>
      <c r="T13" s="8">
        <f>(R13/M13)*100</f>
        <v>12.718968446263959</v>
      </c>
    </row>
    <row r="14" spans="9:20" x14ac:dyDescent="0.3">
      <c r="I14" t="s">
        <v>11</v>
      </c>
      <c r="J14" s="3">
        <v>32813</v>
      </c>
      <c r="K14" s="3">
        <v>21</v>
      </c>
      <c r="L14" s="3">
        <v>36773</v>
      </c>
      <c r="M14" s="3">
        <v>28877</v>
      </c>
      <c r="N14" s="4">
        <f t="shared" si="0"/>
        <v>0.89231229434639547</v>
      </c>
      <c r="O14" s="4">
        <f t="shared" si="1"/>
        <v>1.1363022474633793</v>
      </c>
      <c r="P14">
        <v>17</v>
      </c>
      <c r="Q14">
        <f t="shared" si="2"/>
        <v>83</v>
      </c>
      <c r="R14" s="3">
        <v>3125</v>
      </c>
      <c r="S14" s="3">
        <v>2646</v>
      </c>
      <c r="T14" s="8">
        <f>(R14/M14)*100</f>
        <v>10.821761263289122</v>
      </c>
    </row>
    <row r="15" spans="9:20" x14ac:dyDescent="0.3">
      <c r="I15" t="s">
        <v>12</v>
      </c>
      <c r="J15" s="3">
        <v>21329</v>
      </c>
      <c r="K15" s="3">
        <v>18</v>
      </c>
      <c r="L15" s="3">
        <v>38655</v>
      </c>
      <c r="M15" s="3">
        <v>35456</v>
      </c>
      <c r="N15" s="4">
        <f t="shared" si="0"/>
        <v>0.55177855387401376</v>
      </c>
      <c r="O15" s="4">
        <f t="shared" si="1"/>
        <v>0.6015625</v>
      </c>
      <c r="P15">
        <v>20</v>
      </c>
      <c r="Q15">
        <f t="shared" si="2"/>
        <v>80</v>
      </c>
      <c r="R15" s="3">
        <v>40</v>
      </c>
      <c r="S15" s="3">
        <v>350</v>
      </c>
      <c r="T15" s="8">
        <f>(R15/M15)*100</f>
        <v>0.11281588447653429</v>
      </c>
    </row>
    <row r="16" spans="9:20" x14ac:dyDescent="0.3">
      <c r="I16" t="s">
        <v>13</v>
      </c>
      <c r="J16" s="3">
        <v>2645</v>
      </c>
      <c r="K16" s="3">
        <v>41</v>
      </c>
      <c r="L16" s="3">
        <v>1775</v>
      </c>
      <c r="M16" s="3">
        <v>92</v>
      </c>
      <c r="N16" s="4">
        <f t="shared" si="0"/>
        <v>1.4901408450704225</v>
      </c>
      <c r="O16" s="4">
        <f t="shared" si="1"/>
        <v>28.75</v>
      </c>
      <c r="P16">
        <v>6</v>
      </c>
      <c r="Q16">
        <f t="shared" si="2"/>
        <v>94</v>
      </c>
      <c r="R16" s="3"/>
      <c r="S16" s="3"/>
      <c r="T16" s="8"/>
    </row>
    <row r="17" spans="9:20" x14ac:dyDescent="0.3">
      <c r="I17" t="s">
        <v>14</v>
      </c>
      <c r="J17" s="3">
        <v>318375</v>
      </c>
      <c r="K17" s="3">
        <v>29</v>
      </c>
      <c r="L17" s="3">
        <v>142260</v>
      </c>
      <c r="M17" s="3">
        <v>149917</v>
      </c>
      <c r="N17" s="4">
        <f t="shared" si="0"/>
        <v>2.2379797553774781</v>
      </c>
      <c r="O17" s="4">
        <f t="shared" si="1"/>
        <v>2.123675100222123</v>
      </c>
      <c r="P17">
        <v>45</v>
      </c>
      <c r="Q17">
        <f t="shared" si="2"/>
        <v>55</v>
      </c>
      <c r="R17" s="6">
        <v>4695</v>
      </c>
      <c r="S17" s="6">
        <v>24010</v>
      </c>
      <c r="T17" s="8">
        <f>(R17/M17)*100</f>
        <v>3.1317328922003504</v>
      </c>
    </row>
    <row r="18" spans="9:20" x14ac:dyDescent="0.3">
      <c r="I18" t="s">
        <v>15</v>
      </c>
      <c r="J18" s="3">
        <v>529</v>
      </c>
      <c r="K18" s="3">
        <v>1</v>
      </c>
      <c r="L18" s="3">
        <v>6586</v>
      </c>
      <c r="M18" s="3">
        <v>2403</v>
      </c>
      <c r="N18" s="4">
        <f t="shared" si="0"/>
        <v>8.0321894928636506E-2</v>
      </c>
      <c r="O18" s="4">
        <f t="shared" si="1"/>
        <v>0.22014148980441114</v>
      </c>
      <c r="P18">
        <v>54</v>
      </c>
      <c r="Q18">
        <f t="shared" si="2"/>
        <v>46</v>
      </c>
      <c r="R18" s="6"/>
      <c r="S18" s="6"/>
      <c r="T18" s="8"/>
    </row>
    <row r="19" spans="9:20" x14ac:dyDescent="0.3">
      <c r="I19" t="s">
        <v>16</v>
      </c>
      <c r="J19" s="3">
        <v>123195</v>
      </c>
      <c r="K19" s="3">
        <v>23</v>
      </c>
      <c r="L19" s="3">
        <v>127131</v>
      </c>
      <c r="M19" s="3">
        <v>159676</v>
      </c>
      <c r="N19" s="4">
        <f t="shared" si="0"/>
        <v>0.96903980933053302</v>
      </c>
      <c r="O19" s="4">
        <f t="shared" si="1"/>
        <v>0.77153110047846885</v>
      </c>
      <c r="P19">
        <v>51</v>
      </c>
      <c r="Q19">
        <f t="shared" si="2"/>
        <v>49</v>
      </c>
      <c r="R19" s="3">
        <v>11517</v>
      </c>
      <c r="S19" s="3">
        <v>17554</v>
      </c>
      <c r="T19" s="8">
        <f t="shared" ref="T19:T26" si="3">(R19/M19)*100</f>
        <v>7.2127307798291547</v>
      </c>
    </row>
    <row r="20" spans="9:20" x14ac:dyDescent="0.3">
      <c r="I20" t="s">
        <v>17</v>
      </c>
      <c r="J20" s="3">
        <v>57168</v>
      </c>
      <c r="K20" s="3">
        <v>31</v>
      </c>
      <c r="L20" s="3">
        <v>44623</v>
      </c>
      <c r="M20" s="3">
        <v>55488</v>
      </c>
      <c r="N20" s="4">
        <f t="shared" si="0"/>
        <v>1.2811330479797414</v>
      </c>
      <c r="O20" s="4">
        <f t="shared" si="1"/>
        <v>1.0302768166089966</v>
      </c>
      <c r="P20" s="1">
        <v>75</v>
      </c>
      <c r="Q20">
        <f t="shared" si="2"/>
        <v>25</v>
      </c>
      <c r="R20" s="3">
        <v>4065</v>
      </c>
      <c r="S20" s="3">
        <v>3775</v>
      </c>
      <c r="T20" s="8">
        <f t="shared" si="3"/>
        <v>7.3259083044982702</v>
      </c>
    </row>
    <row r="21" spans="9:20" x14ac:dyDescent="0.3">
      <c r="I21" t="s">
        <v>18</v>
      </c>
      <c r="J21" s="3">
        <v>157165</v>
      </c>
      <c r="K21" s="3">
        <v>30</v>
      </c>
      <c r="L21" s="3">
        <v>118936</v>
      </c>
      <c r="M21" s="3">
        <v>120559</v>
      </c>
      <c r="N21" s="4">
        <f t="shared" si="0"/>
        <v>1.3214249680500436</v>
      </c>
      <c r="O21" s="4">
        <f t="shared" si="1"/>
        <v>1.3036355643294983</v>
      </c>
      <c r="P21" s="1">
        <v>87</v>
      </c>
      <c r="Q21">
        <f t="shared" si="2"/>
        <v>13</v>
      </c>
      <c r="R21" s="3">
        <v>4280</v>
      </c>
      <c r="S21" s="3">
        <v>7033</v>
      </c>
      <c r="T21" s="8">
        <f t="shared" si="3"/>
        <v>3.5501289824899014</v>
      </c>
    </row>
    <row r="22" spans="9:20" x14ac:dyDescent="0.3">
      <c r="I22" t="s">
        <v>19</v>
      </c>
      <c r="J22" s="3">
        <v>26528</v>
      </c>
      <c r="K22" s="3">
        <v>9</v>
      </c>
      <c r="L22" s="3">
        <v>63224</v>
      </c>
      <c r="M22" s="3">
        <v>85301</v>
      </c>
      <c r="N22" s="4">
        <f t="shared" si="0"/>
        <v>0.41958749841832216</v>
      </c>
      <c r="O22" s="4">
        <f t="shared" si="1"/>
        <v>0.31099283712969367</v>
      </c>
      <c r="P22" s="1">
        <v>62</v>
      </c>
      <c r="Q22">
        <f t="shared" si="2"/>
        <v>38</v>
      </c>
      <c r="R22" s="3">
        <v>1772</v>
      </c>
      <c r="S22" s="3">
        <v>3052</v>
      </c>
      <c r="T22" s="8">
        <f t="shared" si="3"/>
        <v>2.0773496207547391</v>
      </c>
    </row>
    <row r="23" spans="9:20" x14ac:dyDescent="0.3">
      <c r="I23" t="s">
        <v>20</v>
      </c>
      <c r="J23" s="3">
        <v>78537</v>
      </c>
      <c r="K23" s="3">
        <v>23</v>
      </c>
      <c r="L23" s="3">
        <v>75407</v>
      </c>
      <c r="M23" s="3">
        <v>80345</v>
      </c>
      <c r="N23" s="4">
        <f t="shared" si="0"/>
        <v>1.0415080828039838</v>
      </c>
      <c r="O23" s="4">
        <f t="shared" si="1"/>
        <v>0.97749704399775961</v>
      </c>
      <c r="P23" s="1">
        <v>89</v>
      </c>
      <c r="Q23">
        <f t="shared" si="2"/>
        <v>11</v>
      </c>
      <c r="R23" s="3">
        <v>14215</v>
      </c>
      <c r="S23" s="3">
        <v>12883</v>
      </c>
      <c r="T23" s="8">
        <f t="shared" si="3"/>
        <v>17.69245130375257</v>
      </c>
    </row>
    <row r="24" spans="9:20" x14ac:dyDescent="0.3">
      <c r="I24" t="s">
        <v>21</v>
      </c>
      <c r="J24" s="3">
        <v>141972</v>
      </c>
      <c r="K24" s="3">
        <v>29</v>
      </c>
      <c r="L24" s="3">
        <v>144141</v>
      </c>
      <c r="M24" s="3">
        <v>118570</v>
      </c>
      <c r="N24" s="4">
        <f t="shared" si="0"/>
        <v>0.98495223427061007</v>
      </c>
      <c r="O24" s="4">
        <f t="shared" si="1"/>
        <v>1.1973686429956987</v>
      </c>
      <c r="P24" s="1">
        <v>69</v>
      </c>
      <c r="Q24">
        <f t="shared" si="2"/>
        <v>31</v>
      </c>
      <c r="R24" s="3">
        <v>12629</v>
      </c>
      <c r="S24" s="3">
        <v>11752</v>
      </c>
      <c r="T24" s="8">
        <f t="shared" si="3"/>
        <v>10.651092181833516</v>
      </c>
    </row>
    <row r="25" spans="9:20" x14ac:dyDescent="0.3">
      <c r="I25" t="s">
        <v>22</v>
      </c>
      <c r="J25" s="3">
        <v>102846</v>
      </c>
      <c r="K25" s="3">
        <v>25</v>
      </c>
      <c r="L25" s="3">
        <v>111685</v>
      </c>
      <c r="M25" s="3">
        <v>69326</v>
      </c>
      <c r="N25" s="4">
        <f t="shared" si="0"/>
        <v>0.92085776961991317</v>
      </c>
      <c r="O25" s="4">
        <f t="shared" si="1"/>
        <v>1.4835126792256874</v>
      </c>
      <c r="P25" s="1">
        <v>56</v>
      </c>
      <c r="Q25">
        <f t="shared" si="2"/>
        <v>44</v>
      </c>
      <c r="R25" s="3">
        <v>17692</v>
      </c>
      <c r="S25" s="3">
        <v>19891</v>
      </c>
      <c r="T25" s="8">
        <f t="shared" si="3"/>
        <v>25.520006923809248</v>
      </c>
    </row>
    <row r="26" spans="9:20" x14ac:dyDescent="0.3">
      <c r="I26" t="s">
        <v>23</v>
      </c>
      <c r="J26" s="3">
        <v>257579</v>
      </c>
      <c r="K26" s="3">
        <v>26</v>
      </c>
      <c r="L26" s="3">
        <v>260391</v>
      </c>
      <c r="M26" s="3">
        <v>300778</v>
      </c>
      <c r="N26" s="4">
        <f t="shared" si="0"/>
        <v>0.98920085563633153</v>
      </c>
      <c r="O26" s="4">
        <f t="shared" si="1"/>
        <v>0.85637579876187753</v>
      </c>
      <c r="P26" s="1">
        <v>62</v>
      </c>
      <c r="Q26">
        <f t="shared" si="2"/>
        <v>38</v>
      </c>
      <c r="R26" s="3">
        <v>6826</v>
      </c>
      <c r="S26" s="3">
        <v>7877</v>
      </c>
      <c r="T26" s="8">
        <f t="shared" si="3"/>
        <v>2.2694478984500197</v>
      </c>
    </row>
    <row r="27" spans="9:20" x14ac:dyDescent="0.3">
      <c r="I27" t="s">
        <v>24</v>
      </c>
      <c r="J27" s="3">
        <v>116955</v>
      </c>
      <c r="K27" s="3">
        <v>11</v>
      </c>
      <c r="L27" s="3">
        <v>53371</v>
      </c>
      <c r="M27" s="3">
        <v>91530</v>
      </c>
      <c r="N27" s="4">
        <f t="shared" si="0"/>
        <v>2.1913586029866408</v>
      </c>
      <c r="O27" s="4">
        <f t="shared" si="1"/>
        <v>1.2777777777777777</v>
      </c>
      <c r="P27" s="1">
        <v>83</v>
      </c>
      <c r="Q27">
        <f t="shared" si="2"/>
        <v>17</v>
      </c>
      <c r="R27" s="3"/>
      <c r="S27" s="3"/>
      <c r="T27" s="8"/>
    </row>
    <row r="28" spans="9:20" x14ac:dyDescent="0.3">
      <c r="I28" t="s">
        <v>25</v>
      </c>
      <c r="J28" s="3">
        <v>56310</v>
      </c>
      <c r="K28" s="3">
        <v>21</v>
      </c>
      <c r="L28" s="3">
        <v>92848</v>
      </c>
      <c r="M28" s="3">
        <v>91530</v>
      </c>
      <c r="N28" s="4">
        <f t="shared" si="0"/>
        <v>0.60647509908667929</v>
      </c>
      <c r="O28" s="4">
        <f t="shared" si="1"/>
        <v>0.61520812848246476</v>
      </c>
      <c r="P28" s="1">
        <v>65</v>
      </c>
      <c r="Q28">
        <f t="shared" si="2"/>
        <v>35</v>
      </c>
      <c r="R28" s="3">
        <v>4280</v>
      </c>
      <c r="S28" s="3">
        <v>7269</v>
      </c>
      <c r="T28" s="8">
        <f>(R28/M28)*100</f>
        <v>4.6760624931716377</v>
      </c>
    </row>
    <row r="29" spans="9:20" x14ac:dyDescent="0.3">
      <c r="I29" t="s">
        <v>26</v>
      </c>
      <c r="J29" s="3">
        <v>53822</v>
      </c>
      <c r="K29" s="3">
        <v>22</v>
      </c>
      <c r="L29" s="3">
        <v>70765</v>
      </c>
      <c r="M29" s="3">
        <v>57820</v>
      </c>
      <c r="N29" s="4">
        <f t="shared" si="0"/>
        <v>0.76057372995124706</v>
      </c>
      <c r="O29" s="4">
        <f t="shared" si="1"/>
        <v>0.93085437564856455</v>
      </c>
      <c r="P29" s="1">
        <v>46</v>
      </c>
      <c r="Q29">
        <f t="shared" si="2"/>
        <v>54</v>
      </c>
      <c r="R29" s="3">
        <v>14749</v>
      </c>
      <c r="S29" s="3">
        <v>16302</v>
      </c>
      <c r="T29" s="8">
        <f>(R29/M29)*100</f>
        <v>25.508474576271183</v>
      </c>
    </row>
    <row r="30" spans="9:20" x14ac:dyDescent="0.3">
      <c r="I30" t="s">
        <v>27</v>
      </c>
      <c r="J30" s="3">
        <v>139957</v>
      </c>
      <c r="K30" s="3">
        <v>19</v>
      </c>
      <c r="L30" s="3">
        <v>182827</v>
      </c>
      <c r="M30" s="3">
        <v>111691</v>
      </c>
      <c r="N30" s="4">
        <f t="shared" si="0"/>
        <v>0.76551603428377646</v>
      </c>
      <c r="O30" s="4">
        <f t="shared" si="1"/>
        <v>1.2530732109122489</v>
      </c>
      <c r="P30" s="7">
        <v>65</v>
      </c>
      <c r="Q30">
        <f t="shared" si="2"/>
        <v>35</v>
      </c>
      <c r="R30" s="3">
        <v>24298</v>
      </c>
      <c r="S30" s="3">
        <v>24791</v>
      </c>
      <c r="T30" s="8">
        <f>(R30/M30)*100</f>
        <v>21.754662416846479</v>
      </c>
    </row>
    <row r="31" spans="9:20" x14ac:dyDescent="0.3">
      <c r="I31" t="s">
        <v>28</v>
      </c>
      <c r="J31" s="3">
        <v>82241</v>
      </c>
      <c r="K31" s="3">
        <v>17</v>
      </c>
      <c r="L31" s="3">
        <v>112049</v>
      </c>
      <c r="M31" s="3">
        <v>43609</v>
      </c>
      <c r="N31" s="4">
        <f t="shared" si="0"/>
        <v>0.73397352943801375</v>
      </c>
      <c r="O31" s="4">
        <f t="shared" si="1"/>
        <v>1.8858721823476805</v>
      </c>
      <c r="P31">
        <v>39</v>
      </c>
      <c r="Q31">
        <f t="shared" si="2"/>
        <v>61</v>
      </c>
      <c r="R31" s="3">
        <v>19376</v>
      </c>
      <c r="S31" s="3">
        <v>19383</v>
      </c>
      <c r="T31" s="8">
        <f>(R31/M31)*100</f>
        <v>44.431195395445897</v>
      </c>
    </row>
    <row r="32" spans="9:20" x14ac:dyDescent="0.3">
      <c r="I32" t="s">
        <v>29</v>
      </c>
      <c r="J32" s="3">
        <v>105336</v>
      </c>
      <c r="K32" s="3">
        <v>21</v>
      </c>
      <c r="L32" s="3">
        <v>140799</v>
      </c>
      <c r="M32" s="3">
        <v>100685</v>
      </c>
      <c r="N32" s="4">
        <f t="shared" si="0"/>
        <v>0.7481303134255215</v>
      </c>
      <c r="O32" s="4">
        <f t="shared" si="1"/>
        <v>1.0461935740179769</v>
      </c>
      <c r="P32">
        <v>15</v>
      </c>
      <c r="Q32">
        <f t="shared" si="2"/>
        <v>85</v>
      </c>
      <c r="R32" s="3">
        <v>31722</v>
      </c>
      <c r="S32" s="3">
        <v>28035</v>
      </c>
      <c r="T32" s="8">
        <f>(R32/M32)*100</f>
        <v>31.50618264885534</v>
      </c>
    </row>
    <row r="33" spans="9:20" x14ac:dyDescent="0.3">
      <c r="I33" t="s">
        <v>30</v>
      </c>
      <c r="J33" s="3">
        <v>1268</v>
      </c>
      <c r="K33" s="3">
        <v>2</v>
      </c>
      <c r="L33" s="3">
        <v>8204</v>
      </c>
      <c r="M33" s="3">
        <v>3919</v>
      </c>
      <c r="N33" s="4">
        <f t="shared" si="0"/>
        <v>0.15455875182837639</v>
      </c>
      <c r="O33" s="4">
        <f t="shared" si="1"/>
        <v>0.32355192651186526</v>
      </c>
      <c r="P33">
        <v>1</v>
      </c>
      <c r="Q33">
        <f t="shared" si="2"/>
        <v>99</v>
      </c>
      <c r="R33" s="3"/>
      <c r="S33" s="3"/>
      <c r="T33" s="8"/>
    </row>
    <row r="34" spans="9:20" x14ac:dyDescent="0.3">
      <c r="I34" t="s">
        <v>31</v>
      </c>
      <c r="J34" s="3">
        <v>77381</v>
      </c>
      <c r="K34" s="3">
        <v>41</v>
      </c>
      <c r="L34" s="3">
        <v>71963</v>
      </c>
      <c r="M34" s="3">
        <v>36286</v>
      </c>
      <c r="N34" s="4">
        <f t="shared" si="0"/>
        <v>1.0752886900212608</v>
      </c>
      <c r="O34" s="4">
        <f t="shared" si="1"/>
        <v>2.1325304525161219</v>
      </c>
      <c r="P34">
        <v>10</v>
      </c>
      <c r="Q34">
        <f t="shared" si="2"/>
        <v>90</v>
      </c>
      <c r="R34" s="3">
        <v>7045</v>
      </c>
      <c r="S34" s="3">
        <v>11975</v>
      </c>
      <c r="T34" s="8">
        <f>(R34/M34)*100</f>
        <v>19.415201455106654</v>
      </c>
    </row>
    <row r="35" spans="9:20" x14ac:dyDescent="0.3">
      <c r="I35" t="s">
        <v>32</v>
      </c>
      <c r="J35" s="3">
        <v>49560</v>
      </c>
      <c r="K35" s="3">
        <v>20</v>
      </c>
      <c r="L35" s="3">
        <v>79987</v>
      </c>
      <c r="M35" s="3">
        <v>44557</v>
      </c>
      <c r="N35" s="4">
        <f t="shared" si="0"/>
        <v>0.6196006851113306</v>
      </c>
      <c r="O35" s="4">
        <f t="shared" si="1"/>
        <v>1.1122831429405031</v>
      </c>
      <c r="P35">
        <v>14</v>
      </c>
      <c r="Q35">
        <f t="shared" si="2"/>
        <v>86</v>
      </c>
      <c r="R35" s="3">
        <v>14287</v>
      </c>
      <c r="S35" s="3">
        <v>14760</v>
      </c>
      <c r="T35" s="8">
        <f>(R35/M35)*100</f>
        <v>32.06454653589784</v>
      </c>
    </row>
    <row r="36" spans="9:20" x14ac:dyDescent="0.3">
      <c r="I36" t="s">
        <v>33</v>
      </c>
      <c r="J36" s="3">
        <v>53989</v>
      </c>
      <c r="K36" s="3">
        <v>6</v>
      </c>
      <c r="L36" s="3">
        <v>60366</v>
      </c>
      <c r="M36" s="3">
        <v>28837</v>
      </c>
      <c r="N36" s="4">
        <f t="shared" si="0"/>
        <v>0.89436106417519801</v>
      </c>
      <c r="O36" s="4">
        <f t="shared" si="1"/>
        <v>1.8722127821895482</v>
      </c>
      <c r="P36">
        <v>8</v>
      </c>
      <c r="Q36">
        <f t="shared" si="2"/>
        <v>92</v>
      </c>
      <c r="R36" s="3"/>
      <c r="S36" s="3"/>
      <c r="T36" s="8"/>
    </row>
    <row r="37" spans="9:20" x14ac:dyDescent="0.3">
      <c r="I37" t="s">
        <v>34</v>
      </c>
      <c r="J37" s="3">
        <v>80479</v>
      </c>
      <c r="K37" s="3">
        <v>20</v>
      </c>
      <c r="L37" s="3">
        <v>141159</v>
      </c>
      <c r="M37" s="3">
        <v>51015</v>
      </c>
      <c r="N37" s="4">
        <f t="shared" si="0"/>
        <v>0.57013013693777936</v>
      </c>
      <c r="O37" s="4">
        <f t="shared" si="1"/>
        <v>1.577555620895815</v>
      </c>
      <c r="P37">
        <v>7</v>
      </c>
      <c r="Q37">
        <f t="shared" si="2"/>
        <v>93</v>
      </c>
      <c r="R37" s="3">
        <v>10603</v>
      </c>
      <c r="S37" s="3">
        <v>9550</v>
      </c>
      <c r="T37" s="8">
        <f t="shared" ref="T37:T42" si="4">(R37/M37)*100</f>
        <v>20.784083112809959</v>
      </c>
    </row>
    <row r="38" spans="9:20" x14ac:dyDescent="0.3">
      <c r="I38" t="s">
        <v>35</v>
      </c>
      <c r="J38" s="3">
        <v>115052</v>
      </c>
      <c r="K38" s="3">
        <v>27</v>
      </c>
      <c r="L38" s="3">
        <v>125963</v>
      </c>
      <c r="M38" s="3">
        <v>110531</v>
      </c>
      <c r="N38" s="4">
        <f t="shared" si="0"/>
        <v>0.9133793256749998</v>
      </c>
      <c r="O38" s="4">
        <f t="shared" si="1"/>
        <v>1.0409025522251676</v>
      </c>
      <c r="P38">
        <v>6</v>
      </c>
      <c r="Q38">
        <f t="shared" si="2"/>
        <v>94</v>
      </c>
      <c r="R38" s="3">
        <v>19486</v>
      </c>
      <c r="S38" s="3">
        <v>35606</v>
      </c>
      <c r="T38" s="8">
        <f t="shared" si="4"/>
        <v>17.629443323592476</v>
      </c>
    </row>
    <row r="39" spans="9:20" x14ac:dyDescent="0.3">
      <c r="I39" t="s">
        <v>36</v>
      </c>
      <c r="J39" s="3">
        <v>60882</v>
      </c>
      <c r="K39" s="3">
        <v>25</v>
      </c>
      <c r="L39" s="3">
        <v>75764</v>
      </c>
      <c r="M39" s="3">
        <v>114159</v>
      </c>
      <c r="N39" s="4">
        <f t="shared" si="0"/>
        <v>0.80357425690301465</v>
      </c>
      <c r="O39" s="4">
        <f t="shared" si="1"/>
        <v>0.53330880613880638</v>
      </c>
      <c r="P39">
        <v>29</v>
      </c>
      <c r="Q39">
        <f t="shared" si="2"/>
        <v>71</v>
      </c>
      <c r="R39" s="3">
        <v>21196</v>
      </c>
      <c r="S39" s="3">
        <v>17713</v>
      </c>
      <c r="T39" s="8">
        <f t="shared" si="4"/>
        <v>18.567086256887325</v>
      </c>
    </row>
    <row r="40" spans="9:20" x14ac:dyDescent="0.3">
      <c r="I40" t="s">
        <v>37</v>
      </c>
      <c r="J40" s="3">
        <v>48800</v>
      </c>
      <c r="K40" s="3">
        <v>28</v>
      </c>
      <c r="L40" s="3">
        <v>40131</v>
      </c>
      <c r="M40" s="3">
        <v>27855</v>
      </c>
      <c r="N40" s="4">
        <f t="shared" si="0"/>
        <v>1.2160175425481548</v>
      </c>
      <c r="O40" s="4">
        <f t="shared" si="1"/>
        <v>1.7519296356129959</v>
      </c>
      <c r="P40">
        <v>38</v>
      </c>
      <c r="Q40">
        <f t="shared" si="2"/>
        <v>62</v>
      </c>
      <c r="R40" s="6">
        <v>8718</v>
      </c>
      <c r="S40" s="6">
        <v>43926</v>
      </c>
      <c r="T40" s="8">
        <f t="shared" si="4"/>
        <v>31.297792137856757</v>
      </c>
    </row>
    <row r="41" spans="9:20" x14ac:dyDescent="0.3">
      <c r="I41" t="s">
        <v>38</v>
      </c>
      <c r="J41" s="3">
        <v>138359</v>
      </c>
      <c r="K41" s="3">
        <v>31</v>
      </c>
      <c r="L41" s="3">
        <v>96331</v>
      </c>
      <c r="M41" s="3">
        <v>65623</v>
      </c>
      <c r="N41" s="4">
        <f t="shared" si="0"/>
        <v>1.4362873841234909</v>
      </c>
      <c r="O41" s="5">
        <f t="shared" si="1"/>
        <v>2.1083918747999939</v>
      </c>
      <c r="P41">
        <v>63</v>
      </c>
      <c r="Q41">
        <f t="shared" si="2"/>
        <v>37</v>
      </c>
      <c r="R41" s="3">
        <v>20253</v>
      </c>
      <c r="S41" s="3">
        <v>19778</v>
      </c>
      <c r="T41" s="8">
        <f t="shared" si="4"/>
        <v>30.862654861862453</v>
      </c>
    </row>
    <row r="42" spans="9:20" x14ac:dyDescent="0.3">
      <c r="I42" t="s">
        <v>39</v>
      </c>
      <c r="J42" s="3">
        <v>76672</v>
      </c>
      <c r="K42" s="3">
        <v>32</v>
      </c>
      <c r="L42" s="3">
        <v>48930</v>
      </c>
      <c r="M42" s="3">
        <v>34278</v>
      </c>
      <c r="N42" s="4">
        <f t="shared" si="0"/>
        <v>1.5669732270590639</v>
      </c>
      <c r="O42" s="5">
        <f t="shared" si="1"/>
        <v>2.2367699399031449</v>
      </c>
      <c r="P42">
        <v>88</v>
      </c>
      <c r="Q42">
        <f t="shared" si="2"/>
        <v>12</v>
      </c>
      <c r="R42" s="3">
        <v>6413</v>
      </c>
      <c r="S42" s="3">
        <v>6324</v>
      </c>
      <c r="T42" s="8">
        <f t="shared" si="4"/>
        <v>18.70879281171597</v>
      </c>
    </row>
    <row r="43" spans="9:20" x14ac:dyDescent="0.3">
      <c r="L43" s="3">
        <f>SUM(L12:L42)</f>
        <v>2665567</v>
      </c>
    </row>
    <row r="48" spans="9:20" x14ac:dyDescent="0.3">
      <c r="I48" t="s">
        <v>46</v>
      </c>
      <c r="K48" t="s">
        <v>97</v>
      </c>
    </row>
    <row r="49" spans="9:11" x14ac:dyDescent="0.3">
      <c r="I49" t="s">
        <v>9</v>
      </c>
      <c r="J49" s="3"/>
      <c r="K49" s="3">
        <v>27</v>
      </c>
    </row>
    <row r="50" spans="9:11" x14ac:dyDescent="0.3">
      <c r="I50" t="s">
        <v>10</v>
      </c>
      <c r="J50" s="3"/>
      <c r="K50" s="3">
        <v>14</v>
      </c>
    </row>
    <row r="51" spans="9:11" x14ac:dyDescent="0.3">
      <c r="I51" t="s">
        <v>11</v>
      </c>
      <c r="J51" s="3"/>
      <c r="K51" s="3">
        <v>21</v>
      </c>
    </row>
    <row r="52" spans="9:11" x14ac:dyDescent="0.3">
      <c r="I52" t="s">
        <v>12</v>
      </c>
      <c r="J52" s="3"/>
      <c r="K52" s="3">
        <v>18</v>
      </c>
    </row>
    <row r="53" spans="9:11" x14ac:dyDescent="0.3">
      <c r="I53" t="s">
        <v>13</v>
      </c>
      <c r="J53" s="3"/>
      <c r="K53" s="3">
        <v>41</v>
      </c>
    </row>
    <row r="54" spans="9:11" x14ac:dyDescent="0.3">
      <c r="I54" t="s">
        <v>14</v>
      </c>
      <c r="J54" s="3"/>
      <c r="K54" s="3">
        <v>29</v>
      </c>
    </row>
    <row r="55" spans="9:11" x14ac:dyDescent="0.3">
      <c r="I55" t="s">
        <v>15</v>
      </c>
      <c r="J55" s="3"/>
      <c r="K55" s="3">
        <v>1</v>
      </c>
    </row>
    <row r="56" spans="9:11" x14ac:dyDescent="0.3">
      <c r="I56" t="s">
        <v>16</v>
      </c>
      <c r="J56" s="3"/>
      <c r="K56" s="3">
        <v>23</v>
      </c>
    </row>
    <row r="57" spans="9:11" x14ac:dyDescent="0.3">
      <c r="I57" t="s">
        <v>17</v>
      </c>
      <c r="J57" s="3"/>
      <c r="K57" s="3">
        <v>31</v>
      </c>
    </row>
    <row r="58" spans="9:11" x14ac:dyDescent="0.3">
      <c r="I58" t="s">
        <v>18</v>
      </c>
      <c r="J58" s="3"/>
      <c r="K58" s="3">
        <v>30</v>
      </c>
    </row>
    <row r="59" spans="9:11" x14ac:dyDescent="0.3">
      <c r="I59" t="s">
        <v>19</v>
      </c>
      <c r="J59" s="3"/>
      <c r="K59" s="3">
        <v>9</v>
      </c>
    </row>
    <row r="60" spans="9:11" x14ac:dyDescent="0.3">
      <c r="I60" t="s">
        <v>20</v>
      </c>
      <c r="J60" s="3"/>
      <c r="K60" s="3">
        <v>23</v>
      </c>
    </row>
    <row r="61" spans="9:11" x14ac:dyDescent="0.3">
      <c r="I61" t="s">
        <v>21</v>
      </c>
      <c r="J61" s="3"/>
      <c r="K61" s="3">
        <v>29</v>
      </c>
    </row>
    <row r="62" spans="9:11" x14ac:dyDescent="0.3">
      <c r="I62" t="s">
        <v>22</v>
      </c>
      <c r="J62" s="3"/>
      <c r="K62" s="3">
        <v>25</v>
      </c>
    </row>
    <row r="63" spans="9:11" x14ac:dyDescent="0.3">
      <c r="I63" t="s">
        <v>23</v>
      </c>
      <c r="J63" s="3"/>
      <c r="K63" s="3">
        <v>26</v>
      </c>
    </row>
    <row r="64" spans="9:11" x14ac:dyDescent="0.3">
      <c r="I64" t="s">
        <v>24</v>
      </c>
      <c r="J64" s="3"/>
      <c r="K64" s="3">
        <v>11</v>
      </c>
    </row>
    <row r="65" spans="9:11" x14ac:dyDescent="0.3">
      <c r="I65" t="s">
        <v>25</v>
      </c>
      <c r="J65" s="3"/>
      <c r="K65" s="3">
        <v>21</v>
      </c>
    </row>
    <row r="66" spans="9:11" x14ac:dyDescent="0.3">
      <c r="I66" t="s">
        <v>26</v>
      </c>
      <c r="J66" s="3"/>
      <c r="K66" s="3">
        <v>22</v>
      </c>
    </row>
    <row r="67" spans="9:11" x14ac:dyDescent="0.3">
      <c r="I67" t="s">
        <v>27</v>
      </c>
      <c r="J67" s="3"/>
      <c r="K67" s="3">
        <v>19</v>
      </c>
    </row>
    <row r="68" spans="9:11" x14ac:dyDescent="0.3">
      <c r="I68" t="s">
        <v>28</v>
      </c>
      <c r="J68" s="3"/>
      <c r="K68" s="3">
        <v>17</v>
      </c>
    </row>
    <row r="69" spans="9:11" x14ac:dyDescent="0.3">
      <c r="I69" t="s">
        <v>29</v>
      </c>
      <c r="J69" s="3"/>
      <c r="K69" s="3">
        <v>21</v>
      </c>
    </row>
    <row r="70" spans="9:11" x14ac:dyDescent="0.3">
      <c r="I70" t="s">
        <v>30</v>
      </c>
      <c r="J70" s="3"/>
      <c r="K70" s="3">
        <v>2</v>
      </c>
    </row>
    <row r="71" spans="9:11" x14ac:dyDescent="0.3">
      <c r="I71" t="s">
        <v>31</v>
      </c>
      <c r="J71" s="3"/>
      <c r="K71" s="3">
        <v>41</v>
      </c>
    </row>
    <row r="72" spans="9:11" x14ac:dyDescent="0.3">
      <c r="I72" t="s">
        <v>32</v>
      </c>
      <c r="J72" s="3"/>
      <c r="K72" s="3">
        <v>20</v>
      </c>
    </row>
    <row r="73" spans="9:11" x14ac:dyDescent="0.3">
      <c r="I73" t="s">
        <v>33</v>
      </c>
      <c r="J73" s="3"/>
      <c r="K73" s="3">
        <v>6</v>
      </c>
    </row>
    <row r="74" spans="9:11" x14ac:dyDescent="0.3">
      <c r="I74" t="s">
        <v>34</v>
      </c>
      <c r="J74" s="3"/>
      <c r="K74" s="3">
        <v>20</v>
      </c>
    </row>
    <row r="75" spans="9:11" x14ac:dyDescent="0.3">
      <c r="I75" t="s">
        <v>35</v>
      </c>
      <c r="J75" s="3"/>
      <c r="K75" s="3">
        <v>27</v>
      </c>
    </row>
    <row r="76" spans="9:11" x14ac:dyDescent="0.3">
      <c r="I76" t="s">
        <v>36</v>
      </c>
      <c r="J76" s="3"/>
      <c r="K76" s="3">
        <v>25</v>
      </c>
    </row>
    <row r="77" spans="9:11" x14ac:dyDescent="0.3">
      <c r="I77" t="s">
        <v>37</v>
      </c>
      <c r="J77" s="3"/>
      <c r="K77" s="3">
        <v>28</v>
      </c>
    </row>
    <row r="78" spans="9:11" x14ac:dyDescent="0.3">
      <c r="I78" t="s">
        <v>38</v>
      </c>
      <c r="J78" s="3"/>
      <c r="K78" s="3">
        <v>31</v>
      </c>
    </row>
    <row r="79" spans="9:11" x14ac:dyDescent="0.3">
      <c r="I79" t="s">
        <v>39</v>
      </c>
      <c r="J79" s="3"/>
      <c r="K79" s="3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9EE1-FE87-4BFA-835F-770213EFB521}">
  <dimension ref="B1:M30"/>
  <sheetViews>
    <sheetView workbookViewId="0">
      <selection activeCell="H1" sqref="H1"/>
    </sheetView>
  </sheetViews>
  <sheetFormatPr defaultRowHeight="14.4" x14ac:dyDescent="0.3"/>
  <cols>
    <col min="2" max="2" width="40.77734375" customWidth="1"/>
    <col min="4" max="4" width="18.88671875" customWidth="1"/>
    <col min="6" max="6" width="17.21875" customWidth="1"/>
    <col min="8" max="8" width="13.5546875" customWidth="1"/>
  </cols>
  <sheetData>
    <row r="1" spans="2:13" x14ac:dyDescent="0.3">
      <c r="B1" t="s">
        <v>90</v>
      </c>
      <c r="C1" t="s">
        <v>92</v>
      </c>
      <c r="D1" t="s">
        <v>110</v>
      </c>
      <c r="E1" t="s">
        <v>104</v>
      </c>
      <c r="F1" t="s">
        <v>111</v>
      </c>
      <c r="G1" t="s">
        <v>105</v>
      </c>
      <c r="H1" t="s">
        <v>112</v>
      </c>
      <c r="I1" t="s">
        <v>106</v>
      </c>
      <c r="J1" t="s">
        <v>107</v>
      </c>
      <c r="K1" t="s">
        <v>108</v>
      </c>
      <c r="L1" t="s">
        <v>109</v>
      </c>
      <c r="M1" t="s">
        <v>94</v>
      </c>
    </row>
    <row r="2" spans="2:13" x14ac:dyDescent="0.3">
      <c r="B2" t="s">
        <v>13</v>
      </c>
      <c r="C2" t="s">
        <v>93</v>
      </c>
      <c r="D2" t="e">
        <f t="shared" ref="D2:D30" si="0">(C2/M2)*100</f>
        <v>#VALUE!</v>
      </c>
      <c r="E2" t="s">
        <v>93</v>
      </c>
      <c r="F2" t="e">
        <f t="shared" ref="F2:F30" si="1">(E2/M2)*100</f>
        <v>#VALUE!</v>
      </c>
      <c r="G2" t="s">
        <v>93</v>
      </c>
      <c r="H2" t="e">
        <f>(G2/M2)*100</f>
        <v>#VALUE!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</row>
    <row r="3" spans="2:13" x14ac:dyDescent="0.3">
      <c r="B3" t="s">
        <v>12</v>
      </c>
      <c r="C3">
        <v>3127.4000069573499</v>
      </c>
      <c r="D3">
        <f t="shared" si="0"/>
        <v>0.21349655529097697</v>
      </c>
      <c r="E3">
        <v>53723.500036358797</v>
      </c>
      <c r="F3">
        <f t="shared" si="1"/>
        <v>3.6675136440561174</v>
      </c>
      <c r="G3">
        <v>595.49999685585499</v>
      </c>
      <c r="H3">
        <f t="shared" ref="H3:H30" si="2">(G3/M3)*100</f>
        <v>4.0652682011152304E-2</v>
      </c>
      <c r="I3">
        <v>1034.6999897733299</v>
      </c>
      <c r="J3">
        <v>1223.0999975949501</v>
      </c>
      <c r="K3">
        <v>299.30000083893498</v>
      </c>
      <c r="L3">
        <v>3159.5999977812198</v>
      </c>
      <c r="M3">
        <v>1464847.9937744101</v>
      </c>
    </row>
    <row r="4" spans="2:13" x14ac:dyDescent="0.3">
      <c r="B4" t="s">
        <v>82</v>
      </c>
      <c r="C4">
        <v>0</v>
      </c>
      <c r="D4">
        <f t="shared" si="0"/>
        <v>0</v>
      </c>
      <c r="E4">
        <v>0</v>
      </c>
      <c r="F4">
        <f t="shared" si="1"/>
        <v>0</v>
      </c>
      <c r="G4">
        <v>0</v>
      </c>
      <c r="H4">
        <f t="shared" si="2"/>
        <v>0</v>
      </c>
      <c r="I4">
        <v>0</v>
      </c>
      <c r="J4">
        <v>0</v>
      </c>
      <c r="K4">
        <v>0</v>
      </c>
      <c r="L4">
        <v>0</v>
      </c>
      <c r="M4">
        <v>49.7999995648861</v>
      </c>
    </row>
    <row r="5" spans="2:13" x14ac:dyDescent="0.3">
      <c r="B5" t="s">
        <v>38</v>
      </c>
      <c r="C5">
        <v>22139.800038218498</v>
      </c>
      <c r="D5">
        <f t="shared" si="0"/>
        <v>0.88000127702597353</v>
      </c>
      <c r="E5">
        <v>52819.199882127301</v>
      </c>
      <c r="F5">
        <f t="shared" si="1"/>
        <v>2.0994301334034233</v>
      </c>
      <c r="G5">
        <v>91.499999761581407</v>
      </c>
      <c r="H5">
        <f t="shared" si="2"/>
        <v>3.6368944840997333E-3</v>
      </c>
      <c r="I5">
        <v>9655.2000511437709</v>
      </c>
      <c r="J5">
        <v>8643.8999936133605</v>
      </c>
      <c r="K5">
        <v>2067.80000404269</v>
      </c>
      <c r="L5">
        <v>978.59999544173502</v>
      </c>
      <c r="M5">
        <v>2515882.7170162201</v>
      </c>
    </row>
    <row r="6" spans="2:13" x14ac:dyDescent="0.3">
      <c r="B6" t="s">
        <v>31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0</v>
      </c>
      <c r="J6">
        <v>0</v>
      </c>
      <c r="K6">
        <v>0</v>
      </c>
      <c r="L6">
        <v>0</v>
      </c>
      <c r="M6">
        <v>29.399999856948899</v>
      </c>
    </row>
    <row r="7" spans="2:13" x14ac:dyDescent="0.3">
      <c r="B7" t="s">
        <v>27</v>
      </c>
      <c r="C7">
        <v>36146.800055623098</v>
      </c>
      <c r="D7">
        <f t="shared" si="0"/>
        <v>2.8352646174846177</v>
      </c>
      <c r="E7">
        <v>137349.70017623901</v>
      </c>
      <c r="F7">
        <f t="shared" si="1"/>
        <v>10.773367062438808</v>
      </c>
      <c r="G7">
        <v>3991.4999765530201</v>
      </c>
      <c r="H7">
        <f t="shared" si="2"/>
        <v>0.31308327809921749</v>
      </c>
      <c r="I7">
        <v>16148.799996592101</v>
      </c>
      <c r="J7">
        <v>15006.699968650901</v>
      </c>
      <c r="K7">
        <v>3544.1999627649798</v>
      </c>
      <c r="L7">
        <v>13639.9000380039</v>
      </c>
      <c r="M7">
        <v>1274900.40374756</v>
      </c>
    </row>
    <row r="8" spans="2:13" x14ac:dyDescent="0.3">
      <c r="B8" t="s">
        <v>39</v>
      </c>
      <c r="C8">
        <v>5011.7999225854901</v>
      </c>
      <c r="D8">
        <f t="shared" si="0"/>
        <v>2.3230309375328511</v>
      </c>
      <c r="E8">
        <v>33876.499832153298</v>
      </c>
      <c r="F8">
        <f t="shared" si="1"/>
        <v>15.702174544274449</v>
      </c>
      <c r="G8">
        <v>409.19999086856802</v>
      </c>
      <c r="H8">
        <f t="shared" si="2"/>
        <v>0.18966923123608168</v>
      </c>
      <c r="I8">
        <v>2476.0000147819501</v>
      </c>
      <c r="J8">
        <v>2153.4000220298799</v>
      </c>
      <c r="K8">
        <v>556.00000685453404</v>
      </c>
      <c r="L8">
        <v>1426.8000164032001</v>
      </c>
      <c r="M8">
        <v>215744.00244140599</v>
      </c>
    </row>
    <row r="9" spans="2:13" x14ac:dyDescent="0.3">
      <c r="B9" t="s">
        <v>34</v>
      </c>
      <c r="C9">
        <v>217.60000610351599</v>
      </c>
      <c r="D9">
        <f t="shared" si="0"/>
        <v>1.4660900124532221</v>
      </c>
      <c r="E9">
        <v>711.5</v>
      </c>
      <c r="F9">
        <f t="shared" si="1"/>
        <v>4.7937638538678913</v>
      </c>
      <c r="G9">
        <v>1.1000000238418599</v>
      </c>
      <c r="H9">
        <f t="shared" si="2"/>
        <v>7.4113005671776902E-3</v>
      </c>
      <c r="I9">
        <v>74.5</v>
      </c>
      <c r="J9">
        <v>88.400001525878906</v>
      </c>
      <c r="K9">
        <v>19.700000762939499</v>
      </c>
      <c r="L9">
        <v>9.3000001907348597</v>
      </c>
      <c r="M9">
        <v>14842.1996095181</v>
      </c>
    </row>
    <row r="10" spans="2:13" x14ac:dyDescent="0.3">
      <c r="B10" t="s">
        <v>47</v>
      </c>
      <c r="C10">
        <v>49078.500134803398</v>
      </c>
      <c r="D10">
        <f t="shared" si="0"/>
        <v>9.2102288596386117</v>
      </c>
      <c r="E10">
        <v>108080.29946136499</v>
      </c>
      <c r="F10">
        <f t="shared" si="1"/>
        <v>20.282695895825487</v>
      </c>
      <c r="G10">
        <v>2325.8999938964798</v>
      </c>
      <c r="H10">
        <f t="shared" si="2"/>
        <v>0.4364858581574183</v>
      </c>
      <c r="I10">
        <v>19858.700057722599</v>
      </c>
      <c r="J10">
        <v>24174.599973157001</v>
      </c>
      <c r="K10">
        <v>4631.4000068754003</v>
      </c>
      <c r="L10">
        <v>6214.5000725314003</v>
      </c>
      <c r="M10">
        <v>532869.49632573104</v>
      </c>
    </row>
    <row r="11" spans="2:13" x14ac:dyDescent="0.3">
      <c r="B11" t="s">
        <v>81</v>
      </c>
      <c r="C11">
        <v>14830.699920654301</v>
      </c>
      <c r="D11">
        <f t="shared" si="0"/>
        <v>2.9347818515114517</v>
      </c>
      <c r="E11">
        <v>53830.899902343801</v>
      </c>
      <c r="F11">
        <f t="shared" si="1"/>
        <v>10.652359560179027</v>
      </c>
      <c r="G11">
        <v>314.60000371933</v>
      </c>
      <c r="H11">
        <f t="shared" si="2"/>
        <v>6.2254808359725182E-2</v>
      </c>
      <c r="I11">
        <v>6518.7000122070303</v>
      </c>
      <c r="J11">
        <v>5483.9000778198197</v>
      </c>
      <c r="K11">
        <v>1418.7000026702899</v>
      </c>
      <c r="L11">
        <v>2313.7999839782701</v>
      </c>
      <c r="M11">
        <v>505342.498046875</v>
      </c>
    </row>
    <row r="12" spans="2:13" x14ac:dyDescent="0.3">
      <c r="B12" t="s">
        <v>28</v>
      </c>
      <c r="C12">
        <v>26646.799915134899</v>
      </c>
      <c r="D12">
        <f t="shared" si="0"/>
        <v>4.5732781798681632</v>
      </c>
      <c r="E12">
        <v>60227.5995101929</v>
      </c>
      <c r="F12">
        <f t="shared" si="1"/>
        <v>10.336609556983243</v>
      </c>
      <c r="G12">
        <v>1540.0999987125399</v>
      </c>
      <c r="H12">
        <f t="shared" si="2"/>
        <v>0.26432088435979795</v>
      </c>
      <c r="I12">
        <v>11980.1999856606</v>
      </c>
      <c r="J12">
        <v>10598.900034025301</v>
      </c>
      <c r="K12">
        <v>2522.0999837592199</v>
      </c>
      <c r="L12">
        <v>4846.1000274792304</v>
      </c>
      <c r="M12">
        <v>582663.00161743199</v>
      </c>
    </row>
    <row r="13" spans="2:13" x14ac:dyDescent="0.3">
      <c r="B13" t="s">
        <v>35</v>
      </c>
      <c r="C13">
        <v>0</v>
      </c>
      <c r="D13">
        <f t="shared" si="0"/>
        <v>0</v>
      </c>
      <c r="E13">
        <v>273</v>
      </c>
      <c r="F13">
        <f t="shared" si="1"/>
        <v>5.4249545818109457</v>
      </c>
      <c r="G13">
        <v>6.3000001907348597</v>
      </c>
      <c r="H13">
        <f t="shared" si="2"/>
        <v>0.12519126337046488</v>
      </c>
      <c r="I13">
        <v>15.1000003814697</v>
      </c>
      <c r="J13">
        <v>0</v>
      </c>
      <c r="K13">
        <v>9.1000003814697301</v>
      </c>
      <c r="L13">
        <v>6.4000000953674299</v>
      </c>
      <c r="M13">
        <v>5032.3001950159696</v>
      </c>
    </row>
    <row r="14" spans="2:13" x14ac:dyDescent="0.3">
      <c r="B14" t="s">
        <v>36</v>
      </c>
      <c r="C14" t="s">
        <v>93</v>
      </c>
      <c r="D14" t="e">
        <f t="shared" si="0"/>
        <v>#VALUE!</v>
      </c>
      <c r="E14" t="s">
        <v>93</v>
      </c>
      <c r="F14" t="e">
        <f t="shared" si="1"/>
        <v>#VALUE!</v>
      </c>
      <c r="G14" t="s">
        <v>93</v>
      </c>
      <c r="H14" t="e">
        <f t="shared" si="2"/>
        <v>#VALUE!</v>
      </c>
      <c r="I14" t="s">
        <v>93</v>
      </c>
      <c r="J14" t="s">
        <v>93</v>
      </c>
      <c r="K14" t="s">
        <v>93</v>
      </c>
      <c r="L14" t="s">
        <v>93</v>
      </c>
      <c r="M14" t="s">
        <v>93</v>
      </c>
    </row>
    <row r="15" spans="2:13" x14ac:dyDescent="0.3">
      <c r="B15" t="s">
        <v>91</v>
      </c>
      <c r="C15" t="s">
        <v>93</v>
      </c>
      <c r="D15" t="e">
        <f t="shared" si="0"/>
        <v>#VALUE!</v>
      </c>
      <c r="E15" t="s">
        <v>93</v>
      </c>
      <c r="F15" t="e">
        <f t="shared" si="1"/>
        <v>#VALUE!</v>
      </c>
      <c r="G15" t="s">
        <v>93</v>
      </c>
      <c r="H15" t="e">
        <f t="shared" si="2"/>
        <v>#VALUE!</v>
      </c>
      <c r="I15" t="s">
        <v>93</v>
      </c>
      <c r="J15" t="s">
        <v>93</v>
      </c>
      <c r="K15" t="s">
        <v>93</v>
      </c>
      <c r="L15" t="s">
        <v>93</v>
      </c>
      <c r="M15" t="s">
        <v>93</v>
      </c>
    </row>
    <row r="16" spans="2:13" x14ac:dyDescent="0.3">
      <c r="B16" t="s">
        <v>57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2"/>
        <v>0</v>
      </c>
      <c r="I16">
        <v>0</v>
      </c>
      <c r="J16">
        <v>0</v>
      </c>
      <c r="K16">
        <v>0</v>
      </c>
      <c r="L16">
        <v>0</v>
      </c>
      <c r="M16">
        <v>20</v>
      </c>
    </row>
    <row r="17" spans="2:13" x14ac:dyDescent="0.3">
      <c r="B17" t="s">
        <v>37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v>0</v>
      </c>
      <c r="H17">
        <f t="shared" si="2"/>
        <v>0</v>
      </c>
      <c r="I17">
        <v>0</v>
      </c>
      <c r="J17">
        <v>0</v>
      </c>
      <c r="K17">
        <v>0</v>
      </c>
      <c r="L17">
        <v>0</v>
      </c>
      <c r="M17">
        <v>15.7999999523163</v>
      </c>
    </row>
    <row r="18" spans="2:13" x14ac:dyDescent="0.3">
      <c r="B18" t="s">
        <v>21</v>
      </c>
      <c r="C18">
        <v>36797.300037383997</v>
      </c>
      <c r="D18">
        <f t="shared" si="0"/>
        <v>4.4218950997170179</v>
      </c>
      <c r="E18">
        <v>175114.599060059</v>
      </c>
      <c r="F18">
        <f t="shared" si="1"/>
        <v>21.043347927318056</v>
      </c>
      <c r="G18">
        <v>3031.1999864578202</v>
      </c>
      <c r="H18">
        <f t="shared" si="2"/>
        <v>0.36425630012970434</v>
      </c>
      <c r="I18">
        <v>15446.8001067638</v>
      </c>
      <c r="J18">
        <v>16055.4000492096</v>
      </c>
      <c r="K18">
        <v>3526.5999951362601</v>
      </c>
      <c r="L18">
        <v>20966.3999061584</v>
      </c>
      <c r="M18">
        <v>832161.30657958996</v>
      </c>
    </row>
    <row r="19" spans="2:13" x14ac:dyDescent="0.3">
      <c r="B19" t="s">
        <v>18</v>
      </c>
      <c r="C19">
        <v>22976.000122070302</v>
      </c>
      <c r="D19">
        <f t="shared" si="0"/>
        <v>2.8007779783369977</v>
      </c>
      <c r="E19">
        <v>193940.59851074201</v>
      </c>
      <c r="F19">
        <f t="shared" si="1"/>
        <v>23.641389037624993</v>
      </c>
      <c r="G19">
        <v>9594.5</v>
      </c>
      <c r="H19">
        <f t="shared" si="2"/>
        <v>1.1695710380564255</v>
      </c>
      <c r="I19">
        <v>10126.799976348901</v>
      </c>
      <c r="J19">
        <v>8966.5999679565393</v>
      </c>
      <c r="K19">
        <v>2120.2000179290799</v>
      </c>
      <c r="L19">
        <v>36613.099655151404</v>
      </c>
      <c r="M19">
        <v>820343.50097656203</v>
      </c>
    </row>
    <row r="20" spans="2:13" x14ac:dyDescent="0.3">
      <c r="B20" t="s">
        <v>16</v>
      </c>
      <c r="C20">
        <v>24972.8001492769</v>
      </c>
      <c r="D20">
        <f t="shared" si="0"/>
        <v>1.3345912845731447</v>
      </c>
      <c r="E20">
        <v>328588.89986230398</v>
      </c>
      <c r="F20">
        <f t="shared" si="1"/>
        <v>17.560380868078447</v>
      </c>
      <c r="G20">
        <v>14839.200043082201</v>
      </c>
      <c r="H20">
        <f t="shared" si="2"/>
        <v>0.79303349761153563</v>
      </c>
      <c r="I20">
        <v>10367.4999906495</v>
      </c>
      <c r="J20">
        <v>8254.6000134497899</v>
      </c>
      <c r="K20">
        <v>2352.4000023976</v>
      </c>
      <c r="L20">
        <v>26692.000113792699</v>
      </c>
      <c r="M20">
        <v>1871194.6075134301</v>
      </c>
    </row>
    <row r="21" spans="2:13" x14ac:dyDescent="0.3">
      <c r="B21" t="s">
        <v>83</v>
      </c>
      <c r="C21">
        <v>31836.099849134702</v>
      </c>
      <c r="D21">
        <f t="shared" si="0"/>
        <v>2.1166796241774746</v>
      </c>
      <c r="E21">
        <v>483910.19949340803</v>
      </c>
      <c r="F21">
        <f t="shared" si="1"/>
        <v>32.173628806708045</v>
      </c>
      <c r="G21">
        <v>21495.899887085001</v>
      </c>
      <c r="H21">
        <f t="shared" si="2"/>
        <v>1.4291930704441607</v>
      </c>
      <c r="I21">
        <v>14068.900013975801</v>
      </c>
      <c r="J21">
        <v>12223.5999972522</v>
      </c>
      <c r="K21">
        <v>2982.1999799534701</v>
      </c>
      <c r="L21">
        <v>73470.400282382994</v>
      </c>
      <c r="M21">
        <v>1504058.5020752</v>
      </c>
    </row>
    <row r="22" spans="2:13" x14ac:dyDescent="0.3">
      <c r="B22" t="s">
        <v>25</v>
      </c>
      <c r="C22">
        <v>19811.399990081802</v>
      </c>
      <c r="D22">
        <f t="shared" si="0"/>
        <v>3.0708107405348075</v>
      </c>
      <c r="E22">
        <v>201962.00048828099</v>
      </c>
      <c r="F22">
        <f t="shared" si="1"/>
        <v>31.304555992498972</v>
      </c>
      <c r="G22">
        <v>7456.0000381469699</v>
      </c>
      <c r="H22">
        <f t="shared" si="2"/>
        <v>1.1556964681966988</v>
      </c>
      <c r="I22">
        <v>8934.5999860763495</v>
      </c>
      <c r="J22">
        <v>8194.2000484466607</v>
      </c>
      <c r="K22">
        <v>1815.80000829697</v>
      </c>
      <c r="L22">
        <v>53501.199890136697</v>
      </c>
      <c r="M22">
        <v>645152.10034179699</v>
      </c>
    </row>
    <row r="23" spans="2:13" x14ac:dyDescent="0.3">
      <c r="B23" t="s">
        <v>19</v>
      </c>
      <c r="C23">
        <v>2697.8999838829</v>
      </c>
      <c r="D23">
        <f t="shared" si="0"/>
        <v>9.8405160760017887E-2</v>
      </c>
      <c r="E23">
        <v>84417.100228861003</v>
      </c>
      <c r="F23">
        <f t="shared" si="1"/>
        <v>3.0790905402504243</v>
      </c>
      <c r="G23">
        <v>1278.99999946356</v>
      </c>
      <c r="H23">
        <f t="shared" si="2"/>
        <v>4.6651173620651631E-2</v>
      </c>
      <c r="I23">
        <v>921.69999752193701</v>
      </c>
      <c r="J23">
        <v>1083.49998939037</v>
      </c>
      <c r="K23">
        <v>256.69999773055298</v>
      </c>
      <c r="L23">
        <v>10089.400065198501</v>
      </c>
      <c r="M23">
        <v>2741624.48701477</v>
      </c>
    </row>
    <row r="24" spans="2:13" x14ac:dyDescent="0.3">
      <c r="B24" t="s">
        <v>22</v>
      </c>
      <c r="C24">
        <v>27946.100097656199</v>
      </c>
      <c r="D24">
        <f t="shared" si="0"/>
        <v>3.4311981337680995</v>
      </c>
      <c r="E24">
        <v>146806.699829102</v>
      </c>
      <c r="F24">
        <f t="shared" si="1"/>
        <v>18.024800337722787</v>
      </c>
      <c r="G24">
        <v>3681.00001335144</v>
      </c>
      <c r="H24">
        <f t="shared" si="2"/>
        <v>0.45195001563996717</v>
      </c>
      <c r="I24">
        <v>12666.9999923706</v>
      </c>
      <c r="J24">
        <v>10413.7000198364</v>
      </c>
      <c r="K24">
        <v>2645.60000133514</v>
      </c>
      <c r="L24">
        <v>12575.1000099182</v>
      </c>
      <c r="M24">
        <v>814470.60205078102</v>
      </c>
    </row>
    <row r="25" spans="2:13" x14ac:dyDescent="0.3">
      <c r="B25" t="s">
        <v>17</v>
      </c>
      <c r="C25">
        <v>24284.2002563477</v>
      </c>
      <c r="D25">
        <f t="shared" si="0"/>
        <v>5.9498807712329187</v>
      </c>
      <c r="E25">
        <v>117530.099365234</v>
      </c>
      <c r="F25">
        <f t="shared" si="1"/>
        <v>28.796092556991294</v>
      </c>
      <c r="G25">
        <v>3874.7999725341801</v>
      </c>
      <c r="H25">
        <f t="shared" si="2"/>
        <v>0.94936615600213836</v>
      </c>
      <c r="I25">
        <v>9926.9998855590802</v>
      </c>
      <c r="J25">
        <v>10565.799987793</v>
      </c>
      <c r="K25">
        <v>2174.49997711182</v>
      </c>
      <c r="L25">
        <v>11080.7000198364</v>
      </c>
      <c r="M25">
        <v>408145.998046875</v>
      </c>
    </row>
    <row r="26" spans="2:13" x14ac:dyDescent="0.3">
      <c r="B26" t="s">
        <v>20</v>
      </c>
      <c r="C26">
        <v>3189.0000222921399</v>
      </c>
      <c r="D26">
        <f t="shared" si="0"/>
        <v>0.67860853970412427</v>
      </c>
      <c r="E26">
        <v>84221.899383544893</v>
      </c>
      <c r="F26">
        <f t="shared" si="1"/>
        <v>17.922138523754239</v>
      </c>
      <c r="G26">
        <v>1462.50000391155</v>
      </c>
      <c r="H26">
        <f t="shared" si="2"/>
        <v>0.31121510976294831</v>
      </c>
      <c r="I26">
        <v>1047.99999018013</v>
      </c>
      <c r="J26">
        <v>1030.3999889642</v>
      </c>
      <c r="K26">
        <v>306.699999786913</v>
      </c>
      <c r="L26">
        <v>8523.8000593185407</v>
      </c>
      <c r="M26">
        <v>469932.19738769502</v>
      </c>
    </row>
    <row r="27" spans="2:13" x14ac:dyDescent="0.3">
      <c r="B27" t="s">
        <v>9</v>
      </c>
      <c r="C27">
        <v>14249.699991822201</v>
      </c>
      <c r="D27">
        <f t="shared" si="0"/>
        <v>2.2727707639995343</v>
      </c>
      <c r="E27">
        <v>57990.3002532721</v>
      </c>
      <c r="F27">
        <f t="shared" si="1"/>
        <v>9.249223428340942</v>
      </c>
      <c r="G27">
        <v>540.69999745488201</v>
      </c>
      <c r="H27">
        <f t="shared" si="2"/>
        <v>8.6239510096025027E-2</v>
      </c>
      <c r="I27">
        <v>6051.2999862208999</v>
      </c>
      <c r="J27">
        <v>5310.3999882340404</v>
      </c>
      <c r="K27">
        <v>1328.80001167208</v>
      </c>
      <c r="L27">
        <v>5869.19998951256</v>
      </c>
      <c r="M27">
        <v>626974.80175018299</v>
      </c>
    </row>
    <row r="28" spans="2:13" x14ac:dyDescent="0.3">
      <c r="B28" t="s">
        <v>10</v>
      </c>
      <c r="C28">
        <v>2120.9999854788198</v>
      </c>
      <c r="D28">
        <f t="shared" si="0"/>
        <v>0.27641654720356867</v>
      </c>
      <c r="E28">
        <v>47134.300437167301</v>
      </c>
      <c r="F28">
        <f t="shared" si="1"/>
        <v>6.1427160164530559</v>
      </c>
      <c r="G28">
        <v>194.10000181943201</v>
      </c>
      <c r="H28">
        <f t="shared" si="2"/>
        <v>2.5295828704601168E-2</v>
      </c>
      <c r="I28">
        <v>784.79999893158697</v>
      </c>
      <c r="J28">
        <v>770.50000160932495</v>
      </c>
      <c r="K28">
        <v>201.299998097122</v>
      </c>
      <c r="L28">
        <v>4306.4999979883396</v>
      </c>
      <c r="M28">
        <v>767320.19372081803</v>
      </c>
    </row>
    <row r="29" spans="2:13" x14ac:dyDescent="0.3">
      <c r="B29" t="s">
        <v>14</v>
      </c>
      <c r="C29">
        <v>30659.500054784101</v>
      </c>
      <c r="D29">
        <f t="shared" si="0"/>
        <v>1.0691789589766953</v>
      </c>
      <c r="E29">
        <v>311685.699643709</v>
      </c>
      <c r="F29">
        <f t="shared" si="1"/>
        <v>10.869315914399062</v>
      </c>
      <c r="G29">
        <v>14694.9000262022</v>
      </c>
      <c r="H29">
        <f t="shared" si="2"/>
        <v>0.51245055803934625</v>
      </c>
      <c r="I29">
        <v>12772.6000145897</v>
      </c>
      <c r="J29">
        <v>11521.099985867701</v>
      </c>
      <c r="K29">
        <v>2887.4000007137702</v>
      </c>
      <c r="L29">
        <v>28366.399889066801</v>
      </c>
      <c r="M29">
        <v>2867574.2070465102</v>
      </c>
    </row>
    <row r="30" spans="2:13" x14ac:dyDescent="0.3">
      <c r="B30" t="s">
        <v>11</v>
      </c>
      <c r="C30">
        <v>5309.7000311538604</v>
      </c>
      <c r="D30">
        <f t="shared" si="0"/>
        <v>0.98614929858920441</v>
      </c>
      <c r="E30">
        <v>43673.200310327098</v>
      </c>
      <c r="F30">
        <f t="shared" si="1"/>
        <v>8.1112483945379559</v>
      </c>
      <c r="G30">
        <v>4223.99997863919</v>
      </c>
      <c r="H30">
        <f t="shared" si="2"/>
        <v>0.78450658073628332</v>
      </c>
      <c r="I30">
        <v>2071.3999745175201</v>
      </c>
      <c r="J30">
        <v>1932.60001939535</v>
      </c>
      <c r="K30">
        <v>502.10000503063202</v>
      </c>
      <c r="L30">
        <v>2648.7999989464902</v>
      </c>
      <c r="M30">
        <v>538427.60307693505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1E5D-1B44-41E4-A61B-BD6337BE29AD}">
  <dimension ref="A1"/>
  <sheetViews>
    <sheetView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9E77-E186-4859-80FA-E41339624F1D}">
  <dimension ref="A1"/>
  <sheetViews>
    <sheetView workbookViewId="0">
      <selection activeCell="G29" sqref="G29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946E-C62E-4B6A-BAE1-D2A72C738BD2}">
  <dimension ref="A1:P32"/>
  <sheetViews>
    <sheetView tabSelected="1" workbookViewId="0">
      <selection activeCell="F2" sqref="F2"/>
    </sheetView>
  </sheetViews>
  <sheetFormatPr defaultRowHeight="14.4" x14ac:dyDescent="0.3"/>
  <cols>
    <col min="1" max="1" width="22.44140625" customWidth="1"/>
    <col min="2" max="2" width="12" customWidth="1"/>
    <col min="3" max="3" width="15.5546875" customWidth="1"/>
    <col min="4" max="4" width="12.109375" customWidth="1"/>
    <col min="5" max="5" width="13.21875" customWidth="1"/>
    <col min="8" max="8" width="14.88671875" customWidth="1"/>
    <col min="9" max="9" width="16" customWidth="1"/>
    <col min="10" max="10" width="18.109375" customWidth="1"/>
    <col min="11" max="11" width="18.21875" customWidth="1"/>
    <col min="12" max="12" width="21.109375" customWidth="1"/>
    <col min="13" max="13" width="15.77734375" customWidth="1"/>
    <col min="14" max="14" width="17" customWidth="1"/>
    <col min="15" max="15" width="15" customWidth="1"/>
    <col min="16" max="16" width="22.21875" customWidth="1"/>
  </cols>
  <sheetData>
    <row r="1" spans="1:16" x14ac:dyDescent="0.3">
      <c r="A1" t="s">
        <v>51</v>
      </c>
      <c r="B1" t="s">
        <v>52</v>
      </c>
      <c r="C1" t="s">
        <v>1</v>
      </c>
      <c r="D1" t="s">
        <v>2</v>
      </c>
      <c r="E1" t="s">
        <v>3</v>
      </c>
      <c r="F1" t="s">
        <v>98</v>
      </c>
      <c r="G1" t="s">
        <v>72</v>
      </c>
      <c r="H1" t="s">
        <v>97</v>
      </c>
      <c r="I1" t="s">
        <v>76</v>
      </c>
      <c r="J1" t="s">
        <v>77</v>
      </c>
      <c r="K1" t="s">
        <v>102</v>
      </c>
      <c r="L1" t="s">
        <v>103</v>
      </c>
      <c r="M1" t="s">
        <v>101</v>
      </c>
      <c r="N1" t="s">
        <v>85</v>
      </c>
      <c r="O1" t="s">
        <v>86</v>
      </c>
      <c r="P1" t="s">
        <v>95</v>
      </c>
    </row>
    <row r="2" spans="1:16" x14ac:dyDescent="0.3">
      <c r="A2" t="s">
        <v>9</v>
      </c>
      <c r="B2">
        <v>34</v>
      </c>
      <c r="C2">
        <v>25</v>
      </c>
      <c r="D2">
        <v>17</v>
      </c>
      <c r="E2">
        <v>24</v>
      </c>
      <c r="F2" t="s">
        <v>99</v>
      </c>
      <c r="G2">
        <v>28736</v>
      </c>
      <c r="H2">
        <v>27</v>
      </c>
      <c r="I2">
        <v>38124</v>
      </c>
      <c r="J2">
        <v>38010</v>
      </c>
      <c r="K2">
        <v>0.75375091805686711</v>
      </c>
      <c r="L2">
        <v>0.7560115759010787</v>
      </c>
      <c r="M2">
        <v>66</v>
      </c>
      <c r="N2">
        <v>3420</v>
      </c>
      <c r="O2">
        <v>3415</v>
      </c>
      <c r="P2">
        <v>8.9976322020520918</v>
      </c>
    </row>
    <row r="3" spans="1:16" x14ac:dyDescent="0.3">
      <c r="A3" t="s">
        <v>10</v>
      </c>
      <c r="B3">
        <v>13</v>
      </c>
      <c r="C3">
        <v>56</v>
      </c>
      <c r="D3">
        <v>6</v>
      </c>
      <c r="E3">
        <v>25</v>
      </c>
      <c r="F3" t="s">
        <v>99</v>
      </c>
      <c r="G3">
        <v>16537</v>
      </c>
      <c r="H3">
        <v>14</v>
      </c>
      <c r="I3">
        <v>54399</v>
      </c>
      <c r="J3">
        <v>35907</v>
      </c>
      <c r="K3">
        <v>0.30399455872350595</v>
      </c>
      <c r="L3">
        <v>0.4605508675188682</v>
      </c>
      <c r="M3">
        <v>87</v>
      </c>
      <c r="N3">
        <v>4567</v>
      </c>
      <c r="O3">
        <v>4167</v>
      </c>
      <c r="P3">
        <v>12.718968446263959</v>
      </c>
    </row>
    <row r="4" spans="1:16" x14ac:dyDescent="0.3">
      <c r="A4" t="s">
        <v>11</v>
      </c>
      <c r="B4">
        <v>17</v>
      </c>
      <c r="C4">
        <v>31</v>
      </c>
      <c r="D4">
        <v>10</v>
      </c>
      <c r="E4">
        <v>42</v>
      </c>
      <c r="F4" t="s">
        <v>99</v>
      </c>
      <c r="G4">
        <v>32813</v>
      </c>
      <c r="H4">
        <v>21</v>
      </c>
      <c r="I4">
        <v>36773</v>
      </c>
      <c r="J4">
        <v>28877</v>
      </c>
      <c r="K4">
        <v>0.89231229434639547</v>
      </c>
      <c r="L4">
        <v>1.1363022474633793</v>
      </c>
      <c r="M4">
        <v>83</v>
      </c>
      <c r="N4">
        <v>3125</v>
      </c>
      <c r="O4">
        <v>2646</v>
      </c>
      <c r="P4">
        <v>10.821761263289122</v>
      </c>
    </row>
    <row r="5" spans="1:16" x14ac:dyDescent="0.3">
      <c r="A5" t="s">
        <v>12</v>
      </c>
      <c r="B5">
        <v>20</v>
      </c>
      <c r="C5">
        <v>47</v>
      </c>
      <c r="D5">
        <v>29</v>
      </c>
      <c r="E5">
        <v>5</v>
      </c>
      <c r="F5" t="s">
        <v>99</v>
      </c>
      <c r="G5">
        <v>21329</v>
      </c>
      <c r="H5">
        <v>18</v>
      </c>
      <c r="I5">
        <v>38655</v>
      </c>
      <c r="J5">
        <v>35456</v>
      </c>
      <c r="K5">
        <v>0.55177855387401376</v>
      </c>
      <c r="L5">
        <v>0.6015625</v>
      </c>
      <c r="M5">
        <v>80</v>
      </c>
      <c r="N5">
        <v>40</v>
      </c>
      <c r="O5">
        <v>350</v>
      </c>
      <c r="P5">
        <v>0.11281588447653429</v>
      </c>
    </row>
    <row r="6" spans="1:16" x14ac:dyDescent="0.3">
      <c r="A6" t="s">
        <v>13</v>
      </c>
      <c r="B6">
        <v>6</v>
      </c>
      <c r="C6">
        <v>74</v>
      </c>
      <c r="E6">
        <v>21</v>
      </c>
      <c r="F6" t="s">
        <v>99</v>
      </c>
      <c r="G6">
        <v>2645</v>
      </c>
      <c r="H6">
        <v>41</v>
      </c>
      <c r="I6">
        <v>1775</v>
      </c>
      <c r="J6">
        <v>92</v>
      </c>
      <c r="K6">
        <v>1.4901408450704225</v>
      </c>
      <c r="L6">
        <v>28.75</v>
      </c>
      <c r="M6">
        <v>94</v>
      </c>
    </row>
    <row r="7" spans="1:16" x14ac:dyDescent="0.3">
      <c r="A7" t="s">
        <v>14</v>
      </c>
      <c r="B7">
        <v>45</v>
      </c>
      <c r="C7">
        <v>2</v>
      </c>
      <c r="D7">
        <v>1</v>
      </c>
      <c r="E7">
        <v>52</v>
      </c>
      <c r="F7" t="s">
        <v>99</v>
      </c>
      <c r="G7">
        <v>318375</v>
      </c>
      <c r="H7">
        <v>29</v>
      </c>
      <c r="I7">
        <v>142260</v>
      </c>
      <c r="J7">
        <v>149917</v>
      </c>
      <c r="K7">
        <v>2.2379797553774781</v>
      </c>
      <c r="L7">
        <v>2.123675100222123</v>
      </c>
      <c r="M7">
        <v>55</v>
      </c>
      <c r="N7">
        <v>4695</v>
      </c>
      <c r="O7">
        <v>24010</v>
      </c>
      <c r="P7">
        <v>3.1317328922003504</v>
      </c>
    </row>
    <row r="8" spans="1:16" x14ac:dyDescent="0.3">
      <c r="A8" t="s">
        <v>15</v>
      </c>
      <c r="B8">
        <v>54</v>
      </c>
      <c r="C8">
        <v>12</v>
      </c>
      <c r="D8">
        <v>29</v>
      </c>
      <c r="E8">
        <v>4</v>
      </c>
      <c r="F8" t="s">
        <v>99</v>
      </c>
      <c r="G8">
        <v>529</v>
      </c>
      <c r="H8">
        <v>1</v>
      </c>
      <c r="I8">
        <v>6586</v>
      </c>
      <c r="J8">
        <v>2403</v>
      </c>
      <c r="K8">
        <v>8.0321894928636506E-2</v>
      </c>
      <c r="L8">
        <v>0.22014148980441114</v>
      </c>
      <c r="M8">
        <v>46</v>
      </c>
    </row>
    <row r="9" spans="1:16" x14ac:dyDescent="0.3">
      <c r="A9" t="s">
        <v>16</v>
      </c>
      <c r="B9">
        <v>51</v>
      </c>
      <c r="C9">
        <v>10</v>
      </c>
      <c r="D9">
        <v>6</v>
      </c>
      <c r="E9">
        <v>33</v>
      </c>
      <c r="F9" t="s">
        <v>6</v>
      </c>
      <c r="G9">
        <v>123195</v>
      </c>
      <c r="H9">
        <v>23</v>
      </c>
      <c r="I9">
        <v>127131</v>
      </c>
      <c r="J9">
        <v>159676</v>
      </c>
      <c r="K9">
        <v>0.96903980933053302</v>
      </c>
      <c r="L9">
        <v>0.77153110047846885</v>
      </c>
      <c r="M9">
        <v>49</v>
      </c>
      <c r="N9">
        <v>11517</v>
      </c>
      <c r="O9">
        <v>17554</v>
      </c>
      <c r="P9">
        <v>7.2127307798291547</v>
      </c>
    </row>
    <row r="10" spans="1:16" x14ac:dyDescent="0.3">
      <c r="A10" t="s">
        <v>17</v>
      </c>
      <c r="B10">
        <v>75</v>
      </c>
      <c r="C10">
        <v>5</v>
      </c>
      <c r="D10">
        <v>18</v>
      </c>
      <c r="E10">
        <v>2</v>
      </c>
      <c r="F10" t="s">
        <v>6</v>
      </c>
      <c r="G10">
        <v>57168</v>
      </c>
      <c r="H10">
        <v>31</v>
      </c>
      <c r="I10">
        <v>44623</v>
      </c>
      <c r="J10">
        <v>55488</v>
      </c>
      <c r="K10">
        <v>1.2811330479797414</v>
      </c>
      <c r="L10">
        <v>1.0302768166089966</v>
      </c>
      <c r="M10">
        <v>25</v>
      </c>
      <c r="N10">
        <v>4065</v>
      </c>
      <c r="O10">
        <v>3775</v>
      </c>
      <c r="P10">
        <v>7.3259083044982702</v>
      </c>
    </row>
    <row r="11" spans="1:16" x14ac:dyDescent="0.3">
      <c r="A11" t="s">
        <v>18</v>
      </c>
      <c r="B11">
        <v>87</v>
      </c>
      <c r="C11">
        <v>3</v>
      </c>
      <c r="D11">
        <v>2</v>
      </c>
      <c r="E11">
        <v>9</v>
      </c>
      <c r="F11" t="s">
        <v>6</v>
      </c>
      <c r="G11">
        <v>157165</v>
      </c>
      <c r="H11">
        <v>30</v>
      </c>
      <c r="I11">
        <v>118936</v>
      </c>
      <c r="J11">
        <v>120559</v>
      </c>
      <c r="K11">
        <v>1.3214249680500436</v>
      </c>
      <c r="L11">
        <v>1.3036355643294983</v>
      </c>
      <c r="M11">
        <v>13</v>
      </c>
      <c r="N11">
        <v>4280</v>
      </c>
      <c r="O11">
        <v>7033</v>
      </c>
      <c r="P11">
        <v>3.5501289824899014</v>
      </c>
    </row>
    <row r="12" spans="1:16" x14ac:dyDescent="0.3">
      <c r="A12" t="s">
        <v>50</v>
      </c>
      <c r="B12">
        <v>62</v>
      </c>
      <c r="C12">
        <v>20</v>
      </c>
      <c r="D12">
        <v>14</v>
      </c>
      <c r="E12">
        <v>4</v>
      </c>
      <c r="F12" t="s">
        <v>6</v>
      </c>
      <c r="G12">
        <v>26528</v>
      </c>
      <c r="H12">
        <v>9</v>
      </c>
      <c r="I12">
        <v>63224</v>
      </c>
      <c r="J12">
        <v>85301</v>
      </c>
      <c r="K12">
        <v>0.41958749841832216</v>
      </c>
      <c r="L12">
        <v>0.31099283712969367</v>
      </c>
      <c r="M12">
        <v>38</v>
      </c>
      <c r="N12">
        <v>1772</v>
      </c>
      <c r="O12">
        <v>3052</v>
      </c>
      <c r="P12">
        <v>2.0773496207547391</v>
      </c>
    </row>
    <row r="13" spans="1:16" x14ac:dyDescent="0.3">
      <c r="A13" t="s">
        <v>20</v>
      </c>
      <c r="B13">
        <v>89</v>
      </c>
      <c r="C13">
        <v>6</v>
      </c>
      <c r="D13">
        <v>5</v>
      </c>
      <c r="E13">
        <v>0</v>
      </c>
      <c r="F13" t="s">
        <v>6</v>
      </c>
      <c r="G13">
        <v>78537</v>
      </c>
      <c r="H13">
        <v>23</v>
      </c>
      <c r="I13">
        <v>75407</v>
      </c>
      <c r="J13">
        <v>80345</v>
      </c>
      <c r="K13">
        <v>1.0415080828039838</v>
      </c>
      <c r="L13">
        <v>0.97749704399775961</v>
      </c>
      <c r="M13">
        <v>11</v>
      </c>
      <c r="N13">
        <v>14215</v>
      </c>
      <c r="O13">
        <v>12883</v>
      </c>
      <c r="P13">
        <v>17.69245130375257</v>
      </c>
    </row>
    <row r="14" spans="1:16" x14ac:dyDescent="0.3">
      <c r="A14" t="s">
        <v>21</v>
      </c>
      <c r="B14">
        <v>69</v>
      </c>
      <c r="C14">
        <v>13</v>
      </c>
      <c r="D14">
        <v>11</v>
      </c>
      <c r="E14">
        <v>6</v>
      </c>
      <c r="F14" t="s">
        <v>6</v>
      </c>
      <c r="G14">
        <v>141972</v>
      </c>
      <c r="H14">
        <v>29</v>
      </c>
      <c r="I14">
        <v>144141</v>
      </c>
      <c r="J14">
        <v>118570</v>
      </c>
      <c r="K14">
        <v>0.98495223427061007</v>
      </c>
      <c r="L14">
        <v>1.1973686429956987</v>
      </c>
      <c r="M14">
        <v>31</v>
      </c>
      <c r="N14">
        <v>12629</v>
      </c>
      <c r="O14">
        <v>11752</v>
      </c>
      <c r="P14">
        <v>10.651092181833516</v>
      </c>
    </row>
    <row r="15" spans="1:16" x14ac:dyDescent="0.3">
      <c r="A15" t="s">
        <v>22</v>
      </c>
      <c r="B15">
        <v>56</v>
      </c>
      <c r="C15">
        <v>9</v>
      </c>
      <c r="D15">
        <v>21</v>
      </c>
      <c r="E15">
        <v>15</v>
      </c>
      <c r="F15" t="s">
        <v>6</v>
      </c>
      <c r="G15">
        <v>102846</v>
      </c>
      <c r="H15">
        <v>25</v>
      </c>
      <c r="I15">
        <v>111685</v>
      </c>
      <c r="J15">
        <v>69326</v>
      </c>
      <c r="K15">
        <v>0.92085776961991317</v>
      </c>
      <c r="L15">
        <v>1.4835126792256874</v>
      </c>
      <c r="M15">
        <v>44</v>
      </c>
      <c r="N15">
        <v>17692</v>
      </c>
      <c r="O15">
        <v>19891</v>
      </c>
      <c r="P15">
        <v>25.520006923809248</v>
      </c>
    </row>
    <row r="16" spans="1:16" x14ac:dyDescent="0.3">
      <c r="A16" t="s">
        <v>48</v>
      </c>
      <c r="B16">
        <v>62</v>
      </c>
      <c r="C16">
        <v>31</v>
      </c>
      <c r="D16">
        <v>5</v>
      </c>
      <c r="E16">
        <v>2</v>
      </c>
      <c r="F16" t="s">
        <v>6</v>
      </c>
      <c r="G16">
        <v>257579</v>
      </c>
      <c r="H16">
        <v>26</v>
      </c>
      <c r="I16">
        <v>260391</v>
      </c>
      <c r="J16">
        <v>300778</v>
      </c>
      <c r="K16">
        <v>0.98920085563633153</v>
      </c>
      <c r="L16">
        <v>0.85637579876187753</v>
      </c>
      <c r="M16">
        <v>38</v>
      </c>
      <c r="N16">
        <v>6826</v>
      </c>
      <c r="O16">
        <v>7877</v>
      </c>
      <c r="P16">
        <v>2.2694478984500197</v>
      </c>
    </row>
    <row r="17" spans="1:16" x14ac:dyDescent="0.3">
      <c r="A17" t="s">
        <v>24</v>
      </c>
      <c r="B17">
        <v>83</v>
      </c>
      <c r="C17">
        <v>16</v>
      </c>
      <c r="E17">
        <v>1</v>
      </c>
      <c r="F17" t="s">
        <v>6</v>
      </c>
      <c r="G17">
        <v>116955</v>
      </c>
      <c r="H17">
        <v>11</v>
      </c>
      <c r="I17">
        <v>53371</v>
      </c>
      <c r="J17">
        <v>91530</v>
      </c>
      <c r="K17">
        <v>2.1913586029866408</v>
      </c>
      <c r="L17">
        <v>1.2777777777777777</v>
      </c>
      <c r="M17">
        <v>17</v>
      </c>
    </row>
    <row r="18" spans="1:16" x14ac:dyDescent="0.3">
      <c r="A18" t="s">
        <v>25</v>
      </c>
      <c r="B18">
        <v>65</v>
      </c>
      <c r="C18">
        <v>17</v>
      </c>
      <c r="D18">
        <v>12</v>
      </c>
      <c r="E18">
        <v>5</v>
      </c>
      <c r="F18" t="s">
        <v>6</v>
      </c>
      <c r="G18">
        <v>56310</v>
      </c>
      <c r="H18">
        <v>21</v>
      </c>
      <c r="I18">
        <v>92848</v>
      </c>
      <c r="J18">
        <v>91530</v>
      </c>
      <c r="K18">
        <v>0.60647509908667929</v>
      </c>
      <c r="L18">
        <v>0.61520812848246476</v>
      </c>
      <c r="M18">
        <v>35</v>
      </c>
      <c r="N18">
        <v>4280</v>
      </c>
      <c r="O18">
        <v>7269</v>
      </c>
      <c r="P18">
        <v>4.6760624931716377</v>
      </c>
    </row>
    <row r="19" spans="1:16" x14ac:dyDescent="0.3">
      <c r="A19" t="s">
        <v>26</v>
      </c>
      <c r="B19">
        <v>46</v>
      </c>
      <c r="C19">
        <v>15</v>
      </c>
      <c r="D19">
        <v>26</v>
      </c>
      <c r="E19">
        <v>13</v>
      </c>
      <c r="F19" t="s">
        <v>100</v>
      </c>
      <c r="G19">
        <v>53822</v>
      </c>
      <c r="H19">
        <v>22</v>
      </c>
      <c r="I19">
        <v>70765</v>
      </c>
      <c r="J19">
        <v>57820</v>
      </c>
      <c r="K19">
        <v>0.76057372995124706</v>
      </c>
      <c r="L19">
        <v>0.93085437564856455</v>
      </c>
      <c r="M19">
        <v>54</v>
      </c>
      <c r="N19">
        <v>14749</v>
      </c>
      <c r="O19">
        <v>16302</v>
      </c>
      <c r="P19">
        <v>25.508474576271183</v>
      </c>
    </row>
    <row r="20" spans="1:16" x14ac:dyDescent="0.3">
      <c r="A20" t="s">
        <v>27</v>
      </c>
      <c r="B20" s="2">
        <v>65</v>
      </c>
      <c r="C20">
        <v>21</v>
      </c>
      <c r="D20">
        <v>8</v>
      </c>
      <c r="E20">
        <v>5</v>
      </c>
      <c r="F20" t="s">
        <v>100</v>
      </c>
      <c r="G20">
        <v>139957</v>
      </c>
      <c r="H20">
        <v>19</v>
      </c>
      <c r="I20">
        <v>182827</v>
      </c>
      <c r="J20">
        <v>111691</v>
      </c>
      <c r="K20">
        <v>0.76551603428377646</v>
      </c>
      <c r="L20">
        <v>1.2530732109122489</v>
      </c>
      <c r="M20">
        <v>35</v>
      </c>
      <c r="N20">
        <v>24298</v>
      </c>
      <c r="O20">
        <v>24791</v>
      </c>
      <c r="P20">
        <v>21.754662416846479</v>
      </c>
    </row>
    <row r="21" spans="1:16" x14ac:dyDescent="0.3">
      <c r="A21" t="s">
        <v>28</v>
      </c>
      <c r="B21">
        <v>39</v>
      </c>
      <c r="C21">
        <v>15</v>
      </c>
      <c r="D21">
        <v>20</v>
      </c>
      <c r="E21">
        <v>26</v>
      </c>
      <c r="F21" t="s">
        <v>100</v>
      </c>
      <c r="G21">
        <v>82241</v>
      </c>
      <c r="H21">
        <v>17</v>
      </c>
      <c r="I21">
        <v>112049</v>
      </c>
      <c r="J21">
        <v>43609</v>
      </c>
      <c r="K21">
        <v>0.73397352943801375</v>
      </c>
      <c r="L21">
        <v>1.8858721823476805</v>
      </c>
      <c r="M21">
        <v>61</v>
      </c>
      <c r="N21">
        <v>19376</v>
      </c>
      <c r="O21">
        <v>19383</v>
      </c>
      <c r="P21">
        <v>44.431195395445897</v>
      </c>
    </row>
    <row r="22" spans="1:16" x14ac:dyDescent="0.3">
      <c r="A22" t="s">
        <v>47</v>
      </c>
      <c r="B22">
        <v>15</v>
      </c>
      <c r="C22">
        <v>49</v>
      </c>
      <c r="D22">
        <v>26</v>
      </c>
      <c r="E22">
        <v>10</v>
      </c>
      <c r="F22" t="s">
        <v>100</v>
      </c>
      <c r="G22">
        <v>105336</v>
      </c>
      <c r="H22">
        <v>21</v>
      </c>
      <c r="I22">
        <v>140799</v>
      </c>
      <c r="J22">
        <v>100685</v>
      </c>
      <c r="K22">
        <v>0.7481303134255215</v>
      </c>
      <c r="L22">
        <v>1.0461935740179769</v>
      </c>
      <c r="M22">
        <v>85</v>
      </c>
      <c r="N22">
        <v>31722</v>
      </c>
      <c r="O22">
        <v>28035</v>
      </c>
      <c r="P22">
        <v>31.50618264885534</v>
      </c>
    </row>
    <row r="23" spans="1:16" x14ac:dyDescent="0.3">
      <c r="A23" t="s">
        <v>30</v>
      </c>
      <c r="B23">
        <v>1</v>
      </c>
      <c r="C23">
        <v>23</v>
      </c>
      <c r="D23">
        <v>48</v>
      </c>
      <c r="E23">
        <v>28</v>
      </c>
      <c r="F23" t="s">
        <v>100</v>
      </c>
      <c r="G23">
        <v>1268</v>
      </c>
      <c r="H23">
        <v>2</v>
      </c>
      <c r="I23">
        <v>8204</v>
      </c>
      <c r="J23">
        <v>3919</v>
      </c>
      <c r="K23">
        <v>0.15455875182837639</v>
      </c>
      <c r="L23">
        <v>0.32355192651186526</v>
      </c>
      <c r="M23">
        <v>99</v>
      </c>
    </row>
    <row r="24" spans="1:16" x14ac:dyDescent="0.3">
      <c r="A24" t="s">
        <v>31</v>
      </c>
      <c r="B24">
        <v>10</v>
      </c>
      <c r="C24">
        <v>66</v>
      </c>
      <c r="D24">
        <v>21</v>
      </c>
      <c r="E24">
        <v>3</v>
      </c>
      <c r="F24" t="s">
        <v>100</v>
      </c>
      <c r="G24">
        <v>77381</v>
      </c>
      <c r="H24">
        <v>41</v>
      </c>
      <c r="I24">
        <v>71963</v>
      </c>
      <c r="J24">
        <v>36286</v>
      </c>
      <c r="K24">
        <v>1.0752886900212608</v>
      </c>
      <c r="L24">
        <v>2.1325304525161219</v>
      </c>
      <c r="M24">
        <v>90</v>
      </c>
      <c r="N24">
        <v>7045</v>
      </c>
      <c r="O24">
        <v>11975</v>
      </c>
      <c r="P24">
        <v>19.415201455106654</v>
      </c>
    </row>
    <row r="25" spans="1:16" x14ac:dyDescent="0.3">
      <c r="A25" t="s">
        <v>49</v>
      </c>
      <c r="B25">
        <v>14</v>
      </c>
      <c r="C25">
        <v>44</v>
      </c>
      <c r="D25">
        <v>14</v>
      </c>
      <c r="E25">
        <v>28</v>
      </c>
      <c r="F25" t="s">
        <v>100</v>
      </c>
      <c r="G25">
        <v>49560</v>
      </c>
      <c r="H25">
        <v>20</v>
      </c>
      <c r="I25">
        <v>79987</v>
      </c>
      <c r="J25">
        <v>44557</v>
      </c>
      <c r="K25">
        <v>0.6196006851113306</v>
      </c>
      <c r="L25">
        <v>1.1122831429405031</v>
      </c>
      <c r="M25">
        <v>86</v>
      </c>
      <c r="N25">
        <v>14287</v>
      </c>
      <c r="O25">
        <v>14760</v>
      </c>
      <c r="P25">
        <v>32.06454653589784</v>
      </c>
    </row>
    <row r="26" spans="1:16" x14ac:dyDescent="0.3">
      <c r="A26" t="s">
        <v>33</v>
      </c>
      <c r="B26">
        <v>8</v>
      </c>
      <c r="C26">
        <v>85</v>
      </c>
      <c r="D26">
        <v>4</v>
      </c>
      <c r="E26">
        <v>4</v>
      </c>
      <c r="F26" t="s">
        <v>100</v>
      </c>
      <c r="G26">
        <v>53989</v>
      </c>
      <c r="H26">
        <v>6</v>
      </c>
      <c r="I26">
        <v>60366</v>
      </c>
      <c r="J26">
        <v>28837</v>
      </c>
      <c r="K26">
        <v>0.89436106417519801</v>
      </c>
      <c r="L26">
        <v>1.8722127821895482</v>
      </c>
      <c r="M26">
        <v>92</v>
      </c>
    </row>
    <row r="27" spans="1:16" x14ac:dyDescent="0.3">
      <c r="A27" t="s">
        <v>34</v>
      </c>
      <c r="B27">
        <v>7</v>
      </c>
      <c r="C27">
        <v>48</v>
      </c>
      <c r="D27">
        <v>37</v>
      </c>
      <c r="E27">
        <v>8</v>
      </c>
      <c r="F27" t="s">
        <v>100</v>
      </c>
      <c r="G27">
        <v>80479</v>
      </c>
      <c r="H27">
        <v>20</v>
      </c>
      <c r="I27">
        <v>141159</v>
      </c>
      <c r="J27">
        <v>51015</v>
      </c>
      <c r="K27">
        <v>0.57013013693777936</v>
      </c>
      <c r="L27">
        <v>1.577555620895815</v>
      </c>
      <c r="M27">
        <v>93</v>
      </c>
      <c r="N27">
        <v>10603</v>
      </c>
      <c r="O27">
        <v>9550</v>
      </c>
      <c r="P27">
        <v>20.784083112809959</v>
      </c>
    </row>
    <row r="28" spans="1:16" x14ac:dyDescent="0.3">
      <c r="A28" t="s">
        <v>35</v>
      </c>
      <c r="B28">
        <v>6</v>
      </c>
      <c r="C28">
        <v>45</v>
      </c>
      <c r="D28">
        <v>44</v>
      </c>
      <c r="E28">
        <v>4</v>
      </c>
      <c r="F28" t="s">
        <v>100</v>
      </c>
      <c r="G28">
        <v>115052</v>
      </c>
      <c r="H28">
        <v>27</v>
      </c>
      <c r="I28">
        <v>125963</v>
      </c>
      <c r="J28">
        <v>110531</v>
      </c>
      <c r="K28">
        <v>0.9133793256749998</v>
      </c>
      <c r="L28">
        <v>1.0409025522251676</v>
      </c>
      <c r="M28">
        <v>94</v>
      </c>
      <c r="N28">
        <v>19486</v>
      </c>
      <c r="O28">
        <v>35606</v>
      </c>
      <c r="P28">
        <v>17.629443323592476</v>
      </c>
    </row>
    <row r="29" spans="1:16" x14ac:dyDescent="0.3">
      <c r="A29" t="s">
        <v>36</v>
      </c>
      <c r="B29">
        <v>29</v>
      </c>
      <c r="C29">
        <v>28</v>
      </c>
      <c r="D29">
        <v>23</v>
      </c>
      <c r="E29">
        <v>21</v>
      </c>
      <c r="F29" t="s">
        <v>100</v>
      </c>
      <c r="G29">
        <v>60882</v>
      </c>
      <c r="H29">
        <v>25</v>
      </c>
      <c r="I29">
        <v>75764</v>
      </c>
      <c r="J29">
        <v>114159</v>
      </c>
      <c r="K29">
        <v>0.80357425690301465</v>
      </c>
      <c r="L29">
        <v>0.53330880613880638</v>
      </c>
      <c r="M29">
        <v>71</v>
      </c>
      <c r="N29">
        <v>21196</v>
      </c>
      <c r="O29">
        <v>17713</v>
      </c>
      <c r="P29">
        <v>18.567086256887325</v>
      </c>
    </row>
    <row r="30" spans="1:16" x14ac:dyDescent="0.3">
      <c r="A30" t="s">
        <v>37</v>
      </c>
      <c r="B30">
        <v>38</v>
      </c>
      <c r="C30">
        <v>10</v>
      </c>
      <c r="D30">
        <v>12</v>
      </c>
      <c r="E30">
        <v>41</v>
      </c>
      <c r="F30" t="s">
        <v>100</v>
      </c>
      <c r="G30">
        <v>48800</v>
      </c>
      <c r="H30">
        <v>28</v>
      </c>
      <c r="I30">
        <v>40131</v>
      </c>
      <c r="J30">
        <v>27855</v>
      </c>
      <c r="K30">
        <v>1.2160175425481548</v>
      </c>
      <c r="L30">
        <v>1.7519296356129959</v>
      </c>
      <c r="M30">
        <v>62</v>
      </c>
      <c r="N30">
        <v>8718</v>
      </c>
      <c r="O30">
        <v>43926</v>
      </c>
      <c r="P30">
        <v>31.297792137856757</v>
      </c>
    </row>
    <row r="31" spans="1:16" x14ac:dyDescent="0.3">
      <c r="A31" t="s">
        <v>38</v>
      </c>
      <c r="B31">
        <v>63</v>
      </c>
      <c r="C31">
        <v>17</v>
      </c>
      <c r="D31">
        <v>6</v>
      </c>
      <c r="E31">
        <v>14</v>
      </c>
      <c r="F31" t="s">
        <v>100</v>
      </c>
      <c r="G31">
        <v>138359</v>
      </c>
      <c r="H31">
        <v>31</v>
      </c>
      <c r="I31">
        <v>96331</v>
      </c>
      <c r="J31">
        <v>65623</v>
      </c>
      <c r="K31">
        <v>1.4362873841234909</v>
      </c>
      <c r="L31">
        <v>2.1083918747999939</v>
      </c>
      <c r="M31">
        <v>37</v>
      </c>
      <c r="N31">
        <v>20253</v>
      </c>
      <c r="O31">
        <v>19778</v>
      </c>
      <c r="P31">
        <v>30.862654861862453</v>
      </c>
    </row>
    <row r="32" spans="1:16" x14ac:dyDescent="0.3">
      <c r="A32" t="s">
        <v>39</v>
      </c>
      <c r="B32">
        <v>88</v>
      </c>
      <c r="C32">
        <v>8</v>
      </c>
      <c r="D32">
        <v>2</v>
      </c>
      <c r="E32">
        <v>1</v>
      </c>
      <c r="F32" t="s">
        <v>100</v>
      </c>
      <c r="G32">
        <v>76672</v>
      </c>
      <c r="H32">
        <v>32</v>
      </c>
      <c r="I32">
        <v>48930</v>
      </c>
      <c r="J32">
        <v>34278</v>
      </c>
      <c r="K32">
        <v>1.5669732270590639</v>
      </c>
      <c r="L32">
        <v>2.2367699399031449</v>
      </c>
      <c r="M32">
        <v>12</v>
      </c>
      <c r="N32">
        <v>6413</v>
      </c>
      <c r="O32">
        <v>6324</v>
      </c>
      <c r="P32">
        <v>18.70879281171597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CCBD-162D-44D6-AC5C-7836684CBECB}">
  <dimension ref="A1"/>
  <sheetViews>
    <sheetView workbookViewId="0">
      <selection activeCell="L19" sqref="L19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537E-AA21-4C27-9F8F-019FDB58F3BC}">
  <dimension ref="A1:C4"/>
  <sheetViews>
    <sheetView zoomScale="73" zoomScaleNormal="73" workbookViewId="0">
      <selection activeCell="H20" sqref="H19:H20"/>
    </sheetView>
  </sheetViews>
  <sheetFormatPr defaultRowHeight="14.4" x14ac:dyDescent="0.3"/>
  <cols>
    <col min="1" max="1" width="16" customWidth="1"/>
    <col min="2" max="2" width="17.21875" customWidth="1"/>
    <col min="3" max="3" width="15.109375" customWidth="1"/>
    <col min="4" max="4" width="22.109375" customWidth="1"/>
  </cols>
  <sheetData>
    <row r="1" spans="1:3" x14ac:dyDescent="0.3">
      <c r="A1" t="s">
        <v>40</v>
      </c>
      <c r="B1" t="s">
        <v>44</v>
      </c>
      <c r="C1" t="s">
        <v>45</v>
      </c>
    </row>
    <row r="2" spans="1:3" x14ac:dyDescent="0.3">
      <c r="A2" t="s">
        <v>42</v>
      </c>
      <c r="B2">
        <v>35.400561099999997</v>
      </c>
      <c r="C2">
        <v>-15.18378994</v>
      </c>
    </row>
    <row r="3" spans="1:3" x14ac:dyDescent="0.3">
      <c r="A3" t="s">
        <v>41</v>
      </c>
      <c r="B3">
        <v>35.409889829999997</v>
      </c>
      <c r="C3">
        <v>-15.167746259999999</v>
      </c>
    </row>
    <row r="4" spans="1:3" x14ac:dyDescent="0.3">
      <c r="A4" t="s">
        <v>43</v>
      </c>
      <c r="B4">
        <v>35.409236870000001</v>
      </c>
      <c r="C4">
        <v>-15.169945480000001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3776-79CD-48A0-9632-366294DB601E}">
  <dimension ref="A1:J19"/>
  <sheetViews>
    <sheetView workbookViewId="0">
      <selection activeCell="A3" sqref="A3"/>
    </sheetView>
  </sheetViews>
  <sheetFormatPr defaultRowHeight="14.4" x14ac:dyDescent="0.3"/>
  <cols>
    <col min="1" max="1" width="20.109375" customWidth="1"/>
  </cols>
  <sheetData>
    <row r="1" spans="1:1" x14ac:dyDescent="0.3">
      <c r="A1" t="s">
        <v>53</v>
      </c>
    </row>
    <row r="2" spans="1:1" x14ac:dyDescent="0.3">
      <c r="A2" t="s">
        <v>56</v>
      </c>
    </row>
    <row r="18" spans="1:10" x14ac:dyDescent="0.3">
      <c r="A18" t="s">
        <v>54</v>
      </c>
    </row>
    <row r="19" spans="1:10" x14ac:dyDescent="0.3">
      <c r="A19" t="s">
        <v>55</v>
      </c>
      <c r="B19">
        <v>2022</v>
      </c>
      <c r="C19">
        <v>2023</v>
      </c>
      <c r="D19">
        <v>2024</v>
      </c>
      <c r="E19">
        <v>2025</v>
      </c>
      <c r="F19">
        <v>2026</v>
      </c>
      <c r="G19">
        <v>2027</v>
      </c>
      <c r="H19">
        <v>2028</v>
      </c>
      <c r="I19">
        <v>2029</v>
      </c>
      <c r="J19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Goat keeping systems</vt:lpstr>
      <vt:lpstr>MajorLivestockNumbers</vt:lpstr>
      <vt:lpstr>SPAM</vt:lpstr>
      <vt:lpstr>Goats Prices</vt:lpstr>
      <vt:lpstr>PP prices</vt:lpstr>
      <vt:lpstr>DistrictData</vt:lpstr>
      <vt:lpstr>Cassava Prices</vt:lpstr>
      <vt:lpstr>GIS</vt:lpstr>
      <vt:lpstr>Financial Analysis</vt:lpstr>
      <vt:lpstr>LivestockOutputsControlled</vt:lpstr>
      <vt:lpstr>LivestockInputs</vt:lpstr>
      <vt:lpstr>CropsInputs</vt:lpstr>
      <vt:lpstr>CropsOutputs</vt:lpstr>
      <vt:lpstr>Kaumbata_LivestockParameters</vt:lpstr>
      <vt:lpstr>pp_SatelliteImagery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Maxwell Mkondiwa</cp:lastModifiedBy>
  <dcterms:created xsi:type="dcterms:W3CDTF">2021-08-11T20:17:58Z</dcterms:created>
  <dcterms:modified xsi:type="dcterms:W3CDTF">2021-09-15T21:44:15Z</dcterms:modified>
</cp:coreProperties>
</file>