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cco\OneDrive\Documents\MAX\"/>
    </mc:Choice>
  </mc:AlternateContent>
  <xr:revisionPtr revIDLastSave="0" documentId="13_ncr:1_{A46AFAE2-B167-42F2-8737-B612BF96C43A}" xr6:coauthVersionLast="47" xr6:coauthVersionMax="47" xr10:uidLastSave="{00000000-0000-0000-0000-000000000000}"/>
  <bookViews>
    <workbookView xWindow="-108" yWindow="-108" windowWidth="23256" windowHeight="12456" activeTab="4" xr2:uid="{1BE2869A-5BA9-4643-AF3F-86D4F42C7656}"/>
  </bookViews>
  <sheets>
    <sheet name="Roster" sheetId="1" r:id="rId1"/>
    <sheet name="Credit Card Debt" sheetId="2" r:id="rId2"/>
    <sheet name="Payroll" sheetId="3" r:id="rId3"/>
    <sheet name="Payments" sheetId="4" r:id="rId4"/>
    <sheet name="Alfred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N14" i="3"/>
  <c r="M14" i="3"/>
  <c r="L14" i="3"/>
  <c r="K14" i="3"/>
  <c r="J14" i="3"/>
  <c r="I14" i="3"/>
  <c r="N13" i="3"/>
  <c r="M13" i="3"/>
  <c r="L13" i="3"/>
  <c r="K13" i="3"/>
  <c r="J13" i="3"/>
  <c r="I13" i="3"/>
  <c r="P13" i="3" s="1"/>
  <c r="N12" i="3"/>
  <c r="M12" i="3"/>
  <c r="L12" i="3"/>
  <c r="K12" i="3"/>
  <c r="J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P9" i="3" s="1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P5" i="3" s="1"/>
  <c r="N4" i="3"/>
  <c r="M4" i="3"/>
  <c r="L4" i="3"/>
  <c r="K4" i="3"/>
  <c r="J4" i="3"/>
  <c r="I4" i="3"/>
  <c r="P4" i="3" l="1"/>
  <c r="P10" i="3"/>
  <c r="P14" i="3"/>
  <c r="P8" i="3"/>
  <c r="P11" i="3"/>
  <c r="P6" i="3"/>
  <c r="P7" i="3"/>
  <c r="B21" i="3" l="1"/>
  <c r="B20" i="3"/>
  <c r="B19" i="3"/>
  <c r="B18" i="3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<sst xmlns="http://schemas.openxmlformats.org/spreadsheetml/2006/main" count="100" uniqueCount="90">
  <si>
    <t>Student Name</t>
  </si>
  <si>
    <t>Age</t>
  </si>
  <si>
    <t>Grade</t>
  </si>
  <si>
    <t>homeroom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</si>
  <si>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</si>
  <si>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</si>
  <si>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</si>
  <si>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</si>
  <si>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</si>
  <si>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</si>
  <si>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</si>
  <si>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</si>
  <si>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</si>
  <si>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</si>
  <si>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</si>
  <si>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</si>
  <si>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</si>
  <si>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</si>
  <si>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</si>
  <si>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</si>
  <si>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</si>
  <si>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 of the students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</si>
  <si>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</si>
  <si>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</si>
  <si>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</si>
  <si>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</si>
  <si>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</si>
  <si>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</si>
  <si>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</si>
  <si>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</si>
  <si>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</si>
  <si>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</si>
  <si>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</si>
  <si>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</si>
  <si>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Credit Card Debt</t>
  </si>
  <si>
    <t>Employee Payroll</t>
  </si>
  <si>
    <t>Last  Name</t>
  </si>
  <si>
    <t>First Name</t>
  </si>
  <si>
    <t>Hourly Wage</t>
  </si>
  <si>
    <t>Hours Worked</t>
  </si>
  <si>
    <t>Pay</t>
  </si>
  <si>
    <t>Overtime Hours</t>
  </si>
  <si>
    <t>Overtime Bonus</t>
  </si>
  <si>
    <t>Total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</si>
  <si>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</si>
  <si>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</si>
  <si>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</si>
  <si>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</si>
  <si>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</si>
  <si>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</si>
  <si>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</si>
  <si>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</si>
  <si>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</si>
  <si>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</si>
  <si>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</si>
  <si>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</si>
  <si>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</si>
  <si>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</si>
  <si>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</si>
  <si>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</si>
  <si>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</si>
  <si>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</si>
  <si>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</si>
  <si>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</si>
  <si>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</si>
  <si>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</si>
  <si>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Overtime = 1.5</t>
  </si>
  <si>
    <t>MAX</t>
  </si>
  <si>
    <t>MIN</t>
  </si>
  <si>
    <t>AVG</t>
  </si>
  <si>
    <t>TOTAL</t>
  </si>
  <si>
    <t>Wait what….</t>
  </si>
  <si>
    <t>Sales Analysis</t>
  </si>
  <si>
    <t>Row Labels</t>
  </si>
  <si>
    <t>Sum of UnitPrice</t>
  </si>
  <si>
    <t>Sum of Quantity</t>
  </si>
  <si>
    <t>Sum of SubTotal</t>
  </si>
  <si>
    <t>Alfreds Futterkiste</t>
  </si>
  <si>
    <t>Aniseed Syrup</t>
  </si>
  <si>
    <t>Chartreuse verte</t>
  </si>
  <si>
    <t>Escargots de Bourgogne</t>
  </si>
  <si>
    <t>Fløtemysost</t>
  </si>
  <si>
    <t>Grandma's Boysenberry Spread</t>
  </si>
  <si>
    <t>Lakkalikööri</t>
  </si>
  <si>
    <t>Original Frankfurter grüne Soße</t>
  </si>
  <si>
    <t>Raclette Courdavault</t>
  </si>
  <si>
    <t>Rössle Sauerkraut</t>
  </si>
  <si>
    <t>Spegesild</t>
  </si>
  <si>
    <t>Vegie-spread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</si>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</sst>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12"/>
      <color rgb="FF24292F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1" fillId="0" borderId="0"/>
  </cellStyleXfs>
  <cellXfs count="45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7" fillId="0" borderId="0" xfId="0" applyFont="1"/>
    <xf numFmtId="44" fontId="0" fillId="0" borderId="0" xfId="0" applyNumberFormat="1"/>
    <xf numFmtId="0" fontId="9" fillId="0" borderId="0" xfId="0" applyFont="1"/>
    <xf numFmtId="0" fontId="9" fillId="4" borderId="1" xfId="0" applyFont="1" applyFill="1" applyBorder="1"/>
    <xf numFmtId="0" fontId="5" fillId="0" borderId="1" xfId="0" applyFont="1" applyBorder="1"/>
    <xf numFmtId="44" fontId="5" fillId="0" borderId="1" xfId="1" applyFont="1" applyBorder="1"/>
    <xf numFmtId="9" fontId="5" fillId="0" borderId="1" xfId="2" applyFont="1" applyBorder="1"/>
    <xf numFmtId="16" fontId="4" fillId="0" borderId="0" xfId="0" applyNumberFormat="1" applyFont="1"/>
    <xf numFmtId="44" fontId="4" fillId="4" borderId="1" xfId="1" applyFont="1" applyFill="1" applyBorder="1"/>
    <xf numFmtId="0" fontId="8" fillId="10" borderId="1" xfId="0" applyFont="1" applyFill="1" applyBorder="1"/>
    <xf numFmtId="0" fontId="8" fillId="10" borderId="1" xfId="0" applyFont="1" applyFill="1" applyBorder="1" applyAlignment="1">
      <alignment horizontal="center"/>
    </xf>
    <xf numFmtId="0" fontId="8" fillId="10" borderId="4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1" fontId="4" fillId="7" borderId="1" xfId="0" applyNumberFormat="1" applyFont="1" applyFill="1" applyBorder="1"/>
    <xf numFmtId="44" fontId="4" fillId="8" borderId="1" xfId="1" applyFont="1" applyFill="1" applyBorder="1"/>
    <xf numFmtId="1" fontId="4" fillId="2" borderId="1" xfId="0" applyNumberFormat="1" applyFont="1" applyFill="1" applyBorder="1"/>
    <xf numFmtId="6" fontId="4" fillId="9" borderId="1" xfId="1" applyNumberFormat="1" applyFont="1" applyFill="1" applyBorder="1"/>
    <xf numFmtId="44" fontId="4" fillId="6" borderId="1" xfId="1" applyFont="1" applyFill="1" applyBorder="1"/>
    <xf numFmtId="8" fontId="4" fillId="9" borderId="1" xfId="1" applyNumberFormat="1" applyFont="1" applyFill="1" applyBorder="1"/>
    <xf numFmtId="44" fontId="4" fillId="9" borderId="1" xfId="1" applyFont="1" applyFill="1" applyBorder="1"/>
    <xf numFmtId="6" fontId="4" fillId="6" borderId="1" xfId="1" applyNumberFormat="1" applyFont="1" applyFill="1" applyBorder="1"/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44" fontId="0" fillId="0" borderId="1" xfId="0" applyNumberFormat="1" applyBorder="1"/>
    <xf numFmtId="0" fontId="0" fillId="0" borderId="1" xfId="0" applyBorder="1" applyAlignment="1">
      <alignment horizontal="left" indent="1"/>
    </xf>
    <xf numFmtId="0" fontId="10" fillId="7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11" borderId="1" xfId="0" applyFill="1" applyBorder="1"/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/>
  </cellXfs>
  <cellStyles count="5">
    <cellStyle name="Currency" xfId="1" builtinId="4"/>
    <cellStyle name="Normal" xfId="0" builtinId="0"/>
    <cellStyle name="Normal 2" xfId="3" xr:uid="{85508C78-6BF3-46ED-A7CA-12C80ABD6609}"/>
    <cellStyle name="Normal 2 2" xfId="4" xr:uid="{02ABC847-8ADF-4C71-97F2-DBDF571425FA}"/>
    <cellStyle name="Per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Monthly Payment by Credit Card</a:t>
            </a:r>
          </a:p>
        </c:rich>
      </c:tx>
      <c:layout>
        <c:manualLayout>
          <c:xMode val="edge"/>
          <c:yMode val="edge"/>
          <c:x val="0.202406479889923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7955691505501"/>
          <c:y val="0.16189494373137478"/>
          <c:w val="0.83137271340596686"/>
          <c:h val="0.60666457063943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'[1]Credit Card Debt'!$A$3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'[1]Credit Card Debt'!$B$2:$G$2</c15:sqref>
                  </c15:fullRef>
                </c:ext>
              </c:extLst>
              <c:f>'[1]Credit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'[1]Credit Card Debt'!$B$3:$G$3</c15:sqref>
                  </c15:fullRef>
                </c:ext>
              </c:extLst>
              <c:f>'[1]Credit Card Debt'!$G$3</c:f>
              <c:numCache>
                <c:formatCode>General</c:formatCode>
                <c:ptCount val="1"/>
                <c:pt idx="0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2-46CB-B7C2-DC07E4718D8D}"/>
            </c:ext>
          </c:extLst>
        </c:ser>
        <c:ser>
          <c:idx val="1"/>
          <c:order val="1"/>
          <c:tx>
            <c:strRef>
              <c:f>'[1]Credit Card Debt'!$A$4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'[1]Credit Card Debt'!$B$2:$G$2</c15:sqref>
                  </c15:fullRef>
                </c:ext>
              </c:extLst>
              <c:f>'[1]Credit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'[1]Credit Card Debt'!$B$4:$G$4</c15:sqref>
                  </c15:fullRef>
                </c:ext>
              </c:extLst>
              <c:f>'[1]Credit Card Debt'!$G$4</c:f>
              <c:numCache>
                <c:formatCode>General</c:formatCode>
                <c:ptCount val="1"/>
                <c:pt idx="0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2-46CB-B7C2-DC07E4718D8D}"/>
            </c:ext>
          </c:extLst>
        </c:ser>
        <c:ser>
          <c:idx val="2"/>
          <c:order val="2"/>
          <c:tx>
            <c:strRef>
              <c:f>'[1]Credit Card Debt'!$A$5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'[1]Credit Card Debt'!$B$2:$G$2</c15:sqref>
                  </c15:fullRef>
                </c:ext>
              </c:extLst>
              <c:f>'[1]Credit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'[1]Credit Card Debt'!$B$5:$G$5</c15:sqref>
                  </c15:fullRef>
                </c:ext>
              </c:extLst>
              <c:f>'[1]Credit Card Debt'!$G$5</c:f>
              <c:numCache>
                <c:formatCode>General</c:formatCode>
                <c:ptCount val="1"/>
                <c:pt idx="0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2-46CB-B7C2-DC07E4718D8D}"/>
            </c:ext>
          </c:extLst>
        </c:ser>
        <c:ser>
          <c:idx val="3"/>
          <c:order val="3"/>
          <c:tx>
            <c:strRef>
              <c:f>'[1]Credit Card Debt'!$A$6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'[1]Credit Card Debt'!$B$2:$G$2</c15:sqref>
                  </c15:fullRef>
                </c:ext>
              </c:extLst>
              <c:f>'[1]Credit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'[1]Credit Card Debt'!$B$6:$G$6</c15:sqref>
                  </c15:fullRef>
                </c:ext>
              </c:extLst>
              <c:f>'[1]Credit Card Debt'!$G$6</c:f>
              <c:numCache>
                <c:formatCode>General</c:formatCode>
                <c:ptCount val="1"/>
                <c:pt idx="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2-46CB-B7C2-DC07E4718D8D}"/>
            </c:ext>
          </c:extLst>
        </c:ser>
        <c:ser>
          <c:idx val="4"/>
          <c:order val="4"/>
          <c:tx>
            <c:strRef>
              <c:f>'[1]Credit Card Debt'!$A$7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'[1]Credit Card Debt'!$B$2:$G$2</c15:sqref>
                  </c15:fullRef>
                </c:ext>
              </c:extLst>
              <c:f>'[1]Credit Card Debt'!$G$2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'[1]Credit Card Debt'!$B$7:$G$7</c15:sqref>
                  </c15:fullRef>
                </c:ext>
              </c:extLst>
              <c:f>'[1]Credit Card Debt'!$G$7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2-46CB-B7C2-DC07E471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0799"/>
        <c:axId val="1164912047"/>
      </c:barChart>
      <c:catAx>
        <c:axId val="116491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12047"/>
        <c:crosses val="autoZero"/>
        <c:auto val="1"/>
        <c:lblAlgn val="ctr"/>
        <c:lblOffset val="100"/>
        <c:noMultiLvlLbl val="0"/>
      </c:catAx>
      <c:valAx>
        <c:axId val="11649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Balance &amp; Monthly Payment</a:t>
            </a:r>
          </a:p>
        </c:rich>
      </c:tx>
      <c:layout>
        <c:manualLayout>
          <c:xMode val="edge"/>
          <c:yMode val="edge"/>
          <c:x val="0.32229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97090988626422"/>
          <c:y val="0.12064739884393064"/>
          <c:w val="0.67810542432195975"/>
          <c:h val="0.61542942970279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'[1]Credit Card Debt'!$B$2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FFFF00"/>
            </a:solidFill>
            <a:ln w="9525" cap="flat" cmpd="sng" algn="ctr">
              <a:solidFill>
                <a:srgbClr val="FF0000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'[1]Credit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'[1]Credit Card Debt'!$B$3:$B$7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B-4FDE-8BAD-E29FDB4A345D}"/>
            </c:ext>
          </c:extLst>
        </c:ser>
        <c:ser>
          <c:idx val="5"/>
          <c:order val="5"/>
          <c:tx>
            <c:strRef>
              <c:f>'[1]Credit Card Debt'!$G$2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'[1]Credit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'[1]Credit Card Debt'!$G$3:$G$7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B-4FDE-8BAD-E29FDB4A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32682959"/>
        <c:axId val="10326779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'[1]Credit Card Debt'!$C$2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'[1]Credit Card Debt'!$C$3:$C$7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C1B-4FDE-8BAD-E29FDB4A34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'[1]Credit Card Debt'!$D$2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'[1]Credit Card Debt'!$D$3:$D$7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1B-4FDE-8BAD-E29FDB4A34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'[1]Credit Card Debt'!$E$2</c15:sqref>
                        </c15:formulaRef>
                      </c:ext>
                    </c:extLst>
                    <c:strCache>
                      <c:ptCount val="1"/>
                      <c:pt idx="0">
                        <c:v>Interest Paid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'[1]Credit Card Debt'!$E$3:$E$7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1B-4FDE-8BAD-E29FDB4A34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'[1]Credit Card Debt'!$F$2</c15:sqref>
                        </c15:formulaRef>
                      </c:ext>
                    </c:extLst>
                    <c:strCache>
                      <c:ptCount val="1"/>
                      <c:pt idx="0">
                        <c:v>Total Loan Amount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'[1]Credit Card Debt'!$F$3:$F$7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C1B-4FDE-8BAD-E29FDB4A345D}"/>
                  </c:ext>
                </c:extLst>
              </c15:ser>
            </c15:filteredBarSeries>
          </c:ext>
        </c:extLst>
      </c:barChart>
      <c:catAx>
        <c:axId val="1032682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77967"/>
        <c:crosses val="autoZero"/>
        <c:auto val="1"/>
        <c:lblAlgn val="ctr"/>
        <c:lblOffset val="100"/>
        <c:noMultiLvlLbl val="0"/>
      </c:catAx>
      <c:valAx>
        <c:axId val="10326779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Company Product Sales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3891689010516372"/>
          <c:y val="4.7332940928223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467148479386403"/>
          <c:y val="8.6680521216331699E-2"/>
          <c:w val="0.44579779389569735"/>
          <c:h val="0.8159417868522808"/>
        </c:manualLayout>
      </c:layout>
      <c:barChart>
        <c:barDir val="bar"/>
        <c:grouping val="clustered"/>
        <c:varyColors val="0"/>
        <c:ser>
          <c:idx val="0"/>
          <c:order val="0"/>
          <c:tx>
            <c:v>Sum of UnitPrice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Alfreds Futterkiste Aniseed Syrup</c:v>
              </c:pt>
              <c:pt idx="1">
                <c:v>Alfreds Futterkiste Chartreuse verte</c:v>
              </c:pt>
              <c:pt idx="2">
                <c:v>Alfreds Futterkiste Escargots de Bourgogne</c:v>
              </c:pt>
              <c:pt idx="3">
                <c:v>Alfreds Futterkiste Fløtemysost</c:v>
              </c:pt>
              <c:pt idx="4">
                <c:v>Alfreds Futterkiste Grandma's Boysenberry Spread</c:v>
              </c:pt>
              <c:pt idx="5">
                <c:v>Alfreds Futterkiste Lakkalikööri</c:v>
              </c:pt>
              <c:pt idx="6">
                <c:v>Alfreds Futterkiste Original Frankfurter grüne Soße</c:v>
              </c:pt>
              <c:pt idx="7">
                <c:v>Alfreds Futterkiste Raclette Courdavault</c:v>
              </c:pt>
              <c:pt idx="8">
                <c:v>Alfreds Futterkiste Rössle Sauerkraut</c:v>
              </c:pt>
              <c:pt idx="9">
                <c:v>Alfreds Futterkiste Spegesild</c:v>
              </c:pt>
              <c:pt idx="10">
                <c:v>Alfreds Futterkiste Vegie-spread</c:v>
              </c:pt>
            </c:strLit>
          </c:cat>
          <c:val>
            <c:numLit>
              <c:formatCode>General</c:formatCode>
              <c:ptCount val="11"/>
              <c:pt idx="0">
                <c:v>10</c:v>
              </c:pt>
              <c:pt idx="1">
                <c:v>18</c:v>
              </c:pt>
              <c:pt idx="2">
                <c:v>13.25</c:v>
              </c:pt>
              <c:pt idx="3">
                <c:v>21.5</c:v>
              </c:pt>
              <c:pt idx="4">
                <c:v>25</c:v>
              </c:pt>
              <c:pt idx="5">
                <c:v>18</c:v>
              </c:pt>
              <c:pt idx="6">
                <c:v>13</c:v>
              </c:pt>
              <c:pt idx="7">
                <c:v>55</c:v>
              </c:pt>
              <c:pt idx="8">
                <c:v>91.2</c:v>
              </c:pt>
              <c:pt idx="9">
                <c:v>12</c:v>
              </c:pt>
              <c:pt idx="10">
                <c:v>43.9</c:v>
              </c:pt>
            </c:numLit>
          </c:val>
          <c:extLst>
            <c:ext xmlns:c16="http://schemas.microsoft.com/office/drawing/2014/chart" uri="{C3380CC4-5D6E-409C-BE32-E72D297353CC}">
              <c16:uniqueId val="{00000000-B20C-4F5D-8B39-1B6F37CDCBD4}"/>
            </c:ext>
          </c:extLst>
        </c:ser>
        <c:ser>
          <c:idx val="1"/>
          <c:order val="1"/>
          <c:tx>
            <c:v>Sum of Quantity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Alfreds Futterkiste Aniseed Syrup</c:v>
              </c:pt>
              <c:pt idx="1">
                <c:v>Alfreds Futterkiste Chartreuse verte</c:v>
              </c:pt>
              <c:pt idx="2">
                <c:v>Alfreds Futterkiste Escargots de Bourgogne</c:v>
              </c:pt>
              <c:pt idx="3">
                <c:v>Alfreds Futterkiste Fløtemysost</c:v>
              </c:pt>
              <c:pt idx="4">
                <c:v>Alfreds Futterkiste Grandma's Boysenberry Spread</c:v>
              </c:pt>
              <c:pt idx="5">
                <c:v>Alfreds Futterkiste Lakkalikööri</c:v>
              </c:pt>
              <c:pt idx="6">
                <c:v>Alfreds Futterkiste Original Frankfurter grüne Soße</c:v>
              </c:pt>
              <c:pt idx="7">
                <c:v>Alfreds Futterkiste Raclette Courdavault</c:v>
              </c:pt>
              <c:pt idx="8">
                <c:v>Alfreds Futterkiste Rössle Sauerkraut</c:v>
              </c:pt>
              <c:pt idx="9">
                <c:v>Alfreds Futterkiste Spegesild</c:v>
              </c:pt>
              <c:pt idx="10">
                <c:v>Alfreds Futterkiste Vegie-spread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21</c:v>
              </c:pt>
              <c:pt idx="2">
                <c:v>40</c:v>
              </c:pt>
              <c:pt idx="3">
                <c:v>20</c:v>
              </c:pt>
              <c:pt idx="4">
                <c:v>16</c:v>
              </c:pt>
              <c:pt idx="5">
                <c:v>15</c:v>
              </c:pt>
              <c:pt idx="6">
                <c:v>2</c:v>
              </c:pt>
              <c:pt idx="7">
                <c:v>15</c:v>
              </c:pt>
              <c:pt idx="8">
                <c:v>17</c:v>
              </c:pt>
              <c:pt idx="9">
                <c:v>2</c:v>
              </c:pt>
              <c:pt idx="1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1-B20C-4F5D-8B39-1B6F37CDCBD4}"/>
            </c:ext>
          </c:extLst>
        </c:ser>
        <c:ser>
          <c:idx val="2"/>
          <c:order val="2"/>
          <c:tx>
            <c:v>Sum of SubTotal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Alfreds Futterkiste Aniseed Syrup</c:v>
              </c:pt>
              <c:pt idx="1">
                <c:v>Alfreds Futterkiste Chartreuse verte</c:v>
              </c:pt>
              <c:pt idx="2">
                <c:v>Alfreds Futterkiste Escargots de Bourgogne</c:v>
              </c:pt>
              <c:pt idx="3">
                <c:v>Alfreds Futterkiste Fløtemysost</c:v>
              </c:pt>
              <c:pt idx="4">
                <c:v>Alfreds Futterkiste Grandma's Boysenberry Spread</c:v>
              </c:pt>
              <c:pt idx="5">
                <c:v>Alfreds Futterkiste Lakkalikööri</c:v>
              </c:pt>
              <c:pt idx="6">
                <c:v>Alfreds Futterkiste Original Frankfurter grüne Soße</c:v>
              </c:pt>
              <c:pt idx="7">
                <c:v>Alfreds Futterkiste Raclette Courdavault</c:v>
              </c:pt>
              <c:pt idx="8">
                <c:v>Alfreds Futterkiste Rössle Sauerkraut</c:v>
              </c:pt>
              <c:pt idx="9">
                <c:v>Alfreds Futterkiste Spegesild</c:v>
              </c:pt>
              <c:pt idx="10">
                <c:v>Alfreds Futterkiste Vegie-spread</c:v>
              </c:pt>
            </c:strLit>
          </c:cat>
          <c:val>
            <c:numLit>
              <c:formatCode>General</c:formatCode>
              <c:ptCount val="11"/>
              <c:pt idx="0">
                <c:v>60</c:v>
              </c:pt>
              <c:pt idx="1">
                <c:v>378</c:v>
              </c:pt>
              <c:pt idx="2">
                <c:v>530</c:v>
              </c:pt>
              <c:pt idx="3">
                <c:v>430</c:v>
              </c:pt>
              <c:pt idx="4">
                <c:v>400</c:v>
              </c:pt>
              <c:pt idx="5">
                <c:v>270</c:v>
              </c:pt>
              <c:pt idx="6">
                <c:v>26</c:v>
              </c:pt>
              <c:pt idx="7">
                <c:v>825</c:v>
              </c:pt>
              <c:pt idx="8">
                <c:v>775.2</c:v>
              </c:pt>
              <c:pt idx="9">
                <c:v>24</c:v>
              </c:pt>
              <c:pt idx="10">
                <c:v>878</c:v>
              </c:pt>
            </c:numLit>
          </c:val>
          <c:extLst>
            <c:ext xmlns:c16="http://schemas.microsoft.com/office/drawing/2014/chart" uri="{C3380CC4-5D6E-409C-BE32-E72D297353CC}">
              <c16:uniqueId val="{00000002-B20C-4F5D-8B39-1B6F37CD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4646639"/>
        <c:axId val="1024643311"/>
      </c:barChart>
      <c:catAx>
        <c:axId val="102464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3311"/>
        <c:crosses val="autoZero"/>
        <c:auto val="1"/>
        <c:lblAlgn val="ctr"/>
        <c:lblOffset val="100"/>
        <c:noMultiLvlLbl val="0"/>
      </c:catAx>
      <c:valAx>
        <c:axId val="10246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</xdr:row>
      <xdr:rowOff>76200</xdr:rowOff>
    </xdr:from>
    <xdr:to>
      <xdr:col>15</xdr:col>
      <xdr:colOff>57671</xdr:colOff>
      <xdr:row>14</xdr:row>
      <xdr:rowOff>180779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0790D-7DC2-4F75-8BAF-4BC998067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6</xdr:col>
      <xdr:colOff>248171</xdr:colOff>
      <xdr:row>27</xdr:row>
      <xdr:rowOff>23935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157D54-32BB-4629-94FF-C743A39F8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2</xdr:row>
      <xdr:rowOff>68580</xdr:rowOff>
    </xdr:from>
    <xdr:to>
      <xdr:col>15</xdr:col>
      <xdr:colOff>373380</xdr:colOff>
      <xdr:row>25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5D61B-4608-4C8D-B115-1982B349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icco\Downloads\JessicaLevis_Homework%20(1).xlsx" TargetMode="External"/><Relationship Id="rId1" Type="http://schemas.openxmlformats.org/officeDocument/2006/relationships/externalLinkPath" Target="file:///C:\Users\cicco\Downloads\JessicaLevis_Homework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ster"/>
      <sheetName val="Credit Card Debt"/>
      <sheetName val="Payroll"/>
      <sheetName val="Payments"/>
      <sheetName val="Alfreds"/>
    </sheetNames>
    <sheetDataSet>
      <sheetData sheetId="0"/>
      <sheetData sheetId="1">
        <row r="2">
          <cell r="B2" t="str">
            <v>Balance</v>
          </cell>
          <cell r="C2" t="str">
            <v>Interest Rate</v>
          </cell>
          <cell r="D2" t="str">
            <v>Months</v>
          </cell>
          <cell r="E2" t="str">
            <v>Interest Paid</v>
          </cell>
          <cell r="F2" t="str">
            <v>Total Loan Amount</v>
          </cell>
          <cell r="G2" t="str">
            <v>Monthly Payment</v>
          </cell>
        </row>
        <row r="3">
          <cell r="A3" t="str">
            <v>Discover</v>
          </cell>
          <cell r="B3">
            <v>2000</v>
          </cell>
          <cell r="C3">
            <v>0.21</v>
          </cell>
          <cell r="D3">
            <v>3</v>
          </cell>
          <cell r="E3">
            <v>420</v>
          </cell>
          <cell r="F3">
            <v>2420</v>
          </cell>
          <cell r="G3">
            <v>806.66666666666663</v>
          </cell>
        </row>
        <row r="4">
          <cell r="A4" t="str">
            <v>Capital One</v>
          </cell>
          <cell r="B4">
            <v>450</v>
          </cell>
          <cell r="C4">
            <v>0.25</v>
          </cell>
          <cell r="D4">
            <v>3</v>
          </cell>
          <cell r="E4">
            <v>112.5</v>
          </cell>
          <cell r="F4">
            <v>562.5</v>
          </cell>
          <cell r="G4">
            <v>187.5</v>
          </cell>
        </row>
        <row r="5">
          <cell r="A5" t="str">
            <v>Citi Card</v>
          </cell>
          <cell r="B5">
            <v>975</v>
          </cell>
          <cell r="C5">
            <v>0.27</v>
          </cell>
          <cell r="D5">
            <v>3</v>
          </cell>
          <cell r="E5">
            <v>263.25</v>
          </cell>
          <cell r="F5">
            <v>1238.25</v>
          </cell>
          <cell r="G5">
            <v>412.75</v>
          </cell>
        </row>
        <row r="6">
          <cell r="A6" t="str">
            <v>Target</v>
          </cell>
          <cell r="B6">
            <v>1500</v>
          </cell>
          <cell r="C6">
            <v>0.15</v>
          </cell>
          <cell r="D6">
            <v>3</v>
          </cell>
          <cell r="E6">
            <v>225</v>
          </cell>
          <cell r="F6">
            <v>1725</v>
          </cell>
          <cell r="G6">
            <v>575</v>
          </cell>
        </row>
        <row r="7">
          <cell r="A7" t="str">
            <v>Wal-Mart</v>
          </cell>
          <cell r="B7">
            <v>780</v>
          </cell>
          <cell r="C7">
            <v>0.25</v>
          </cell>
          <cell r="D7">
            <v>3</v>
          </cell>
          <cell r="E7">
            <v>195</v>
          </cell>
          <cell r="F7">
            <v>975</v>
          </cell>
          <cell r="G7">
            <v>325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4BD77-D3DA-4F58-B1C6-73D7C9BC2C9B}" name="Table3" displayName="Table3" ref="A1:D18" totalsRowShown="0" headerRowDxfId="2">
  <autoFilter ref="A1:D18" xr:uid="{C694BD77-D3DA-4F58-B1C6-73D7C9BC2C9B}"/>
  <tableColumns count="4">
    <tableColumn id="1" xr3:uid="{42543869-0B34-4325-AE9E-5955F7C5D8FD}" name="Student Name" dataDxfId="1"/>
    <tableColumn id="2" xr3:uid="{074C7189-F35B-46F9-A933-24997330E4DD}" name="Age"/>
    <tableColumn id="3" xr3:uid="{FE360D10-A559-4AA3-A8D4-320266809C66}" name="Grade"/>
    <tableColumn id="4" xr3:uid="{04197F36-7C1E-432E-A875-2692CD0655DB}" name="homeroom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CFAF-4A7A-4BB5-9E79-6EA539533B4F}">
  <dimension ref="A1:D18"/>
  <sheetViews>
    <sheetView workbookViewId="0">
      <selection activeCell="D5" sqref="D5"/>
    </sheetView>
  </sheetViews>
  <sheetFormatPr defaultRowHeight="14.4" x14ac:dyDescent="0.3"/>
  <cols>
    <col min="1" max="1" width="17.5546875" customWidth="1"/>
    <col min="2" max="2" width="7.77734375" customWidth="1"/>
    <col min="3" max="3" width="9.44140625" customWidth="1"/>
    <col min="4" max="4" width="33" customWidth="1"/>
  </cols>
  <sheetData>
    <row r="1" spans="1:4" ht="19.2" x14ac:dyDescent="0.45">
      <c r="A1" s="6" t="s">
        <v>0</v>
      </c>
      <c r="B1" s="7" t="s">
        <v>1</v>
      </c>
      <c r="C1" s="8" t="s">
        <v>2</v>
      </c>
      <c r="D1" s="9" t="s">
        <v>3</v>
      </c>
    </row>
    <row r="2" spans="1:4" ht="19.2" x14ac:dyDescent="0.45">
      <c r="A2" s="3" t="s">
        <v>4</v>
      </c>
      <c r="B2">
        <v>12</v>
      </c>
      <c r="C2">
        <v>85</v>
      </c>
      <c r="D2" s="1" t="s">
        <v>5</v>
      </c>
    </row>
    <row r="3" spans="1:4" ht="19.2" x14ac:dyDescent="0.45">
      <c r="A3" s="5" t="s">
        <v>6</v>
      </c>
      <c r="B3" s="1">
        <v>11</v>
      </c>
      <c r="C3" s="1">
        <v>72</v>
      </c>
      <c r="D3" s="1" t="s">
        <v>5</v>
      </c>
    </row>
    <row r="4" spans="1:4" ht="19.2" x14ac:dyDescent="0.45">
      <c r="A4" s="5" t="s">
        <v>7</v>
      </c>
      <c r="B4">
        <v>13</v>
      </c>
      <c r="C4">
        <v>60</v>
      </c>
      <c r="D4" s="1" t="s">
        <v>5</v>
      </c>
    </row>
    <row r="5" spans="1:4" ht="19.2" x14ac:dyDescent="0.45">
      <c r="A5" s="5" t="s">
        <v>8</v>
      </c>
      <c r="B5">
        <v>12</v>
      </c>
      <c r="C5">
        <v>95</v>
      </c>
      <c r="D5" s="1" t="s">
        <v>5</v>
      </c>
    </row>
    <row r="6" spans="1:4" ht="19.2" x14ac:dyDescent="0.45">
      <c r="A6" s="5" t="s">
        <v>9</v>
      </c>
      <c r="B6">
        <v>14</v>
      </c>
      <c r="C6">
        <v>88</v>
      </c>
      <c r="D6" s="1" t="s">
        <v>5</v>
      </c>
    </row>
    <row r="7" spans="1:4" ht="19.2" x14ac:dyDescent="0.45">
      <c r="A7" s="5" t="s">
        <v>10</v>
      </c>
      <c r="B7">
        <v>12</v>
      </c>
      <c r="C7">
        <v>99</v>
      </c>
      <c r="D7" s="1" t="s">
        <v>5</v>
      </c>
    </row>
    <row r="8" spans="1:4" ht="19.2" x14ac:dyDescent="0.45">
      <c r="A8" s="5" t="s">
        <v>11</v>
      </c>
      <c r="B8">
        <v>11</v>
      </c>
      <c r="C8">
        <v>75</v>
      </c>
      <c r="D8" s="1" t="s">
        <v>5</v>
      </c>
    </row>
    <row r="9" spans="1:4" ht="19.2" x14ac:dyDescent="0.45">
      <c r="A9" s="5" t="s">
        <v>12</v>
      </c>
      <c r="B9">
        <v>13</v>
      </c>
      <c r="C9">
        <v>100</v>
      </c>
      <c r="D9" s="1" t="s">
        <v>5</v>
      </c>
    </row>
    <row r="10" spans="1:4" ht="19.2" x14ac:dyDescent="0.45">
      <c r="A10" s="5" t="s">
        <v>13</v>
      </c>
      <c r="B10">
        <v>13</v>
      </c>
      <c r="C10">
        <v>75</v>
      </c>
      <c r="D10" s="1" t="s">
        <v>5</v>
      </c>
    </row>
    <row r="11" spans="1:4" ht="19.2" x14ac:dyDescent="0.45">
      <c r="A11" s="5" t="s">
        <v>14</v>
      </c>
      <c r="B11">
        <v>15</v>
      </c>
      <c r="C11">
        <v>85</v>
      </c>
      <c r="D11" s="1" t="s">
        <v>5</v>
      </c>
    </row>
    <row r="12" spans="1:4" ht="19.2" x14ac:dyDescent="0.45">
      <c r="A12" s="5" t="s">
        <v>15</v>
      </c>
      <c r="B12">
        <v>11</v>
      </c>
      <c r="C12">
        <v>85</v>
      </c>
      <c r="D12" s="1" t="s">
        <v>5</v>
      </c>
    </row>
    <row r="13" spans="1:4" ht="19.2" x14ac:dyDescent="0.45">
      <c r="A13" s="5" t="s">
        <v>16</v>
      </c>
      <c r="B13">
        <f>MIN(C1:C11)</f>
        <v>60</v>
      </c>
      <c r="D13" s="1"/>
    </row>
    <row r="14" spans="1:4" ht="19.2" x14ac:dyDescent="0.45">
      <c r="A14" s="5" t="s">
        <v>17</v>
      </c>
      <c r="B14">
        <f>MAX(C1:C11)</f>
        <v>100</v>
      </c>
      <c r="D14" s="1"/>
    </row>
    <row r="15" spans="1:4" ht="19.2" x14ac:dyDescent="0.45">
      <c r="A15" s="5" t="s">
        <v>18</v>
      </c>
      <c r="B15" s="2">
        <f>AVERAGE(C1:C11)</f>
        <v>83.4</v>
      </c>
      <c r="D15" s="1"/>
    </row>
    <row r="16" spans="1:4" ht="19.2" x14ac:dyDescent="0.45">
      <c r="A16" s="3" t="s">
        <v>19</v>
      </c>
      <c r="B16">
        <f>MODE(C1:C11)</f>
        <v>85</v>
      </c>
      <c r="D16" s="1"/>
    </row>
    <row r="17" spans="1:4" ht="19.2" x14ac:dyDescent="0.45">
      <c r="A17" s="3" t="s">
        <v>20</v>
      </c>
      <c r="B17">
        <f>MEDIAN(C1:C11)</f>
        <v>85</v>
      </c>
      <c r="D17" s="1"/>
    </row>
    <row r="18" spans="1:4" ht="19.2" x14ac:dyDescent="0.45">
      <c r="A18" s="5" t="s">
        <v>21</v>
      </c>
      <c r="B18">
        <f>COUNTA(A1:A11)</f>
        <v>11</v>
      </c>
      <c r="D18" s="1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29E-6FBE-477D-8F95-13FAB7F0A86F}">
  <dimension ref="A1:G7"/>
  <sheetViews>
    <sheetView workbookViewId="0">
      <selection activeCell="J21" sqref="J21"/>
    </sheetView>
  </sheetViews>
  <sheetFormatPr defaultRowHeight="14.4" x14ac:dyDescent="0.3"/>
  <cols>
    <col min="1" max="1" width="10.88671875" customWidth="1"/>
    <col min="2" max="2" width="11.21875" customWidth="1"/>
    <col min="3" max="3" width="11.33203125" customWidth="1"/>
    <col min="4" max="4" width="7" customWidth="1"/>
    <col min="5" max="5" width="12.77734375" customWidth="1"/>
    <col min="6" max="6" width="19.44140625" bestFit="1" customWidth="1"/>
    <col min="7" max="7" width="16.6640625" customWidth="1"/>
  </cols>
  <sheetData>
    <row r="1" spans="1:7" ht="15.6" x14ac:dyDescent="0.3">
      <c r="A1" s="12" t="s">
        <v>34</v>
      </c>
      <c r="B1" s="12"/>
      <c r="C1" s="12"/>
      <c r="D1" s="12"/>
      <c r="E1" s="12"/>
      <c r="F1" s="12"/>
      <c r="G1" s="12"/>
    </row>
    <row r="2" spans="1:7" ht="15.6" x14ac:dyDescent="0.3">
      <c r="A2" s="13" t="s">
        <v>22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</row>
    <row r="3" spans="1:7" ht="15.6" x14ac:dyDescent="0.3">
      <c r="A3" s="14" t="s">
        <v>29</v>
      </c>
      <c r="B3" s="15">
        <v>2000</v>
      </c>
      <c r="C3" s="16">
        <v>0.21</v>
      </c>
      <c r="D3" s="14">
        <v>3</v>
      </c>
      <c r="E3" s="15">
        <v>420</v>
      </c>
      <c r="F3" s="15">
        <v>2420</v>
      </c>
      <c r="G3" s="15">
        <v>806.66666666666663</v>
      </c>
    </row>
    <row r="4" spans="1:7" ht="15.6" x14ac:dyDescent="0.3">
      <c r="A4" s="14" t="s">
        <v>30</v>
      </c>
      <c r="B4" s="15">
        <v>450</v>
      </c>
      <c r="C4" s="16">
        <v>0.25</v>
      </c>
      <c r="D4" s="14">
        <v>3</v>
      </c>
      <c r="E4" s="15">
        <v>112.5</v>
      </c>
      <c r="F4" s="15">
        <v>562.5</v>
      </c>
      <c r="G4" s="15">
        <v>187.5</v>
      </c>
    </row>
    <row r="5" spans="1:7" ht="15.6" x14ac:dyDescent="0.3">
      <c r="A5" s="14" t="s">
        <v>31</v>
      </c>
      <c r="B5" s="15">
        <v>975</v>
      </c>
      <c r="C5" s="16">
        <v>0.27</v>
      </c>
      <c r="D5" s="14">
        <v>3</v>
      </c>
      <c r="E5" s="15">
        <v>263.25</v>
      </c>
      <c r="F5" s="15">
        <v>1238.25</v>
      </c>
      <c r="G5" s="15">
        <v>412.75</v>
      </c>
    </row>
    <row r="6" spans="1:7" ht="15.6" x14ac:dyDescent="0.3">
      <c r="A6" s="14" t="s">
        <v>32</v>
      </c>
      <c r="B6" s="15">
        <v>1500</v>
      </c>
      <c r="C6" s="16">
        <v>0.15</v>
      </c>
      <c r="D6" s="14">
        <v>3</v>
      </c>
      <c r="E6" s="15">
        <v>225</v>
      </c>
      <c r="F6" s="15">
        <v>1725</v>
      </c>
      <c r="G6" s="15">
        <v>575</v>
      </c>
    </row>
    <row r="7" spans="1:7" ht="15.6" x14ac:dyDescent="0.3">
      <c r="A7" s="14" t="s">
        <v>33</v>
      </c>
      <c r="B7" s="15">
        <v>780</v>
      </c>
      <c r="C7" s="16">
        <v>0.25</v>
      </c>
      <c r="D7" s="14">
        <v>3</v>
      </c>
      <c r="E7" s="15">
        <v>195</v>
      </c>
      <c r="F7" s="15">
        <v>975</v>
      </c>
      <c r="G7" s="15"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06CD-6C7B-4C66-9305-9714B5F7EFCB}">
  <dimension ref="A1:Q21"/>
  <sheetViews>
    <sheetView workbookViewId="0">
      <selection activeCell="B20" sqref="B20"/>
    </sheetView>
  </sheetViews>
  <sheetFormatPr defaultRowHeight="14.4" x14ac:dyDescent="0.3"/>
  <cols>
    <col min="2" max="2" width="13.109375" customWidth="1"/>
    <col min="4" max="4" width="11.33203125" customWidth="1"/>
    <col min="9" max="9" width="11.33203125" customWidth="1"/>
    <col min="16" max="16" width="10.88671875" customWidth="1"/>
    <col min="17" max="17" width="13.77734375" customWidth="1"/>
  </cols>
  <sheetData>
    <row r="1" spans="1:17" ht="17.399999999999999" x14ac:dyDescent="0.3">
      <c r="A1" s="10" t="s">
        <v>35</v>
      </c>
      <c r="B1" s="4"/>
      <c r="C1" s="4"/>
      <c r="D1" s="17">
        <v>44986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7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7" x14ac:dyDescent="0.3">
      <c r="A3" s="19" t="s">
        <v>36</v>
      </c>
      <c r="B3" s="19" t="s">
        <v>37</v>
      </c>
      <c r="C3" s="19" t="s">
        <v>38</v>
      </c>
      <c r="D3" s="32" t="s">
        <v>39</v>
      </c>
      <c r="E3" s="33"/>
      <c r="F3" s="33"/>
      <c r="G3" s="33"/>
      <c r="H3" s="34"/>
      <c r="I3" s="20" t="s">
        <v>40</v>
      </c>
      <c r="J3" s="32" t="s">
        <v>41</v>
      </c>
      <c r="K3" s="33"/>
      <c r="L3" s="33"/>
      <c r="M3" s="33"/>
      <c r="N3" s="34"/>
      <c r="O3" s="19" t="s">
        <v>42</v>
      </c>
      <c r="P3" s="21" t="s">
        <v>43</v>
      </c>
    </row>
    <row r="4" spans="1:17" x14ac:dyDescent="0.3">
      <c r="A4" s="22" t="s">
        <v>44</v>
      </c>
      <c r="B4" s="22" t="s">
        <v>45</v>
      </c>
      <c r="C4" s="18">
        <v>10</v>
      </c>
      <c r="D4" s="23">
        <v>42</v>
      </c>
      <c r="E4" s="24">
        <v>39</v>
      </c>
      <c r="F4" s="24">
        <v>45</v>
      </c>
      <c r="G4" s="24">
        <v>40</v>
      </c>
      <c r="H4" s="24">
        <v>25</v>
      </c>
      <c r="I4" s="25">
        <f>(SUM(D4:H4)*C4)</f>
        <v>1910</v>
      </c>
      <c r="J4" s="26">
        <f>IF(D4&gt;40, D4-40, 0)</f>
        <v>2</v>
      </c>
      <c r="K4" s="26">
        <f t="shared" ref="K4:N14" si="0">IF(E4&gt;40, E4-40, 0)</f>
        <v>0</v>
      </c>
      <c r="L4" s="26">
        <f t="shared" si="0"/>
        <v>5</v>
      </c>
      <c r="M4" s="26">
        <f t="shared" si="0"/>
        <v>0</v>
      </c>
      <c r="N4" s="26">
        <f t="shared" si="0"/>
        <v>0</v>
      </c>
      <c r="O4" s="27">
        <v>105</v>
      </c>
      <c r="P4" s="28">
        <f>I4+O4</f>
        <v>2015</v>
      </c>
    </row>
    <row r="5" spans="1:17" x14ac:dyDescent="0.3">
      <c r="A5" s="22" t="s">
        <v>46</v>
      </c>
      <c r="B5" s="22" t="s">
        <v>47</v>
      </c>
      <c r="C5" s="18">
        <v>15</v>
      </c>
      <c r="D5" s="23">
        <v>38</v>
      </c>
      <c r="E5" s="24">
        <v>38</v>
      </c>
      <c r="F5" s="24">
        <v>12</v>
      </c>
      <c r="G5" s="24">
        <v>12</v>
      </c>
      <c r="H5" s="24">
        <v>50</v>
      </c>
      <c r="I5" s="25">
        <f t="shared" ref="I5:I14" si="1">(SUM(D5:H5)*C5)</f>
        <v>2250</v>
      </c>
      <c r="J5" s="26">
        <f t="shared" ref="J5:J14" si="2">IF(D5&gt;40, D5-40, 0)</f>
        <v>0</v>
      </c>
      <c r="K5" s="26">
        <f t="shared" si="0"/>
        <v>0</v>
      </c>
      <c r="L5" s="26">
        <f t="shared" si="0"/>
        <v>0</v>
      </c>
      <c r="M5" s="26">
        <f t="shared" si="0"/>
        <v>0</v>
      </c>
      <c r="N5" s="26">
        <f t="shared" si="0"/>
        <v>10</v>
      </c>
      <c r="O5" s="27">
        <v>225</v>
      </c>
      <c r="P5" s="28">
        <f>I5+O5</f>
        <v>2475</v>
      </c>
    </row>
    <row r="6" spans="1:17" x14ac:dyDescent="0.3">
      <c r="A6" s="22" t="s">
        <v>48</v>
      </c>
      <c r="B6" s="22" t="s">
        <v>49</v>
      </c>
      <c r="C6" s="18">
        <v>3.5</v>
      </c>
      <c r="D6" s="23">
        <v>49</v>
      </c>
      <c r="E6" s="24">
        <v>40</v>
      </c>
      <c r="F6" s="24">
        <v>8</v>
      </c>
      <c r="G6" s="24">
        <v>52</v>
      </c>
      <c r="H6" s="24">
        <v>40</v>
      </c>
      <c r="I6" s="25">
        <f t="shared" si="1"/>
        <v>661.5</v>
      </c>
      <c r="J6" s="26">
        <f t="shared" si="2"/>
        <v>9</v>
      </c>
      <c r="K6" s="26">
        <f t="shared" si="0"/>
        <v>0</v>
      </c>
      <c r="L6" s="26">
        <f t="shared" si="0"/>
        <v>0</v>
      </c>
      <c r="M6" s="26">
        <f t="shared" si="0"/>
        <v>12</v>
      </c>
      <c r="N6" s="26">
        <f t="shared" si="0"/>
        <v>0</v>
      </c>
      <c r="O6" s="29">
        <v>110.25</v>
      </c>
      <c r="P6" s="28">
        <f>I6+O6</f>
        <v>771.75</v>
      </c>
    </row>
    <row r="7" spans="1:17" x14ac:dyDescent="0.3">
      <c r="A7" s="22" t="s">
        <v>50</v>
      </c>
      <c r="B7" s="22" t="s">
        <v>51</v>
      </c>
      <c r="C7" s="18">
        <v>20.100000000000001</v>
      </c>
      <c r="D7" s="23">
        <v>12</v>
      </c>
      <c r="E7" s="24">
        <v>35</v>
      </c>
      <c r="F7" s="24">
        <v>40</v>
      </c>
      <c r="G7" s="24">
        <v>2</v>
      </c>
      <c r="H7" s="24">
        <v>40</v>
      </c>
      <c r="I7" s="25">
        <f t="shared" si="1"/>
        <v>2592.9</v>
      </c>
      <c r="J7" s="26">
        <f t="shared" si="2"/>
        <v>0</v>
      </c>
      <c r="K7" s="26">
        <f t="shared" si="0"/>
        <v>0</v>
      </c>
      <c r="L7" s="26">
        <f t="shared" si="0"/>
        <v>0</v>
      </c>
      <c r="M7" s="26">
        <f t="shared" si="0"/>
        <v>0</v>
      </c>
      <c r="N7" s="26">
        <f t="shared" si="0"/>
        <v>0</v>
      </c>
      <c r="O7" s="27">
        <v>0</v>
      </c>
      <c r="P7" s="28">
        <f t="shared" ref="P7:P14" si="3">I7+O7</f>
        <v>2592.9</v>
      </c>
      <c r="Q7" t="s">
        <v>66</v>
      </c>
    </row>
    <row r="8" spans="1:17" x14ac:dyDescent="0.3">
      <c r="A8" s="22" t="s">
        <v>52</v>
      </c>
      <c r="B8" s="22" t="s">
        <v>53</v>
      </c>
      <c r="C8" s="18">
        <v>5.75</v>
      </c>
      <c r="D8" s="23">
        <v>5</v>
      </c>
      <c r="E8" s="24">
        <v>40</v>
      </c>
      <c r="F8" s="24">
        <v>9</v>
      </c>
      <c r="G8" s="24">
        <v>45</v>
      </c>
      <c r="H8" s="24">
        <v>35</v>
      </c>
      <c r="I8" s="25">
        <f t="shared" si="1"/>
        <v>770.5</v>
      </c>
      <c r="J8" s="26">
        <f t="shared" si="2"/>
        <v>0</v>
      </c>
      <c r="K8" s="26">
        <f t="shared" si="0"/>
        <v>0</v>
      </c>
      <c r="L8" s="26">
        <f t="shared" si="0"/>
        <v>0</v>
      </c>
      <c r="M8" s="26">
        <f t="shared" si="0"/>
        <v>5</v>
      </c>
      <c r="N8" s="26">
        <f t="shared" si="0"/>
        <v>0</v>
      </c>
      <c r="O8" s="29">
        <v>43.13</v>
      </c>
      <c r="P8" s="28">
        <f t="shared" si="3"/>
        <v>813.63</v>
      </c>
    </row>
    <row r="9" spans="1:17" x14ac:dyDescent="0.3">
      <c r="A9" s="22" t="s">
        <v>54</v>
      </c>
      <c r="B9" s="22" t="s">
        <v>55</v>
      </c>
      <c r="C9" s="18">
        <v>12</v>
      </c>
      <c r="D9" s="23">
        <v>46</v>
      </c>
      <c r="E9" s="24">
        <v>47</v>
      </c>
      <c r="F9" s="24">
        <v>9</v>
      </c>
      <c r="G9" s="24">
        <v>15</v>
      </c>
      <c r="H9" s="24">
        <v>38</v>
      </c>
      <c r="I9" s="25">
        <f t="shared" si="1"/>
        <v>1860</v>
      </c>
      <c r="J9" s="26">
        <f t="shared" si="2"/>
        <v>6</v>
      </c>
      <c r="K9" s="26">
        <f t="shared" si="0"/>
        <v>7</v>
      </c>
      <c r="L9" s="26">
        <f t="shared" si="0"/>
        <v>0</v>
      </c>
      <c r="M9" s="26">
        <f t="shared" si="0"/>
        <v>0</v>
      </c>
      <c r="N9" s="26">
        <f t="shared" si="0"/>
        <v>0</v>
      </c>
      <c r="O9" s="27">
        <v>234</v>
      </c>
      <c r="P9" s="28">
        <f t="shared" si="3"/>
        <v>2094</v>
      </c>
    </row>
    <row r="10" spans="1:17" x14ac:dyDescent="0.3">
      <c r="A10" s="22" t="s">
        <v>56</v>
      </c>
      <c r="B10" s="22" t="s">
        <v>57</v>
      </c>
      <c r="C10" s="18">
        <v>6.55</v>
      </c>
      <c r="D10" s="23">
        <v>40</v>
      </c>
      <c r="E10" s="24">
        <v>39</v>
      </c>
      <c r="F10" s="24">
        <v>60</v>
      </c>
      <c r="G10" s="24">
        <v>15</v>
      </c>
      <c r="H10" s="24">
        <v>39</v>
      </c>
      <c r="I10" s="25">
        <f t="shared" si="1"/>
        <v>1264.1499999999999</v>
      </c>
      <c r="J10" s="26">
        <f t="shared" si="2"/>
        <v>0</v>
      </c>
      <c r="K10" s="26">
        <f t="shared" si="0"/>
        <v>0</v>
      </c>
      <c r="L10" s="26">
        <f t="shared" si="0"/>
        <v>20</v>
      </c>
      <c r="M10" s="26">
        <f t="shared" si="0"/>
        <v>0</v>
      </c>
      <c r="N10" s="26">
        <f t="shared" si="0"/>
        <v>0</v>
      </c>
      <c r="O10" s="29">
        <v>196.5</v>
      </c>
      <c r="P10" s="28">
        <f t="shared" si="3"/>
        <v>1460.6499999999999</v>
      </c>
    </row>
    <row r="11" spans="1:17" x14ac:dyDescent="0.3">
      <c r="A11" s="22" t="s">
        <v>58</v>
      </c>
      <c r="B11" s="22" t="s">
        <v>59</v>
      </c>
      <c r="C11" s="18">
        <v>30</v>
      </c>
      <c r="D11" s="23">
        <v>48</v>
      </c>
      <c r="E11" s="24">
        <v>40</v>
      </c>
      <c r="F11" s="24">
        <v>35</v>
      </c>
      <c r="G11" s="24">
        <v>30</v>
      </c>
      <c r="H11" s="24">
        <v>1</v>
      </c>
      <c r="I11" s="25">
        <f t="shared" si="1"/>
        <v>4620</v>
      </c>
      <c r="J11" s="26">
        <f t="shared" si="2"/>
        <v>8</v>
      </c>
      <c r="K11" s="26">
        <f t="shared" si="0"/>
        <v>0</v>
      </c>
      <c r="L11" s="26">
        <f t="shared" si="0"/>
        <v>0</v>
      </c>
      <c r="M11" s="26">
        <f t="shared" si="0"/>
        <v>0</v>
      </c>
      <c r="N11" s="26">
        <f t="shared" si="0"/>
        <v>0</v>
      </c>
      <c r="O11" s="27">
        <v>360</v>
      </c>
      <c r="P11" s="28">
        <f t="shared" si="3"/>
        <v>4980</v>
      </c>
    </row>
    <row r="12" spans="1:17" x14ac:dyDescent="0.3">
      <c r="A12" s="22" t="s">
        <v>60</v>
      </c>
      <c r="B12" s="22" t="s">
        <v>61</v>
      </c>
      <c r="C12" s="18">
        <v>75</v>
      </c>
      <c r="D12" s="23">
        <v>40</v>
      </c>
      <c r="E12" s="24">
        <v>40</v>
      </c>
      <c r="F12" s="24">
        <v>2</v>
      </c>
      <c r="G12" s="24">
        <v>40</v>
      </c>
      <c r="H12" s="24">
        <v>15</v>
      </c>
      <c r="I12" s="25">
        <f>(SUM(D12:H12)*C12)</f>
        <v>10275</v>
      </c>
      <c r="J12" s="26">
        <f t="shared" si="2"/>
        <v>0</v>
      </c>
      <c r="K12" s="26">
        <f t="shared" si="0"/>
        <v>0</v>
      </c>
      <c r="L12" s="26">
        <f t="shared" si="0"/>
        <v>0</v>
      </c>
      <c r="M12" s="26">
        <f t="shared" si="0"/>
        <v>0</v>
      </c>
      <c r="N12" s="26">
        <f t="shared" si="0"/>
        <v>0</v>
      </c>
      <c r="O12" s="27">
        <v>0</v>
      </c>
      <c r="P12" s="31">
        <v>10275</v>
      </c>
    </row>
    <row r="13" spans="1:17" x14ac:dyDescent="0.3">
      <c r="A13" s="22" t="s">
        <v>62</v>
      </c>
      <c r="B13" s="22" t="s">
        <v>63</v>
      </c>
      <c r="C13" s="18">
        <v>40</v>
      </c>
      <c r="D13" s="23">
        <v>40</v>
      </c>
      <c r="E13" s="24">
        <v>40</v>
      </c>
      <c r="F13" s="24">
        <v>42</v>
      </c>
      <c r="G13" s="24">
        <v>48</v>
      </c>
      <c r="H13" s="24">
        <v>40</v>
      </c>
      <c r="I13" s="25">
        <f t="shared" si="1"/>
        <v>8400</v>
      </c>
      <c r="J13" s="26">
        <f t="shared" si="2"/>
        <v>0</v>
      </c>
      <c r="K13" s="26">
        <f t="shared" si="0"/>
        <v>0</v>
      </c>
      <c r="L13" s="26">
        <f t="shared" si="0"/>
        <v>2</v>
      </c>
      <c r="M13" s="26">
        <f t="shared" si="0"/>
        <v>8</v>
      </c>
      <c r="N13" s="26">
        <f t="shared" si="0"/>
        <v>0</v>
      </c>
      <c r="O13" s="27">
        <v>600</v>
      </c>
      <c r="P13" s="28">
        <f t="shared" si="3"/>
        <v>9000</v>
      </c>
    </row>
    <row r="14" spans="1:17" x14ac:dyDescent="0.3">
      <c r="A14" s="22" t="s">
        <v>64</v>
      </c>
      <c r="B14" s="22" t="s">
        <v>65</v>
      </c>
      <c r="C14" s="18">
        <v>25</v>
      </c>
      <c r="D14" s="23">
        <v>59</v>
      </c>
      <c r="E14" s="24">
        <v>32</v>
      </c>
      <c r="F14" s="24">
        <v>6</v>
      </c>
      <c r="G14" s="24">
        <v>6</v>
      </c>
      <c r="H14" s="24">
        <v>25</v>
      </c>
      <c r="I14" s="25">
        <f t="shared" si="1"/>
        <v>3200</v>
      </c>
      <c r="J14" s="26">
        <f t="shared" si="2"/>
        <v>19</v>
      </c>
      <c r="K14" s="26">
        <f t="shared" si="0"/>
        <v>0</v>
      </c>
      <c r="L14" s="26">
        <f t="shared" si="0"/>
        <v>0</v>
      </c>
      <c r="M14" s="26">
        <f t="shared" si="0"/>
        <v>0</v>
      </c>
      <c r="N14" s="26">
        <f t="shared" si="0"/>
        <v>0</v>
      </c>
      <c r="O14" s="30">
        <v>712.5</v>
      </c>
      <c r="P14" s="28">
        <f t="shared" si="3"/>
        <v>3912.5</v>
      </c>
    </row>
    <row r="17" spans="1:7" x14ac:dyDescent="0.3">
      <c r="G17" s="4"/>
    </row>
    <row r="18" spans="1:7" x14ac:dyDescent="0.3">
      <c r="A18" t="s">
        <v>67</v>
      </c>
      <c r="B18" s="11">
        <f>MAX(P6:P16)</f>
        <v>10275</v>
      </c>
    </row>
    <row r="19" spans="1:7" x14ac:dyDescent="0.3">
      <c r="A19" t="s">
        <v>68</v>
      </c>
      <c r="B19" s="11">
        <f>MIN(P6:P16)</f>
        <v>771.75</v>
      </c>
    </row>
    <row r="20" spans="1:7" x14ac:dyDescent="0.3">
      <c r="A20" t="s">
        <v>69</v>
      </c>
      <c r="B20" s="11">
        <f>AVERAGE(P6:P16)</f>
        <v>3988.9366666666665</v>
      </c>
    </row>
    <row r="21" spans="1:7" x14ac:dyDescent="0.3">
      <c r="A21" t="s">
        <v>70</v>
      </c>
      <c r="B21" s="11">
        <f>SUM(P6:P16)</f>
        <v>35900.43</v>
      </c>
    </row>
  </sheetData>
  <mergeCells count="2">
    <mergeCell ref="D3:H3"/>
    <mergeCell ref="J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8215-B33C-4CBE-B050-D84A581C10A8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16FD-0003-4B67-BD6E-D0B0275C1398}">
  <dimension ref="A2:D16"/>
  <sheetViews>
    <sheetView tabSelected="1" workbookViewId="0">
      <selection activeCell="G7" sqref="G7"/>
    </sheetView>
  </sheetViews>
  <sheetFormatPr defaultRowHeight="14.4" x14ac:dyDescent="0.3"/>
  <cols>
    <col min="1" max="1" width="30.21875" customWidth="1"/>
    <col min="2" max="2" width="17.88671875" customWidth="1"/>
    <col min="3" max="3" width="15" customWidth="1"/>
    <col min="4" max="4" width="14.44140625" customWidth="1"/>
  </cols>
  <sheetData>
    <row r="2" spans="1:4" ht="18" x14ac:dyDescent="0.35">
      <c r="A2" s="39" t="s">
        <v>72</v>
      </c>
      <c r="B2" s="35"/>
      <c r="C2" s="35"/>
      <c r="D2" s="35"/>
    </row>
    <row r="3" spans="1:4" x14ac:dyDescent="0.3">
      <c r="A3" s="35" t="s">
        <v>73</v>
      </c>
      <c r="B3" s="40" t="s">
        <v>74</v>
      </c>
      <c r="C3" s="41" t="s">
        <v>75</v>
      </c>
      <c r="D3" s="42" t="s">
        <v>76</v>
      </c>
    </row>
    <row r="4" spans="1:4" x14ac:dyDescent="0.3">
      <c r="A4" s="36" t="s">
        <v>77</v>
      </c>
      <c r="B4" s="37">
        <v>320.84999999999997</v>
      </c>
      <c r="C4" s="37">
        <v>174</v>
      </c>
      <c r="D4" s="37">
        <v>4596.2</v>
      </c>
    </row>
    <row r="5" spans="1:4" x14ac:dyDescent="0.3">
      <c r="A5" s="38" t="s">
        <v>78</v>
      </c>
      <c r="B5" s="37">
        <v>10</v>
      </c>
      <c r="C5" s="37">
        <v>6</v>
      </c>
      <c r="D5" s="37">
        <v>60</v>
      </c>
    </row>
    <row r="6" spans="1:4" x14ac:dyDescent="0.3">
      <c r="A6" s="38" t="s">
        <v>79</v>
      </c>
      <c r="B6" s="37">
        <v>18</v>
      </c>
      <c r="C6" s="37">
        <v>21</v>
      </c>
      <c r="D6" s="37">
        <v>378</v>
      </c>
    </row>
    <row r="7" spans="1:4" x14ac:dyDescent="0.3">
      <c r="A7" s="38" t="s">
        <v>80</v>
      </c>
      <c r="B7" s="37">
        <v>13.25</v>
      </c>
      <c r="C7" s="37">
        <v>40</v>
      </c>
      <c r="D7" s="37">
        <v>530</v>
      </c>
    </row>
    <row r="8" spans="1:4" x14ac:dyDescent="0.3">
      <c r="A8" s="38" t="s">
        <v>81</v>
      </c>
      <c r="B8" s="37">
        <v>21.5</v>
      </c>
      <c r="C8" s="37">
        <v>20</v>
      </c>
      <c r="D8" s="37">
        <v>430</v>
      </c>
    </row>
    <row r="9" spans="1:4" x14ac:dyDescent="0.3">
      <c r="A9" s="38" t="s">
        <v>82</v>
      </c>
      <c r="B9" s="37">
        <v>25</v>
      </c>
      <c r="C9" s="37">
        <v>16</v>
      </c>
      <c r="D9" s="37">
        <v>400</v>
      </c>
    </row>
    <row r="10" spans="1:4" x14ac:dyDescent="0.3">
      <c r="A10" s="38" t="s">
        <v>83</v>
      </c>
      <c r="B10" s="37">
        <v>18</v>
      </c>
      <c r="C10" s="37">
        <v>15</v>
      </c>
      <c r="D10" s="37">
        <v>270</v>
      </c>
    </row>
    <row r="11" spans="1:4" x14ac:dyDescent="0.3">
      <c r="A11" s="38" t="s">
        <v>84</v>
      </c>
      <c r="B11" s="37">
        <v>13</v>
      </c>
      <c r="C11" s="37">
        <v>2</v>
      </c>
      <c r="D11" s="37">
        <v>26</v>
      </c>
    </row>
    <row r="12" spans="1:4" x14ac:dyDescent="0.3">
      <c r="A12" s="38" t="s">
        <v>85</v>
      </c>
      <c r="B12" s="37">
        <v>55</v>
      </c>
      <c r="C12" s="37">
        <v>15</v>
      </c>
      <c r="D12" s="37">
        <v>825</v>
      </c>
    </row>
    <row r="13" spans="1:4" x14ac:dyDescent="0.3">
      <c r="A13" s="38" t="s">
        <v>86</v>
      </c>
      <c r="B13" s="37">
        <v>91.2</v>
      </c>
      <c r="C13" s="37">
        <v>17</v>
      </c>
      <c r="D13" s="37">
        <v>775.2</v>
      </c>
    </row>
    <row r="14" spans="1:4" x14ac:dyDescent="0.3">
      <c r="A14" s="38" t="s">
        <v>87</v>
      </c>
      <c r="B14" s="37">
        <v>12</v>
      </c>
      <c r="C14" s="37">
        <v>2</v>
      </c>
      <c r="D14" s="37">
        <v>24</v>
      </c>
    </row>
    <row r="15" spans="1:4" x14ac:dyDescent="0.3">
      <c r="A15" s="38" t="s">
        <v>88</v>
      </c>
      <c r="B15" s="37">
        <v>43.9</v>
      </c>
      <c r="C15" s="37">
        <v>20</v>
      </c>
      <c r="D15" s="37">
        <v>878</v>
      </c>
    </row>
    <row r="16" spans="1:4" x14ac:dyDescent="0.3">
      <c r="A16" s="43" t="s">
        <v>89</v>
      </c>
      <c r="B16" s="44">
        <v>320.84999999999997</v>
      </c>
      <c r="C16" s="44">
        <v>174</v>
      </c>
      <c r="D16" s="44">
        <v>4596.2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Credit Card Debt</vt:lpstr>
      <vt:lpstr>Payroll</vt:lpstr>
      <vt:lpstr>Payments</vt:lpstr>
      <vt:lpstr>Alfreds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ciccone</dc:creator>
  <cp:lastModifiedBy>max ciccone</cp:lastModifiedBy>
  <dcterms:created xsi:type="dcterms:W3CDTF">2023-03-06T21:46:28Z</dcterms:created>
  <dcterms:modified xsi:type="dcterms:W3CDTF">2023-03-07T00:05:11Z</dcterms:modified>
</cp:coreProperties>
</file>