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.sharepoint.com/sites/MLProject-DiabetesReadmissionPrediction/Shared Documents/Deliverables/"/>
    </mc:Choice>
  </mc:AlternateContent>
  <xr:revisionPtr revIDLastSave="335" documentId="11_62F384499863301C239F153CF5B0BD462C73F688" xr6:coauthVersionLast="47" xr6:coauthVersionMax="47" xr10:uidLastSave="{BD3014B2-FD16-AA43-A16C-7E6BC0F0B3A8}"/>
  <bookViews>
    <workbookView xWindow="4040" yWindow="2380" windowWidth="25880" windowHeight="14620" firstSheet="1" activeTab="1" xr2:uid="{00000000-000D-0000-FFFF-FFFF00000000}"/>
  </bookViews>
  <sheets>
    <sheet name="missing data" sheetId="1" r:id="rId1"/>
    <sheet name="OP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2" l="1"/>
  <c r="M5" i="2"/>
  <c r="M6" i="2"/>
  <c r="L6" i="2"/>
  <c r="D14" i="2"/>
  <c r="E14" i="2"/>
  <c r="F14" i="2"/>
  <c r="C14" i="2"/>
  <c r="H18" i="2"/>
  <c r="H19" i="2"/>
  <c r="H20" i="2"/>
  <c r="H21" i="2"/>
  <c r="H22" i="2"/>
  <c r="H23" i="2"/>
  <c r="H24" i="2"/>
  <c r="H25" i="2"/>
  <c r="H26" i="2"/>
  <c r="H17" i="2"/>
  <c r="E18" i="2"/>
  <c r="E19" i="2"/>
  <c r="E20" i="2"/>
  <c r="E21" i="2"/>
  <c r="E22" i="2"/>
  <c r="E23" i="2"/>
  <c r="E24" i="2"/>
  <c r="E25" i="2"/>
  <c r="E26" i="2"/>
  <c r="E17" i="2"/>
</calcChain>
</file>

<file path=xl/sharedStrings.xml><?xml version="1.0" encoding="utf-8"?>
<sst xmlns="http://schemas.openxmlformats.org/spreadsheetml/2006/main" count="52" uniqueCount="44">
  <si>
    <t>num_lab_procedure</t>
  </si>
  <si>
    <t>num_medications</t>
  </si>
  <si>
    <t>num_inpatient</t>
  </si>
  <si>
    <t>num_diagnoses</t>
  </si>
  <si>
    <t>missing</t>
  </si>
  <si>
    <t>not missing</t>
  </si>
  <si>
    <t>No</t>
  </si>
  <si>
    <t>Readmitted &gt;30 days</t>
  </si>
  <si>
    <t>Readmitted &lt;30 days</t>
  </si>
  <si>
    <t>Direct Method</t>
  </si>
  <si>
    <t>Doubly-Robust</t>
  </si>
  <si>
    <t>Propensity</t>
  </si>
  <si>
    <t>Binary conversion (p=0.5)</t>
  </si>
  <si>
    <t>Normalization</t>
  </si>
  <si>
    <t>Train AUC</t>
  </si>
  <si>
    <t>Test AUC</t>
  </si>
  <si>
    <t>Current Outcomes</t>
  </si>
  <si>
    <t>Treatment 1</t>
  </si>
  <si>
    <t>New Outcomes</t>
  </si>
  <si>
    <t>Treatment 2</t>
  </si>
  <si>
    <t>Reduction (pp)</t>
  </si>
  <si>
    <t>Treatment 3</t>
  </si>
  <si>
    <t>Reduction (%)</t>
  </si>
  <si>
    <t>Treatment 4</t>
  </si>
  <si>
    <t>Treatment 5</t>
  </si>
  <si>
    <t>Treatment 6</t>
  </si>
  <si>
    <t>Treatment 7</t>
  </si>
  <si>
    <t>Treatment 8</t>
  </si>
  <si>
    <t>Treatment 9</t>
  </si>
  <si>
    <t>Treatment 10</t>
  </si>
  <si>
    <t>Patient ID</t>
  </si>
  <si>
    <t>Group 1</t>
  </si>
  <si>
    <t>Group 2</t>
  </si>
  <si>
    <t>Group 3</t>
  </si>
  <si>
    <t>Group 4</t>
  </si>
  <si>
    <t>Group 5</t>
  </si>
  <si>
    <t>Group 6</t>
  </si>
  <si>
    <t>Other Med</t>
  </si>
  <si>
    <t>1234MZH</t>
  </si>
  <si>
    <t>Up</t>
  </si>
  <si>
    <t>Steady</t>
  </si>
  <si>
    <t>Down</t>
  </si>
  <si>
    <t>Mixed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</si>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</sst>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14"/>
      <color rgb="FF000000"/>
      <name val="Courier New"/>
      <family val="1"/>
    </font>
    <font>
      <sz val="8"/>
      <name val="Calibri"/>
      <family val="2"/>
      <scheme val="minor"/>
    </font>
    <font>
      <sz val="14"/>
      <color theme="1"/>
      <name val="Monaco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0" xfId="0" applyNumberFormat="1"/>
    <xf numFmtId="0" fontId="0" fillId="0" borderId="16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9" fontId="4" fillId="0" borderId="10" xfId="0" applyNumberFormat="1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9" fontId="4" fillId="0" borderId="11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8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0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'missing data'!$A$3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'missing data'!$B$2:$E$2</c:f>
              <c:strCache>
                <c:ptCount val="4"/>
                <c:pt idx="0">
                  <c:v>num_lab_procedure</c:v>
                </c:pt>
                <c:pt idx="1">
                  <c:v>num_medications</c:v>
                </c:pt>
                <c:pt idx="2">
                  <c:v>num_inpatient</c:v>
                </c:pt>
                <c:pt idx="3">
                  <c:v>num_diagnoses</c:v>
                </c:pt>
              </c:strCache>
            </c:strRef>
          </c:cat>
          <c:val>
            <c:numRef>
              <c:f>'missing data'!$B$3:$E$3</c:f>
              <c:numCache>
                <c:formatCode>General</c:formatCode>
                <c:ptCount val="4"/>
                <c:pt idx="0">
                  <c:v>42.19</c:v>
                </c:pt>
                <c:pt idx="1">
                  <c:v>15.82</c:v>
                </c:pt>
                <c:pt idx="2">
                  <c:v>0.58699999999999997</c:v>
                </c:pt>
                <c:pt idx="3">
                  <c:v>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A-BD46-A3E1-FD5FBDC07D21}"/>
            </c:ext>
          </c:extLst>
        </c:ser>
        <c:ser>
          <c:idx val="1"/>
          <c:order val="1"/>
          <c:tx>
            <c:strRef>
              <c:f>'missing data'!$A$4</c:f>
              <c:strCache>
                <c:ptCount val="1"/>
                <c:pt idx="0">
                  <c:v>not missing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'missing data'!$B$2:$E$2</c:f>
              <c:strCache>
                <c:ptCount val="4"/>
                <c:pt idx="0">
                  <c:v>num_lab_procedure</c:v>
                </c:pt>
                <c:pt idx="1">
                  <c:v>num_medications</c:v>
                </c:pt>
                <c:pt idx="2">
                  <c:v>num_inpatient</c:v>
                </c:pt>
                <c:pt idx="3">
                  <c:v>num_diagnoses</c:v>
                </c:pt>
              </c:strCache>
            </c:strRef>
          </c:cat>
          <c:val>
            <c:numRef>
              <c:f>'missing data'!$B$4:$E$4</c:f>
              <c:numCache>
                <c:formatCode>General</c:formatCode>
                <c:ptCount val="4"/>
                <c:pt idx="0">
                  <c:v>43.14</c:v>
                </c:pt>
                <c:pt idx="1">
                  <c:v>16.03</c:v>
                </c:pt>
                <c:pt idx="2">
                  <c:v>0.63800000000000001</c:v>
                </c:pt>
                <c:pt idx="3">
                  <c:v>7.45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5A-BD46-A3E1-FD5FBDC07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150975"/>
        <c:axId val="507233103"/>
      </c:barChart>
      <c:catAx>
        <c:axId val="507150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33103"/>
        <c:crosses val="autoZero"/>
        <c:auto val="1"/>
        <c:lblAlgn val="ctr"/>
        <c:lblOffset val="100"/>
        <c:noMultiLvlLbl val="0"/>
      </c:catAx>
      <c:valAx>
        <c:axId val="5072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50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target</a:t>
            </a:r>
            <a:r>
              <a:rPr lang="en-US" baseline="0"/>
              <a:t> variable (readmission) for missing vs not missing discharge codes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'missing data'!$A$7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'missing data'!$B$6:$D$6</c:f>
              <c:strCache>
                <c:ptCount val="3"/>
                <c:pt idx="0">
                  <c:v>No</c:v>
                </c:pt>
                <c:pt idx="1">
                  <c:v>Readmitted &gt;30 days</c:v>
                </c:pt>
                <c:pt idx="2">
                  <c:v>Readmitted &lt;30 days</c:v>
                </c:pt>
              </c:strCache>
            </c:strRef>
          </c:cat>
          <c:val>
            <c:numRef>
              <c:f>'missing data'!$B$7:$D$7</c:f>
              <c:numCache>
                <c:formatCode>General</c:formatCode>
                <c:ptCount val="3"/>
                <c:pt idx="0">
                  <c:v>0.58250000000000002</c:v>
                </c:pt>
                <c:pt idx="1">
                  <c:v>0.3</c:v>
                </c:pt>
                <c:pt idx="2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E4-5F42-812A-6BE5D6D81477}"/>
            </c:ext>
          </c:extLst>
        </c:ser>
        <c:ser>
          <c:idx val="1"/>
          <c:order val="1"/>
          <c:tx>
            <c:strRef>
              <c:f>'missing data'!$A$8</c:f>
              <c:strCache>
                <c:ptCount val="1"/>
                <c:pt idx="0">
                  <c:v>not missing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'missing data'!$B$6:$D$6</c:f>
              <c:strCache>
                <c:ptCount val="3"/>
                <c:pt idx="0">
                  <c:v>No</c:v>
                </c:pt>
                <c:pt idx="1">
                  <c:v>Readmitted &gt;30 days</c:v>
                </c:pt>
                <c:pt idx="2">
                  <c:v>Readmitted &lt;30 days</c:v>
                </c:pt>
              </c:strCache>
            </c:strRef>
          </c:cat>
          <c:val>
            <c:numRef>
              <c:f>'missing data'!$B$8:$D$8</c:f>
              <c:numCache>
                <c:formatCode>General</c:formatCode>
                <c:ptCount val="3"/>
                <c:pt idx="0">
                  <c:v>0.53700000000000003</c:v>
                </c:pt>
                <c:pt idx="1">
                  <c:v>0.35</c:v>
                </c:pt>
                <c:pt idx="2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E4-5F42-812A-6BE5D6D81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402575"/>
        <c:axId val="596444896"/>
      </c:barChart>
      <c:catAx>
        <c:axId val="507402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44896"/>
        <c:crosses val="autoZero"/>
        <c:auto val="1"/>
        <c:lblAlgn val="ctr"/>
        <c:lblOffset val="100"/>
        <c:noMultiLvlLbl val="0"/>
      </c:catAx>
      <c:valAx>
        <c:axId val="59644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0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</a:t>
            </a:r>
            <a:r>
              <a:rPr lang="en-US" baseline="0"/>
              <a:t> vs New readmission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OPT!$K$3</c:f>
              <c:strCache>
                <c:ptCount val="1"/>
                <c:pt idx="0">
                  <c:v>Current Outcomes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OPT!$L$2:$M$2</c:f>
              <c:strCache>
                <c:ptCount val="2"/>
                <c:pt idx="0">
                  <c:v>Binary conversion (p=0.5)</c:v>
                </c:pt>
                <c:pt idx="1">
                  <c:v>Normalization</c:v>
                </c:pt>
              </c:strCache>
            </c:strRef>
          </c:cat>
          <c:val>
            <c:numRef>
              <c:f>OPT!$L$3:$M$3</c:f>
              <c:numCache>
                <c:formatCode>0.00</c:formatCode>
                <c:ptCount val="2"/>
                <c:pt idx="0">
                  <c:v>0.46820000000000001</c:v>
                </c:pt>
                <c:pt idx="1">
                  <c:v>0.4778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AE-1E42-93B4-514484A3AC70}"/>
            </c:ext>
          </c:extLst>
        </c:ser>
        <c:ser>
          <c:idx val="1"/>
          <c:order val="1"/>
          <c:tx>
            <c:strRef>
              <c:f>OPT!$K$4</c:f>
              <c:strCache>
                <c:ptCount val="1"/>
                <c:pt idx="0">
                  <c:v>New Outcomes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OPT!$L$2:$M$2</c:f>
              <c:strCache>
                <c:ptCount val="2"/>
                <c:pt idx="0">
                  <c:v>Binary conversion (p=0.5)</c:v>
                </c:pt>
                <c:pt idx="1">
                  <c:v>Normalization</c:v>
                </c:pt>
              </c:strCache>
            </c:strRef>
          </c:cat>
          <c:val>
            <c:numRef>
              <c:f>OPT!$L$4:$M$4</c:f>
              <c:numCache>
                <c:formatCode>0.00</c:formatCode>
                <c:ptCount val="2"/>
                <c:pt idx="0">
                  <c:v>0.3049</c:v>
                </c:pt>
                <c:pt idx="1">
                  <c:v>0.42759999999999998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AE-1E42-93B4-514484A3AC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9819343"/>
        <c:axId val="650003423"/>
      </c:barChart>
      <c:catAx>
        <c:axId val="64981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003423"/>
        <c:crosses val="autoZero"/>
        <c:auto val="1"/>
        <c:lblAlgn val="ctr"/>
        <c:lblOffset val="100"/>
        <c:noMultiLvlLbl val="0"/>
      </c:catAx>
      <c:valAx>
        <c:axId val="65000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81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2</xdr:row>
      <xdr:rowOff>120650</xdr:rowOff>
    </xdr:from>
    <xdr:to>
      <xdr:col>11</xdr:col>
      <xdr:colOff>444500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F6D899-78D1-AAB1-7905-4B9BF87A2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158750</xdr:colOff>
      <xdr:row>10</xdr:row>
      <xdr:rowOff>158750</xdr:rowOff>
    </xdr:from>
    <xdr:to>
      <xdr:col>4</xdr:col>
      <xdr:colOff>977900</xdr:colOff>
      <xdr:row>25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DBA26E-4CC4-5C2E-A36F-E8CBB0502F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8</xdr:row>
      <xdr:rowOff>6350</xdr:rowOff>
    </xdr:from>
    <xdr:to>
      <xdr:col>15</xdr:col>
      <xdr:colOff>469900</xdr:colOff>
      <xdr:row>25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D2FBDC-1E8C-CCE8-369B-1F345F1E7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2"/>
  <sheetViews>
    <sheetView workbookViewId="0">
      <selection activeCell="C13" sqref="C13"/>
    </sheetView>
  </sheetViews>
  <sheetFormatPr defaultColWidth="8.85546875" defaultRowHeight="15"/>
  <cols>
    <col min="1" max="1" width="9.85546875" bestFit="1" customWidth="1"/>
    <col min="2" max="2" width="16.7109375" bestFit="1" customWidth="1"/>
    <col min="3" max="3" width="14" bestFit="1" customWidth="1"/>
    <col min="4" max="4" width="14.85546875" bestFit="1" customWidth="1"/>
    <col min="5" max="6" width="13.7109375" bestFit="1" customWidth="1"/>
    <col min="7" max="7" width="12.42578125" bestFit="1" customWidth="1"/>
    <col min="8" max="8" width="12.85546875" bestFit="1" customWidth="1"/>
    <col min="9" max="9" width="13.7109375" bestFit="1" customWidth="1"/>
    <col min="10" max="10" width="13.7109375" customWidth="1"/>
    <col min="11" max="11" width="12.42578125" bestFit="1" customWidth="1"/>
    <col min="12" max="12" width="12.85546875" bestFit="1" customWidth="1"/>
  </cols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A3" t="s">
        <v>4</v>
      </c>
      <c r="B3">
        <v>42.19</v>
      </c>
      <c r="C3">
        <v>15.82</v>
      </c>
      <c r="D3">
        <v>0.58699999999999997</v>
      </c>
      <c r="E3">
        <v>6.77</v>
      </c>
    </row>
    <row r="4" spans="1:5">
      <c r="A4" t="s">
        <v>5</v>
      </c>
      <c r="B4">
        <v>43.14</v>
      </c>
      <c r="C4">
        <v>16.03</v>
      </c>
      <c r="D4">
        <v>0.63800000000000001</v>
      </c>
      <c r="E4">
        <v>7.45</v>
      </c>
    </row>
    <row r="5" spans="1:5" ht="18.95">
      <c r="A5" s="1"/>
    </row>
    <row r="6" spans="1:5">
      <c r="B6" t="s">
        <v>6</v>
      </c>
      <c r="C6" t="s">
        <v>7</v>
      </c>
      <c r="D6" t="s">
        <v>8</v>
      </c>
    </row>
    <row r="7" spans="1:5">
      <c r="A7" t="s">
        <v>4</v>
      </c>
      <c r="B7">
        <v>0.58250000000000002</v>
      </c>
      <c r="C7">
        <v>0.3</v>
      </c>
      <c r="D7">
        <v>0.12</v>
      </c>
    </row>
    <row r="8" spans="1:5">
      <c r="A8" t="s">
        <v>5</v>
      </c>
      <c r="B8">
        <v>0.53700000000000003</v>
      </c>
      <c r="C8">
        <v>0.35</v>
      </c>
      <c r="D8">
        <v>0.11</v>
      </c>
    </row>
    <row r="9" spans="1:5" ht="18.95">
      <c r="A9" s="1"/>
    </row>
    <row r="10" spans="1:5" ht="18.95">
      <c r="A10" s="1"/>
    </row>
    <row r="11" spans="1:5" ht="18.95">
      <c r="A11" s="1"/>
    </row>
    <row r="12" spans="1:5" ht="18.95">
      <c r="A12" s="1"/>
    </row>
    <row r="13" spans="1:5" ht="18.95">
      <c r="A13" s="1"/>
    </row>
    <row r="14" spans="1:5" ht="18.95">
      <c r="A14" s="1"/>
    </row>
    <row r="15" spans="1:5" ht="18.95">
      <c r="A15" s="1"/>
    </row>
    <row r="16" spans="1:5" ht="18.95">
      <c r="A16" s="1"/>
    </row>
    <row r="17" spans="1:1" ht="18.95">
      <c r="A17" s="1"/>
    </row>
    <row r="18" spans="1:1" ht="18.95">
      <c r="A18" s="1"/>
    </row>
    <row r="19" spans="1:1" ht="18.95">
      <c r="A19" s="1"/>
    </row>
    <row r="20" spans="1:1" ht="18.95">
      <c r="A20" s="1"/>
    </row>
    <row r="21" spans="1:1" ht="18.95">
      <c r="A21" s="1"/>
    </row>
    <row r="22" spans="1:1" ht="18.95">
      <c r="A2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6083-726C-9243-AD4C-11E1EA867764}">
  <dimension ref="B2:W29"/>
  <sheetViews>
    <sheetView tabSelected="1" topLeftCell="E1" workbookViewId="0">
      <selection activeCell="M7" sqref="M7"/>
    </sheetView>
  </sheetViews>
  <sheetFormatPr defaultColWidth="11.42578125" defaultRowHeight="15"/>
  <cols>
    <col min="1" max="1" width="11.7109375" bestFit="1" customWidth="1"/>
    <col min="2" max="2" width="11.7109375" customWidth="1"/>
    <col min="3" max="6" width="10.85546875" customWidth="1"/>
    <col min="11" max="12" width="20.42578125" bestFit="1" customWidth="1"/>
    <col min="13" max="13" width="12" bestFit="1" customWidth="1"/>
    <col min="14" max="14" width="11.7109375" bestFit="1" customWidth="1"/>
  </cols>
  <sheetData>
    <row r="2" spans="2:23" ht="15.95" thickBot="1">
      <c r="B2" s="7"/>
      <c r="C2" s="33" t="s">
        <v>9</v>
      </c>
      <c r="D2" s="33"/>
      <c r="E2" s="33" t="s">
        <v>10</v>
      </c>
      <c r="F2" s="34"/>
      <c r="H2" s="35" t="s">
        <v>11</v>
      </c>
      <c r="I2" s="34"/>
      <c r="K2" s="17"/>
      <c r="L2" s="18" t="s">
        <v>12</v>
      </c>
      <c r="M2" s="19" t="s">
        <v>13</v>
      </c>
    </row>
    <row r="3" spans="2:23" ht="17.100000000000001" thickTop="1" thickBot="1">
      <c r="B3" s="8"/>
      <c r="C3" s="4" t="s">
        <v>14</v>
      </c>
      <c r="D3" s="4" t="s">
        <v>15</v>
      </c>
      <c r="E3" s="4" t="s">
        <v>14</v>
      </c>
      <c r="F3" s="5" t="s">
        <v>15</v>
      </c>
      <c r="H3" s="6" t="s">
        <v>14</v>
      </c>
      <c r="I3" s="5" t="s">
        <v>15</v>
      </c>
      <c r="K3" s="22" t="s">
        <v>16</v>
      </c>
      <c r="L3" s="23">
        <v>0.46820000000000001</v>
      </c>
      <c r="M3" s="26">
        <v>0.4778</v>
      </c>
    </row>
    <row r="4" spans="2:23" ht="15.95" thickTop="1">
      <c r="B4" s="9" t="s">
        <v>17</v>
      </c>
      <c r="C4" s="11">
        <v>0.61960000000000004</v>
      </c>
      <c r="D4" s="11">
        <v>0.61060000000000003</v>
      </c>
      <c r="E4" s="11">
        <v>0.95040000000000002</v>
      </c>
      <c r="F4" s="12">
        <v>0.96150000000000002</v>
      </c>
      <c r="H4" s="15">
        <v>0.57740000000000002</v>
      </c>
      <c r="I4" s="14">
        <v>0.56769999999999998</v>
      </c>
      <c r="K4" s="21" t="s">
        <v>18</v>
      </c>
      <c r="L4" s="25">
        <v>0.3049</v>
      </c>
      <c r="M4" s="27">
        <v>0.42759999999999998</v>
      </c>
    </row>
    <row r="5" spans="2:23">
      <c r="B5" s="9" t="s">
        <v>19</v>
      </c>
      <c r="C5" s="11">
        <v>0.63549999999999995</v>
      </c>
      <c r="D5" s="11">
        <v>0.62690000000000001</v>
      </c>
      <c r="E5" s="11">
        <v>0.94569999999999999</v>
      </c>
      <c r="F5" s="12">
        <v>0.95369999999999999</v>
      </c>
      <c r="K5" s="20" t="s">
        <v>20</v>
      </c>
      <c r="L5" s="29">
        <f xml:space="preserve"> (L3-L4) * 100</f>
        <v>16.329999999999998</v>
      </c>
      <c r="M5" s="30">
        <f>(M3-M4) * 100</f>
        <v>5.0200000000000022</v>
      </c>
      <c r="V5">
        <v>4.9599999999999998E-2</v>
      </c>
    </row>
    <row r="6" spans="2:23">
      <c r="B6" s="9" t="s">
        <v>21</v>
      </c>
      <c r="C6" s="11">
        <v>0.66590000000000005</v>
      </c>
      <c r="D6" s="11">
        <v>0.64400000000000002</v>
      </c>
      <c r="E6" s="11">
        <v>0.91559999999999997</v>
      </c>
      <c r="F6" s="12">
        <v>0.94169999999999998</v>
      </c>
      <c r="K6" s="21" t="s">
        <v>22</v>
      </c>
      <c r="L6" s="24">
        <f>(L3-L4)/L3</f>
        <v>0.34878257155061937</v>
      </c>
      <c r="M6" s="28">
        <f>(M3-M4)/M3</f>
        <v>0.10506488070322315</v>
      </c>
      <c r="V6">
        <v>5.4300000000000001E-2</v>
      </c>
    </row>
    <row r="7" spans="2:23">
      <c r="B7" s="9" t="s">
        <v>23</v>
      </c>
      <c r="C7" s="11">
        <v>0.61829999999999996</v>
      </c>
      <c r="D7" s="11">
        <v>0.62429999999999997</v>
      </c>
      <c r="E7" s="11">
        <v>0.95720000000000005</v>
      </c>
      <c r="F7" s="12">
        <v>0.95303000000000004</v>
      </c>
      <c r="V7">
        <v>8.4400000000000003E-2</v>
      </c>
    </row>
    <row r="8" spans="2:23">
      <c r="B8" s="9" t="s">
        <v>24</v>
      </c>
      <c r="C8" s="11">
        <v>0.64400000000000002</v>
      </c>
      <c r="D8" s="11">
        <v>0.65990000000000004</v>
      </c>
      <c r="E8" s="11">
        <v>0.94316</v>
      </c>
      <c r="F8" s="12">
        <v>0.93081000000000003</v>
      </c>
      <c r="V8">
        <v>4.2799999999999998E-2</v>
      </c>
    </row>
    <row r="9" spans="2:23">
      <c r="B9" s="9" t="s">
        <v>25</v>
      </c>
      <c r="C9" s="11">
        <v>0.68600000000000005</v>
      </c>
      <c r="D9" s="11">
        <v>0.68530000000000002</v>
      </c>
      <c r="E9" s="11">
        <v>0.90752999999999995</v>
      </c>
      <c r="F9" s="12">
        <v>0.91410999999999998</v>
      </c>
      <c r="V9">
        <v>5.6840000000000002E-2</v>
      </c>
    </row>
    <row r="10" spans="2:23">
      <c r="B10" s="9" t="s">
        <v>26</v>
      </c>
      <c r="C10" s="11">
        <v>0.63990000000000002</v>
      </c>
      <c r="D10" s="11">
        <v>0.69089999999999996</v>
      </c>
      <c r="E10" s="11">
        <v>0.93966000000000005</v>
      </c>
      <c r="F10" s="12">
        <v>0.91200000000000003</v>
      </c>
      <c r="V10">
        <v>9.2469999999999997E-2</v>
      </c>
    </row>
    <row r="11" spans="2:23">
      <c r="B11" s="9" t="s">
        <v>27</v>
      </c>
      <c r="C11" s="11">
        <v>0.66159999999999997</v>
      </c>
      <c r="D11" s="11">
        <v>0.61470000000000002</v>
      </c>
      <c r="E11" s="11">
        <v>0.91844999999999999</v>
      </c>
      <c r="F11" s="12">
        <v>0.95130000000000003</v>
      </c>
      <c r="V11">
        <v>6.0339999999999998E-2</v>
      </c>
    </row>
    <row r="12" spans="2:23">
      <c r="B12" s="9" t="s">
        <v>28</v>
      </c>
      <c r="C12" s="11">
        <v>0.66639999999999999</v>
      </c>
      <c r="D12" s="11">
        <v>0.66439999999999999</v>
      </c>
      <c r="E12" s="11">
        <v>0.92798999999999998</v>
      </c>
      <c r="F12" s="12">
        <v>0.92720000000000002</v>
      </c>
      <c r="V12">
        <v>8.1549999999999997E-2</v>
      </c>
    </row>
    <row r="13" spans="2:23">
      <c r="B13" s="10" t="s">
        <v>29</v>
      </c>
      <c r="C13" s="13">
        <v>0.67069999999999996</v>
      </c>
      <c r="D13" s="13">
        <v>0.67569999999999997</v>
      </c>
      <c r="E13" s="13">
        <v>0.92396</v>
      </c>
      <c r="F13" s="14">
        <v>0.92330000000000001</v>
      </c>
      <c r="V13">
        <v>7.2010000000000005E-2</v>
      </c>
    </row>
    <row r="14" spans="2:23">
      <c r="C14" s="16">
        <f>AVERAGE(C4:C13)</f>
        <v>0.65079000000000009</v>
      </c>
      <c r="D14" s="16">
        <f t="shared" ref="D14:F14" si="0">AVERAGE(D4:D13)</f>
        <v>0.64966999999999997</v>
      </c>
      <c r="E14" s="16">
        <f t="shared" si="0"/>
        <v>0.93296499999999993</v>
      </c>
      <c r="F14" s="16">
        <f t="shared" si="0"/>
        <v>0.93686499999999984</v>
      </c>
      <c r="V14">
        <v>7.6039999999999996E-2</v>
      </c>
    </row>
    <row r="16" spans="2:23" ht="18.95">
      <c r="W16" s="2"/>
    </row>
    <row r="17" spans="2:9">
      <c r="D17">
        <v>4.9599999999999998E-2</v>
      </c>
      <c r="E17">
        <f>1-D17</f>
        <v>0.95040000000000002</v>
      </c>
      <c r="G17">
        <v>3.85E-2</v>
      </c>
      <c r="H17">
        <f>1-G17</f>
        <v>0.96150000000000002</v>
      </c>
    </row>
    <row r="18" spans="2:9">
      <c r="D18">
        <v>5.4300000000000001E-2</v>
      </c>
      <c r="E18">
        <f t="shared" ref="E18:E26" si="1">1-D18</f>
        <v>0.94569999999999999</v>
      </c>
      <c r="G18">
        <v>4.6300000000000001E-2</v>
      </c>
      <c r="H18">
        <f t="shared" ref="H18:H26" si="2">1-G18</f>
        <v>0.95369999999999999</v>
      </c>
    </row>
    <row r="19" spans="2:9">
      <c r="D19">
        <v>8.4400000000000003E-2</v>
      </c>
      <c r="E19">
        <f t="shared" si="1"/>
        <v>0.91559999999999997</v>
      </c>
      <c r="G19">
        <v>5.8299999999999998E-2</v>
      </c>
      <c r="H19">
        <f t="shared" si="2"/>
        <v>0.94169999999999998</v>
      </c>
    </row>
    <row r="20" spans="2:9">
      <c r="D20">
        <v>4.2799999999999998E-2</v>
      </c>
      <c r="E20">
        <f t="shared" si="1"/>
        <v>0.95720000000000005</v>
      </c>
      <c r="G20">
        <v>4.6969999999999998E-2</v>
      </c>
      <c r="H20">
        <f t="shared" si="2"/>
        <v>0.95303000000000004</v>
      </c>
    </row>
    <row r="21" spans="2:9">
      <c r="D21">
        <v>5.6840000000000002E-2</v>
      </c>
      <c r="E21">
        <f t="shared" si="1"/>
        <v>0.94316</v>
      </c>
      <c r="G21">
        <v>6.9190000000000002E-2</v>
      </c>
      <c r="H21">
        <f t="shared" si="2"/>
        <v>0.93081000000000003</v>
      </c>
    </row>
    <row r="22" spans="2:9">
      <c r="D22">
        <v>9.2469999999999997E-2</v>
      </c>
      <c r="E22">
        <f t="shared" si="1"/>
        <v>0.90752999999999995</v>
      </c>
      <c r="G22">
        <v>8.5889999999999994E-2</v>
      </c>
      <c r="H22">
        <f t="shared" si="2"/>
        <v>0.91410999999999998</v>
      </c>
    </row>
    <row r="23" spans="2:9">
      <c r="D23">
        <v>6.0339999999999998E-2</v>
      </c>
      <c r="E23">
        <f t="shared" si="1"/>
        <v>0.93966000000000005</v>
      </c>
      <c r="G23">
        <v>8.7999999999999995E-2</v>
      </c>
      <c r="H23">
        <f t="shared" si="2"/>
        <v>0.91200000000000003</v>
      </c>
    </row>
    <row r="24" spans="2:9">
      <c r="D24">
        <v>8.1549999999999997E-2</v>
      </c>
      <c r="E24">
        <f t="shared" si="1"/>
        <v>0.91844999999999999</v>
      </c>
      <c r="G24">
        <v>4.87E-2</v>
      </c>
      <c r="H24">
        <f t="shared" si="2"/>
        <v>0.95130000000000003</v>
      </c>
    </row>
    <row r="25" spans="2:9">
      <c r="D25">
        <v>7.2010000000000005E-2</v>
      </c>
      <c r="E25">
        <f t="shared" si="1"/>
        <v>0.92798999999999998</v>
      </c>
      <c r="G25">
        <v>7.2800000000000004E-2</v>
      </c>
      <c r="H25">
        <f t="shared" si="2"/>
        <v>0.92720000000000002</v>
      </c>
    </row>
    <row r="26" spans="2:9">
      <c r="D26">
        <v>7.6039999999999996E-2</v>
      </c>
      <c r="E26">
        <f t="shared" si="1"/>
        <v>0.92396</v>
      </c>
      <c r="G26">
        <v>7.6700000000000004E-2</v>
      </c>
      <c r="H26">
        <f t="shared" si="2"/>
        <v>0.92330000000000001</v>
      </c>
    </row>
    <row r="28" spans="2:9">
      <c r="B28" s="3" t="s">
        <v>30</v>
      </c>
      <c r="C28" s="32" t="s">
        <v>31</v>
      </c>
      <c r="D28" s="32" t="s">
        <v>32</v>
      </c>
      <c r="E28" s="32" t="s">
        <v>33</v>
      </c>
      <c r="F28" s="32" t="s">
        <v>34</v>
      </c>
      <c r="G28" s="32" t="s">
        <v>35</v>
      </c>
      <c r="H28" s="32" t="s">
        <v>36</v>
      </c>
      <c r="I28" s="32" t="s">
        <v>37</v>
      </c>
    </row>
    <row r="29" spans="2:9">
      <c r="B29" s="31" t="s">
        <v>38</v>
      </c>
      <c r="C29" t="s">
        <v>39</v>
      </c>
      <c r="D29" t="s">
        <v>40</v>
      </c>
      <c r="E29" t="s">
        <v>40</v>
      </c>
      <c r="F29" t="s">
        <v>41</v>
      </c>
      <c r="G29" t="s">
        <v>42</v>
      </c>
      <c r="H29" t="s">
        <v>39</v>
      </c>
      <c r="I29" t="s">
        <v>43</v>
      </c>
    </row>
  </sheetData>
  <mergeCells count="3">
    <mergeCell ref="C2:D2"/>
    <mergeCell ref="E2:F2"/>
    <mergeCell ref="H2:I2"/>
  </mergeCells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d1d269-6549-4089-9151-46567b159e7c" xsi:nil="true"/>
    <lcf76f155ced4ddcb4097134ff3c332f xmlns="4a48a435-1da2-4208-9eff-cd2855b4714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CE7FCBF519E418F29FFB9534CCE64" ma:contentTypeVersion="10" ma:contentTypeDescription="Create a new document." ma:contentTypeScope="" ma:versionID="5b95650493fa48c3e1eae84035204990">
  <xsd:schema xmlns:xsd="http://www.w3.org/2001/XMLSchema" xmlns:xs="http://www.w3.org/2001/XMLSchema" xmlns:p="http://schemas.microsoft.com/office/2006/metadata/properties" xmlns:ns2="4a48a435-1da2-4208-9eff-cd2855b4714c" xmlns:ns3="78d1d269-6549-4089-9151-46567b159e7c" targetNamespace="http://schemas.microsoft.com/office/2006/metadata/properties" ma:root="true" ma:fieldsID="a74bf179d6515a1ff764803583384f05" ns2:_="" ns3:_="">
    <xsd:import namespace="4a48a435-1da2-4208-9eff-cd2855b4714c"/>
    <xsd:import namespace="78d1d269-6549-4089-9151-46567b159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8a435-1da2-4208-9eff-cd2855b471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1d269-6549-4089-9151-46567b159e7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f350564-c3cc-43da-aba7-bd628b03c08f}" ma:internalName="TaxCatchAll" ma:showField="CatchAllData" ma:web="78d1d269-6549-4089-9151-46567b159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EE699A-08A3-4DEE-8991-731F99C07848}"/>
</file>

<file path=customXml/itemProps2.xml><?xml version="1.0" encoding="utf-8"?>
<ds:datastoreItem xmlns:ds="http://schemas.openxmlformats.org/officeDocument/2006/customXml" ds:itemID="{EDD5BFBE-0CB6-4362-BEB1-D027FF17D5FB}"/>
</file>

<file path=customXml/itemProps3.xml><?xml version="1.0" encoding="utf-8"?>
<ds:datastoreItem xmlns:ds="http://schemas.openxmlformats.org/officeDocument/2006/customXml" ds:itemID="{16273970-D4FD-43D2-AC55-0456F52319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 Khine</cp:lastModifiedBy>
  <cp:revision/>
  <dcterms:created xsi:type="dcterms:W3CDTF">2006-09-16T00:00:00Z</dcterms:created>
  <dcterms:modified xsi:type="dcterms:W3CDTF">2024-04-19T19:55:50Z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0x010100637CE7FCBF519E418F29FFB9534CCE64</vt:lpwstr>
  </property>
  <property fmtid="{D5CDD505-2E9C-101B-9397-08002B2CF9AE}" pid="3" name="MediaServiceImageTags">
    <vt:lpwstr/>
  </property>
</Properties>
</file>