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bacin-my.sharepoint.com/personal/210101002_iitb_ac_in/Documents/EE739/Report/"/>
    </mc:Choice>
  </mc:AlternateContent>
  <xr:revisionPtr revIDLastSave="706" documentId="11_E60897F41BE170836B02CE998F75CCDC64E183C8" xr6:coauthVersionLast="47" xr6:coauthVersionMax="47" xr10:uidLastSave="{D1A787FD-B9B9-4DAA-A3E0-5C079F206DD6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O17" i="1"/>
  <c r="O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3" i="1"/>
  <c r="O2" i="1"/>
  <c r="N2" i="1"/>
  <c r="O14" i="1"/>
  <c r="O15" i="1"/>
  <c r="O16" i="1"/>
  <c r="O18" i="1"/>
  <c r="O19" i="1"/>
  <c r="O20" i="1"/>
  <c r="O21" i="1"/>
  <c r="O23" i="1"/>
  <c r="O3" i="1"/>
  <c r="O4" i="1"/>
  <c r="O5" i="1"/>
  <c r="O6" i="1"/>
  <c r="O7" i="1"/>
  <c r="O8" i="1"/>
  <c r="O9" i="1"/>
  <c r="O10" i="1"/>
  <c r="O11" i="1"/>
  <c r="O12" i="1"/>
  <c r="O13" i="1"/>
  <c r="N18" i="1"/>
  <c r="N19" i="1"/>
  <c r="N20" i="1"/>
  <c r="N21" i="1"/>
  <c r="N22" i="1"/>
  <c r="N23" i="1"/>
  <c r="N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</calcChain>
</file>

<file path=xl/sharedStrings.xml><?xml version="1.0" encoding="utf-8"?>
<sst xmlns="http://schemas.openxmlformats.org/spreadsheetml/2006/main" count="349" uniqueCount="140">
  <si>
    <t>Op_code</t>
  </si>
  <si>
    <t>Complement</t>
  </si>
  <si>
    <t>CZ</t>
  </si>
  <si>
    <t>Instruction</t>
  </si>
  <si>
    <t>Alu i a</t>
  </si>
  <si>
    <t>Alu i b</t>
  </si>
  <si>
    <t>Alu op</t>
  </si>
  <si>
    <t xml:space="preserve">Dest </t>
  </si>
  <si>
    <t>Adder i a</t>
  </si>
  <si>
    <t>Adder i b</t>
  </si>
  <si>
    <t>Exec out</t>
  </si>
  <si>
    <t>Mod cz</t>
  </si>
  <si>
    <t>ALU_OP</t>
  </si>
  <si>
    <t>Dest_mux_sel</t>
  </si>
  <si>
    <t>ALU_out_sel</t>
  </si>
  <si>
    <t>ALU_b_sel</t>
  </si>
  <si>
    <t>PC_en</t>
  </si>
  <si>
    <t>br_type</t>
  </si>
  <si>
    <t>RA_sel</t>
  </si>
  <si>
    <t>RB_sel</t>
  </si>
  <si>
    <t>wb</t>
  </si>
  <si>
    <t>FlagModify</t>
  </si>
  <si>
    <t>Comp</t>
  </si>
  <si>
    <t>ALU_op</t>
  </si>
  <si>
    <t>ALU_b_mux</t>
  </si>
  <si>
    <t>m_wr_e</t>
  </si>
  <si>
    <t>m_r_e</t>
  </si>
  <si>
    <t>0001</t>
  </si>
  <si>
    <t>0</t>
  </si>
  <si>
    <t>00</t>
  </si>
  <si>
    <t>ADA</t>
  </si>
  <si>
    <t>rA</t>
  </si>
  <si>
    <t>rb</t>
  </si>
  <si>
    <t>add</t>
  </si>
  <si>
    <t>RC</t>
  </si>
  <si>
    <t>alu</t>
  </si>
  <si>
    <t>000</t>
  </si>
  <si>
    <t>x</t>
  </si>
  <si>
    <t>16-15</t>
  </si>
  <si>
    <t>14</t>
  </si>
  <si>
    <t>13-12</t>
  </si>
  <si>
    <t>11-10</t>
  </si>
  <si>
    <t>9</t>
  </si>
  <si>
    <t>8</t>
  </si>
  <si>
    <t>7</t>
  </si>
  <si>
    <t>6-5</t>
  </si>
  <si>
    <t>10</t>
  </si>
  <si>
    <t>ADC</t>
  </si>
  <si>
    <t>01</t>
  </si>
  <si>
    <t xml:space="preserve">ADZ </t>
  </si>
  <si>
    <t>11</t>
  </si>
  <si>
    <t xml:space="preserve">AWC </t>
  </si>
  <si>
    <t xml:space="preserve">rb </t>
  </si>
  <si>
    <t>addcry</t>
  </si>
  <si>
    <t>010</t>
  </si>
  <si>
    <t>1</t>
  </si>
  <si>
    <t xml:space="preserve">ACA </t>
  </si>
  <si>
    <t>rb_bar</t>
  </si>
  <si>
    <t>addcomp</t>
  </si>
  <si>
    <t>001</t>
  </si>
  <si>
    <t xml:space="preserve">ACC </t>
  </si>
  <si>
    <t>ACZ</t>
  </si>
  <si>
    <t xml:space="preserve">ACW </t>
  </si>
  <si>
    <t>addcc</t>
  </si>
  <si>
    <t>011</t>
  </si>
  <si>
    <t>0000</t>
  </si>
  <si>
    <t xml:space="preserve">ADI </t>
  </si>
  <si>
    <t>imm</t>
  </si>
  <si>
    <t>Rb</t>
  </si>
  <si>
    <t>0010</t>
  </si>
  <si>
    <t xml:space="preserve">NDU </t>
  </si>
  <si>
    <t>Nand</t>
  </si>
  <si>
    <t>Rc</t>
  </si>
  <si>
    <t>100</t>
  </si>
  <si>
    <t xml:space="preserve">NDC </t>
  </si>
  <si>
    <t>NDZ</t>
  </si>
  <si>
    <t>NCU</t>
  </si>
  <si>
    <t>nandc</t>
  </si>
  <si>
    <t>101</t>
  </si>
  <si>
    <t>NCC</t>
  </si>
  <si>
    <t>NCZ</t>
  </si>
  <si>
    <t>1000</t>
  </si>
  <si>
    <t>BEQ</t>
  </si>
  <si>
    <t>sub</t>
  </si>
  <si>
    <t xml:space="preserve">pc </t>
  </si>
  <si>
    <t>imm*2</t>
  </si>
  <si>
    <t>110</t>
  </si>
  <si>
    <t>1001</t>
  </si>
  <si>
    <t>BLT</t>
  </si>
  <si>
    <t>1010</t>
  </si>
  <si>
    <t>BLE</t>
  </si>
  <si>
    <t>1100</t>
  </si>
  <si>
    <t>JAL</t>
  </si>
  <si>
    <t>ra</t>
  </si>
  <si>
    <t>pc+2</t>
  </si>
  <si>
    <t>1101</t>
  </si>
  <si>
    <t>JLR</t>
  </si>
  <si>
    <t>regb</t>
  </si>
  <si>
    <t>1111</t>
  </si>
  <si>
    <t>JRI</t>
  </si>
  <si>
    <t>rega</t>
  </si>
  <si>
    <t>0011</t>
  </si>
  <si>
    <t>LLI</t>
  </si>
  <si>
    <t>pass b</t>
  </si>
  <si>
    <t>NOP(10)</t>
  </si>
  <si>
    <t>NOP(11)</t>
  </si>
  <si>
    <t>NOP(14)</t>
  </si>
  <si>
    <t>Mem_A</t>
  </si>
  <si>
    <t>data_in</t>
  </si>
  <si>
    <t>read_wr</t>
  </si>
  <si>
    <t>Mem_wrt</t>
  </si>
  <si>
    <t>Mem_rd</t>
  </si>
  <si>
    <t>0100</t>
  </si>
  <si>
    <t>LW</t>
  </si>
  <si>
    <t>regb+imm</t>
  </si>
  <si>
    <t>0101</t>
  </si>
  <si>
    <t>SW</t>
  </si>
  <si>
    <t>0110</t>
  </si>
  <si>
    <t>LM</t>
  </si>
  <si>
    <t>0111</t>
  </si>
  <si>
    <t>SM</t>
  </si>
  <si>
    <t>(2 bits + complement)</t>
  </si>
  <si>
    <t>addc</t>
  </si>
  <si>
    <t>nand</t>
  </si>
  <si>
    <t>NOP</t>
  </si>
  <si>
    <t>reg_rename_tags</t>
  </si>
  <si>
    <t>dest</t>
  </si>
  <si>
    <t>executed</t>
  </si>
  <si>
    <t>misprediction</t>
  </si>
  <si>
    <t>value(1)</t>
  </si>
  <si>
    <t>pc</t>
  </si>
  <si>
    <t>issued</t>
  </si>
  <si>
    <t>branch tag</t>
  </si>
  <si>
    <t>head(1)</t>
  </si>
  <si>
    <t>tail(1)</t>
  </si>
  <si>
    <t>To store the tags of the corresponding register</t>
  </si>
  <si>
    <t xml:space="preserve">destination to be stored in </t>
  </si>
  <si>
    <t>bit to check if instr is executed</t>
  </si>
  <si>
    <t>1 if branch mispredicts</t>
  </si>
  <si>
    <t>current prediction=not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</si>
</sst>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CE9178"/>
      <name val="Consolas"/>
      <family val="3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2" fillId="0" borderId="0" xfId="0" applyFont="1"/>
    <xf numFmtId="0" fontId="4" fillId="0" borderId="0" xfId="0" applyFont="1"/>
    <xf numFmtId="49" fontId="1" fillId="0" borderId="0" xfId="0" applyNumberFormat="1" applyFont="1"/>
    <xf numFmtId="0" fontId="3" fillId="0" borderId="0" xfId="0" applyFont="1"/>
    <xf numFmtId="49" fontId="5" fillId="0" borderId="0" xfId="0" applyNumberFormat="1" applyFont="1"/>
    <xf numFmtId="49" fontId="3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abSelected="1" workbookViewId="0">
      <pane xSplit="3" topLeftCell="D1" activePane="topRight" state="frozen"/>
      <selection pane="topRight" activeCell="O20" sqref="O20"/>
    </sheetView>
  </sheetViews>
  <sheetFormatPr defaultRowHeight="14.45"/>
  <cols>
    <col min="1" max="3" width="8.85546875" style="1"/>
    <col min="4" max="4" width="9.7109375" bestFit="1" customWidth="1"/>
    <col min="10" max="10" width="9.140625" style="1"/>
    <col min="12" max="12" width="8.85546875" style="1"/>
    <col min="13" max="13" width="12" customWidth="1"/>
    <col min="14" max="14" width="13.5703125" customWidth="1"/>
    <col min="15" max="15" width="11.85546875" customWidth="1"/>
    <col min="18" max="18" width="9.140625" style="1"/>
    <col min="27" max="27" width="11.710937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8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W1" s="1" t="s">
        <v>21</v>
      </c>
      <c r="X1" s="1" t="s">
        <v>22</v>
      </c>
      <c r="Y1" s="1" t="s">
        <v>2</v>
      </c>
      <c r="Z1" s="1" t="s">
        <v>23</v>
      </c>
      <c r="AA1" s="1" t="s">
        <v>14</v>
      </c>
      <c r="AB1" s="1" t="s">
        <v>24</v>
      </c>
      <c r="AC1" s="1" t="s">
        <v>16</v>
      </c>
      <c r="AD1" s="1" t="s">
        <v>17</v>
      </c>
      <c r="AE1" s="1" t="s">
        <v>25</v>
      </c>
      <c r="AF1" s="1" t="s">
        <v>26</v>
      </c>
      <c r="AG1" s="1" t="s">
        <v>18</v>
      </c>
      <c r="AH1" s="1" t="s">
        <v>19</v>
      </c>
      <c r="AI1" s="1" t="s">
        <v>20</v>
      </c>
    </row>
    <row r="2" spans="1:35" ht="17.25" customHeight="1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7" t="s">
        <v>34</v>
      </c>
      <c r="I2" s="1"/>
      <c r="K2" s="1" t="s">
        <v>35</v>
      </c>
      <c r="L2" s="1">
        <v>11</v>
      </c>
      <c r="M2" s="1" t="s">
        <v>36</v>
      </c>
      <c r="N2" s="8" t="str">
        <f>IF(H2="RA", "00", IF(H2="RB", "01", IF(H2="RC", "10", "Other")))</f>
        <v>10</v>
      </c>
      <c r="O2" s="2">
        <f>IF(ISNUMBER(SEARCH("ALU", K2)), 0, IF(ISNUMBER(SEARCH("PC+2", K2)), 1, "Other"))</f>
        <v>0</v>
      </c>
      <c r="P2" s="2">
        <v>0</v>
      </c>
      <c r="Q2" s="1">
        <v>0</v>
      </c>
      <c r="R2" s="1" t="s">
        <v>29</v>
      </c>
      <c r="S2" s="1" t="s">
        <v>37</v>
      </c>
      <c r="T2" s="1" t="str">
        <f t="shared" ref="T2:T23" si="0">IF(I2="Regb", "1", IF(I2="", "x", "0"))</f>
        <v>x</v>
      </c>
      <c r="U2" s="6">
        <v>1</v>
      </c>
      <c r="W2" s="1" t="s">
        <v>38</v>
      </c>
      <c r="X2" s="1" t="s">
        <v>39</v>
      </c>
      <c r="Y2" s="1" t="s">
        <v>40</v>
      </c>
      <c r="Z2" s="1" t="s">
        <v>41</v>
      </c>
      <c r="AA2" s="1" t="s">
        <v>42</v>
      </c>
      <c r="AB2" s="1" t="s">
        <v>43</v>
      </c>
      <c r="AC2" s="1" t="s">
        <v>44</v>
      </c>
      <c r="AD2" s="1" t="s">
        <v>45</v>
      </c>
      <c r="AE2" s="1">
        <v>4</v>
      </c>
      <c r="AF2" s="1">
        <v>3</v>
      </c>
      <c r="AG2" s="1">
        <v>2</v>
      </c>
      <c r="AH2" s="1">
        <v>1</v>
      </c>
      <c r="AI2" s="1">
        <v>0</v>
      </c>
    </row>
    <row r="3" spans="1:35">
      <c r="A3" s="1" t="s">
        <v>27</v>
      </c>
      <c r="B3" s="1" t="s">
        <v>28</v>
      </c>
      <c r="C3" s="1" t="s">
        <v>46</v>
      </c>
      <c r="D3" s="1" t="s">
        <v>47</v>
      </c>
      <c r="E3" s="1" t="s">
        <v>31</v>
      </c>
      <c r="F3" s="1" t="s">
        <v>32</v>
      </c>
      <c r="G3" s="1" t="s">
        <v>33</v>
      </c>
      <c r="H3" s="7" t="s">
        <v>34</v>
      </c>
      <c r="I3" s="1"/>
      <c r="K3" s="1" t="s">
        <v>35</v>
      </c>
      <c r="L3" s="1">
        <v>11</v>
      </c>
      <c r="M3" s="1" t="s">
        <v>36</v>
      </c>
      <c r="N3" s="8" t="str">
        <f t="shared" ref="N3:N16" si="1">IF(H3="RA", "00", IF(H3="RB", "01", IF(H3="RC", "10", "Other")))</f>
        <v>10</v>
      </c>
      <c r="O3" s="2">
        <f t="shared" ref="O3:O23" si="2">IF(ISNUMBER(SEARCH("ALU", K3)), 0, IF(ISNUMBER(SEARCH("PC+2", K3)), 1, "Other"))</f>
        <v>0</v>
      </c>
      <c r="P3" s="1">
        <v>0</v>
      </c>
      <c r="Q3" s="1">
        <v>0</v>
      </c>
      <c r="R3" s="1" t="s">
        <v>29</v>
      </c>
      <c r="S3" s="1" t="s">
        <v>37</v>
      </c>
      <c r="T3" s="1" t="str">
        <f t="shared" si="0"/>
        <v>x</v>
      </c>
      <c r="U3" s="6">
        <v>1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1" t="s">
        <v>27</v>
      </c>
      <c r="B4" s="1" t="s">
        <v>28</v>
      </c>
      <c r="C4" s="1" t="s">
        <v>48</v>
      </c>
      <c r="D4" s="1" t="s">
        <v>49</v>
      </c>
      <c r="E4" s="1" t="s">
        <v>31</v>
      </c>
      <c r="F4" s="1" t="s">
        <v>32</v>
      </c>
      <c r="G4" s="1" t="s">
        <v>33</v>
      </c>
      <c r="H4" s="7" t="s">
        <v>34</v>
      </c>
      <c r="I4" s="1"/>
      <c r="K4" s="1" t="s">
        <v>35</v>
      </c>
      <c r="L4" s="1">
        <v>11</v>
      </c>
      <c r="M4" s="1" t="s">
        <v>36</v>
      </c>
      <c r="N4" s="8" t="str">
        <f t="shared" si="1"/>
        <v>10</v>
      </c>
      <c r="O4" s="2">
        <f t="shared" si="2"/>
        <v>0</v>
      </c>
      <c r="P4" s="1">
        <v>0</v>
      </c>
      <c r="Q4" s="1">
        <v>0</v>
      </c>
      <c r="R4" s="1" t="s">
        <v>29</v>
      </c>
      <c r="S4" s="1" t="str">
        <f t="shared" ref="S4:S23" si="3">IF(J4="imm*2", "0", IF(J4="", "x", "1"))</f>
        <v>x</v>
      </c>
      <c r="T4" s="1" t="str">
        <f t="shared" si="0"/>
        <v>x</v>
      </c>
      <c r="U4" s="6">
        <v>1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>
      <c r="A5" s="1" t="s">
        <v>27</v>
      </c>
      <c r="B5" s="1" t="s">
        <v>28</v>
      </c>
      <c r="C5" s="1" t="s">
        <v>50</v>
      </c>
      <c r="D5" s="1" t="s">
        <v>51</v>
      </c>
      <c r="E5" s="1" t="s">
        <v>31</v>
      </c>
      <c r="F5" s="1" t="s">
        <v>52</v>
      </c>
      <c r="G5" s="1" t="s">
        <v>53</v>
      </c>
      <c r="H5" s="7" t="s">
        <v>34</v>
      </c>
      <c r="I5" s="1"/>
      <c r="K5" s="1" t="s">
        <v>35</v>
      </c>
      <c r="L5" s="1">
        <v>11</v>
      </c>
      <c r="M5" s="1" t="s">
        <v>54</v>
      </c>
      <c r="N5" s="8" t="str">
        <f t="shared" si="1"/>
        <v>10</v>
      </c>
      <c r="O5" s="2">
        <f t="shared" si="2"/>
        <v>0</v>
      </c>
      <c r="P5" s="1">
        <v>0</v>
      </c>
      <c r="Q5" s="1">
        <v>0</v>
      </c>
      <c r="R5" s="1" t="s">
        <v>29</v>
      </c>
      <c r="S5" s="1" t="str">
        <f t="shared" si="3"/>
        <v>x</v>
      </c>
      <c r="T5" s="1" t="str">
        <f t="shared" si="0"/>
        <v>x</v>
      </c>
      <c r="U5" s="6">
        <v>1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>
      <c r="A6" s="1" t="s">
        <v>27</v>
      </c>
      <c r="B6" s="1" t="s">
        <v>55</v>
      </c>
      <c r="C6" s="1" t="s">
        <v>29</v>
      </c>
      <c r="D6" s="1" t="s">
        <v>56</v>
      </c>
      <c r="E6" s="1" t="s">
        <v>31</v>
      </c>
      <c r="F6" s="1" t="s">
        <v>57</v>
      </c>
      <c r="G6" s="1" t="s">
        <v>58</v>
      </c>
      <c r="H6" s="7" t="s">
        <v>34</v>
      </c>
      <c r="I6" s="1"/>
      <c r="K6" s="1" t="s">
        <v>35</v>
      </c>
      <c r="L6" s="1">
        <v>11</v>
      </c>
      <c r="M6" s="1" t="s">
        <v>59</v>
      </c>
      <c r="N6" s="8" t="str">
        <f t="shared" si="1"/>
        <v>10</v>
      </c>
      <c r="O6" s="2">
        <f t="shared" si="2"/>
        <v>0</v>
      </c>
      <c r="P6" s="1">
        <v>0</v>
      </c>
      <c r="Q6" s="1">
        <v>0</v>
      </c>
      <c r="R6" s="1" t="s">
        <v>29</v>
      </c>
      <c r="S6" s="1" t="str">
        <f t="shared" si="3"/>
        <v>x</v>
      </c>
      <c r="T6" s="1" t="str">
        <f t="shared" si="0"/>
        <v>x</v>
      </c>
      <c r="U6" s="6">
        <v>1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>
      <c r="A7" s="1" t="s">
        <v>27</v>
      </c>
      <c r="B7" s="1" t="s">
        <v>55</v>
      </c>
      <c r="C7" s="1" t="s">
        <v>46</v>
      </c>
      <c r="D7" s="1" t="s">
        <v>60</v>
      </c>
      <c r="E7" s="1" t="s">
        <v>31</v>
      </c>
      <c r="F7" s="1" t="s">
        <v>57</v>
      </c>
      <c r="G7" s="1" t="s">
        <v>58</v>
      </c>
      <c r="H7" s="7" t="s">
        <v>34</v>
      </c>
      <c r="I7" s="1"/>
      <c r="K7" s="1" t="s">
        <v>35</v>
      </c>
      <c r="L7" s="1">
        <v>11</v>
      </c>
      <c r="M7" s="1" t="s">
        <v>59</v>
      </c>
      <c r="N7" s="8" t="str">
        <f t="shared" si="1"/>
        <v>10</v>
      </c>
      <c r="O7" s="2">
        <f t="shared" si="2"/>
        <v>0</v>
      </c>
      <c r="P7" s="1">
        <v>0</v>
      </c>
      <c r="Q7" s="1">
        <v>0</v>
      </c>
      <c r="R7" s="1" t="s">
        <v>29</v>
      </c>
      <c r="S7" s="1" t="str">
        <f t="shared" si="3"/>
        <v>x</v>
      </c>
      <c r="T7" s="1" t="str">
        <f t="shared" si="0"/>
        <v>x</v>
      </c>
      <c r="U7" s="6">
        <v>1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>
      <c r="A8" s="1" t="s">
        <v>27</v>
      </c>
      <c r="B8" s="1" t="s">
        <v>55</v>
      </c>
      <c r="C8" s="1" t="s">
        <v>48</v>
      </c>
      <c r="D8" s="1" t="s">
        <v>61</v>
      </c>
      <c r="E8" s="1" t="s">
        <v>31</v>
      </c>
      <c r="F8" s="1" t="s">
        <v>57</v>
      </c>
      <c r="G8" s="1" t="s">
        <v>58</v>
      </c>
      <c r="H8" s="7" t="s">
        <v>34</v>
      </c>
      <c r="I8" s="1"/>
      <c r="K8" s="1" t="s">
        <v>35</v>
      </c>
      <c r="L8" s="1">
        <v>11</v>
      </c>
      <c r="M8" s="1" t="s">
        <v>59</v>
      </c>
      <c r="N8" s="8" t="str">
        <f t="shared" si="1"/>
        <v>10</v>
      </c>
      <c r="O8" s="2">
        <f t="shared" si="2"/>
        <v>0</v>
      </c>
      <c r="P8" s="1">
        <v>0</v>
      </c>
      <c r="Q8" s="1">
        <v>0</v>
      </c>
      <c r="R8" s="1" t="s">
        <v>29</v>
      </c>
      <c r="S8" s="1" t="str">
        <f t="shared" si="3"/>
        <v>x</v>
      </c>
      <c r="T8" s="1" t="str">
        <f t="shared" si="0"/>
        <v>x</v>
      </c>
      <c r="U8" s="6">
        <v>1</v>
      </c>
      <c r="W8" s="1"/>
    </row>
    <row r="9" spans="1:35">
      <c r="A9" s="1" t="s">
        <v>27</v>
      </c>
      <c r="B9" s="1" t="s">
        <v>55</v>
      </c>
      <c r="C9" s="1" t="s">
        <v>50</v>
      </c>
      <c r="D9" s="1" t="s">
        <v>62</v>
      </c>
      <c r="E9" s="1" t="s">
        <v>31</v>
      </c>
      <c r="F9" s="1" t="s">
        <v>57</v>
      </c>
      <c r="G9" s="5" t="s">
        <v>63</v>
      </c>
      <c r="H9" s="7" t="s">
        <v>34</v>
      </c>
      <c r="I9" s="1"/>
      <c r="K9" s="1" t="s">
        <v>35</v>
      </c>
      <c r="L9" s="1">
        <v>11</v>
      </c>
      <c r="M9" s="1" t="s">
        <v>64</v>
      </c>
      <c r="N9" s="8" t="str">
        <f t="shared" si="1"/>
        <v>10</v>
      </c>
      <c r="O9" s="2">
        <f t="shared" si="2"/>
        <v>0</v>
      </c>
      <c r="P9" s="1">
        <v>0</v>
      </c>
      <c r="Q9" s="1">
        <v>0</v>
      </c>
      <c r="R9" s="1" t="s">
        <v>29</v>
      </c>
      <c r="S9" s="1" t="str">
        <f t="shared" si="3"/>
        <v>x</v>
      </c>
      <c r="T9" s="1" t="str">
        <f t="shared" si="0"/>
        <v>x</v>
      </c>
      <c r="U9" s="6">
        <v>1</v>
      </c>
      <c r="W9" s="1"/>
    </row>
    <row r="10" spans="1:35">
      <c r="A10" s="1" t="s">
        <v>65</v>
      </c>
      <c r="B10" s="1" t="s">
        <v>28</v>
      </c>
      <c r="D10" s="1" t="s">
        <v>66</v>
      </c>
      <c r="E10" s="1" t="s">
        <v>31</v>
      </c>
      <c r="F10" s="1" t="s">
        <v>67</v>
      </c>
      <c r="G10" s="1" t="s">
        <v>33</v>
      </c>
      <c r="H10" s="7" t="s">
        <v>68</v>
      </c>
      <c r="I10" s="1"/>
      <c r="K10" s="1" t="s">
        <v>35</v>
      </c>
      <c r="L10" s="1">
        <v>11</v>
      </c>
      <c r="M10" s="1" t="s">
        <v>36</v>
      </c>
      <c r="N10" s="8" t="str">
        <f t="shared" si="1"/>
        <v>01</v>
      </c>
      <c r="O10" s="2">
        <f t="shared" si="2"/>
        <v>0</v>
      </c>
      <c r="P10" s="1">
        <v>1</v>
      </c>
      <c r="Q10" s="1">
        <v>0</v>
      </c>
      <c r="R10" s="1" t="s">
        <v>29</v>
      </c>
      <c r="S10" s="1" t="str">
        <f t="shared" si="3"/>
        <v>x</v>
      </c>
      <c r="T10" s="1" t="str">
        <f t="shared" si="0"/>
        <v>x</v>
      </c>
      <c r="U10" s="6">
        <v>1</v>
      </c>
      <c r="W10" s="1"/>
    </row>
    <row r="11" spans="1:35">
      <c r="A11" s="1" t="s">
        <v>69</v>
      </c>
      <c r="B11" s="1">
        <v>0</v>
      </c>
      <c r="C11" s="1" t="s">
        <v>29</v>
      </c>
      <c r="D11" s="1" t="s">
        <v>70</v>
      </c>
      <c r="E11" s="1" t="s">
        <v>31</v>
      </c>
      <c r="F11" s="1" t="s">
        <v>32</v>
      </c>
      <c r="G11" s="1" t="s">
        <v>71</v>
      </c>
      <c r="H11" s="7" t="s">
        <v>72</v>
      </c>
      <c r="I11" s="1"/>
      <c r="K11" s="1" t="s">
        <v>35</v>
      </c>
      <c r="L11" s="1" t="s">
        <v>48</v>
      </c>
      <c r="M11" s="1" t="s">
        <v>73</v>
      </c>
      <c r="N11" s="8" t="str">
        <f t="shared" si="1"/>
        <v>10</v>
      </c>
      <c r="O11" s="2">
        <f t="shared" si="2"/>
        <v>0</v>
      </c>
      <c r="P11" s="1">
        <v>0</v>
      </c>
      <c r="Q11" s="1">
        <v>0</v>
      </c>
      <c r="R11" s="1" t="s">
        <v>29</v>
      </c>
      <c r="S11" s="1" t="str">
        <f t="shared" si="3"/>
        <v>x</v>
      </c>
      <c r="T11" s="1" t="str">
        <f t="shared" si="0"/>
        <v>x</v>
      </c>
      <c r="U11" s="6">
        <v>1</v>
      </c>
      <c r="W11" s="1"/>
    </row>
    <row r="12" spans="1:35">
      <c r="A12" s="1" t="s">
        <v>69</v>
      </c>
      <c r="B12" s="1">
        <v>0</v>
      </c>
      <c r="C12" s="1">
        <v>10</v>
      </c>
      <c r="D12" s="1" t="s">
        <v>74</v>
      </c>
      <c r="E12" s="1" t="s">
        <v>31</v>
      </c>
      <c r="F12" s="1" t="s">
        <v>32</v>
      </c>
      <c r="G12" s="1" t="s">
        <v>71</v>
      </c>
      <c r="H12" s="7" t="s">
        <v>72</v>
      </c>
      <c r="I12" s="1"/>
      <c r="K12" s="1" t="s">
        <v>35</v>
      </c>
      <c r="L12" s="1" t="s">
        <v>48</v>
      </c>
      <c r="M12" s="1" t="s">
        <v>73</v>
      </c>
      <c r="N12" s="8" t="str">
        <f t="shared" si="1"/>
        <v>10</v>
      </c>
      <c r="O12" s="2">
        <f t="shared" si="2"/>
        <v>0</v>
      </c>
      <c r="P12" s="1">
        <v>0</v>
      </c>
      <c r="Q12" s="1">
        <v>0</v>
      </c>
      <c r="R12" s="1" t="s">
        <v>29</v>
      </c>
      <c r="S12" s="1" t="str">
        <f t="shared" si="3"/>
        <v>x</v>
      </c>
      <c r="T12" s="1" t="str">
        <f t="shared" si="0"/>
        <v>x</v>
      </c>
      <c r="U12" s="6">
        <v>1</v>
      </c>
      <c r="W12" s="1"/>
    </row>
    <row r="13" spans="1:35">
      <c r="A13" s="1" t="s">
        <v>69</v>
      </c>
      <c r="B13" s="1">
        <v>0</v>
      </c>
      <c r="C13" s="1" t="s">
        <v>48</v>
      </c>
      <c r="D13" s="1" t="s">
        <v>75</v>
      </c>
      <c r="E13" s="1" t="s">
        <v>31</v>
      </c>
      <c r="F13" s="1" t="s">
        <v>32</v>
      </c>
      <c r="G13" s="1" t="s">
        <v>71</v>
      </c>
      <c r="H13" s="7" t="s">
        <v>72</v>
      </c>
      <c r="I13" s="1"/>
      <c r="K13" s="1" t="s">
        <v>35</v>
      </c>
      <c r="L13" s="1" t="s">
        <v>48</v>
      </c>
      <c r="M13" s="1" t="s">
        <v>73</v>
      </c>
      <c r="N13" s="8" t="str">
        <f t="shared" si="1"/>
        <v>10</v>
      </c>
      <c r="O13" s="2">
        <f t="shared" si="2"/>
        <v>0</v>
      </c>
      <c r="P13" s="1">
        <v>0</v>
      </c>
      <c r="Q13" s="1">
        <v>0</v>
      </c>
      <c r="R13" s="1" t="s">
        <v>29</v>
      </c>
      <c r="S13" s="1" t="str">
        <f t="shared" si="3"/>
        <v>x</v>
      </c>
      <c r="T13" s="1" t="str">
        <f t="shared" si="0"/>
        <v>x</v>
      </c>
      <c r="U13" s="6">
        <v>1</v>
      </c>
      <c r="W13" s="1"/>
    </row>
    <row r="14" spans="1:35">
      <c r="A14" s="1" t="s">
        <v>69</v>
      </c>
      <c r="B14" s="1">
        <v>1</v>
      </c>
      <c r="C14" s="1" t="s">
        <v>29</v>
      </c>
      <c r="D14" s="1" t="s">
        <v>76</v>
      </c>
      <c r="E14" s="1" t="s">
        <v>31</v>
      </c>
      <c r="F14" s="1" t="s">
        <v>57</v>
      </c>
      <c r="G14" s="1" t="s">
        <v>77</v>
      </c>
      <c r="H14" s="7" t="s">
        <v>34</v>
      </c>
      <c r="I14" s="1"/>
      <c r="K14" s="1" t="s">
        <v>35</v>
      </c>
      <c r="L14" s="1" t="s">
        <v>48</v>
      </c>
      <c r="M14" s="1" t="s">
        <v>78</v>
      </c>
      <c r="N14" s="8" t="str">
        <f t="shared" si="1"/>
        <v>10</v>
      </c>
      <c r="O14" s="2">
        <f>IF(ISNUMBER(SEARCH("ALU", K14)), 0, IF(ISNUMBER(SEARCH("PC+2", K14)), 1, "Other"))</f>
        <v>0</v>
      </c>
      <c r="P14" s="1">
        <v>0</v>
      </c>
      <c r="Q14" s="1">
        <v>0</v>
      </c>
      <c r="R14" s="1" t="s">
        <v>29</v>
      </c>
      <c r="S14" s="1" t="str">
        <f t="shared" si="3"/>
        <v>x</v>
      </c>
      <c r="T14" s="1" t="str">
        <f t="shared" si="0"/>
        <v>x</v>
      </c>
      <c r="U14" s="6">
        <v>1</v>
      </c>
      <c r="W14" s="1"/>
    </row>
    <row r="15" spans="1:35">
      <c r="A15" s="1" t="s">
        <v>69</v>
      </c>
      <c r="B15" s="1">
        <v>1</v>
      </c>
      <c r="C15" s="1" t="s">
        <v>46</v>
      </c>
      <c r="D15" s="1" t="s">
        <v>79</v>
      </c>
      <c r="E15" s="1" t="s">
        <v>31</v>
      </c>
      <c r="F15" s="1" t="s">
        <v>57</v>
      </c>
      <c r="G15" s="1" t="s">
        <v>77</v>
      </c>
      <c r="H15" s="7" t="s">
        <v>34</v>
      </c>
      <c r="I15" s="1"/>
      <c r="K15" s="1" t="s">
        <v>35</v>
      </c>
      <c r="L15" s="1" t="s">
        <v>48</v>
      </c>
      <c r="M15" s="1" t="s">
        <v>78</v>
      </c>
      <c r="N15" s="8" t="str">
        <f t="shared" si="1"/>
        <v>10</v>
      </c>
      <c r="O15" s="2">
        <f t="shared" si="2"/>
        <v>0</v>
      </c>
      <c r="P15" s="1">
        <v>0</v>
      </c>
      <c r="Q15" s="1">
        <v>0</v>
      </c>
      <c r="R15" s="1" t="s">
        <v>29</v>
      </c>
      <c r="S15" s="1" t="str">
        <f t="shared" si="3"/>
        <v>x</v>
      </c>
      <c r="T15" s="1" t="str">
        <f t="shared" si="0"/>
        <v>x</v>
      </c>
      <c r="U15" s="6">
        <v>1</v>
      </c>
      <c r="W15" s="1"/>
    </row>
    <row r="16" spans="1:35">
      <c r="A16" s="1" t="s">
        <v>69</v>
      </c>
      <c r="B16" s="1">
        <v>1</v>
      </c>
      <c r="C16" s="1" t="s">
        <v>48</v>
      </c>
      <c r="D16" s="1" t="s">
        <v>80</v>
      </c>
      <c r="E16" s="1" t="s">
        <v>31</v>
      </c>
      <c r="F16" s="1" t="s">
        <v>57</v>
      </c>
      <c r="G16" s="1" t="s">
        <v>77</v>
      </c>
      <c r="H16" s="7" t="s">
        <v>34</v>
      </c>
      <c r="I16" s="1"/>
      <c r="K16" s="1" t="s">
        <v>35</v>
      </c>
      <c r="L16" s="1" t="s">
        <v>48</v>
      </c>
      <c r="M16" s="1" t="s">
        <v>78</v>
      </c>
      <c r="N16" s="8" t="str">
        <f t="shared" si="1"/>
        <v>10</v>
      </c>
      <c r="O16" s="2">
        <f t="shared" si="2"/>
        <v>0</v>
      </c>
      <c r="P16" s="1">
        <v>0</v>
      </c>
      <c r="Q16" s="1">
        <v>0</v>
      </c>
      <c r="R16" s="1" t="s">
        <v>29</v>
      </c>
      <c r="S16" s="1" t="str">
        <f t="shared" si="3"/>
        <v>x</v>
      </c>
      <c r="T16" s="1" t="str">
        <f t="shared" si="0"/>
        <v>x</v>
      </c>
      <c r="U16" s="6">
        <v>1</v>
      </c>
      <c r="W16" s="1"/>
    </row>
    <row r="17" spans="1:23">
      <c r="A17" s="1" t="s">
        <v>81</v>
      </c>
      <c r="B17" s="1" t="s">
        <v>28</v>
      </c>
      <c r="D17" s="1" t="s">
        <v>82</v>
      </c>
      <c r="E17" s="1" t="s">
        <v>31</v>
      </c>
      <c r="F17" s="1" t="s">
        <v>32</v>
      </c>
      <c r="G17" s="1" t="s">
        <v>83</v>
      </c>
      <c r="H17" s="7"/>
      <c r="I17" s="1" t="s">
        <v>84</v>
      </c>
      <c r="J17" s="1" t="s">
        <v>85</v>
      </c>
      <c r="K17" s="1"/>
      <c r="L17" s="1" t="s">
        <v>29</v>
      </c>
      <c r="M17" s="1" t="s">
        <v>86</v>
      </c>
      <c r="N17" s="8" t="str">
        <f>IF(H17="RA", "00", IF(H17="RB", "01", IF(H17="RC", "10", "11 Default")))</f>
        <v>11 Default</v>
      </c>
      <c r="O17" s="2" t="str">
        <f>IF(ISNUMBER(SEARCH("ALU", K17)), 0, IF(ISNUMBER(SEARCH("PC+2", K17)), 1, "Other"))</f>
        <v>Other</v>
      </c>
      <c r="P17" s="1">
        <v>0</v>
      </c>
      <c r="Q17" s="1">
        <v>1</v>
      </c>
      <c r="R17" s="1" t="s">
        <v>48</v>
      </c>
      <c r="S17" s="1" t="str">
        <f t="shared" si="3"/>
        <v>0</v>
      </c>
      <c r="T17" s="1" t="str">
        <f t="shared" si="0"/>
        <v>0</v>
      </c>
      <c r="U17" s="6">
        <v>0</v>
      </c>
      <c r="W17" s="1"/>
    </row>
    <row r="18" spans="1:23">
      <c r="A18" s="1" t="s">
        <v>87</v>
      </c>
      <c r="B18" s="1" t="s">
        <v>28</v>
      </c>
      <c r="D18" s="1" t="s">
        <v>88</v>
      </c>
      <c r="E18" s="1" t="s">
        <v>31</v>
      </c>
      <c r="F18" s="1" t="s">
        <v>32</v>
      </c>
      <c r="G18" s="1" t="s">
        <v>83</v>
      </c>
      <c r="H18" s="7"/>
      <c r="I18" s="1" t="s">
        <v>84</v>
      </c>
      <c r="J18" s="1" t="s">
        <v>85</v>
      </c>
      <c r="K18" s="1"/>
      <c r="L18" s="1" t="s">
        <v>29</v>
      </c>
      <c r="M18" s="1" t="s">
        <v>86</v>
      </c>
      <c r="N18" s="8" t="str">
        <f t="shared" ref="N18:N23" si="4">IF(H18="RA", "00", IF(H18="RB", "01", IF(H18="RC", "10", "11 Default")))</f>
        <v>11 Default</v>
      </c>
      <c r="O18" s="2" t="str">
        <f t="shared" si="2"/>
        <v>Other</v>
      </c>
      <c r="P18" s="1">
        <v>0</v>
      </c>
      <c r="Q18" s="1">
        <v>1</v>
      </c>
      <c r="R18" s="1" t="s">
        <v>46</v>
      </c>
      <c r="S18" s="1" t="str">
        <f t="shared" si="3"/>
        <v>0</v>
      </c>
      <c r="T18" s="1" t="str">
        <f t="shared" si="0"/>
        <v>0</v>
      </c>
      <c r="U18" s="6">
        <v>0</v>
      </c>
      <c r="W18" s="1"/>
    </row>
    <row r="19" spans="1:23">
      <c r="A19" s="1" t="s">
        <v>89</v>
      </c>
      <c r="B19" s="1" t="s">
        <v>28</v>
      </c>
      <c r="D19" s="1" t="s">
        <v>90</v>
      </c>
      <c r="E19" s="1" t="s">
        <v>31</v>
      </c>
      <c r="F19" s="1" t="s">
        <v>32</v>
      </c>
      <c r="G19" s="1" t="s">
        <v>83</v>
      </c>
      <c r="H19" s="7"/>
      <c r="I19" s="1" t="s">
        <v>84</v>
      </c>
      <c r="J19" s="1" t="s">
        <v>85</v>
      </c>
      <c r="K19" s="1"/>
      <c r="L19" s="1" t="s">
        <v>29</v>
      </c>
      <c r="M19" s="1" t="s">
        <v>86</v>
      </c>
      <c r="N19" s="8" t="str">
        <f t="shared" si="4"/>
        <v>11 Default</v>
      </c>
      <c r="O19" s="2" t="str">
        <f t="shared" si="2"/>
        <v>Other</v>
      </c>
      <c r="P19" s="1">
        <v>0</v>
      </c>
      <c r="Q19" s="1">
        <v>1</v>
      </c>
      <c r="R19" s="1" t="s">
        <v>50</v>
      </c>
      <c r="S19" s="1" t="str">
        <f t="shared" si="3"/>
        <v>0</v>
      </c>
      <c r="T19" s="1" t="str">
        <f t="shared" si="0"/>
        <v>0</v>
      </c>
      <c r="U19" s="6">
        <v>0</v>
      </c>
      <c r="W19" s="1"/>
    </row>
    <row r="20" spans="1:23">
      <c r="A20" s="1" t="s">
        <v>91</v>
      </c>
      <c r="B20" s="1" t="s">
        <v>28</v>
      </c>
      <c r="D20" s="1" t="s">
        <v>92</v>
      </c>
      <c r="E20" s="1"/>
      <c r="F20" s="1"/>
      <c r="G20" s="1"/>
      <c r="H20" s="7" t="s">
        <v>93</v>
      </c>
      <c r="I20" s="1" t="s">
        <v>84</v>
      </c>
      <c r="J20" s="1" t="s">
        <v>85</v>
      </c>
      <c r="K20" s="1" t="s">
        <v>94</v>
      </c>
      <c r="L20" s="1" t="s">
        <v>29</v>
      </c>
      <c r="M20" s="1" t="s">
        <v>37</v>
      </c>
      <c r="N20" s="8" t="str">
        <f t="shared" si="4"/>
        <v>00</v>
      </c>
      <c r="O20" s="2">
        <f t="shared" si="2"/>
        <v>1</v>
      </c>
      <c r="P20" s="1" t="s">
        <v>37</v>
      </c>
      <c r="Q20" s="1">
        <v>1</v>
      </c>
      <c r="R20" s="1" t="s">
        <v>29</v>
      </c>
      <c r="S20" s="1" t="str">
        <f t="shared" si="3"/>
        <v>0</v>
      </c>
      <c r="T20" s="1" t="str">
        <f t="shared" si="0"/>
        <v>0</v>
      </c>
      <c r="U20" s="6">
        <v>1</v>
      </c>
      <c r="W20" s="1"/>
    </row>
    <row r="21" spans="1:23">
      <c r="A21" s="1" t="s">
        <v>95</v>
      </c>
      <c r="B21" s="1" t="s">
        <v>28</v>
      </c>
      <c r="D21" s="1" t="s">
        <v>96</v>
      </c>
      <c r="E21" s="1"/>
      <c r="F21" s="1"/>
      <c r="G21" s="1"/>
      <c r="H21" s="7" t="s">
        <v>93</v>
      </c>
      <c r="I21" s="1" t="s">
        <v>97</v>
      </c>
      <c r="J21" s="1">
        <v>0</v>
      </c>
      <c r="K21" s="1" t="s">
        <v>94</v>
      </c>
      <c r="L21" s="1" t="s">
        <v>29</v>
      </c>
      <c r="M21" s="1" t="s">
        <v>37</v>
      </c>
      <c r="N21" s="8" t="str">
        <f t="shared" si="4"/>
        <v>00</v>
      </c>
      <c r="O21" s="2">
        <f t="shared" si="2"/>
        <v>1</v>
      </c>
      <c r="P21" s="1" t="s">
        <v>37</v>
      </c>
      <c r="Q21" s="1">
        <v>1</v>
      </c>
      <c r="R21" s="1" t="s">
        <v>29</v>
      </c>
      <c r="S21" s="1" t="s">
        <v>37</v>
      </c>
      <c r="T21" s="1" t="str">
        <f t="shared" si="0"/>
        <v>1</v>
      </c>
      <c r="U21" s="6">
        <v>1</v>
      </c>
      <c r="W21" s="1"/>
    </row>
    <row r="22" spans="1:23">
      <c r="A22" s="1" t="s">
        <v>98</v>
      </c>
      <c r="B22" s="1" t="s">
        <v>28</v>
      </c>
      <c r="D22" s="1" t="s">
        <v>99</v>
      </c>
      <c r="E22" s="1"/>
      <c r="F22" s="1"/>
      <c r="G22" s="1"/>
      <c r="H22" s="7"/>
      <c r="I22" s="1" t="s">
        <v>100</v>
      </c>
      <c r="J22" s="1" t="s">
        <v>85</v>
      </c>
      <c r="K22" s="1"/>
      <c r="L22" s="1" t="s">
        <v>29</v>
      </c>
      <c r="M22" s="1" t="s">
        <v>37</v>
      </c>
      <c r="N22" s="8" t="str">
        <f t="shared" si="4"/>
        <v>11 Default</v>
      </c>
      <c r="O22" s="2" t="str">
        <f>IF(ISNUMBER(SEARCH("ALU", K22)), 0, IF(ISNUMBER(SEARCH("PC+2", K22)), 1, "Other"))</f>
        <v>Other</v>
      </c>
      <c r="P22" s="1" t="s">
        <v>37</v>
      </c>
      <c r="Q22" s="1">
        <v>1</v>
      </c>
      <c r="R22" s="1" t="s">
        <v>29</v>
      </c>
      <c r="S22" s="1" t="s">
        <v>55</v>
      </c>
      <c r="T22" s="1" t="str">
        <f t="shared" si="0"/>
        <v>0</v>
      </c>
      <c r="U22" s="6">
        <v>0</v>
      </c>
      <c r="W22" s="1"/>
    </row>
    <row r="23" spans="1:23">
      <c r="A23" s="1" t="s">
        <v>101</v>
      </c>
      <c r="B23" s="1" t="s">
        <v>28</v>
      </c>
      <c r="D23" s="1" t="s">
        <v>102</v>
      </c>
      <c r="E23" s="1"/>
      <c r="F23" s="1" t="s">
        <v>67</v>
      </c>
      <c r="G23" s="1" t="s">
        <v>103</v>
      </c>
      <c r="H23" s="7" t="s">
        <v>93</v>
      </c>
      <c r="I23" s="1"/>
      <c r="K23" s="1"/>
      <c r="L23" s="1" t="s">
        <v>29</v>
      </c>
      <c r="M23" s="1">
        <v>111</v>
      </c>
      <c r="N23" s="8" t="str">
        <f t="shared" si="4"/>
        <v>00</v>
      </c>
      <c r="O23" s="2" t="str">
        <f t="shared" si="2"/>
        <v>Other</v>
      </c>
      <c r="P23" s="1">
        <v>1</v>
      </c>
      <c r="Q23" s="1">
        <v>0</v>
      </c>
      <c r="R23" s="1" t="s">
        <v>29</v>
      </c>
      <c r="S23" s="1" t="str">
        <f t="shared" si="3"/>
        <v>x</v>
      </c>
      <c r="T23" s="1" t="str">
        <f t="shared" si="0"/>
        <v>x</v>
      </c>
      <c r="U23" s="6">
        <v>1</v>
      </c>
      <c r="W23" s="1"/>
    </row>
    <row r="24" spans="1:23">
      <c r="A24" s="1" t="s">
        <v>89</v>
      </c>
      <c r="D24" s="1" t="s">
        <v>104</v>
      </c>
      <c r="E24" s="1"/>
      <c r="F24" s="1"/>
      <c r="G24" s="1"/>
      <c r="H24" s="7"/>
      <c r="I24" s="1"/>
      <c r="K24" s="1"/>
      <c r="L24" s="1" t="s">
        <v>29</v>
      </c>
      <c r="M24" s="1" t="s">
        <v>37</v>
      </c>
      <c r="N24" s="8" t="s">
        <v>29</v>
      </c>
      <c r="O24" s="2"/>
      <c r="P24" s="1" t="s">
        <v>28</v>
      </c>
      <c r="Q24" s="1">
        <v>1</v>
      </c>
      <c r="R24" s="1" t="s">
        <v>50</v>
      </c>
      <c r="S24" s="1"/>
      <c r="T24" s="1"/>
      <c r="U24" s="6">
        <v>0</v>
      </c>
      <c r="W24" s="1"/>
    </row>
    <row r="25" spans="1:23">
      <c r="D25" s="1" t="s">
        <v>105</v>
      </c>
      <c r="E25" s="1"/>
      <c r="F25" s="1"/>
      <c r="G25" s="1"/>
      <c r="H25" s="7"/>
      <c r="I25" s="1"/>
      <c r="K25" s="1"/>
      <c r="L25" s="1" t="s">
        <v>29</v>
      </c>
      <c r="M25" s="1" t="s">
        <v>37</v>
      </c>
      <c r="N25" s="8"/>
      <c r="O25" s="2"/>
      <c r="P25" s="1"/>
      <c r="Q25" s="1"/>
      <c r="S25" s="1"/>
      <c r="T25" s="1"/>
      <c r="U25" s="6">
        <v>0</v>
      </c>
      <c r="W25" s="1"/>
    </row>
    <row r="26" spans="1:23">
      <c r="D26" s="1" t="s">
        <v>106</v>
      </c>
      <c r="E26" s="1"/>
      <c r="F26" s="1"/>
      <c r="G26" s="1"/>
      <c r="H26" s="1"/>
      <c r="I26" s="1"/>
      <c r="K26" s="1"/>
      <c r="L26" s="1" t="s">
        <v>29</v>
      </c>
      <c r="M26" s="1" t="s">
        <v>37</v>
      </c>
      <c r="N26" s="1"/>
      <c r="O26" s="2"/>
      <c r="P26" s="1"/>
      <c r="Q26" s="1"/>
      <c r="S26" s="1"/>
      <c r="T26" s="1"/>
      <c r="U26" s="6">
        <v>0</v>
      </c>
      <c r="W26" s="1"/>
    </row>
    <row r="28" spans="1:23">
      <c r="D28" t="s">
        <v>3</v>
      </c>
      <c r="E28" t="s">
        <v>107</v>
      </c>
      <c r="F28" t="s">
        <v>108</v>
      </c>
      <c r="G28" t="s">
        <v>109</v>
      </c>
      <c r="H28" t="s">
        <v>7</v>
      </c>
      <c r="I28" t="s">
        <v>8</v>
      </c>
      <c r="J28" s="1" t="s">
        <v>9</v>
      </c>
      <c r="K28" t="s">
        <v>10</v>
      </c>
      <c r="L28" s="1" t="s">
        <v>11</v>
      </c>
      <c r="M28" t="s">
        <v>110</v>
      </c>
      <c r="N28" t="s">
        <v>111</v>
      </c>
    </row>
    <row r="29" spans="1:23">
      <c r="A29" s="1" t="s">
        <v>112</v>
      </c>
      <c r="D29" t="s">
        <v>113</v>
      </c>
      <c r="E29" t="s">
        <v>114</v>
      </c>
      <c r="G29" s="1">
        <v>10</v>
      </c>
      <c r="H29" t="s">
        <v>100</v>
      </c>
      <c r="I29" t="s">
        <v>97</v>
      </c>
      <c r="J29" s="1" t="s">
        <v>67</v>
      </c>
      <c r="L29" s="1" t="s">
        <v>48</v>
      </c>
      <c r="M29">
        <v>0</v>
      </c>
      <c r="N29">
        <v>1</v>
      </c>
    </row>
    <row r="30" spans="1:23">
      <c r="A30" s="1" t="s">
        <v>115</v>
      </c>
      <c r="D30" t="s">
        <v>116</v>
      </c>
      <c r="E30" t="s">
        <v>114</v>
      </c>
      <c r="F30" t="s">
        <v>100</v>
      </c>
      <c r="G30" s="1" t="s">
        <v>48</v>
      </c>
      <c r="I30" t="s">
        <v>97</v>
      </c>
      <c r="J30" s="1" t="s">
        <v>67</v>
      </c>
      <c r="L30" s="1" t="s">
        <v>29</v>
      </c>
      <c r="M30">
        <v>1</v>
      </c>
      <c r="N30">
        <v>0</v>
      </c>
    </row>
    <row r="31" spans="1:23">
      <c r="A31" s="1" t="s">
        <v>117</v>
      </c>
      <c r="D31" t="s">
        <v>118</v>
      </c>
    </row>
    <row r="32" spans="1:23">
      <c r="A32" s="1" t="s">
        <v>119</v>
      </c>
      <c r="D32" t="s">
        <v>120</v>
      </c>
    </row>
    <row r="34" spans="4:7" ht="14.45" customHeight="1">
      <c r="D34" s="9" t="s">
        <v>12</v>
      </c>
      <c r="E34" s="9"/>
      <c r="F34" s="3" t="s">
        <v>121</v>
      </c>
    </row>
    <row r="35" spans="4:7">
      <c r="D35" s="1" t="s">
        <v>33</v>
      </c>
      <c r="E35" s="1" t="s">
        <v>29</v>
      </c>
    </row>
    <row r="36" spans="4:7">
      <c r="D36" s="1" t="s">
        <v>122</v>
      </c>
      <c r="E36" s="1" t="s">
        <v>48</v>
      </c>
    </row>
    <row r="37" spans="4:7">
      <c r="D37" s="1" t="s">
        <v>123</v>
      </c>
      <c r="E37" s="1" t="s">
        <v>46</v>
      </c>
    </row>
    <row r="38" spans="4:7">
      <c r="D38" s="1" t="s">
        <v>83</v>
      </c>
      <c r="E38" s="1" t="s">
        <v>50</v>
      </c>
    </row>
    <row r="40" spans="4:7">
      <c r="D40" t="s">
        <v>124</v>
      </c>
      <c r="E40">
        <v>1010</v>
      </c>
      <c r="F40" s="4">
        <v>1011</v>
      </c>
      <c r="G40">
        <v>1110</v>
      </c>
    </row>
    <row r="41" spans="4:7">
      <c r="E41">
        <v>10</v>
      </c>
      <c r="F41">
        <v>11</v>
      </c>
      <c r="G41">
        <v>14</v>
      </c>
    </row>
  </sheetData>
  <mergeCells count="1">
    <mergeCell ref="D34:E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8768-F3BF-4E5E-A0A9-E376013928E2}">
  <dimension ref="A1:J3"/>
  <sheetViews>
    <sheetView workbookViewId="0">
      <selection activeCell="J10" sqref="J10"/>
    </sheetView>
  </sheetViews>
  <sheetFormatPr defaultRowHeight="14.45"/>
  <cols>
    <col min="1" max="1" width="39.28515625" bestFit="1" customWidth="1"/>
    <col min="2" max="2" width="23.140625" bestFit="1" customWidth="1"/>
    <col min="3" max="3" width="26" bestFit="1" customWidth="1"/>
    <col min="4" max="4" width="26" customWidth="1"/>
    <col min="5" max="5" width="29.7109375" bestFit="1" customWidth="1"/>
  </cols>
  <sheetData>
    <row r="1" spans="1:10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s="6" t="s">
        <v>131</v>
      </c>
      <c r="H1" s="6" t="s">
        <v>132</v>
      </c>
      <c r="I1" t="s">
        <v>133</v>
      </c>
      <c r="J1" t="s">
        <v>134</v>
      </c>
    </row>
    <row r="2" spans="1:10">
      <c r="A2" t="s">
        <v>135</v>
      </c>
      <c r="B2" t="s">
        <v>136</v>
      </c>
      <c r="C2" t="s">
        <v>137</v>
      </c>
      <c r="D2" t="s">
        <v>138</v>
      </c>
    </row>
    <row r="3" spans="1:10">
      <c r="D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2023-11-30T10:49:57Z</dcterms:created>
  <dcterms:modified xsi:type="dcterms:W3CDTF">2023-12-08T15:26:18Z</dcterms:modified>
  <cp:category/>
  <cp:contentStatus/>
</cp:coreProperties>
</file>