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\me\Data analysis\HR Assignment\"/>
    </mc:Choice>
  </mc:AlternateContent>
  <xr:revisionPtr revIDLastSave="0" documentId="13_ncr:1_{5E0FE645-2FA3-41F0-AE0C-26BC9BDD4CDE}" xr6:coauthVersionLast="47" xr6:coauthVersionMax="47" xr10:uidLastSave="{00000000-0000-0000-0000-000000000000}"/>
  <bookViews>
    <workbookView xWindow="-108" yWindow="-108" windowWidth="23256" windowHeight="13896" firstSheet="1" activeTab="5" xr2:uid="{F991742E-B1F2-4E00-BA21-73C2B1054629}"/>
  </bookViews>
  <sheets>
    <sheet name="A-Q.1,2,3" sheetId="1" r:id="rId1"/>
    <sheet name="A-Q.4&amp;5" sheetId="2" r:id="rId2"/>
    <sheet name="B-Q.6,7,8,9" sheetId="3" r:id="rId3"/>
    <sheet name="C-Q.10,11,12,13" sheetId="8" r:id="rId4"/>
    <sheet name="D-Q.14,15" sheetId="9" r:id="rId5"/>
    <sheet name="D-Q16" sheetId="10" r:id="rId6"/>
  </sheets>
  <calcPr calcId="191029"/>
  <pivotCaches>
    <pivotCache cacheId="1926" r:id="rId7"/>
    <pivotCache cacheId="1927" r:id="rId8"/>
    <pivotCache cacheId="1928" r:id="rId9"/>
    <pivotCache cacheId="1929" r:id="rId10"/>
    <pivotCache cacheId="1930" r:id="rId11"/>
    <pivotCache cacheId="1931" r:id="rId12"/>
    <pivotCache cacheId="1932" r:id="rId13"/>
    <pivotCache cacheId="1933" r:id="rId14"/>
    <pivotCache cacheId="1934" r:id="rId15"/>
    <pivotCache cacheId="1935" r:id="rId16"/>
    <pivotCache cacheId="1936" r:id="rId17"/>
    <pivotCache cacheId="1937" r:id="rId18"/>
    <pivotCache cacheId="1938" r:id="rId19"/>
    <pivotCache cacheId="1939" r:id="rId20"/>
    <pivotCache cacheId="1940" r:id="rId21"/>
    <pivotCache cacheId="1941" r:id="rId22"/>
    <pivotCache cacheId="1943" r:id="rId23"/>
    <pivotCache cacheId="1949" r:id="rId2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R Data_4bba5471-1cde-41aa-9122-275f7a017c41" name="HR Data" connection="Query - HR Data"/>
          <x15:modelTable id="Turnover by Gender_e135418d-fe36-4731-9b9f-0daded6a307d" name="Turnover by Gender" connection="Query - Turnover by Gender"/>
          <x15:modelTable id="Tunover by Race_d3cb06a3-dc68-4138-8a4d-f991cd6fbc7a" name="Tunover by Race" connection="Query - Tunover by Race"/>
          <x15:modelTable id="count by hire year_d75651b2-7c96-49c8-a190-405cc9512370" name="count by hire year" connection="Query - count by hire year"/>
          <x15:modelTable id="HR Data  3 1_1c75bda4-2640-4292-9c0b-2bda7c666e2b" name="HR Data  3 1" connection="Query - HR Data (3)2"/>
          <x15:modelTable id="Turnover rate_a589d721-7984-4c5b-8f82-21c73e919572" name="Turnover rate" connection="Query - Turnover rate"/>
          <x15:modelTable id="Turnover rate 1_6ff2814a-37e3-4b8e-8b21-8023df0cfafe" name="Turnover rate 1" connection="Query - Turnover rate1"/>
          <x15:modelTable id="Number per term year_f6a360bb-00b6-4580-a899-208c6ff72935" name="Number per term year" connection="Query - Number per term year"/>
          <x15:modelTable id="Turnover by Dept_d17a53ea-49f9-4a3c-97ff-6f93e3d7fd19" name="Turnover by Dept" connection="Query - Turnover by Dept"/>
          <x15:modelTable id="turnover by job title_801870ef-3356-4bb7-bbc7-7ceadaf1a75b" name="turnover by job title" connection="Query - turnover by job title"/>
          <x15:modelTable id="Turnover by Depr-JT_7780d9b7-c7cf-4da7-8c6c-3fe24139318e" name="Turnover by Depr-JT" connection="Query - Turnover by Depr-JT"/>
        </x15:modelTables>
        <x15:extLst>
          <ext xmlns:x16="http://schemas.microsoft.com/office/spreadsheetml/2014/11/main" uri="{9835A34E-60A6-4A7C-AAB8-D5F71C897F49}">
            <x16:modelTimeGroupings>
              <x16:modelTimeGrouping tableName="HR Data" columnName="hire_date" columnId="hire_date">
                <x16:calculatedTimeColumn columnName="hire_date (Year)" columnId="hire_date (Year)" contentType="years" isSelected="1"/>
                <x16:calculatedTimeColumn columnName="hire_date (Quarter)" columnId="hire_date (Quarter)" contentType="quarters" isSelected="1"/>
                <x16:calculatedTimeColumn columnName="hire_date (Month Index)" columnId="hire_date (Month Index)" contentType="monthsindex" isSelected="1"/>
                <x16:calculatedTimeColumn columnName="hire_date (Month)" columnId="hire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2" l="1"/>
  <c r="C4" i="2"/>
  <c r="C3" i="2"/>
  <c r="C2" i="2"/>
  <c r="G14" i="1"/>
  <c r="G13" i="1"/>
  <c r="G12" i="1"/>
  <c r="G11" i="1"/>
  <c r="G10" i="1"/>
  <c r="G9" i="1"/>
  <c r="G8" i="1"/>
  <c r="G7" i="1"/>
  <c r="G6" i="1"/>
  <c r="G5" i="1"/>
  <c r="G4" i="1"/>
  <c r="G3" i="1"/>
  <c r="G2" i="1"/>
  <c r="C2" i="1"/>
  <c r="C4" i="1"/>
  <c r="C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82A88-63E8-4DCE-8C9E-7156BE64D067}" name="Query - count by hire year" description="Connection to the 'count by hire year' query in the workbook." type="100" refreshedVersion="8" minRefreshableVersion="5">
    <extLst>
      <ext xmlns:x15="http://schemas.microsoft.com/office/spreadsheetml/2010/11/main" uri="{DE250136-89BD-433C-8126-D09CA5730AF9}">
        <x15:connection id="50852a85-cc27-431a-bd71-3424019aeceb"/>
      </ext>
    </extLst>
  </connection>
  <connection id="2" xr16:uid="{3706AA55-36CC-4134-B6FB-055E5572F212}" name="Query - HR Data" description="Connection to the 'HR Data' query in the workbook." type="100" refreshedVersion="8" minRefreshableVersion="5">
    <extLst>
      <ext xmlns:x15="http://schemas.microsoft.com/office/spreadsheetml/2010/11/main" uri="{DE250136-89BD-433C-8126-D09CA5730AF9}">
        <x15:connection id="a953d7d3-9ebf-44ad-8365-e644ff47cd1b"/>
      </ext>
    </extLst>
  </connection>
  <connection id="3" xr16:uid="{B2C07CE6-D23F-4567-88CA-11453F6119A9}" name="Query - HR Data (3)2" description="Connection to the 'HR Data (3)' query in the workbook." type="100" refreshedVersion="8" minRefreshableVersion="5">
    <extLst>
      <ext xmlns:x15="http://schemas.microsoft.com/office/spreadsheetml/2010/11/main" uri="{DE250136-89BD-433C-8126-D09CA5730AF9}">
        <x15:connection id="6c8e50e0-cdb5-4177-ad33-e5409316bdc6"/>
      </ext>
    </extLst>
  </connection>
  <connection id="4" xr16:uid="{FBAC2838-8D51-4E24-824B-5F474237046A}" name="Query - Number per term year" description="Connection to the 'Number per term year' query in the workbook." type="100" refreshedVersion="8" minRefreshableVersion="5">
    <extLst>
      <ext xmlns:x15="http://schemas.microsoft.com/office/spreadsheetml/2010/11/main" uri="{DE250136-89BD-433C-8126-D09CA5730AF9}">
        <x15:connection id="86dd4e0e-9163-4866-b070-0ee652300692"/>
      </ext>
    </extLst>
  </connection>
  <connection id="5" xr16:uid="{F9CEBBB9-7A03-492D-9FAE-03F3B6BE3633}" name="Query - Tunover by Race" description="Connection to the 'Tunover by Race' query in the workbook." type="100" refreshedVersion="8" minRefreshableVersion="5">
    <extLst>
      <ext xmlns:x15="http://schemas.microsoft.com/office/spreadsheetml/2010/11/main" uri="{DE250136-89BD-433C-8126-D09CA5730AF9}">
        <x15:connection id="a24fa6e5-f6b0-4eb6-af25-ef7351e251fd"/>
      </ext>
    </extLst>
  </connection>
  <connection id="6" xr16:uid="{00D234A2-0C6B-4C9F-BBBA-10900836BAF2}" name="Query - Turnover by Depr-JT" description="Connection to the 'Turnover by Depr-JT' query in the workbook." type="100" refreshedVersion="8" minRefreshableVersion="5">
    <extLst>
      <ext xmlns:x15="http://schemas.microsoft.com/office/spreadsheetml/2010/11/main" uri="{DE250136-89BD-433C-8126-D09CA5730AF9}">
        <x15:connection id="25f1aabf-36d9-42c5-9a46-87f3817e90c2"/>
      </ext>
    </extLst>
  </connection>
  <connection id="7" xr16:uid="{A96361B5-8EC3-4888-A066-840DAF08B4EC}" name="Query - Turnover by Dept" description="Connection to the 'Turnover by Dept' query in the workbook." type="100" refreshedVersion="8" minRefreshableVersion="5">
    <extLst>
      <ext xmlns:x15="http://schemas.microsoft.com/office/spreadsheetml/2010/11/main" uri="{DE250136-89BD-433C-8126-D09CA5730AF9}">
        <x15:connection id="8075bf1a-7407-43b0-b321-4534a6ea07b5"/>
      </ext>
    </extLst>
  </connection>
  <connection id="8" xr16:uid="{356A2FF4-5509-42FE-8ADC-43B47EA7881E}" name="Query - Turnover by Gender" description="Connection to the 'Turnover by Gender' query in the workbook." type="100" refreshedVersion="8" minRefreshableVersion="5">
    <extLst>
      <ext xmlns:x15="http://schemas.microsoft.com/office/spreadsheetml/2010/11/main" uri="{DE250136-89BD-433C-8126-D09CA5730AF9}">
        <x15:connection id="939d5caa-5c4f-41b1-b9ec-450ca6706981"/>
      </ext>
    </extLst>
  </connection>
  <connection id="9" xr16:uid="{FAB7E727-EC2F-473A-A243-3F35EC83AD40}" name="Query - turnover by job title" description="Connection to the 'turnover by job title' query in the workbook." type="100" refreshedVersion="8" minRefreshableVersion="5">
    <extLst>
      <ext xmlns:x15="http://schemas.microsoft.com/office/spreadsheetml/2010/11/main" uri="{DE250136-89BD-433C-8126-D09CA5730AF9}">
        <x15:connection id="2a8965c3-d2f2-4d39-889d-59ea7751efe6"/>
      </ext>
    </extLst>
  </connection>
  <connection id="10" xr16:uid="{F5D69618-025D-49E0-9FAC-A57AEFE5A008}" name="Query - Turnover rate" description="Connection to the 'Turnover rate' query in the workbook." type="100" refreshedVersion="8" minRefreshableVersion="5">
    <extLst>
      <ext xmlns:x15="http://schemas.microsoft.com/office/spreadsheetml/2010/11/main" uri="{DE250136-89BD-433C-8126-D09CA5730AF9}">
        <x15:connection id="921be035-6bed-4050-bcb6-9ccf1cd9613e">
          <x15:oledbPr connection="Provider=Microsoft.Mashup.OleDb.1;Data Source=$Workbook$;Location=&quot;Turnover rate&quot;;Extended Properties=&quot;&quot;">
            <x15:dbTables>
              <x15:dbTable name="Turnover rate"/>
            </x15:dbTables>
          </x15:oledbPr>
        </x15:connection>
      </ext>
    </extLst>
  </connection>
  <connection id="11" xr16:uid="{A5A1BD09-9D11-4AED-AB21-810FDD5F8908}" name="Query - Turnover rate1" description="Connection to the 'Turnover rate' query in the workbook." type="100" refreshedVersion="8" minRefreshableVersion="5">
    <extLst>
      <ext xmlns:x15="http://schemas.microsoft.com/office/spreadsheetml/2010/11/main" uri="{DE250136-89BD-433C-8126-D09CA5730AF9}">
        <x15:connection id="3a1c788b-4f68-4099-b333-9d23a5d2b4dd">
          <x15:oledbPr connection="Provider=Microsoft.Mashup.OleDb.1;Data Source=$Workbook$;Location=&quot;Turnover rate&quot;;Extended Properties=&quot;&quot;">
            <x15:dbTables>
              <x15:dbTable name="Turnover rate"/>
            </x15:dbTables>
          </x15:oledbPr>
        </x15:connection>
      </ext>
    </extLst>
  </connection>
  <connection id="12" xr16:uid="{B45862F8-2F2F-41BC-9BFC-9CD6131C4D1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<sst xmlns="http://schemas.openxmlformats.org/spreadsheetml/2006/main" count="895" uniqueCount="294">
  <si>
    <t>Row Labels</t>
  </si>
  <si>
    <t>Active Employee</t>
  </si>
  <si>
    <t>Future Term Date (Excluded)</t>
  </si>
  <si>
    <t>Terminated Employee</t>
  </si>
  <si>
    <t>Grand Total</t>
  </si>
  <si>
    <t>Total Number of Employees</t>
  </si>
  <si>
    <t>Percentages</t>
  </si>
  <si>
    <t>Emplyee Status</t>
  </si>
  <si>
    <t>Accounting</t>
  </si>
  <si>
    <t>Auditing</t>
  </si>
  <si>
    <t>Business Development</t>
  </si>
  <si>
    <t>Engineering</t>
  </si>
  <si>
    <t>Human Resources</t>
  </si>
  <si>
    <t>Legal</t>
  </si>
  <si>
    <t>Marketing</t>
  </si>
  <si>
    <t>Product Management</t>
  </si>
  <si>
    <t>Research and Development</t>
  </si>
  <si>
    <t>Sales</t>
  </si>
  <si>
    <t>Services</t>
  </si>
  <si>
    <t>Support</t>
  </si>
  <si>
    <t>Training</t>
  </si>
  <si>
    <t>Number of Employees</t>
  </si>
  <si>
    <t>Departments</t>
  </si>
  <si>
    <t>Female</t>
  </si>
  <si>
    <t>Male</t>
  </si>
  <si>
    <t>Non-Conforming</t>
  </si>
  <si>
    <t>Gender</t>
  </si>
  <si>
    <t>Total Number of employees</t>
  </si>
  <si>
    <t>40</t>
  </si>
  <si>
    <t>50</t>
  </si>
  <si>
    <t>25-35</t>
  </si>
  <si>
    <t>36-45</t>
  </si>
  <si>
    <t>46-60</t>
  </si>
  <si>
    <t>Age Group</t>
  </si>
  <si>
    <t>&lt;25</t>
  </si>
  <si>
    <t>Work Force share</t>
  </si>
  <si>
    <t>Account Coordinator</t>
  </si>
  <si>
    <t>Account Executive</t>
  </si>
  <si>
    <t>Account Manager</t>
  </si>
  <si>
    <t>Accountant I</t>
  </si>
  <si>
    <t>Accountant II</t>
  </si>
  <si>
    <t>Accountant III</t>
  </si>
  <si>
    <t>Accountant IV</t>
  </si>
  <si>
    <t>Accounting Assistant I</t>
  </si>
  <si>
    <t>Accounting Assistant II</t>
  </si>
  <si>
    <t>Accounting Assistant III</t>
  </si>
  <si>
    <t>Accounting Assistant IV</t>
  </si>
  <si>
    <t>Actuary</t>
  </si>
  <si>
    <t>Administrative Assistant</t>
  </si>
  <si>
    <t>Administrative Assistant I</t>
  </si>
  <si>
    <t>Administrative Assistant II</t>
  </si>
  <si>
    <t>Administrative Assistant III</t>
  </si>
  <si>
    <t>Administrative Assistant IV</t>
  </si>
  <si>
    <t>Administrative Officer</t>
  </si>
  <si>
    <t>Analog Circuit Design manager</t>
  </si>
  <si>
    <t>Analyst Programmer</t>
  </si>
  <si>
    <t>Assistant Manager</t>
  </si>
  <si>
    <t>Assistant Professor</t>
  </si>
  <si>
    <t>Assistant Trainer</t>
  </si>
  <si>
    <t>Associate Professor</t>
  </si>
  <si>
    <t>Attorney</t>
  </si>
  <si>
    <t>Automation Specialist I</t>
  </si>
  <si>
    <t>Automation Specialist II</t>
  </si>
  <si>
    <t>Automation Specialist III</t>
  </si>
  <si>
    <t>Automation Specialist IV</t>
  </si>
  <si>
    <t>Budget/Accounting Analyst I</t>
  </si>
  <si>
    <t>Budget/Accounting Analyst II</t>
  </si>
  <si>
    <t>Budget/Accounting Analyst III</t>
  </si>
  <si>
    <t>Budget/Accounting Analyst IV</t>
  </si>
  <si>
    <t>Business Analyst</t>
  </si>
  <si>
    <t>Business Development Manager</t>
  </si>
  <si>
    <t>Business Systems Development Analyst</t>
  </si>
  <si>
    <t>Chief Design Engineer</t>
  </si>
  <si>
    <t>Community Outreach Specialist</t>
  </si>
  <si>
    <t>Compensation Analyst</t>
  </si>
  <si>
    <t>Computer Systems Analyst I</t>
  </si>
  <si>
    <t>Computer Systems Analyst II</t>
  </si>
  <si>
    <t>Computer Systems Analyst III</t>
  </si>
  <si>
    <t>Computer Systems Analyst IV</t>
  </si>
  <si>
    <t>Content Developer</t>
  </si>
  <si>
    <t>Content Developer II</t>
  </si>
  <si>
    <t>Content Developer III</t>
  </si>
  <si>
    <t>Cost Accountant</t>
  </si>
  <si>
    <t>Customer Success Manager</t>
  </si>
  <si>
    <t>Data Coordiator</t>
  </si>
  <si>
    <t>Data Visualization Specialist</t>
  </si>
  <si>
    <t>Database Administrator I</t>
  </si>
  <si>
    <t>Database Administrator II</t>
  </si>
  <si>
    <t>Database Administrator III</t>
  </si>
  <si>
    <t>Database Administrator IV</t>
  </si>
  <si>
    <t>Design Engineer</t>
  </si>
  <si>
    <t>Desktop Support Technician</t>
  </si>
  <si>
    <t>Developer I</t>
  </si>
  <si>
    <t>Developer II</t>
  </si>
  <si>
    <t>Developer III</t>
  </si>
  <si>
    <t>Developer IV</t>
  </si>
  <si>
    <t>Director of Sales</t>
  </si>
  <si>
    <t>Editor</t>
  </si>
  <si>
    <t>Electrical Engineer</t>
  </si>
  <si>
    <t>Engineer I</t>
  </si>
  <si>
    <t>Engineer II</t>
  </si>
  <si>
    <t>Engineer III</t>
  </si>
  <si>
    <t>Engineer IV</t>
  </si>
  <si>
    <t>Executive Assistant</t>
  </si>
  <si>
    <t>Executive Secretary</t>
  </si>
  <si>
    <t>Financial Advisor</t>
  </si>
  <si>
    <t>Financial Analyst</t>
  </si>
  <si>
    <t>General Manager</t>
  </si>
  <si>
    <t>Graphic Designer</t>
  </si>
  <si>
    <t>Help Desk Operator</t>
  </si>
  <si>
    <t>Help Desk Technician</t>
  </si>
  <si>
    <t>HR Manager</t>
  </si>
  <si>
    <t>Human Resources Analyst</t>
  </si>
  <si>
    <t>Human Resources Analyst II</t>
  </si>
  <si>
    <t>Human Resources Assistant I</t>
  </si>
  <si>
    <t>Human Resources Assistant II</t>
  </si>
  <si>
    <t>Human Resources Assistant III</t>
  </si>
  <si>
    <t>Human Resources Assistant IV</t>
  </si>
  <si>
    <t>Human Resources Manager</t>
  </si>
  <si>
    <t>Information Systems Manager</t>
  </si>
  <si>
    <t>Internal Auditor</t>
  </si>
  <si>
    <t>Junior Trainer</t>
  </si>
  <si>
    <t>Legal Assistant</t>
  </si>
  <si>
    <t>Librarian</t>
  </si>
  <si>
    <t>Marketing Assistant</t>
  </si>
  <si>
    <t>Marketing Manager</t>
  </si>
  <si>
    <t>Mechanical Systems Engineer</t>
  </si>
  <si>
    <t>Media Manager I</t>
  </si>
  <si>
    <t>Media Manager II</t>
  </si>
  <si>
    <t>Office Assistant I</t>
  </si>
  <si>
    <t>Office Assistant II</t>
  </si>
  <si>
    <t>Office Assistant IV</t>
  </si>
  <si>
    <t>Operator</t>
  </si>
  <si>
    <t>Paralegal</t>
  </si>
  <si>
    <t>Payment Adjustment Coordinator</t>
  </si>
  <si>
    <t>Pre-Sales Consultant</t>
  </si>
  <si>
    <t>Product Engineer</t>
  </si>
  <si>
    <t>Programmer Analyst I</t>
  </si>
  <si>
    <t>Programmer Analyst II</t>
  </si>
  <si>
    <t>Programmer Analyst III</t>
  </si>
  <si>
    <t>Programmer Analyst IV</t>
  </si>
  <si>
    <t>Programmer I</t>
  </si>
  <si>
    <t>Programmer II</t>
  </si>
  <si>
    <t>Programmer III</t>
  </si>
  <si>
    <t>Programmer IV</t>
  </si>
  <si>
    <t>Project Manager</t>
  </si>
  <si>
    <t>Quality Control Specialist</t>
  </si>
  <si>
    <t>Quality Engineer</t>
  </si>
  <si>
    <t>Recruiter</t>
  </si>
  <si>
    <t>Recruiting Manager</t>
  </si>
  <si>
    <t>Relationshiop Manager</t>
  </si>
  <si>
    <t>Research Assistant</t>
  </si>
  <si>
    <t>Research Assistant I</t>
  </si>
  <si>
    <t>Research Assistant II</t>
  </si>
  <si>
    <t>Research Assistant III</t>
  </si>
  <si>
    <t>Research Assistant IV</t>
  </si>
  <si>
    <t>Research Associate</t>
  </si>
  <si>
    <t>Sales Associate</t>
  </si>
  <si>
    <t>Sales Representative</t>
  </si>
  <si>
    <t>Senior Attorney</t>
  </si>
  <si>
    <t>Senior Cost Accountant</t>
  </si>
  <si>
    <t>Senior Developer</t>
  </si>
  <si>
    <t>Senior Editor</t>
  </si>
  <si>
    <t>Senior Financial Analyst</t>
  </si>
  <si>
    <t>Senior Quality Engineer</t>
  </si>
  <si>
    <t>Senior Recruiter</t>
  </si>
  <si>
    <t>Senior Sales Associate</t>
  </si>
  <si>
    <t>Senior Trainer</t>
  </si>
  <si>
    <t>Service Coordinator</t>
  </si>
  <si>
    <t>Service Manager</t>
  </si>
  <si>
    <t>Service Tech</t>
  </si>
  <si>
    <t>Service Tech II</t>
  </si>
  <si>
    <t>Service Tech III</t>
  </si>
  <si>
    <t>Software Consultant</t>
  </si>
  <si>
    <t>Software Engineer I</t>
  </si>
  <si>
    <t>Software Engineer II</t>
  </si>
  <si>
    <t>Software Engineer III</t>
  </si>
  <si>
    <t>Software Engineer IV</t>
  </si>
  <si>
    <t>Software Test Engineer I</t>
  </si>
  <si>
    <t>Software Test Engineer II</t>
  </si>
  <si>
    <t>Software Test Engineer III</t>
  </si>
  <si>
    <t>Software Test Engineer IV</t>
  </si>
  <si>
    <t>Solutions Engineer</t>
  </si>
  <si>
    <t>Solutions Engineer Manager</t>
  </si>
  <si>
    <t>Staff Accountant I</t>
  </si>
  <si>
    <t>Staff Accountant II</t>
  </si>
  <si>
    <t>Staff Accountant III</t>
  </si>
  <si>
    <t>Staff Accountant IV</t>
  </si>
  <si>
    <t>Staff Scientist</t>
  </si>
  <si>
    <t>Statistician I</t>
  </si>
  <si>
    <t>Statistician II</t>
  </si>
  <si>
    <t>Statistician III</t>
  </si>
  <si>
    <t>Statistician IV</t>
  </si>
  <si>
    <t>Structural Analysis Engineer</t>
  </si>
  <si>
    <t>Structural Engineer</t>
  </si>
  <si>
    <t>Support Staff</t>
  </si>
  <si>
    <t>Support Staff II</t>
  </si>
  <si>
    <t>Support Staff III</t>
  </si>
  <si>
    <t>Systems Administrator I</t>
  </si>
  <si>
    <t>Systems Administrator II</t>
  </si>
  <si>
    <t>Systems Administrator III</t>
  </si>
  <si>
    <t>Systems Administrator IV</t>
  </si>
  <si>
    <t>Tax Accountant</t>
  </si>
  <si>
    <t>Trainer I</t>
  </si>
  <si>
    <t>Trainer II</t>
  </si>
  <si>
    <t>Trainer III</t>
  </si>
  <si>
    <t>Training Manager</t>
  </si>
  <si>
    <t>VP Accounting</t>
  </si>
  <si>
    <t>VP Marketing</t>
  </si>
  <si>
    <t>VP of Training and Development</t>
  </si>
  <si>
    <t>VP Product Management</t>
  </si>
  <si>
    <t>VP Quality Control</t>
  </si>
  <si>
    <t>VP Sales</t>
  </si>
  <si>
    <t>Web Designer I</t>
  </si>
  <si>
    <t>Web Designer II</t>
  </si>
  <si>
    <t>Web Designer III</t>
  </si>
  <si>
    <t>Web Designer IV</t>
  </si>
  <si>
    <t>Web Developer I</t>
  </si>
  <si>
    <t>Web Developer II</t>
  </si>
  <si>
    <t>Web Developer III</t>
  </si>
  <si>
    <t>Web Developer IV</t>
  </si>
  <si>
    <t>Department/Job Title</t>
  </si>
  <si>
    <t>American Indian or Alaska Native</t>
  </si>
  <si>
    <t>Asian</t>
  </si>
  <si>
    <t>Black or African American</t>
  </si>
  <si>
    <t>Hispanic or Latino</t>
  </si>
  <si>
    <t>Native Hawaiian or Other Pacific Islander</t>
  </si>
  <si>
    <t>Two or More Races</t>
  </si>
  <si>
    <t>White</t>
  </si>
  <si>
    <t>Race</t>
  </si>
  <si>
    <t>Race By Dept.</t>
  </si>
  <si>
    <t>Headquarters</t>
  </si>
  <si>
    <t>Remote</t>
  </si>
  <si>
    <t>Location/Gender/Race</t>
  </si>
  <si>
    <t>Sum of total_employees</t>
  </si>
  <si>
    <t>12.4</t>
  </si>
  <si>
    <t>13.2</t>
  </si>
  <si>
    <t>13.3</t>
  </si>
  <si>
    <t>12.2</t>
  </si>
  <si>
    <t>14.6</t>
  </si>
  <si>
    <t>13.1</t>
  </si>
  <si>
    <t>Turn Over By Race</t>
  </si>
  <si>
    <t>Turnover by Gender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</si>
  <si>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</si>
  <si>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</si>
  <si>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</si>
  <si>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</si>
  <si>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</si>
  <si>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</si>
  <si>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</si>
  <si>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</si>
  <si>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</si>
  <si>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</si>
  <si>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</si>
  <si>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</si>
  <si>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</si>
  <si>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</si>
  <si>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</si>
  <si>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</si>
  <si>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</si>
  <si>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</si>
  <si>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</si>
  <si>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</si>
  <si>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</si>
  <si>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Oct</t>
  </si>
  <si>
    <t>Nov</t>
  </si>
  <si>
    <t>Dec</t>
  </si>
  <si>
    <t>Date</t>
  </si>
  <si>
    <t>Number of hired Employees</t>
  </si>
  <si>
    <t>Hire Yr/Location</t>
  </si>
  <si>
    <t>Hire Year/Dept</t>
  </si>
  <si>
    <t>2021</t>
  </si>
  <si>
    <t>2022</t>
  </si>
  <si>
    <t>2023</t>
  </si>
  <si>
    <t>2024</t>
  </si>
  <si>
    <t>2025</t>
  </si>
  <si>
    <t>2026</t>
  </si>
  <si>
    <t>Terminate Year</t>
  </si>
  <si>
    <t>Number of terminated</t>
  </si>
  <si>
    <t>Emplyee Actual Status</t>
  </si>
  <si>
    <t>12.9</t>
  </si>
  <si>
    <t>19.2</t>
  </si>
  <si>
    <t>11.6</t>
  </si>
  <si>
    <t>16.7</t>
  </si>
  <si>
    <t>11.1</t>
  </si>
  <si>
    <t>12.8</t>
  </si>
  <si>
    <t>13.4</t>
  </si>
  <si>
    <t>13.7</t>
  </si>
  <si>
    <t>Turnober By Dept</t>
  </si>
  <si>
    <t>Number of terminated by Dept</t>
  </si>
  <si>
    <t>30.4</t>
  </si>
  <si>
    <t>33.3</t>
  </si>
  <si>
    <t>100</t>
  </si>
  <si>
    <t>Sum of terminated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</si>
</sst>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1" xfId="0" pivotButton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2" fontId="0" fillId="0" borderId="1" xfId="0" applyNumberFormat="1" applyBorder="1"/>
    <xf numFmtId="9" fontId="0" fillId="0" borderId="1" xfId="1" applyFont="1" applyBorder="1"/>
    <xf numFmtId="0" fontId="0" fillId="0" borderId="1" xfId="0" applyBorder="1" applyAlignment="1">
      <alignment vertical="center"/>
    </xf>
    <xf numFmtId="9" fontId="0" fillId="0" borderId="0" xfId="1" applyFont="1"/>
    <xf numFmtId="9" fontId="0" fillId="0" borderId="1" xfId="0" applyNumberFormat="1" applyBorder="1"/>
    <xf numFmtId="0" fontId="0" fillId="0" borderId="1" xfId="0" applyBorder="1" applyAlignment="1">
      <alignment horizontal="left" indent="1"/>
    </xf>
    <xf numFmtId="0" fontId="0" fillId="0" borderId="2" xfId="0" pivotButton="1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1" xfId="0" pivotButton="1" applyBorder="1" applyAlignment="1">
      <alignment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left" indent="1"/>
    </xf>
    <xf numFmtId="0" fontId="0" fillId="0" borderId="1" xfId="0" applyBorder="1" applyAlignment="1">
      <alignment horizontal="left" indent="2"/>
    </xf>
    <xf numFmtId="0" fontId="0" fillId="0" borderId="1" xfId="0" applyNumberFormat="1" applyBorder="1" applyAlignment="1">
      <alignment vertical="center"/>
    </xf>
  </cellXfs>
  <cellStyles count="2">
    <cellStyle name="Normal" xfId="0" builtinId="0"/>
    <cellStyle name="Percent" xfId="1" builtinId="5"/>
  </cellStyles>
  <dxfs count="327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vertical="center"/>
    </dxf>
    <dxf>
      <alignment wrapText="1"/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vertical="center"/>
    </dxf>
    <dxf>
      <alignment wrapText="1"/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vertical="center"/>
    </dxf>
    <dxf>
      <alignment wrapText="1"/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vertical="center"/>
    </dxf>
    <dxf>
      <alignment wrapText="1"/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vertical="center"/>
    </dxf>
    <dxf>
      <alignment wrapText="1"/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vertical="center"/>
    </dxf>
    <dxf>
      <alignment wrapText="1"/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wrapText="1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vertical="center"/>
    </dxf>
    <dxf>
      <alignment wrapText="1"/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vertical="center"/>
    </dxf>
    <dxf>
      <alignment wrapText="1"/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wrapText="1"/>
    </dxf>
    <dxf>
      <alignment vertical="center"/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wrapText="1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wrapText="1"/>
    </dxf>
    <dxf>
      <alignment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alignment vertical="center"/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wrapText="1"/>
    </dxf>
    <dxf>
      <alignment vertical="center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7.xml"/><Relationship Id="rId18" Type="http://schemas.openxmlformats.org/officeDocument/2006/relationships/pivotCacheDefinition" Target="pivotCache/pivotCacheDefinition12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5.xml"/><Relationship Id="rId34" Type="http://schemas.openxmlformats.org/officeDocument/2006/relationships/customXml" Target="../customXml/item4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pivotCacheDefinition" Target="pivotCache/pivotCacheDefinition11.xml"/><Relationship Id="rId25" Type="http://schemas.openxmlformats.org/officeDocument/2006/relationships/theme" Target="theme/theme1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0" Type="http://schemas.openxmlformats.org/officeDocument/2006/relationships/pivotCacheDefinition" Target="pivotCache/pivotCacheDefinition14.xml"/><Relationship Id="rId29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pivotCacheDefinition" Target="pivotCache/pivotCacheDefinition18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9.xml"/><Relationship Id="rId23" Type="http://schemas.openxmlformats.org/officeDocument/2006/relationships/pivotCacheDefinition" Target="pivotCache/pivotCacheDefinition17.xml"/><Relationship Id="rId28" Type="http://schemas.openxmlformats.org/officeDocument/2006/relationships/sharedStrings" Target="sharedStrings.xml"/><Relationship Id="rId36" Type="http://schemas.openxmlformats.org/officeDocument/2006/relationships/customXml" Target="../customXml/item6.xml"/><Relationship Id="rId10" Type="http://schemas.openxmlformats.org/officeDocument/2006/relationships/pivotCacheDefinition" Target="pivotCache/pivotCacheDefinition4.xml"/><Relationship Id="rId19" Type="http://schemas.openxmlformats.org/officeDocument/2006/relationships/pivotCacheDefinition" Target="pivotCache/pivotCacheDefinition13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pivotCacheDefinition" Target="pivotCache/pivotCacheDefinition16.xml"/><Relationship Id="rId27" Type="http://schemas.openxmlformats.org/officeDocument/2006/relationships/styles" Target="styles.xml"/><Relationship Id="rId30" Type="http://schemas.openxmlformats.org/officeDocument/2006/relationships/calcChain" Target="calcChain.xml"/><Relationship Id="rId35" Type="http://schemas.openxmlformats.org/officeDocument/2006/relationships/customXml" Target="../customXml/item5.xml"/><Relationship Id="rId8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[HRAssignment-DA-GUC-Sep2026-MayarMagdy.xlsx]A-Q.1,2,3!PivotTable1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'A-Q.1,2,3'!$B$1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'A-Q.1,2,3'!$A$2:$A$5</c:f>
              <c:strCache>
                <c:ptCount val="3"/>
                <c:pt idx="0">
                  <c:v>Active Employee</c:v>
                </c:pt>
                <c:pt idx="1">
                  <c:v>Future Term Date (Excluded)</c:v>
                </c:pt>
                <c:pt idx="2">
                  <c:v>Terminated Employee</c:v>
                </c:pt>
              </c:strCache>
            </c:strRef>
          </c:cat>
          <c:val>
            <c:numRef>
              <c:f>'A-Q.1,2,3'!$B$2:$B$5</c:f>
              <c:numCache>
                <c:formatCode>General</c:formatCode>
                <c:ptCount val="3"/>
                <c:pt idx="0">
                  <c:v>18285</c:v>
                </c:pt>
                <c:pt idx="1">
                  <c:v>1024</c:v>
                </c:pt>
                <c:pt idx="2">
                  <c:v>2905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6E-4051-A60D-10F072BBB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[HRAssignment-DA-GUC-Sep2026-MayarMagdy.xlsx]A-Q.1,2,3!PivotTable2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'A-Q.1,2,3'!$F$1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'A-Q.1,2,3'!$E$2:$E$15</c:f>
              <c:strCache>
                <c:ptCount val="13"/>
                <c:pt idx="0">
                  <c:v>Accounting</c:v>
                </c:pt>
                <c:pt idx="1">
                  <c:v>Auditing</c:v>
                </c:pt>
                <c:pt idx="2">
                  <c:v>Business Development</c:v>
                </c:pt>
                <c:pt idx="3">
                  <c:v>Engineering</c:v>
                </c:pt>
                <c:pt idx="4">
                  <c:v>Human Resources</c:v>
                </c:pt>
                <c:pt idx="5">
                  <c:v>Legal</c:v>
                </c:pt>
                <c:pt idx="6">
                  <c:v>Marketing</c:v>
                </c:pt>
                <c:pt idx="7">
                  <c:v>Product Management</c:v>
                </c:pt>
                <c:pt idx="8">
                  <c:v>Research and Development</c:v>
                </c:pt>
                <c:pt idx="9">
                  <c:v>Sales</c:v>
                </c:pt>
                <c:pt idx="10">
                  <c:v>Services</c:v>
                </c:pt>
                <c:pt idx="11">
                  <c:v>Support</c:v>
                </c:pt>
                <c:pt idx="12">
                  <c:v>Training</c:v>
                </c:pt>
              </c:strCache>
            </c:strRef>
          </c:cat>
          <c:val>
            <c:numRef>
              <c:f>'A-Q.1,2,3'!$F$2:$F$15</c:f>
              <c:numCache>
                <c:formatCode>General</c:formatCode>
                <c:ptCount val="13"/>
                <c:pt idx="0">
                  <c:v>3333</c:v>
                </c:pt>
                <c:pt idx="1">
                  <c:v>52</c:v>
                </c:pt>
                <c:pt idx="2">
                  <c:v>1642</c:v>
                </c:pt>
                <c:pt idx="3">
                  <c:v>6686</c:v>
                </c:pt>
                <c:pt idx="4">
                  <c:v>1807</c:v>
                </c:pt>
                <c:pt idx="5">
                  <c:v>311</c:v>
                </c:pt>
                <c:pt idx="6">
                  <c:v>494</c:v>
                </c:pt>
                <c:pt idx="7">
                  <c:v>641</c:v>
                </c:pt>
                <c:pt idx="8">
                  <c:v>1084</c:v>
                </c:pt>
                <c:pt idx="9">
                  <c:v>1832</c:v>
                </c:pt>
                <c:pt idx="10">
                  <c:v>1686</c:v>
                </c:pt>
                <c:pt idx="11">
                  <c:v>954</c:v>
                </c:pt>
                <c:pt idx="12">
                  <c:v>1692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84-49E0-BA6D-94FC5DC71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59076655"/>
        <c:axId val="389547920"/>
        <c:axId val="0"/>
      </c:bar3DChart>
      <c:catAx>
        <c:axId val="205907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47920"/>
        <c:crosses val="autoZero"/>
        <c:auto val="1"/>
        <c:lblAlgn val="ctr"/>
        <c:lblOffset val="100"/>
        <c:noMultiLvlLbl val="0"/>
      </c:catAx>
      <c:valAx>
        <c:axId val="38954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07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[HRAssignment-DA-GUC-Sep2026-MayarMagdy.xlsx]A-Q.4&amp;5!PivotTable6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'A-Q.4&amp;5'!$B$1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'A-Q.4&amp;5'!$A$2:$A$6</c:f>
              <c:strCache>
                <c:ptCount val="4"/>
                <c:pt idx="0">
                  <c:v>&lt;25</c:v>
                </c:pt>
                <c:pt idx="1">
                  <c:v>25-35</c:v>
                </c:pt>
                <c:pt idx="2">
                  <c:v>36-45</c:v>
                </c:pt>
                <c:pt idx="3">
                  <c:v>46-60</c:v>
                </c:pt>
              </c:strCache>
            </c:strRef>
          </c:cat>
          <c:val>
            <c:numRef>
              <c:f>'A-Q.4&amp;5'!$B$2:$B$6</c:f>
              <c:numCache>
                <c:formatCode>General</c:formatCode>
                <c:ptCount val="4"/>
                <c:pt idx="0">
                  <c:v>563</c:v>
                </c:pt>
                <c:pt idx="1">
                  <c:v>6617</c:v>
                </c:pt>
                <c:pt idx="2">
                  <c:v>6148</c:v>
                </c:pt>
                <c:pt idx="3">
                  <c:v>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D-498E-AB34-710D98E71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[HRAssignment-DA-GUC-Sep2026-MayarMagdy.xlsx]A-Q.4&amp;5!PivotTable7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'A-Q.4&amp;5'!$F$1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'A-Q.4&amp;5'!$E$2:$E$258</c:f>
              <c:multiLvlStrCache>
                <c:ptCount val="243"/>
                <c:lvl>
                  <c:pt idx="0">
                    <c:v>VP Accounting</c:v>
                  </c:pt>
                  <c:pt idx="1">
                    <c:v>Tax Accountant</c:v>
                  </c:pt>
                  <c:pt idx="2">
                    <c:v>Structural Engineer</c:v>
                  </c:pt>
                  <c:pt idx="3">
                    <c:v>Staff Accountant IV</c:v>
                  </c:pt>
                  <c:pt idx="4">
                    <c:v>Staff Accountant III</c:v>
                  </c:pt>
                  <c:pt idx="5">
                    <c:v>Staff Accountant II</c:v>
                  </c:pt>
                  <c:pt idx="6">
                    <c:v>Staff Accountant I</c:v>
                  </c:pt>
                  <c:pt idx="7">
                    <c:v>Senior Financial Analyst</c:v>
                  </c:pt>
                  <c:pt idx="8">
                    <c:v>Senior Cost Accountant</c:v>
                  </c:pt>
                  <c:pt idx="9">
                    <c:v>Payment Adjustment Coordinator</c:v>
                  </c:pt>
                  <c:pt idx="10">
                    <c:v>Financial Analyst</c:v>
                  </c:pt>
                  <c:pt idx="11">
                    <c:v>Financial Advisor</c:v>
                  </c:pt>
                  <c:pt idx="12">
                    <c:v>Cost Accountant</c:v>
                  </c:pt>
                  <c:pt idx="13">
                    <c:v>Budget/Accounting Analyst IV</c:v>
                  </c:pt>
                  <c:pt idx="14">
                    <c:v>Budget/Accounting Analyst III</c:v>
                  </c:pt>
                  <c:pt idx="15">
                    <c:v>Budget/Accounting Analyst II</c:v>
                  </c:pt>
                  <c:pt idx="16">
                    <c:v>Budget/Accounting Analyst I</c:v>
                  </c:pt>
                  <c:pt idx="17">
                    <c:v>Administrative Officer</c:v>
                  </c:pt>
                  <c:pt idx="18">
                    <c:v>Administrative Assistant IV</c:v>
                  </c:pt>
                  <c:pt idx="19">
                    <c:v>Administrative Assistant III</c:v>
                  </c:pt>
                  <c:pt idx="20">
                    <c:v>Administrative Assistant II</c:v>
                  </c:pt>
                  <c:pt idx="21">
                    <c:v>Administrative Assistant I</c:v>
                  </c:pt>
                  <c:pt idx="22">
                    <c:v>Actuary</c:v>
                  </c:pt>
                  <c:pt idx="23">
                    <c:v>Accounting Assistant IV</c:v>
                  </c:pt>
                  <c:pt idx="24">
                    <c:v>Accounting Assistant III</c:v>
                  </c:pt>
                  <c:pt idx="25">
                    <c:v>Accounting Assistant II</c:v>
                  </c:pt>
                  <c:pt idx="26">
                    <c:v>Accounting Assistant I</c:v>
                  </c:pt>
                  <c:pt idx="27">
                    <c:v>Accountant IV</c:v>
                  </c:pt>
                  <c:pt idx="28">
                    <c:v>Accountant III</c:v>
                  </c:pt>
                  <c:pt idx="29">
                    <c:v>Accountant II</c:v>
                  </c:pt>
                  <c:pt idx="30">
                    <c:v>Accountant I</c:v>
                  </c:pt>
                  <c:pt idx="31">
                    <c:v>Internal Auditor</c:v>
                  </c:pt>
                  <c:pt idx="32">
                    <c:v>Research Assistant III</c:v>
                  </c:pt>
                  <c:pt idx="33">
                    <c:v>Research Assistant II</c:v>
                  </c:pt>
                  <c:pt idx="34">
                    <c:v>Research Assistant I</c:v>
                  </c:pt>
                  <c:pt idx="35">
                    <c:v>Human Resources Analyst II</c:v>
                  </c:pt>
                  <c:pt idx="36">
                    <c:v>Business Development Manager</c:v>
                  </c:pt>
                  <c:pt idx="37">
                    <c:v>Business Analyst</c:v>
                  </c:pt>
                  <c:pt idx="38">
                    <c:v>Web Developer IV</c:v>
                  </c:pt>
                  <c:pt idx="39">
                    <c:v>Web Developer III</c:v>
                  </c:pt>
                  <c:pt idx="40">
                    <c:v>Web Developer II</c:v>
                  </c:pt>
                  <c:pt idx="41">
                    <c:v>Web Developer I</c:v>
                  </c:pt>
                  <c:pt idx="42">
                    <c:v>Web Designer IV</c:v>
                  </c:pt>
                  <c:pt idx="43">
                    <c:v>Web Designer III</c:v>
                  </c:pt>
                  <c:pt idx="44">
                    <c:v>Web Designer II</c:v>
                  </c:pt>
                  <c:pt idx="45">
                    <c:v>Web Designer I</c:v>
                  </c:pt>
                  <c:pt idx="46">
                    <c:v>VP Quality Control</c:v>
                  </c:pt>
                  <c:pt idx="47">
                    <c:v>Systems Administrator IV</c:v>
                  </c:pt>
                  <c:pt idx="48">
                    <c:v>Systems Administrator III</c:v>
                  </c:pt>
                  <c:pt idx="49">
                    <c:v>Systems Administrator II</c:v>
                  </c:pt>
                  <c:pt idx="50">
                    <c:v>Systems Administrator I</c:v>
                  </c:pt>
                  <c:pt idx="51">
                    <c:v>Structural Engineer</c:v>
                  </c:pt>
                  <c:pt idx="52">
                    <c:v>Structural Analysis Engineer</c:v>
                  </c:pt>
                  <c:pt idx="53">
                    <c:v>Statistician IV</c:v>
                  </c:pt>
                  <c:pt idx="54">
                    <c:v>Statistician III</c:v>
                  </c:pt>
                  <c:pt idx="55">
                    <c:v>Statistician II</c:v>
                  </c:pt>
                  <c:pt idx="56">
                    <c:v>Statistician I</c:v>
                  </c:pt>
                  <c:pt idx="57">
                    <c:v>Staff Scientist</c:v>
                  </c:pt>
                  <c:pt idx="58">
                    <c:v>Software Test Engineer IV</c:v>
                  </c:pt>
                  <c:pt idx="59">
                    <c:v>Software Test Engineer III</c:v>
                  </c:pt>
                  <c:pt idx="60">
                    <c:v>Software Test Engineer II</c:v>
                  </c:pt>
                  <c:pt idx="61">
                    <c:v>Software Test Engineer I</c:v>
                  </c:pt>
                  <c:pt idx="62">
                    <c:v>Software Engineer IV</c:v>
                  </c:pt>
                  <c:pt idx="63">
                    <c:v>Software Engineer III</c:v>
                  </c:pt>
                  <c:pt idx="64">
                    <c:v>Software Engineer II</c:v>
                  </c:pt>
                  <c:pt idx="65">
                    <c:v>Software Engineer I</c:v>
                  </c:pt>
                  <c:pt idx="66">
                    <c:v>Software Consultant</c:v>
                  </c:pt>
                  <c:pt idx="67">
                    <c:v>Senior Quality Engineer</c:v>
                  </c:pt>
                  <c:pt idx="68">
                    <c:v>Senior Financial Analyst</c:v>
                  </c:pt>
                  <c:pt idx="69">
                    <c:v>Senior Developer</c:v>
                  </c:pt>
                  <c:pt idx="70">
                    <c:v>Research Associate</c:v>
                  </c:pt>
                  <c:pt idx="71">
                    <c:v>Research Assistant IV</c:v>
                  </c:pt>
                  <c:pt idx="72">
                    <c:v>Research Assistant III</c:v>
                  </c:pt>
                  <c:pt idx="73">
                    <c:v>Research Assistant II</c:v>
                  </c:pt>
                  <c:pt idx="74">
                    <c:v>Research Assistant I</c:v>
                  </c:pt>
                  <c:pt idx="75">
                    <c:v>Recruiting Manager</c:v>
                  </c:pt>
                  <c:pt idx="76">
                    <c:v>Quality Engineer</c:v>
                  </c:pt>
                  <c:pt idx="77">
                    <c:v>Quality Control Specialist</c:v>
                  </c:pt>
                  <c:pt idx="78">
                    <c:v>Programmer IV</c:v>
                  </c:pt>
                  <c:pt idx="79">
                    <c:v>Programmer III</c:v>
                  </c:pt>
                  <c:pt idx="80">
                    <c:v>Programmer II</c:v>
                  </c:pt>
                  <c:pt idx="81">
                    <c:v>Programmer I</c:v>
                  </c:pt>
                  <c:pt idx="82">
                    <c:v>Programmer Analyst IV</c:v>
                  </c:pt>
                  <c:pt idx="83">
                    <c:v>Programmer Analyst III</c:v>
                  </c:pt>
                  <c:pt idx="84">
                    <c:v>Programmer Analyst II</c:v>
                  </c:pt>
                  <c:pt idx="85">
                    <c:v>Programmer Analyst I</c:v>
                  </c:pt>
                  <c:pt idx="86">
                    <c:v>Product Engineer</c:v>
                  </c:pt>
                  <c:pt idx="87">
                    <c:v>Mechanical Systems Engineer</c:v>
                  </c:pt>
                  <c:pt idx="88">
                    <c:v>Information Systems Manager</c:v>
                  </c:pt>
                  <c:pt idx="89">
                    <c:v>Engineer IV</c:v>
                  </c:pt>
                  <c:pt idx="90">
                    <c:v>Engineer III</c:v>
                  </c:pt>
                  <c:pt idx="91">
                    <c:v>Engineer II</c:v>
                  </c:pt>
                  <c:pt idx="92">
                    <c:v>Engineer I</c:v>
                  </c:pt>
                  <c:pt idx="93">
                    <c:v>Electrical Engineer</c:v>
                  </c:pt>
                  <c:pt idx="94">
                    <c:v>Developer IV</c:v>
                  </c:pt>
                  <c:pt idx="95">
                    <c:v>Developer III</c:v>
                  </c:pt>
                  <c:pt idx="96">
                    <c:v>Developer II</c:v>
                  </c:pt>
                  <c:pt idx="97">
                    <c:v>Developer I</c:v>
                  </c:pt>
                  <c:pt idx="98">
                    <c:v>Design Engineer</c:v>
                  </c:pt>
                  <c:pt idx="99">
                    <c:v>Database Administrator IV</c:v>
                  </c:pt>
                  <c:pt idx="100">
                    <c:v>Database Administrator III</c:v>
                  </c:pt>
                  <c:pt idx="101">
                    <c:v>Database Administrator II</c:v>
                  </c:pt>
                  <c:pt idx="102">
                    <c:v>Database Administrator I</c:v>
                  </c:pt>
                  <c:pt idx="103">
                    <c:v>Data Visualization Specialist</c:v>
                  </c:pt>
                  <c:pt idx="104">
                    <c:v>Data Coordiator</c:v>
                  </c:pt>
                  <c:pt idx="105">
                    <c:v>Computer Systems Analyst IV</c:v>
                  </c:pt>
                  <c:pt idx="106">
                    <c:v>Computer Systems Analyst III</c:v>
                  </c:pt>
                  <c:pt idx="107">
                    <c:v>Computer Systems Analyst II</c:v>
                  </c:pt>
                  <c:pt idx="108">
                    <c:v>Computer Systems Analyst I</c:v>
                  </c:pt>
                  <c:pt idx="109">
                    <c:v>Chief Design Engineer</c:v>
                  </c:pt>
                  <c:pt idx="110">
                    <c:v>Business Systems Development Analyst</c:v>
                  </c:pt>
                  <c:pt idx="111">
                    <c:v>Business Analyst</c:v>
                  </c:pt>
                  <c:pt idx="112">
                    <c:v>Automation Specialist IV</c:v>
                  </c:pt>
                  <c:pt idx="113">
                    <c:v>Automation Specialist III</c:v>
                  </c:pt>
                  <c:pt idx="114">
                    <c:v>Automation Specialist II</c:v>
                  </c:pt>
                  <c:pt idx="115">
                    <c:v>Automation Specialist I</c:v>
                  </c:pt>
                  <c:pt idx="116">
                    <c:v>Associate Professor</c:v>
                  </c:pt>
                  <c:pt idx="117">
                    <c:v>Assistant Manager</c:v>
                  </c:pt>
                  <c:pt idx="118">
                    <c:v>Analyst Programmer</c:v>
                  </c:pt>
                  <c:pt idx="119">
                    <c:v>Analog Circuit Design manager</c:v>
                  </c:pt>
                  <c:pt idx="120">
                    <c:v>Administrative Officer</c:v>
                  </c:pt>
                  <c:pt idx="121">
                    <c:v>Administrative Assistant IV</c:v>
                  </c:pt>
                  <c:pt idx="122">
                    <c:v>Administrative Assistant III</c:v>
                  </c:pt>
                  <c:pt idx="123">
                    <c:v>Administrative Assistant II</c:v>
                  </c:pt>
                  <c:pt idx="124">
                    <c:v>Administrative Assistant I</c:v>
                  </c:pt>
                  <c:pt idx="125">
                    <c:v>Senior Recruiter</c:v>
                  </c:pt>
                  <c:pt idx="126">
                    <c:v>Recruiter</c:v>
                  </c:pt>
                  <c:pt idx="127">
                    <c:v>Human Resources Manager</c:v>
                  </c:pt>
                  <c:pt idx="128">
                    <c:v>Human Resources Assistant IV</c:v>
                  </c:pt>
                  <c:pt idx="129">
                    <c:v>Human Resources Assistant III</c:v>
                  </c:pt>
                  <c:pt idx="130">
                    <c:v>Human Resources Assistant II</c:v>
                  </c:pt>
                  <c:pt idx="131">
                    <c:v>Human Resources Assistant I</c:v>
                  </c:pt>
                  <c:pt idx="132">
                    <c:v>Human Resources Analyst II</c:v>
                  </c:pt>
                  <c:pt idx="133">
                    <c:v>Human Resources Analyst</c:v>
                  </c:pt>
                  <c:pt idx="134">
                    <c:v>HR Manager</c:v>
                  </c:pt>
                  <c:pt idx="135">
                    <c:v>Compensation Analyst</c:v>
                  </c:pt>
                  <c:pt idx="136">
                    <c:v>Senior Attorney</c:v>
                  </c:pt>
                  <c:pt idx="137">
                    <c:v>Research Assistant</c:v>
                  </c:pt>
                  <c:pt idx="138">
                    <c:v>Paralegal</c:v>
                  </c:pt>
                  <c:pt idx="139">
                    <c:v>Librarian</c:v>
                  </c:pt>
                  <c:pt idx="140">
                    <c:v>Legal Assistant</c:v>
                  </c:pt>
                  <c:pt idx="141">
                    <c:v>Executive Assistant</c:v>
                  </c:pt>
                  <c:pt idx="142">
                    <c:v>Attorney</c:v>
                  </c:pt>
                  <c:pt idx="143">
                    <c:v>Administrative Assistant</c:v>
                  </c:pt>
                  <c:pt idx="144">
                    <c:v>Web Designer III</c:v>
                  </c:pt>
                  <c:pt idx="145">
                    <c:v>Web Designer I</c:v>
                  </c:pt>
                  <c:pt idx="146">
                    <c:v>VP Marketing</c:v>
                  </c:pt>
                  <c:pt idx="147">
                    <c:v>Senior Editor</c:v>
                  </c:pt>
                  <c:pt idx="148">
                    <c:v>Research Associate</c:v>
                  </c:pt>
                  <c:pt idx="149">
                    <c:v>Office Assistant I</c:v>
                  </c:pt>
                  <c:pt idx="150">
                    <c:v>Media Manager II</c:v>
                  </c:pt>
                  <c:pt idx="151">
                    <c:v>Media Manager I</c:v>
                  </c:pt>
                  <c:pt idx="152">
                    <c:v>Marketing Manager</c:v>
                  </c:pt>
                  <c:pt idx="153">
                    <c:v>Marketing Assistant</c:v>
                  </c:pt>
                  <c:pt idx="154">
                    <c:v>Graphic Designer</c:v>
                  </c:pt>
                  <c:pt idx="155">
                    <c:v>Editor</c:v>
                  </c:pt>
                  <c:pt idx="156">
                    <c:v>Administrative Assistant II</c:v>
                  </c:pt>
                  <c:pt idx="157">
                    <c:v>VP Product Management</c:v>
                  </c:pt>
                  <c:pt idx="158">
                    <c:v>Senior Quality Engineer</c:v>
                  </c:pt>
                  <c:pt idx="159">
                    <c:v>Quality Engineer</c:v>
                  </c:pt>
                  <c:pt idx="160">
                    <c:v>Quality Control Specialist</c:v>
                  </c:pt>
                  <c:pt idx="161">
                    <c:v>Project Manager</c:v>
                  </c:pt>
                  <c:pt idx="162">
                    <c:v>Product Engineer</c:v>
                  </c:pt>
                  <c:pt idx="163">
                    <c:v>General Manager</c:v>
                  </c:pt>
                  <c:pt idx="164">
                    <c:v>Design Engineer</c:v>
                  </c:pt>
                  <c:pt idx="165">
                    <c:v>Chief Design Engineer</c:v>
                  </c:pt>
                  <c:pt idx="166">
                    <c:v>Business Analyst</c:v>
                  </c:pt>
                  <c:pt idx="167">
                    <c:v>Assistant Manager</c:v>
                  </c:pt>
                  <c:pt idx="168">
                    <c:v>VP Quality Control</c:v>
                  </c:pt>
                  <c:pt idx="169">
                    <c:v>Structural Engineer</c:v>
                  </c:pt>
                  <c:pt idx="170">
                    <c:v>Structural Analysis Engineer</c:v>
                  </c:pt>
                  <c:pt idx="171">
                    <c:v>Statistician II</c:v>
                  </c:pt>
                  <c:pt idx="172">
                    <c:v>Statistician I</c:v>
                  </c:pt>
                  <c:pt idx="173">
                    <c:v>Senior Quality Engineer</c:v>
                  </c:pt>
                  <c:pt idx="174">
                    <c:v>Research Associate</c:v>
                  </c:pt>
                  <c:pt idx="175">
                    <c:v>Research Assistant I</c:v>
                  </c:pt>
                  <c:pt idx="176">
                    <c:v>Quality Engineer</c:v>
                  </c:pt>
                  <c:pt idx="177">
                    <c:v>Quality Control Specialist</c:v>
                  </c:pt>
                  <c:pt idx="178">
                    <c:v>Product Engineer</c:v>
                  </c:pt>
                  <c:pt idx="179">
                    <c:v>Operator</c:v>
                  </c:pt>
                  <c:pt idx="180">
                    <c:v>Office Assistant IV</c:v>
                  </c:pt>
                  <c:pt idx="181">
                    <c:v>Office Assistant II</c:v>
                  </c:pt>
                  <c:pt idx="182">
                    <c:v>Office Assistant I</c:v>
                  </c:pt>
                  <c:pt idx="183">
                    <c:v>Information Systems Manager</c:v>
                  </c:pt>
                  <c:pt idx="184">
                    <c:v>General Manager</c:v>
                  </c:pt>
                  <c:pt idx="185">
                    <c:v>Financial Analyst</c:v>
                  </c:pt>
                  <c:pt idx="186">
                    <c:v>Executive Secretary</c:v>
                  </c:pt>
                  <c:pt idx="187">
                    <c:v>Engineer III</c:v>
                  </c:pt>
                  <c:pt idx="188">
                    <c:v>Design Engineer</c:v>
                  </c:pt>
                  <c:pt idx="189">
                    <c:v>Chief Design Engineer</c:v>
                  </c:pt>
                  <c:pt idx="190">
                    <c:v>Business Analyst</c:v>
                  </c:pt>
                  <c:pt idx="191">
                    <c:v>Assistant Professor</c:v>
                  </c:pt>
                  <c:pt idx="192">
                    <c:v>Assistant Manager</c:v>
                  </c:pt>
                  <c:pt idx="193">
                    <c:v>Administrative Assistant III</c:v>
                  </c:pt>
                  <c:pt idx="194">
                    <c:v>Administrative Assistant II</c:v>
                  </c:pt>
                  <c:pt idx="195">
                    <c:v>VP Sales</c:v>
                  </c:pt>
                  <c:pt idx="196">
                    <c:v>Solutions Engineer Manager</c:v>
                  </c:pt>
                  <c:pt idx="197">
                    <c:v>Solutions Engineer</c:v>
                  </c:pt>
                  <c:pt idx="198">
                    <c:v>Senior Sales Associate</c:v>
                  </c:pt>
                  <c:pt idx="199">
                    <c:v>Sales Representative</c:v>
                  </c:pt>
                  <c:pt idx="200">
                    <c:v>Sales Associate</c:v>
                  </c:pt>
                  <c:pt idx="201">
                    <c:v>Relationshiop Manager</c:v>
                  </c:pt>
                  <c:pt idx="202">
                    <c:v>Pre-Sales Consultant</c:v>
                  </c:pt>
                  <c:pt idx="203">
                    <c:v>Director of Sales</c:v>
                  </c:pt>
                  <c:pt idx="204">
                    <c:v>Customer Success Manager</c:v>
                  </c:pt>
                  <c:pt idx="205">
                    <c:v>Account Manager</c:v>
                  </c:pt>
                  <c:pt idx="206">
                    <c:v>Account Executive</c:v>
                  </c:pt>
                  <c:pt idx="207">
                    <c:v>Account Coordinator</c:v>
                  </c:pt>
                  <c:pt idx="208">
                    <c:v>Service Tech III</c:v>
                  </c:pt>
                  <c:pt idx="209">
                    <c:v>Service Tech II</c:v>
                  </c:pt>
                  <c:pt idx="210">
                    <c:v>Service Tech</c:v>
                  </c:pt>
                  <c:pt idx="211">
                    <c:v>Service Manager</c:v>
                  </c:pt>
                  <c:pt idx="212">
                    <c:v>Service Coordinator</c:v>
                  </c:pt>
                  <c:pt idx="213">
                    <c:v>Research Associate</c:v>
                  </c:pt>
                  <c:pt idx="214">
                    <c:v>Operator</c:v>
                  </c:pt>
                  <c:pt idx="215">
                    <c:v>General Manager</c:v>
                  </c:pt>
                  <c:pt idx="216">
                    <c:v>Support Staff III</c:v>
                  </c:pt>
                  <c:pt idx="217">
                    <c:v>Support Staff II</c:v>
                  </c:pt>
                  <c:pt idx="218">
                    <c:v>Support Staff</c:v>
                  </c:pt>
                  <c:pt idx="219">
                    <c:v>Help Desk Technician</c:v>
                  </c:pt>
                  <c:pt idx="220">
                    <c:v>Help Desk Operator</c:v>
                  </c:pt>
                  <c:pt idx="221">
                    <c:v>Desktop Support Technician</c:v>
                  </c:pt>
                  <c:pt idx="222">
                    <c:v>Community Outreach Specialist</c:v>
                  </c:pt>
                  <c:pt idx="223">
                    <c:v>Automation Specialist IV</c:v>
                  </c:pt>
                  <c:pt idx="224">
                    <c:v>Automation Specialist III</c:v>
                  </c:pt>
                  <c:pt idx="225">
                    <c:v>Automation Specialist II</c:v>
                  </c:pt>
                  <c:pt idx="226">
                    <c:v>Automation Specialist I</c:v>
                  </c:pt>
                  <c:pt idx="227">
                    <c:v>Assistant Manager</c:v>
                  </c:pt>
                  <c:pt idx="228">
                    <c:v>VP of Training and Development</c:v>
                  </c:pt>
                  <c:pt idx="229">
                    <c:v>Training Manager</c:v>
                  </c:pt>
                  <c:pt idx="230">
                    <c:v>Trainer III</c:v>
                  </c:pt>
                  <c:pt idx="231">
                    <c:v>Trainer II</c:v>
                  </c:pt>
                  <c:pt idx="232">
                    <c:v>Trainer I</c:v>
                  </c:pt>
                  <c:pt idx="233">
                    <c:v>Support Staff</c:v>
                  </c:pt>
                  <c:pt idx="234">
                    <c:v>Senior Trainer</c:v>
                  </c:pt>
                  <c:pt idx="235">
                    <c:v>Junior Trainer</c:v>
                  </c:pt>
                  <c:pt idx="236">
                    <c:v>Content Developer III</c:v>
                  </c:pt>
                  <c:pt idx="237">
                    <c:v>Content Developer II</c:v>
                  </c:pt>
                  <c:pt idx="238">
                    <c:v>Content Developer</c:v>
                  </c:pt>
                  <c:pt idx="239">
                    <c:v>Chief Design Engineer</c:v>
                  </c:pt>
                  <c:pt idx="240">
                    <c:v>Assistant Trainer</c:v>
                  </c:pt>
                  <c:pt idx="241">
                    <c:v>Administrative Assistant II</c:v>
                  </c:pt>
                  <c:pt idx="242">
                    <c:v>Administrative Assistant I</c:v>
                  </c:pt>
                </c:lvl>
                <c:lvl>
                  <c:pt idx="0">
                    <c:v>Accounting</c:v>
                  </c:pt>
                  <c:pt idx="31">
                    <c:v>Auditing</c:v>
                  </c:pt>
                  <c:pt idx="32">
                    <c:v>Business Development</c:v>
                  </c:pt>
                  <c:pt idx="38">
                    <c:v>Engineering</c:v>
                  </c:pt>
                  <c:pt idx="125">
                    <c:v>Human Resources</c:v>
                  </c:pt>
                  <c:pt idx="136">
                    <c:v>Legal</c:v>
                  </c:pt>
                  <c:pt idx="144">
                    <c:v>Marketing</c:v>
                  </c:pt>
                  <c:pt idx="157">
                    <c:v>Product Management</c:v>
                  </c:pt>
                  <c:pt idx="168">
                    <c:v>Research and Development</c:v>
                  </c:pt>
                  <c:pt idx="195">
                    <c:v>Sales</c:v>
                  </c:pt>
                  <c:pt idx="208">
                    <c:v>Services</c:v>
                  </c:pt>
                  <c:pt idx="216">
                    <c:v>Support</c:v>
                  </c:pt>
                  <c:pt idx="228">
                    <c:v>Training</c:v>
                  </c:pt>
                </c:lvl>
              </c:multiLvlStrCache>
            </c:multiLvlStrRef>
          </c:cat>
          <c:val>
            <c:numRef>
              <c:f>'A-Q.4&amp;5'!$F$2:$F$258</c:f>
              <c:numCache>
                <c:formatCode>General</c:formatCode>
                <c:ptCount val="243"/>
                <c:pt idx="0">
                  <c:v>77</c:v>
                </c:pt>
                <c:pt idx="1">
                  <c:v>303</c:v>
                </c:pt>
                <c:pt idx="2">
                  <c:v>28</c:v>
                </c:pt>
                <c:pt idx="3">
                  <c:v>102</c:v>
                </c:pt>
                <c:pt idx="4">
                  <c:v>96</c:v>
                </c:pt>
                <c:pt idx="5">
                  <c:v>80</c:v>
                </c:pt>
                <c:pt idx="6">
                  <c:v>441</c:v>
                </c:pt>
                <c:pt idx="7">
                  <c:v>30</c:v>
                </c:pt>
                <c:pt idx="8">
                  <c:v>317</c:v>
                </c:pt>
                <c:pt idx="9">
                  <c:v>23</c:v>
                </c:pt>
                <c:pt idx="10">
                  <c:v>67</c:v>
                </c:pt>
                <c:pt idx="11">
                  <c:v>28</c:v>
                </c:pt>
                <c:pt idx="12">
                  <c:v>308</c:v>
                </c:pt>
                <c:pt idx="13">
                  <c:v>181</c:v>
                </c:pt>
                <c:pt idx="14">
                  <c:v>160</c:v>
                </c:pt>
                <c:pt idx="15">
                  <c:v>166</c:v>
                </c:pt>
                <c:pt idx="16">
                  <c:v>161</c:v>
                </c:pt>
                <c:pt idx="17">
                  <c:v>29</c:v>
                </c:pt>
                <c:pt idx="18">
                  <c:v>7</c:v>
                </c:pt>
                <c:pt idx="19">
                  <c:v>8</c:v>
                </c:pt>
                <c:pt idx="20">
                  <c:v>5</c:v>
                </c:pt>
                <c:pt idx="21">
                  <c:v>8</c:v>
                </c:pt>
                <c:pt idx="22">
                  <c:v>28</c:v>
                </c:pt>
                <c:pt idx="23">
                  <c:v>95</c:v>
                </c:pt>
                <c:pt idx="24">
                  <c:v>72</c:v>
                </c:pt>
                <c:pt idx="25">
                  <c:v>83</c:v>
                </c:pt>
                <c:pt idx="26">
                  <c:v>89</c:v>
                </c:pt>
                <c:pt idx="27">
                  <c:v>87</c:v>
                </c:pt>
                <c:pt idx="28">
                  <c:v>86</c:v>
                </c:pt>
                <c:pt idx="29">
                  <c:v>89</c:v>
                </c:pt>
                <c:pt idx="30">
                  <c:v>79</c:v>
                </c:pt>
                <c:pt idx="31">
                  <c:v>52</c:v>
                </c:pt>
                <c:pt idx="32">
                  <c:v>12</c:v>
                </c:pt>
                <c:pt idx="33">
                  <c:v>743</c:v>
                </c:pt>
                <c:pt idx="34">
                  <c:v>291</c:v>
                </c:pt>
                <c:pt idx="35">
                  <c:v>2</c:v>
                </c:pt>
                <c:pt idx="36">
                  <c:v>5</c:v>
                </c:pt>
                <c:pt idx="37">
                  <c:v>589</c:v>
                </c:pt>
                <c:pt idx="38">
                  <c:v>66</c:v>
                </c:pt>
                <c:pt idx="39">
                  <c:v>71</c:v>
                </c:pt>
                <c:pt idx="40">
                  <c:v>77</c:v>
                </c:pt>
                <c:pt idx="41">
                  <c:v>99</c:v>
                </c:pt>
                <c:pt idx="42">
                  <c:v>8</c:v>
                </c:pt>
                <c:pt idx="43">
                  <c:v>9</c:v>
                </c:pt>
                <c:pt idx="44">
                  <c:v>4</c:v>
                </c:pt>
                <c:pt idx="45">
                  <c:v>30</c:v>
                </c:pt>
                <c:pt idx="46">
                  <c:v>24</c:v>
                </c:pt>
                <c:pt idx="47">
                  <c:v>88</c:v>
                </c:pt>
                <c:pt idx="48">
                  <c:v>84</c:v>
                </c:pt>
                <c:pt idx="49">
                  <c:v>74</c:v>
                </c:pt>
                <c:pt idx="50">
                  <c:v>374</c:v>
                </c:pt>
                <c:pt idx="51">
                  <c:v>27</c:v>
                </c:pt>
                <c:pt idx="52">
                  <c:v>28</c:v>
                </c:pt>
                <c:pt idx="53">
                  <c:v>2</c:v>
                </c:pt>
                <c:pt idx="54">
                  <c:v>4</c:v>
                </c:pt>
                <c:pt idx="55">
                  <c:v>10</c:v>
                </c:pt>
                <c:pt idx="56">
                  <c:v>11</c:v>
                </c:pt>
                <c:pt idx="57">
                  <c:v>33</c:v>
                </c:pt>
                <c:pt idx="58">
                  <c:v>88</c:v>
                </c:pt>
                <c:pt idx="59">
                  <c:v>87</c:v>
                </c:pt>
                <c:pt idx="60">
                  <c:v>74</c:v>
                </c:pt>
                <c:pt idx="61">
                  <c:v>88</c:v>
                </c:pt>
                <c:pt idx="62">
                  <c:v>94</c:v>
                </c:pt>
                <c:pt idx="63">
                  <c:v>100</c:v>
                </c:pt>
                <c:pt idx="64">
                  <c:v>84</c:v>
                </c:pt>
                <c:pt idx="65">
                  <c:v>397</c:v>
                </c:pt>
                <c:pt idx="66">
                  <c:v>336</c:v>
                </c:pt>
                <c:pt idx="67">
                  <c:v>37</c:v>
                </c:pt>
                <c:pt idx="68">
                  <c:v>29</c:v>
                </c:pt>
                <c:pt idx="69">
                  <c:v>361</c:v>
                </c:pt>
                <c:pt idx="70">
                  <c:v>20</c:v>
                </c:pt>
                <c:pt idx="71">
                  <c:v>7</c:v>
                </c:pt>
                <c:pt idx="72">
                  <c:v>6</c:v>
                </c:pt>
                <c:pt idx="73">
                  <c:v>11</c:v>
                </c:pt>
                <c:pt idx="74">
                  <c:v>33</c:v>
                </c:pt>
                <c:pt idx="75">
                  <c:v>22</c:v>
                </c:pt>
                <c:pt idx="76">
                  <c:v>29</c:v>
                </c:pt>
                <c:pt idx="77">
                  <c:v>32</c:v>
                </c:pt>
                <c:pt idx="78">
                  <c:v>63</c:v>
                </c:pt>
                <c:pt idx="79">
                  <c:v>81</c:v>
                </c:pt>
                <c:pt idx="80">
                  <c:v>79</c:v>
                </c:pt>
                <c:pt idx="81">
                  <c:v>86</c:v>
                </c:pt>
                <c:pt idx="82">
                  <c:v>76</c:v>
                </c:pt>
                <c:pt idx="83">
                  <c:v>80</c:v>
                </c:pt>
                <c:pt idx="84">
                  <c:v>93</c:v>
                </c:pt>
                <c:pt idx="85">
                  <c:v>94</c:v>
                </c:pt>
                <c:pt idx="86">
                  <c:v>33</c:v>
                </c:pt>
                <c:pt idx="87">
                  <c:v>28</c:v>
                </c:pt>
                <c:pt idx="88">
                  <c:v>32</c:v>
                </c:pt>
                <c:pt idx="89">
                  <c:v>3</c:v>
                </c:pt>
                <c:pt idx="90">
                  <c:v>4</c:v>
                </c:pt>
                <c:pt idx="91">
                  <c:v>6</c:v>
                </c:pt>
                <c:pt idx="92">
                  <c:v>9</c:v>
                </c:pt>
                <c:pt idx="93">
                  <c:v>31</c:v>
                </c:pt>
                <c:pt idx="94">
                  <c:v>76</c:v>
                </c:pt>
                <c:pt idx="95">
                  <c:v>83</c:v>
                </c:pt>
                <c:pt idx="96">
                  <c:v>67</c:v>
                </c:pt>
                <c:pt idx="97">
                  <c:v>81</c:v>
                </c:pt>
                <c:pt idx="98">
                  <c:v>28</c:v>
                </c:pt>
                <c:pt idx="99">
                  <c:v>83</c:v>
                </c:pt>
                <c:pt idx="100">
                  <c:v>83</c:v>
                </c:pt>
                <c:pt idx="101">
                  <c:v>91</c:v>
                </c:pt>
                <c:pt idx="102">
                  <c:v>84</c:v>
                </c:pt>
                <c:pt idx="103">
                  <c:v>457</c:v>
                </c:pt>
                <c:pt idx="104">
                  <c:v>356</c:v>
                </c:pt>
                <c:pt idx="105">
                  <c:v>72</c:v>
                </c:pt>
                <c:pt idx="106">
                  <c:v>76</c:v>
                </c:pt>
                <c:pt idx="107">
                  <c:v>92</c:v>
                </c:pt>
                <c:pt idx="108">
                  <c:v>90</c:v>
                </c:pt>
                <c:pt idx="109">
                  <c:v>71</c:v>
                </c:pt>
                <c:pt idx="110">
                  <c:v>341</c:v>
                </c:pt>
                <c:pt idx="111">
                  <c:v>55</c:v>
                </c:pt>
                <c:pt idx="112">
                  <c:v>12</c:v>
                </c:pt>
                <c:pt idx="113">
                  <c:v>5</c:v>
                </c:pt>
                <c:pt idx="114">
                  <c:v>21</c:v>
                </c:pt>
                <c:pt idx="115">
                  <c:v>21</c:v>
                </c:pt>
                <c:pt idx="116">
                  <c:v>1</c:v>
                </c:pt>
                <c:pt idx="117">
                  <c:v>16</c:v>
                </c:pt>
                <c:pt idx="118">
                  <c:v>372</c:v>
                </c:pt>
                <c:pt idx="119">
                  <c:v>48</c:v>
                </c:pt>
                <c:pt idx="120">
                  <c:v>30</c:v>
                </c:pt>
                <c:pt idx="121">
                  <c:v>1</c:v>
                </c:pt>
                <c:pt idx="122">
                  <c:v>7</c:v>
                </c:pt>
                <c:pt idx="123">
                  <c:v>5</c:v>
                </c:pt>
                <c:pt idx="124">
                  <c:v>5</c:v>
                </c:pt>
                <c:pt idx="125">
                  <c:v>204</c:v>
                </c:pt>
                <c:pt idx="126">
                  <c:v>234</c:v>
                </c:pt>
                <c:pt idx="127">
                  <c:v>63</c:v>
                </c:pt>
                <c:pt idx="128">
                  <c:v>12</c:v>
                </c:pt>
                <c:pt idx="129">
                  <c:v>15</c:v>
                </c:pt>
                <c:pt idx="130">
                  <c:v>10</c:v>
                </c:pt>
                <c:pt idx="131">
                  <c:v>15</c:v>
                </c:pt>
                <c:pt idx="132">
                  <c:v>611</c:v>
                </c:pt>
                <c:pt idx="133">
                  <c:v>408</c:v>
                </c:pt>
                <c:pt idx="134">
                  <c:v>204</c:v>
                </c:pt>
                <c:pt idx="135">
                  <c:v>31</c:v>
                </c:pt>
                <c:pt idx="136">
                  <c:v>40</c:v>
                </c:pt>
                <c:pt idx="137">
                  <c:v>40</c:v>
                </c:pt>
                <c:pt idx="138">
                  <c:v>64</c:v>
                </c:pt>
                <c:pt idx="139">
                  <c:v>27</c:v>
                </c:pt>
                <c:pt idx="140">
                  <c:v>20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  <c:pt idx="144">
                  <c:v>4</c:v>
                </c:pt>
                <c:pt idx="145">
                  <c:v>4</c:v>
                </c:pt>
                <c:pt idx="146">
                  <c:v>42</c:v>
                </c:pt>
                <c:pt idx="147">
                  <c:v>141</c:v>
                </c:pt>
                <c:pt idx="148">
                  <c:v>4</c:v>
                </c:pt>
                <c:pt idx="149">
                  <c:v>4</c:v>
                </c:pt>
                <c:pt idx="150">
                  <c:v>49</c:v>
                </c:pt>
                <c:pt idx="151">
                  <c:v>129</c:v>
                </c:pt>
                <c:pt idx="152">
                  <c:v>1</c:v>
                </c:pt>
                <c:pt idx="153">
                  <c:v>8</c:v>
                </c:pt>
                <c:pt idx="154">
                  <c:v>12</c:v>
                </c:pt>
                <c:pt idx="155">
                  <c:v>92</c:v>
                </c:pt>
                <c:pt idx="156">
                  <c:v>4</c:v>
                </c:pt>
                <c:pt idx="157">
                  <c:v>41</c:v>
                </c:pt>
                <c:pt idx="158">
                  <c:v>27</c:v>
                </c:pt>
                <c:pt idx="159">
                  <c:v>31</c:v>
                </c:pt>
                <c:pt idx="160">
                  <c:v>31</c:v>
                </c:pt>
                <c:pt idx="161">
                  <c:v>340</c:v>
                </c:pt>
                <c:pt idx="162">
                  <c:v>25</c:v>
                </c:pt>
                <c:pt idx="163">
                  <c:v>20</c:v>
                </c:pt>
                <c:pt idx="164">
                  <c:v>23</c:v>
                </c:pt>
                <c:pt idx="165">
                  <c:v>17</c:v>
                </c:pt>
                <c:pt idx="166">
                  <c:v>60</c:v>
                </c:pt>
                <c:pt idx="167">
                  <c:v>26</c:v>
                </c:pt>
                <c:pt idx="168">
                  <c:v>19</c:v>
                </c:pt>
                <c:pt idx="169">
                  <c:v>252</c:v>
                </c:pt>
                <c:pt idx="170">
                  <c:v>20</c:v>
                </c:pt>
                <c:pt idx="171">
                  <c:v>2</c:v>
                </c:pt>
                <c:pt idx="172">
                  <c:v>1</c:v>
                </c:pt>
                <c:pt idx="173">
                  <c:v>88</c:v>
                </c:pt>
                <c:pt idx="174">
                  <c:v>171</c:v>
                </c:pt>
                <c:pt idx="175">
                  <c:v>214</c:v>
                </c:pt>
                <c:pt idx="176">
                  <c:v>2</c:v>
                </c:pt>
                <c:pt idx="177">
                  <c:v>75</c:v>
                </c:pt>
                <c:pt idx="178">
                  <c:v>1</c:v>
                </c:pt>
                <c:pt idx="179">
                  <c:v>210</c:v>
                </c:pt>
                <c:pt idx="180">
                  <c:v>1</c:v>
                </c:pt>
                <c:pt idx="181">
                  <c:v>1</c:v>
                </c:pt>
                <c:pt idx="182">
                  <c:v>3</c:v>
                </c:pt>
                <c:pt idx="183">
                  <c:v>3</c:v>
                </c:pt>
                <c:pt idx="184">
                  <c:v>1</c:v>
                </c:pt>
                <c:pt idx="185">
                  <c:v>1</c:v>
                </c:pt>
                <c:pt idx="186">
                  <c:v>2</c:v>
                </c:pt>
                <c:pt idx="187">
                  <c:v>1</c:v>
                </c:pt>
                <c:pt idx="188">
                  <c:v>3</c:v>
                </c:pt>
                <c:pt idx="189">
                  <c:v>3</c:v>
                </c:pt>
                <c:pt idx="190">
                  <c:v>4</c:v>
                </c:pt>
                <c:pt idx="191">
                  <c:v>1</c:v>
                </c:pt>
                <c:pt idx="192">
                  <c:v>2</c:v>
                </c:pt>
                <c:pt idx="193">
                  <c:v>1</c:v>
                </c:pt>
                <c:pt idx="194">
                  <c:v>2</c:v>
                </c:pt>
                <c:pt idx="195">
                  <c:v>6</c:v>
                </c:pt>
                <c:pt idx="196">
                  <c:v>214</c:v>
                </c:pt>
                <c:pt idx="197">
                  <c:v>214</c:v>
                </c:pt>
                <c:pt idx="198">
                  <c:v>14</c:v>
                </c:pt>
                <c:pt idx="199">
                  <c:v>5</c:v>
                </c:pt>
                <c:pt idx="200">
                  <c:v>7</c:v>
                </c:pt>
                <c:pt idx="201">
                  <c:v>214</c:v>
                </c:pt>
                <c:pt idx="202">
                  <c:v>214</c:v>
                </c:pt>
                <c:pt idx="203">
                  <c:v>9</c:v>
                </c:pt>
                <c:pt idx="204">
                  <c:v>214</c:v>
                </c:pt>
                <c:pt idx="205">
                  <c:v>214</c:v>
                </c:pt>
                <c:pt idx="206">
                  <c:v>505</c:v>
                </c:pt>
                <c:pt idx="207">
                  <c:v>2</c:v>
                </c:pt>
                <c:pt idx="208">
                  <c:v>339</c:v>
                </c:pt>
                <c:pt idx="209">
                  <c:v>327</c:v>
                </c:pt>
                <c:pt idx="210">
                  <c:v>327</c:v>
                </c:pt>
                <c:pt idx="211">
                  <c:v>327</c:v>
                </c:pt>
                <c:pt idx="212">
                  <c:v>327</c:v>
                </c:pt>
                <c:pt idx="213">
                  <c:v>13</c:v>
                </c:pt>
                <c:pt idx="214">
                  <c:v>15</c:v>
                </c:pt>
                <c:pt idx="215">
                  <c:v>11</c:v>
                </c:pt>
                <c:pt idx="216">
                  <c:v>20</c:v>
                </c:pt>
                <c:pt idx="217">
                  <c:v>59</c:v>
                </c:pt>
                <c:pt idx="218">
                  <c:v>62</c:v>
                </c:pt>
                <c:pt idx="219">
                  <c:v>336</c:v>
                </c:pt>
                <c:pt idx="220">
                  <c:v>92</c:v>
                </c:pt>
                <c:pt idx="221">
                  <c:v>321</c:v>
                </c:pt>
                <c:pt idx="222">
                  <c:v>30</c:v>
                </c:pt>
                <c:pt idx="223">
                  <c:v>9</c:v>
                </c:pt>
                <c:pt idx="224">
                  <c:v>8</c:v>
                </c:pt>
                <c:pt idx="225">
                  <c:v>9</c:v>
                </c:pt>
                <c:pt idx="226">
                  <c:v>7</c:v>
                </c:pt>
                <c:pt idx="227">
                  <c:v>1</c:v>
                </c:pt>
                <c:pt idx="228">
                  <c:v>1</c:v>
                </c:pt>
                <c:pt idx="229">
                  <c:v>182</c:v>
                </c:pt>
                <c:pt idx="230">
                  <c:v>182</c:v>
                </c:pt>
                <c:pt idx="231">
                  <c:v>182</c:v>
                </c:pt>
                <c:pt idx="232">
                  <c:v>182</c:v>
                </c:pt>
                <c:pt idx="233">
                  <c:v>42</c:v>
                </c:pt>
                <c:pt idx="234">
                  <c:v>182</c:v>
                </c:pt>
                <c:pt idx="235">
                  <c:v>181</c:v>
                </c:pt>
                <c:pt idx="236">
                  <c:v>54</c:v>
                </c:pt>
                <c:pt idx="237">
                  <c:v>54</c:v>
                </c:pt>
                <c:pt idx="238">
                  <c:v>54</c:v>
                </c:pt>
                <c:pt idx="239">
                  <c:v>1</c:v>
                </c:pt>
                <c:pt idx="240">
                  <c:v>182</c:v>
                </c:pt>
                <c:pt idx="241">
                  <c:v>30</c:v>
                </c:pt>
                <c:pt idx="242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4-4DC5-A821-18804C36E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6354528"/>
        <c:axId val="389556560"/>
      </c:barChart>
      <c:catAx>
        <c:axId val="38635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6560"/>
        <c:crosses val="autoZero"/>
        <c:auto val="1"/>
        <c:lblAlgn val="ctr"/>
        <c:lblOffset val="100"/>
        <c:noMultiLvlLbl val="0"/>
      </c:catAx>
      <c:valAx>
        <c:axId val="38955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5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[HRAssignment-DA-GUC-Sep2026-MayarMagdy.xlsx]B-Q.6,7,8,9!PivotTable9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'B-Q.6,7,8,9'!$B$1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'B-Q.6,7,8,9'!$A$2:$A$9</c:f>
              <c:strCache>
                <c:ptCount val="7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 or Latino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'B-Q.6,7,8,9'!$B$2:$B$9</c:f>
              <c:numCache>
                <c:formatCode>General</c:formatCode>
                <c:ptCount val="7"/>
                <c:pt idx="0">
                  <c:v>1327</c:v>
                </c:pt>
                <c:pt idx="1">
                  <c:v>3562</c:v>
                </c:pt>
                <c:pt idx="2">
                  <c:v>3619</c:v>
                </c:pt>
                <c:pt idx="3">
                  <c:v>2501</c:v>
                </c:pt>
                <c:pt idx="4">
                  <c:v>1229</c:v>
                </c:pt>
                <c:pt idx="5">
                  <c:v>3648</c:v>
                </c:pt>
                <c:pt idx="6">
                  <c:v>6328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BD-4815-9BE4-F3D33F1D6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[HRAssignment-DA-GUC-Sep2026-MayarMagdy.xlsx]B-Q.6,7,8,9!PivotTable10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'B-Q.6,7,8,9'!$E$1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'B-Q.6,7,8,9'!$D$2:$D$288</c:f>
              <c:multiLvlStrCache>
                <c:ptCount val="182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Female</c:v>
                  </c:pt>
                  <c:pt idx="21">
                    <c:v>Male</c:v>
                  </c:pt>
                  <c:pt idx="22">
                    <c:v>Female</c:v>
                  </c:pt>
                  <c:pt idx="23">
                    <c:v>Male</c:v>
                  </c:pt>
                  <c:pt idx="24">
                    <c:v>Female</c:v>
                  </c:pt>
                  <c:pt idx="25">
                    <c:v>Male</c:v>
                  </c:pt>
                  <c:pt idx="26">
                    <c:v>Female</c:v>
                  </c:pt>
                  <c:pt idx="27">
                    <c:v>Male</c:v>
                  </c:pt>
                  <c:pt idx="28">
                    <c:v>Female</c:v>
                  </c:pt>
                  <c:pt idx="29">
                    <c:v>Male</c:v>
                  </c:pt>
                  <c:pt idx="30">
                    <c:v>Female</c:v>
                  </c:pt>
                  <c:pt idx="31">
                    <c:v>Male</c:v>
                  </c:pt>
                  <c:pt idx="32">
                    <c:v>Female</c:v>
                  </c:pt>
                  <c:pt idx="33">
                    <c:v>Male</c:v>
                  </c:pt>
                  <c:pt idx="34">
                    <c:v>Female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Male</c:v>
                  </c:pt>
                  <c:pt idx="38">
                    <c:v>Female</c:v>
                  </c:pt>
                  <c:pt idx="39">
                    <c:v>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Male</c:v>
                  </c:pt>
                  <c:pt idx="44">
                    <c:v>Female</c:v>
                  </c:pt>
                  <c:pt idx="45">
                    <c:v>Male</c:v>
                  </c:pt>
                  <c:pt idx="46">
                    <c:v>Female</c:v>
                  </c:pt>
                  <c:pt idx="47">
                    <c:v>Male</c:v>
                  </c:pt>
                  <c:pt idx="48">
                    <c:v>Female</c:v>
                  </c:pt>
                  <c:pt idx="49">
                    <c:v>Male</c:v>
                  </c:pt>
                  <c:pt idx="50">
                    <c:v>Female</c:v>
                  </c:pt>
                  <c:pt idx="51">
                    <c:v>Male</c:v>
                  </c:pt>
                  <c:pt idx="52">
                    <c:v>Female</c:v>
                  </c:pt>
                  <c:pt idx="53">
                    <c:v>Male</c:v>
                  </c:pt>
                  <c:pt idx="54">
                    <c:v>Female</c:v>
                  </c:pt>
                  <c:pt idx="55">
                    <c:v>Male</c:v>
                  </c:pt>
                  <c:pt idx="56">
                    <c:v>Female</c:v>
                  </c:pt>
                  <c:pt idx="57">
                    <c:v>Male</c:v>
                  </c:pt>
                  <c:pt idx="58">
                    <c:v>Female</c:v>
                  </c:pt>
                  <c:pt idx="59">
                    <c:v>Male</c:v>
                  </c:pt>
                  <c:pt idx="60">
                    <c:v>Female</c:v>
                  </c:pt>
                  <c:pt idx="61">
                    <c:v>Male</c:v>
                  </c:pt>
                  <c:pt idx="62">
                    <c:v>Female</c:v>
                  </c:pt>
                  <c:pt idx="63">
                    <c:v>Male</c:v>
                  </c:pt>
                  <c:pt idx="64">
                    <c:v>Female</c:v>
                  </c:pt>
                  <c:pt idx="65">
                    <c:v>Male</c:v>
                  </c:pt>
                  <c:pt idx="66">
                    <c:v>Female</c:v>
                  </c:pt>
                  <c:pt idx="67">
                    <c:v>Male</c:v>
                  </c:pt>
                  <c:pt idx="68">
                    <c:v>Female</c:v>
                  </c:pt>
                  <c:pt idx="69">
                    <c:v>Male</c:v>
                  </c:pt>
                  <c:pt idx="70">
                    <c:v>Female</c:v>
                  </c:pt>
                  <c:pt idx="71">
                    <c:v>Male</c:v>
                  </c:pt>
                  <c:pt idx="72">
                    <c:v>Female</c:v>
                  </c:pt>
                  <c:pt idx="73">
                    <c:v>Male</c:v>
                  </c:pt>
                  <c:pt idx="74">
                    <c:v>Female</c:v>
                  </c:pt>
                  <c:pt idx="75">
                    <c:v>Male</c:v>
                  </c:pt>
                  <c:pt idx="76">
                    <c:v>Female</c:v>
                  </c:pt>
                  <c:pt idx="77">
                    <c:v>Male</c:v>
                  </c:pt>
                  <c:pt idx="78">
                    <c:v>Female</c:v>
                  </c:pt>
                  <c:pt idx="79">
                    <c:v>Male</c:v>
                  </c:pt>
                  <c:pt idx="80">
                    <c:v>Female</c:v>
                  </c:pt>
                  <c:pt idx="81">
                    <c:v>Male</c:v>
                  </c:pt>
                  <c:pt idx="82">
                    <c:v>Female</c:v>
                  </c:pt>
                  <c:pt idx="83">
                    <c:v>Male</c:v>
                  </c:pt>
                  <c:pt idx="84">
                    <c:v>Female</c:v>
                  </c:pt>
                  <c:pt idx="85">
                    <c:v>Male</c:v>
                  </c:pt>
                  <c:pt idx="86">
                    <c:v>Female</c:v>
                  </c:pt>
                  <c:pt idx="87">
                    <c:v>Male</c:v>
                  </c:pt>
                  <c:pt idx="88">
                    <c:v>Female</c:v>
                  </c:pt>
                  <c:pt idx="89">
                    <c:v>Male</c:v>
                  </c:pt>
                  <c:pt idx="90">
                    <c:v>Female</c:v>
                  </c:pt>
                  <c:pt idx="91">
                    <c:v>Male</c:v>
                  </c:pt>
                  <c:pt idx="92">
                    <c:v>Female</c:v>
                  </c:pt>
                  <c:pt idx="93">
                    <c:v>Male</c:v>
                  </c:pt>
                  <c:pt idx="94">
                    <c:v>Female</c:v>
                  </c:pt>
                  <c:pt idx="95">
                    <c:v>Male</c:v>
                  </c:pt>
                  <c:pt idx="96">
                    <c:v>Female</c:v>
                  </c:pt>
                  <c:pt idx="97">
                    <c:v>Male</c:v>
                  </c:pt>
                  <c:pt idx="98">
                    <c:v>Female</c:v>
                  </c:pt>
                  <c:pt idx="99">
                    <c:v>Male</c:v>
                  </c:pt>
                  <c:pt idx="100">
                    <c:v>Female</c:v>
                  </c:pt>
                  <c:pt idx="101">
                    <c:v>Male</c:v>
                  </c:pt>
                  <c:pt idx="102">
                    <c:v>Female</c:v>
                  </c:pt>
                  <c:pt idx="103">
                    <c:v>Male</c:v>
                  </c:pt>
                  <c:pt idx="104">
                    <c:v>Female</c:v>
                  </c:pt>
                  <c:pt idx="105">
                    <c:v>Male</c:v>
                  </c:pt>
                  <c:pt idx="106">
                    <c:v>Female</c:v>
                  </c:pt>
                  <c:pt idx="107">
                    <c:v>Male</c:v>
                  </c:pt>
                  <c:pt idx="108">
                    <c:v>Female</c:v>
                  </c:pt>
                  <c:pt idx="109">
                    <c:v>Male</c:v>
                  </c:pt>
                  <c:pt idx="110">
                    <c:v>Female</c:v>
                  </c:pt>
                  <c:pt idx="111">
                    <c:v>Male</c:v>
                  </c:pt>
                  <c:pt idx="112">
                    <c:v>Female</c:v>
                  </c:pt>
                  <c:pt idx="113">
                    <c:v>Male</c:v>
                  </c:pt>
                  <c:pt idx="114">
                    <c:v>Female</c:v>
                  </c:pt>
                  <c:pt idx="115">
                    <c:v>Male</c:v>
                  </c:pt>
                  <c:pt idx="116">
                    <c:v>Female</c:v>
                  </c:pt>
                  <c:pt idx="117">
                    <c:v>Male</c:v>
                  </c:pt>
                  <c:pt idx="118">
                    <c:v>Female</c:v>
                  </c:pt>
                  <c:pt idx="119">
                    <c:v>Male</c:v>
                  </c:pt>
                  <c:pt idx="120">
                    <c:v>Female</c:v>
                  </c:pt>
                  <c:pt idx="121">
                    <c:v>Male</c:v>
                  </c:pt>
                  <c:pt idx="122">
                    <c:v>Female</c:v>
                  </c:pt>
                  <c:pt idx="123">
                    <c:v>Male</c:v>
                  </c:pt>
                  <c:pt idx="124">
                    <c:v>Female</c:v>
                  </c:pt>
                  <c:pt idx="125">
                    <c:v>Male</c:v>
                  </c:pt>
                  <c:pt idx="126">
                    <c:v>Female</c:v>
                  </c:pt>
                  <c:pt idx="127">
                    <c:v>Male</c:v>
                  </c:pt>
                  <c:pt idx="128">
                    <c:v>Female</c:v>
                  </c:pt>
                  <c:pt idx="129">
                    <c:v>Male</c:v>
                  </c:pt>
                  <c:pt idx="130">
                    <c:v>Female</c:v>
                  </c:pt>
                  <c:pt idx="131">
                    <c:v>Male</c:v>
                  </c:pt>
                  <c:pt idx="132">
                    <c:v>Female</c:v>
                  </c:pt>
                  <c:pt idx="133">
                    <c:v>Male</c:v>
                  </c:pt>
                  <c:pt idx="134">
                    <c:v>Female</c:v>
                  </c:pt>
                  <c:pt idx="135">
                    <c:v>Male</c:v>
                  </c:pt>
                  <c:pt idx="136">
                    <c:v>Female</c:v>
                  </c:pt>
                  <c:pt idx="137">
                    <c:v>Male</c:v>
                  </c:pt>
                  <c:pt idx="138">
                    <c:v>Female</c:v>
                  </c:pt>
                  <c:pt idx="139">
                    <c:v>Male</c:v>
                  </c:pt>
                  <c:pt idx="140">
                    <c:v>Female</c:v>
                  </c:pt>
                  <c:pt idx="141">
                    <c:v>Male</c:v>
                  </c:pt>
                  <c:pt idx="142">
                    <c:v>Female</c:v>
                  </c:pt>
                  <c:pt idx="143">
                    <c:v>Male</c:v>
                  </c:pt>
                  <c:pt idx="144">
                    <c:v>Female</c:v>
                  </c:pt>
                  <c:pt idx="145">
                    <c:v>Male</c:v>
                  </c:pt>
                  <c:pt idx="146">
                    <c:v>Female</c:v>
                  </c:pt>
                  <c:pt idx="147">
                    <c:v>Male</c:v>
                  </c:pt>
                  <c:pt idx="148">
                    <c:v>Female</c:v>
                  </c:pt>
                  <c:pt idx="149">
                    <c:v>Male</c:v>
                  </c:pt>
                  <c:pt idx="150">
                    <c:v>Female</c:v>
                  </c:pt>
                  <c:pt idx="151">
                    <c:v>Male</c:v>
                  </c:pt>
                  <c:pt idx="152">
                    <c:v>Female</c:v>
                  </c:pt>
                  <c:pt idx="153">
                    <c:v>Male</c:v>
                  </c:pt>
                  <c:pt idx="154">
                    <c:v>Female</c:v>
                  </c:pt>
                  <c:pt idx="155">
                    <c:v>Male</c:v>
                  </c:pt>
                  <c:pt idx="156">
                    <c:v>Female</c:v>
                  </c:pt>
                  <c:pt idx="157">
                    <c:v>Male</c:v>
                  </c:pt>
                  <c:pt idx="158">
                    <c:v>Female</c:v>
                  </c:pt>
                  <c:pt idx="159">
                    <c:v>Male</c:v>
                  </c:pt>
                  <c:pt idx="160">
                    <c:v>Female</c:v>
                  </c:pt>
                  <c:pt idx="161">
                    <c:v>Male</c:v>
                  </c:pt>
                  <c:pt idx="162">
                    <c:v>Female</c:v>
                  </c:pt>
                  <c:pt idx="163">
                    <c:v>Male</c:v>
                  </c:pt>
                  <c:pt idx="164">
                    <c:v>Female</c:v>
                  </c:pt>
                  <c:pt idx="165">
                    <c:v>Male</c:v>
                  </c:pt>
                  <c:pt idx="166">
                    <c:v>Female</c:v>
                  </c:pt>
                  <c:pt idx="167">
                    <c:v>Male</c:v>
                  </c:pt>
                  <c:pt idx="168">
                    <c:v>Female</c:v>
                  </c:pt>
                  <c:pt idx="169">
                    <c:v>Male</c:v>
                  </c:pt>
                  <c:pt idx="170">
                    <c:v>Female</c:v>
                  </c:pt>
                  <c:pt idx="171">
                    <c:v>Male</c:v>
                  </c:pt>
                  <c:pt idx="172">
                    <c:v>Female</c:v>
                  </c:pt>
                  <c:pt idx="173">
                    <c:v>Male</c:v>
                  </c:pt>
                  <c:pt idx="174">
                    <c:v>Female</c:v>
                  </c:pt>
                  <c:pt idx="175">
                    <c:v>Male</c:v>
                  </c:pt>
                  <c:pt idx="176">
                    <c:v>Female</c:v>
                  </c:pt>
                  <c:pt idx="177">
                    <c:v>Male</c:v>
                  </c:pt>
                  <c:pt idx="178">
                    <c:v>Female</c:v>
                  </c:pt>
                  <c:pt idx="179">
                    <c:v>Male</c:v>
                  </c:pt>
                  <c:pt idx="180">
                    <c:v>Female</c:v>
                  </c:pt>
                  <c:pt idx="181">
                    <c:v>Male</c:v>
                  </c:pt>
                </c:lvl>
                <c:lvl>
                  <c:pt idx="0">
                    <c:v>American Indian or Alaska Native</c:v>
                  </c:pt>
                  <c:pt idx="2">
                    <c:v>Asian</c:v>
                  </c:pt>
                  <c:pt idx="4">
                    <c:v>Black or African American</c:v>
                  </c:pt>
                  <c:pt idx="6">
                    <c:v>Hispanic or Latino</c:v>
                  </c:pt>
                  <c:pt idx="8">
                    <c:v>Native Hawaiian or Other Pacific Islander</c:v>
                  </c:pt>
                  <c:pt idx="10">
                    <c:v>Two or More Races</c:v>
                  </c:pt>
                  <c:pt idx="12">
                    <c:v>White</c:v>
                  </c:pt>
                  <c:pt idx="14">
                    <c:v>American Indian or Alaska Native</c:v>
                  </c:pt>
                  <c:pt idx="16">
                    <c:v>Asian</c:v>
                  </c:pt>
                  <c:pt idx="18">
                    <c:v>Black or African American</c:v>
                  </c:pt>
                  <c:pt idx="20">
                    <c:v>Hispanic or Latino</c:v>
                  </c:pt>
                  <c:pt idx="22">
                    <c:v>Native Hawaiian or Other Pacific Islander</c:v>
                  </c:pt>
                  <c:pt idx="24">
                    <c:v>Two or More Races</c:v>
                  </c:pt>
                  <c:pt idx="26">
                    <c:v>White</c:v>
                  </c:pt>
                  <c:pt idx="28">
                    <c:v>American Indian or Alaska Native</c:v>
                  </c:pt>
                  <c:pt idx="30">
                    <c:v>Asian</c:v>
                  </c:pt>
                  <c:pt idx="32">
                    <c:v>Black or African American</c:v>
                  </c:pt>
                  <c:pt idx="34">
                    <c:v>Hispanic or Latino</c:v>
                  </c:pt>
                  <c:pt idx="36">
                    <c:v>Native Hawaiian or Other Pacific Islander</c:v>
                  </c:pt>
                  <c:pt idx="38">
                    <c:v>Two or More Races</c:v>
                  </c:pt>
                  <c:pt idx="40">
                    <c:v>White</c:v>
                  </c:pt>
                  <c:pt idx="42">
                    <c:v>American Indian or Alaska Native</c:v>
                  </c:pt>
                  <c:pt idx="44">
                    <c:v>Asian</c:v>
                  </c:pt>
                  <c:pt idx="46">
                    <c:v>Black or African American</c:v>
                  </c:pt>
                  <c:pt idx="48">
                    <c:v>Hispanic or Latino</c:v>
                  </c:pt>
                  <c:pt idx="50">
                    <c:v>Native Hawaiian or Other Pacific Islander</c:v>
                  </c:pt>
                  <c:pt idx="52">
                    <c:v>Two or More Races</c:v>
                  </c:pt>
                  <c:pt idx="54">
                    <c:v>White</c:v>
                  </c:pt>
                  <c:pt idx="56">
                    <c:v>American Indian or Alaska Native</c:v>
                  </c:pt>
                  <c:pt idx="58">
                    <c:v>Asian</c:v>
                  </c:pt>
                  <c:pt idx="60">
                    <c:v>Black or African American</c:v>
                  </c:pt>
                  <c:pt idx="62">
                    <c:v>Hispanic or Latino</c:v>
                  </c:pt>
                  <c:pt idx="64">
                    <c:v>Native Hawaiian or Other Pacific Islander</c:v>
                  </c:pt>
                  <c:pt idx="66">
                    <c:v>Two or More Races</c:v>
                  </c:pt>
                  <c:pt idx="68">
                    <c:v>White</c:v>
                  </c:pt>
                  <c:pt idx="70">
                    <c:v>American Indian or Alaska Native</c:v>
                  </c:pt>
                  <c:pt idx="72">
                    <c:v>Asian</c:v>
                  </c:pt>
                  <c:pt idx="74">
                    <c:v>Black or African American</c:v>
                  </c:pt>
                  <c:pt idx="76">
                    <c:v>Hispanic or Latino</c:v>
                  </c:pt>
                  <c:pt idx="78">
                    <c:v>Native Hawaiian or Other Pacific Islander</c:v>
                  </c:pt>
                  <c:pt idx="80">
                    <c:v>Two or More Races</c:v>
                  </c:pt>
                  <c:pt idx="82">
                    <c:v>White</c:v>
                  </c:pt>
                  <c:pt idx="84">
                    <c:v>American Indian or Alaska Native</c:v>
                  </c:pt>
                  <c:pt idx="86">
                    <c:v>Asian</c:v>
                  </c:pt>
                  <c:pt idx="88">
                    <c:v>Black or African American</c:v>
                  </c:pt>
                  <c:pt idx="90">
                    <c:v>Hispanic or Latino</c:v>
                  </c:pt>
                  <c:pt idx="92">
                    <c:v>Native Hawaiian or Other Pacific Islander</c:v>
                  </c:pt>
                  <c:pt idx="94">
                    <c:v>Two or More Races</c:v>
                  </c:pt>
                  <c:pt idx="96">
                    <c:v>White</c:v>
                  </c:pt>
                  <c:pt idx="98">
                    <c:v>American Indian or Alaska Native</c:v>
                  </c:pt>
                  <c:pt idx="100">
                    <c:v>Asian</c:v>
                  </c:pt>
                  <c:pt idx="102">
                    <c:v>Black or African American</c:v>
                  </c:pt>
                  <c:pt idx="104">
                    <c:v>Hispanic or Latino</c:v>
                  </c:pt>
                  <c:pt idx="106">
                    <c:v>Native Hawaiian or Other Pacific Islander</c:v>
                  </c:pt>
                  <c:pt idx="108">
                    <c:v>Two or More Races</c:v>
                  </c:pt>
                  <c:pt idx="110">
                    <c:v>White</c:v>
                  </c:pt>
                  <c:pt idx="112">
                    <c:v>American Indian or Alaska Native</c:v>
                  </c:pt>
                  <c:pt idx="114">
                    <c:v>Asian</c:v>
                  </c:pt>
                  <c:pt idx="116">
                    <c:v>Black or African American</c:v>
                  </c:pt>
                  <c:pt idx="118">
                    <c:v>Hispanic or Latino</c:v>
                  </c:pt>
                  <c:pt idx="120">
                    <c:v>Native Hawaiian or Other Pacific Islander</c:v>
                  </c:pt>
                  <c:pt idx="122">
                    <c:v>Two or More Races</c:v>
                  </c:pt>
                  <c:pt idx="124">
                    <c:v>White</c:v>
                  </c:pt>
                  <c:pt idx="126">
                    <c:v>American Indian or Alaska Native</c:v>
                  </c:pt>
                  <c:pt idx="128">
                    <c:v>Asian</c:v>
                  </c:pt>
                  <c:pt idx="130">
                    <c:v>Black or African American</c:v>
                  </c:pt>
                  <c:pt idx="132">
                    <c:v>Hispanic or Latino</c:v>
                  </c:pt>
                  <c:pt idx="134">
                    <c:v>Native Hawaiian or Other Pacific Islander</c:v>
                  </c:pt>
                  <c:pt idx="136">
                    <c:v>Two or More Races</c:v>
                  </c:pt>
                  <c:pt idx="138">
                    <c:v>White</c:v>
                  </c:pt>
                  <c:pt idx="140">
                    <c:v>American Indian or Alaska Native</c:v>
                  </c:pt>
                  <c:pt idx="142">
                    <c:v>Asian</c:v>
                  </c:pt>
                  <c:pt idx="144">
                    <c:v>Black or African American</c:v>
                  </c:pt>
                  <c:pt idx="146">
                    <c:v>Hispanic or Latino</c:v>
                  </c:pt>
                  <c:pt idx="148">
                    <c:v>Native Hawaiian or Other Pacific Islander</c:v>
                  </c:pt>
                  <c:pt idx="150">
                    <c:v>Two or More Races</c:v>
                  </c:pt>
                  <c:pt idx="152">
                    <c:v>White</c:v>
                  </c:pt>
                  <c:pt idx="154">
                    <c:v>American Indian or Alaska Native</c:v>
                  </c:pt>
                  <c:pt idx="156">
                    <c:v>Asian</c:v>
                  </c:pt>
                  <c:pt idx="158">
                    <c:v>Black or African American</c:v>
                  </c:pt>
                  <c:pt idx="160">
                    <c:v>Hispanic or Latino</c:v>
                  </c:pt>
                  <c:pt idx="162">
                    <c:v>Native Hawaiian or Other Pacific Islander</c:v>
                  </c:pt>
                  <c:pt idx="164">
                    <c:v>Two or More Races</c:v>
                  </c:pt>
                  <c:pt idx="166">
                    <c:v>White</c:v>
                  </c:pt>
                  <c:pt idx="168">
                    <c:v>American Indian or Alaska Native</c:v>
                  </c:pt>
                  <c:pt idx="170">
                    <c:v>Asian</c:v>
                  </c:pt>
                  <c:pt idx="172">
                    <c:v>Black or African American</c:v>
                  </c:pt>
                  <c:pt idx="174">
                    <c:v>Hispanic or Latino</c:v>
                  </c:pt>
                  <c:pt idx="176">
                    <c:v>Native Hawaiian or Other Pacific Islander</c:v>
                  </c:pt>
                  <c:pt idx="178">
                    <c:v>Two or More Races</c:v>
                  </c:pt>
                  <c:pt idx="180">
                    <c:v>White</c:v>
                  </c:pt>
                </c:lvl>
                <c:lvl>
                  <c:pt idx="0">
                    <c:v>Accounting</c:v>
                  </c:pt>
                  <c:pt idx="14">
                    <c:v>Auditing</c:v>
                  </c:pt>
                  <c:pt idx="28">
                    <c:v>Business Development</c:v>
                  </c:pt>
                  <c:pt idx="42">
                    <c:v>Engineering</c:v>
                  </c:pt>
                  <c:pt idx="56">
                    <c:v>Human Resources</c:v>
                  </c:pt>
                  <c:pt idx="70">
                    <c:v>Legal</c:v>
                  </c:pt>
                  <c:pt idx="84">
                    <c:v>Marketing</c:v>
                  </c:pt>
                  <c:pt idx="98">
                    <c:v>Product Management</c:v>
                  </c:pt>
                  <c:pt idx="112">
                    <c:v>Research and Development</c:v>
                  </c:pt>
                  <c:pt idx="126">
                    <c:v>Sales</c:v>
                  </c:pt>
                  <c:pt idx="140">
                    <c:v>Services</c:v>
                  </c:pt>
                  <c:pt idx="154">
                    <c:v>Support</c:v>
                  </c:pt>
                  <c:pt idx="168">
                    <c:v>Training</c:v>
                  </c:pt>
                </c:lvl>
              </c:multiLvlStrCache>
            </c:multiLvlStrRef>
          </c:cat>
          <c:val>
            <c:numRef>
              <c:f>'B-Q.6,7,8,9'!$E$2:$E$288</c:f>
              <c:numCache>
                <c:formatCode>General</c:formatCode>
                <c:ptCount val="182"/>
                <c:pt idx="0">
                  <c:v>98</c:v>
                </c:pt>
                <c:pt idx="1">
                  <c:v>94</c:v>
                </c:pt>
                <c:pt idx="2">
                  <c:v>254</c:v>
                </c:pt>
                <c:pt idx="3">
                  <c:v>270</c:v>
                </c:pt>
                <c:pt idx="4">
                  <c:v>239</c:v>
                </c:pt>
                <c:pt idx="5">
                  <c:v>269</c:v>
                </c:pt>
                <c:pt idx="6">
                  <c:v>189</c:v>
                </c:pt>
                <c:pt idx="7">
                  <c:v>207</c:v>
                </c:pt>
                <c:pt idx="8">
                  <c:v>79</c:v>
                </c:pt>
                <c:pt idx="9">
                  <c:v>87</c:v>
                </c:pt>
                <c:pt idx="10">
                  <c:v>237</c:v>
                </c:pt>
                <c:pt idx="11">
                  <c:v>293</c:v>
                </c:pt>
                <c:pt idx="12">
                  <c:v>435</c:v>
                </c:pt>
                <c:pt idx="13">
                  <c:v>491</c:v>
                </c:pt>
                <c:pt idx="14">
                  <c:v>2</c:v>
                </c:pt>
                <c:pt idx="15">
                  <c:v>2</c:v>
                </c:pt>
                <c:pt idx="16">
                  <c:v>7</c:v>
                </c:pt>
                <c:pt idx="17">
                  <c:v>7</c:v>
                </c:pt>
                <c:pt idx="18">
                  <c:v>2</c:v>
                </c:pt>
                <c:pt idx="19">
                  <c:v>8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7</c:v>
                </c:pt>
                <c:pt idx="25">
                  <c:v>3</c:v>
                </c:pt>
                <c:pt idx="26">
                  <c:v>4</c:v>
                </c:pt>
                <c:pt idx="27">
                  <c:v>4</c:v>
                </c:pt>
                <c:pt idx="28">
                  <c:v>42</c:v>
                </c:pt>
                <c:pt idx="29">
                  <c:v>42</c:v>
                </c:pt>
                <c:pt idx="30">
                  <c:v>116</c:v>
                </c:pt>
                <c:pt idx="31">
                  <c:v>132</c:v>
                </c:pt>
                <c:pt idx="32">
                  <c:v>119</c:v>
                </c:pt>
                <c:pt idx="33">
                  <c:v>142</c:v>
                </c:pt>
                <c:pt idx="34">
                  <c:v>85</c:v>
                </c:pt>
                <c:pt idx="35">
                  <c:v>90</c:v>
                </c:pt>
                <c:pt idx="36">
                  <c:v>40</c:v>
                </c:pt>
                <c:pt idx="37">
                  <c:v>63</c:v>
                </c:pt>
                <c:pt idx="38">
                  <c:v>124</c:v>
                </c:pt>
                <c:pt idx="39">
                  <c:v>142</c:v>
                </c:pt>
                <c:pt idx="40">
                  <c:v>231</c:v>
                </c:pt>
                <c:pt idx="41">
                  <c:v>225</c:v>
                </c:pt>
                <c:pt idx="42">
                  <c:v>193</c:v>
                </c:pt>
                <c:pt idx="43">
                  <c:v>207</c:v>
                </c:pt>
                <c:pt idx="44">
                  <c:v>491</c:v>
                </c:pt>
                <c:pt idx="45">
                  <c:v>525</c:v>
                </c:pt>
                <c:pt idx="46">
                  <c:v>514</c:v>
                </c:pt>
                <c:pt idx="47">
                  <c:v>532</c:v>
                </c:pt>
                <c:pt idx="48">
                  <c:v>349</c:v>
                </c:pt>
                <c:pt idx="49">
                  <c:v>373</c:v>
                </c:pt>
                <c:pt idx="50">
                  <c:v>170</c:v>
                </c:pt>
                <c:pt idx="51">
                  <c:v>190</c:v>
                </c:pt>
                <c:pt idx="52">
                  <c:v>472</c:v>
                </c:pt>
                <c:pt idx="53">
                  <c:v>560</c:v>
                </c:pt>
                <c:pt idx="54">
                  <c:v>931</c:v>
                </c:pt>
                <c:pt idx="55">
                  <c:v>986</c:v>
                </c:pt>
                <c:pt idx="56">
                  <c:v>45</c:v>
                </c:pt>
                <c:pt idx="57">
                  <c:v>59</c:v>
                </c:pt>
                <c:pt idx="58">
                  <c:v>137</c:v>
                </c:pt>
                <c:pt idx="59">
                  <c:v>142</c:v>
                </c:pt>
                <c:pt idx="60">
                  <c:v>125</c:v>
                </c:pt>
                <c:pt idx="61">
                  <c:v>140</c:v>
                </c:pt>
                <c:pt idx="62">
                  <c:v>84</c:v>
                </c:pt>
                <c:pt idx="63">
                  <c:v>93</c:v>
                </c:pt>
                <c:pt idx="64">
                  <c:v>48</c:v>
                </c:pt>
                <c:pt idx="65">
                  <c:v>49</c:v>
                </c:pt>
                <c:pt idx="66">
                  <c:v>147</c:v>
                </c:pt>
                <c:pt idx="67">
                  <c:v>163</c:v>
                </c:pt>
                <c:pt idx="68">
                  <c:v>275</c:v>
                </c:pt>
                <c:pt idx="69">
                  <c:v>258</c:v>
                </c:pt>
                <c:pt idx="70">
                  <c:v>9</c:v>
                </c:pt>
                <c:pt idx="71">
                  <c:v>15</c:v>
                </c:pt>
                <c:pt idx="72">
                  <c:v>25</c:v>
                </c:pt>
                <c:pt idx="73">
                  <c:v>24</c:v>
                </c:pt>
                <c:pt idx="74">
                  <c:v>21</c:v>
                </c:pt>
                <c:pt idx="75">
                  <c:v>21</c:v>
                </c:pt>
                <c:pt idx="76">
                  <c:v>17</c:v>
                </c:pt>
                <c:pt idx="77">
                  <c:v>16</c:v>
                </c:pt>
                <c:pt idx="78">
                  <c:v>5</c:v>
                </c:pt>
                <c:pt idx="79">
                  <c:v>15</c:v>
                </c:pt>
                <c:pt idx="80">
                  <c:v>24</c:v>
                </c:pt>
                <c:pt idx="81">
                  <c:v>23</c:v>
                </c:pt>
                <c:pt idx="82">
                  <c:v>39</c:v>
                </c:pt>
                <c:pt idx="83">
                  <c:v>48</c:v>
                </c:pt>
                <c:pt idx="84">
                  <c:v>8</c:v>
                </c:pt>
                <c:pt idx="85">
                  <c:v>13</c:v>
                </c:pt>
                <c:pt idx="86">
                  <c:v>34</c:v>
                </c:pt>
                <c:pt idx="87">
                  <c:v>42</c:v>
                </c:pt>
                <c:pt idx="88">
                  <c:v>36</c:v>
                </c:pt>
                <c:pt idx="89">
                  <c:v>32</c:v>
                </c:pt>
                <c:pt idx="90">
                  <c:v>29</c:v>
                </c:pt>
                <c:pt idx="91">
                  <c:v>25</c:v>
                </c:pt>
                <c:pt idx="92">
                  <c:v>19</c:v>
                </c:pt>
                <c:pt idx="93">
                  <c:v>9</c:v>
                </c:pt>
                <c:pt idx="94">
                  <c:v>42</c:v>
                </c:pt>
                <c:pt idx="95">
                  <c:v>57</c:v>
                </c:pt>
                <c:pt idx="96">
                  <c:v>65</c:v>
                </c:pt>
                <c:pt idx="97">
                  <c:v>78</c:v>
                </c:pt>
                <c:pt idx="98">
                  <c:v>16</c:v>
                </c:pt>
                <c:pt idx="99">
                  <c:v>21</c:v>
                </c:pt>
                <c:pt idx="100">
                  <c:v>45</c:v>
                </c:pt>
                <c:pt idx="101">
                  <c:v>47</c:v>
                </c:pt>
                <c:pt idx="102">
                  <c:v>40</c:v>
                </c:pt>
                <c:pt idx="103">
                  <c:v>64</c:v>
                </c:pt>
                <c:pt idx="104">
                  <c:v>33</c:v>
                </c:pt>
                <c:pt idx="105">
                  <c:v>36</c:v>
                </c:pt>
                <c:pt idx="106">
                  <c:v>19</c:v>
                </c:pt>
                <c:pt idx="107">
                  <c:v>20</c:v>
                </c:pt>
                <c:pt idx="108">
                  <c:v>44</c:v>
                </c:pt>
                <c:pt idx="109">
                  <c:v>72</c:v>
                </c:pt>
                <c:pt idx="110">
                  <c:v>80</c:v>
                </c:pt>
                <c:pt idx="111">
                  <c:v>89</c:v>
                </c:pt>
                <c:pt idx="112">
                  <c:v>30</c:v>
                </c:pt>
                <c:pt idx="113">
                  <c:v>28</c:v>
                </c:pt>
                <c:pt idx="114">
                  <c:v>86</c:v>
                </c:pt>
                <c:pt idx="115">
                  <c:v>75</c:v>
                </c:pt>
                <c:pt idx="116">
                  <c:v>112</c:v>
                </c:pt>
                <c:pt idx="117">
                  <c:v>96</c:v>
                </c:pt>
                <c:pt idx="118">
                  <c:v>43</c:v>
                </c:pt>
                <c:pt idx="119">
                  <c:v>68</c:v>
                </c:pt>
                <c:pt idx="120">
                  <c:v>21</c:v>
                </c:pt>
                <c:pt idx="121">
                  <c:v>23</c:v>
                </c:pt>
                <c:pt idx="122">
                  <c:v>77</c:v>
                </c:pt>
                <c:pt idx="123">
                  <c:v>94</c:v>
                </c:pt>
                <c:pt idx="124">
                  <c:v>144</c:v>
                </c:pt>
                <c:pt idx="125">
                  <c:v>147</c:v>
                </c:pt>
                <c:pt idx="126">
                  <c:v>57</c:v>
                </c:pt>
                <c:pt idx="127">
                  <c:v>48</c:v>
                </c:pt>
                <c:pt idx="128">
                  <c:v>155</c:v>
                </c:pt>
                <c:pt idx="129">
                  <c:v>155</c:v>
                </c:pt>
                <c:pt idx="130">
                  <c:v>123</c:v>
                </c:pt>
                <c:pt idx="131">
                  <c:v>152</c:v>
                </c:pt>
                <c:pt idx="132">
                  <c:v>103</c:v>
                </c:pt>
                <c:pt idx="133">
                  <c:v>121</c:v>
                </c:pt>
                <c:pt idx="134">
                  <c:v>44</c:v>
                </c:pt>
                <c:pt idx="135">
                  <c:v>63</c:v>
                </c:pt>
                <c:pt idx="136">
                  <c:v>138</c:v>
                </c:pt>
                <c:pt idx="137">
                  <c:v>141</c:v>
                </c:pt>
                <c:pt idx="138">
                  <c:v>219</c:v>
                </c:pt>
                <c:pt idx="139">
                  <c:v>266</c:v>
                </c:pt>
                <c:pt idx="140">
                  <c:v>50</c:v>
                </c:pt>
                <c:pt idx="141">
                  <c:v>45</c:v>
                </c:pt>
                <c:pt idx="142">
                  <c:v>131</c:v>
                </c:pt>
                <c:pt idx="143">
                  <c:v>146</c:v>
                </c:pt>
                <c:pt idx="144">
                  <c:v>132</c:v>
                </c:pt>
                <c:pt idx="145">
                  <c:v>148</c:v>
                </c:pt>
                <c:pt idx="146">
                  <c:v>91</c:v>
                </c:pt>
                <c:pt idx="147">
                  <c:v>84</c:v>
                </c:pt>
                <c:pt idx="148">
                  <c:v>29</c:v>
                </c:pt>
                <c:pt idx="149">
                  <c:v>56</c:v>
                </c:pt>
                <c:pt idx="150">
                  <c:v>139</c:v>
                </c:pt>
                <c:pt idx="151">
                  <c:v>141</c:v>
                </c:pt>
                <c:pt idx="152">
                  <c:v>228</c:v>
                </c:pt>
                <c:pt idx="153">
                  <c:v>233</c:v>
                </c:pt>
                <c:pt idx="154">
                  <c:v>31</c:v>
                </c:pt>
                <c:pt idx="155">
                  <c:v>30</c:v>
                </c:pt>
                <c:pt idx="156">
                  <c:v>69</c:v>
                </c:pt>
                <c:pt idx="157">
                  <c:v>65</c:v>
                </c:pt>
                <c:pt idx="158">
                  <c:v>82</c:v>
                </c:pt>
                <c:pt idx="159">
                  <c:v>72</c:v>
                </c:pt>
                <c:pt idx="160">
                  <c:v>47</c:v>
                </c:pt>
                <c:pt idx="161">
                  <c:v>69</c:v>
                </c:pt>
                <c:pt idx="162">
                  <c:v>31</c:v>
                </c:pt>
                <c:pt idx="163">
                  <c:v>18</c:v>
                </c:pt>
                <c:pt idx="164">
                  <c:v>67</c:v>
                </c:pt>
                <c:pt idx="165">
                  <c:v>74</c:v>
                </c:pt>
                <c:pt idx="166">
                  <c:v>110</c:v>
                </c:pt>
                <c:pt idx="167">
                  <c:v>153</c:v>
                </c:pt>
                <c:pt idx="168">
                  <c:v>53</c:v>
                </c:pt>
                <c:pt idx="169">
                  <c:v>54</c:v>
                </c:pt>
                <c:pt idx="170">
                  <c:v>140</c:v>
                </c:pt>
                <c:pt idx="171">
                  <c:v>155</c:v>
                </c:pt>
                <c:pt idx="172">
                  <c:v>127</c:v>
                </c:pt>
                <c:pt idx="173">
                  <c:v>162</c:v>
                </c:pt>
                <c:pt idx="174">
                  <c:v>88</c:v>
                </c:pt>
                <c:pt idx="175">
                  <c:v>90</c:v>
                </c:pt>
                <c:pt idx="176">
                  <c:v>42</c:v>
                </c:pt>
                <c:pt idx="177">
                  <c:v>48</c:v>
                </c:pt>
                <c:pt idx="178">
                  <c:v>135</c:v>
                </c:pt>
                <c:pt idx="179">
                  <c:v>127</c:v>
                </c:pt>
                <c:pt idx="180">
                  <c:v>204</c:v>
                </c:pt>
                <c:pt idx="181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CC-4207-93E3-D2619DB83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3187999"/>
        <c:axId val="389538800"/>
      </c:barChart>
      <c:catAx>
        <c:axId val="121318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8800"/>
        <c:crosses val="autoZero"/>
        <c:auto val="1"/>
        <c:lblAlgn val="ctr"/>
        <c:lblOffset val="100"/>
        <c:noMultiLvlLbl val="0"/>
      </c:catAx>
      <c:valAx>
        <c:axId val="3895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18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[HRAssignment-DA-GUC-Sep2026-MayarMagdy.xlsx]B-Q.6,7,8,9!PivotTable13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Turnover by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[HRAssignment-DA-GUC-Sep2026-MayarMagdy.xlsx]B-Q.6,7,8,9!PivotTable14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Turnover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[HRAssignment-DA-GUC-Sep2026-MayarMagdy.xlsx]C-Q.10,11,12,13!PivotTable16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'C-Q.10,11,12,13'!$E$1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'C-Q.10,11,12,13'!$E$2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'C-Q.10,11,12,13'!$E$2</c:f>
              <c:numCache>
                <c:formatCode>General</c:formatCode>
                <c:ptCount val="1"/>
                <c:pt idx="0">
                  <c:v>2905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AA-4293-BFF1-32E4EC3FB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2313231"/>
        <c:axId val="1211437519"/>
      </c:barChart>
      <c:catAx>
        <c:axId val="205231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37519"/>
        <c:crosses val="autoZero"/>
        <c:auto val="1"/>
        <c:lblAlgn val="ctr"/>
        <c:lblOffset val="100"/>
        <c:noMultiLvlLbl val="0"/>
      </c:catAx>
      <c:valAx>
        <c:axId val="121143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31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[HRAssignment-DA-GUC-Sep2026-MayarMagdy.xlsx]C-Q.10,11,12,13!PivotTable17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'C-Q.10,11,12,13'!$I$1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'C-Q.10,11,12,13'!$H$2:$H$15</c:f>
              <c:strCache>
                <c:ptCount val="13"/>
                <c:pt idx="0">
                  <c:v>Accounting</c:v>
                </c:pt>
                <c:pt idx="1">
                  <c:v>Auditing</c:v>
                </c:pt>
                <c:pt idx="2">
                  <c:v>Business Development</c:v>
                </c:pt>
                <c:pt idx="3">
                  <c:v>Engineering</c:v>
                </c:pt>
                <c:pt idx="4">
                  <c:v>Human Resources</c:v>
                </c:pt>
                <c:pt idx="5">
                  <c:v>Legal</c:v>
                </c:pt>
                <c:pt idx="6">
                  <c:v>Marketing</c:v>
                </c:pt>
                <c:pt idx="7">
                  <c:v>Product Management</c:v>
                </c:pt>
                <c:pt idx="8">
                  <c:v>Research and Development</c:v>
                </c:pt>
                <c:pt idx="9">
                  <c:v>Sales</c:v>
                </c:pt>
                <c:pt idx="10">
                  <c:v>Services</c:v>
                </c:pt>
                <c:pt idx="11">
                  <c:v>Support</c:v>
                </c:pt>
                <c:pt idx="12">
                  <c:v>Training</c:v>
                </c:pt>
              </c:strCache>
            </c:strRef>
          </c:cat>
          <c:val>
            <c:numRef>
              <c:f>'C-Q.10,11,12,13'!$I$2:$I$15</c:f>
              <c:numCache>
                <c:formatCode>General</c:formatCode>
                <c:ptCount val="13"/>
                <c:pt idx="0">
                  <c:v>3333</c:v>
                </c:pt>
                <c:pt idx="1">
                  <c:v>52</c:v>
                </c:pt>
                <c:pt idx="2">
                  <c:v>1642</c:v>
                </c:pt>
                <c:pt idx="3">
                  <c:v>6686</c:v>
                </c:pt>
                <c:pt idx="4">
                  <c:v>1807</c:v>
                </c:pt>
                <c:pt idx="5">
                  <c:v>311</c:v>
                </c:pt>
                <c:pt idx="6">
                  <c:v>494</c:v>
                </c:pt>
                <c:pt idx="7">
                  <c:v>641</c:v>
                </c:pt>
                <c:pt idx="8">
                  <c:v>1084</c:v>
                </c:pt>
                <c:pt idx="9">
                  <c:v>1832</c:v>
                </c:pt>
                <c:pt idx="10">
                  <c:v>1686</c:v>
                </c:pt>
                <c:pt idx="11">
                  <c:v>954</c:v>
                </c:pt>
                <c:pt idx="12">
                  <c:v>1692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5-4987-9B27-D197CD0AC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6302560"/>
        <c:axId val="1211416399"/>
      </c:barChart>
      <c:catAx>
        <c:axId val="38630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16399"/>
        <c:crosses val="autoZero"/>
        <c:auto val="1"/>
        <c:lblAlgn val="ctr"/>
        <c:lblOffset val="100"/>
        <c:noMultiLvlLbl val="0"/>
      </c:catAx>
      <c:valAx>
        <c:axId val="121141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0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[HRAssignment-DA-GUC-Sep2026-MayarMagdy.xlsx]C-Q.10,11,12,13!PivotTable18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'C-Q.10,11,12,13'!$N$1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'C-Q.10,11,12,13'!$M$2:$M$46</c:f>
              <c:multiLvlStrCache>
                <c:ptCount val="42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2000</c:v>
                  </c:pt>
                  <c:pt idx="22">
                    <c:v>2001</c:v>
                  </c:pt>
                  <c:pt idx="23">
                    <c:v>2002</c:v>
                  </c:pt>
                  <c:pt idx="24">
                    <c:v>2003</c:v>
                  </c:pt>
                  <c:pt idx="25">
                    <c:v>2004</c:v>
                  </c:pt>
                  <c:pt idx="26">
                    <c:v>2005</c:v>
                  </c:pt>
                  <c:pt idx="27">
                    <c:v>2006</c:v>
                  </c:pt>
                  <c:pt idx="28">
                    <c:v>2007</c:v>
                  </c:pt>
                  <c:pt idx="29">
                    <c:v>2008</c:v>
                  </c:pt>
                  <c:pt idx="30">
                    <c:v>2009</c:v>
                  </c:pt>
                  <c:pt idx="31">
                    <c:v>2010</c:v>
                  </c:pt>
                  <c:pt idx="32">
                    <c:v>2011</c:v>
                  </c:pt>
                  <c:pt idx="33">
                    <c:v>2012</c:v>
                  </c:pt>
                  <c:pt idx="34">
                    <c:v>2013</c:v>
                  </c:pt>
                  <c:pt idx="35">
                    <c:v>2014</c:v>
                  </c:pt>
                  <c:pt idx="36">
                    <c:v>2015</c:v>
                  </c:pt>
                  <c:pt idx="37">
                    <c:v>2016</c:v>
                  </c:pt>
                  <c:pt idx="38">
                    <c:v>2017</c:v>
                  </c:pt>
                  <c:pt idx="39">
                    <c:v>2018</c:v>
                  </c:pt>
                  <c:pt idx="40">
                    <c:v>2019</c:v>
                  </c:pt>
                  <c:pt idx="41">
                    <c:v>2020</c:v>
                  </c:pt>
                </c:lvl>
                <c:lvl>
                  <c:pt idx="0">
                    <c:v>Headquarters</c:v>
                  </c:pt>
                  <c:pt idx="21">
                    <c:v>Remote</c:v>
                  </c:pt>
                </c:lvl>
              </c:multiLvlStrCache>
            </c:multiLvlStrRef>
          </c:cat>
          <c:val>
            <c:numRef>
              <c:f>'C-Q.10,11,12,13'!$N$2:$N$46</c:f>
              <c:numCache>
                <c:formatCode>General</c:formatCode>
                <c:ptCount val="42"/>
                <c:pt idx="0">
                  <c:v>169</c:v>
                </c:pt>
                <c:pt idx="1">
                  <c:v>848</c:v>
                </c:pt>
                <c:pt idx="2">
                  <c:v>799</c:v>
                </c:pt>
                <c:pt idx="3">
                  <c:v>866</c:v>
                </c:pt>
                <c:pt idx="4">
                  <c:v>846</c:v>
                </c:pt>
                <c:pt idx="5">
                  <c:v>805</c:v>
                </c:pt>
                <c:pt idx="6">
                  <c:v>836</c:v>
                </c:pt>
                <c:pt idx="7">
                  <c:v>820</c:v>
                </c:pt>
                <c:pt idx="8">
                  <c:v>840</c:v>
                </c:pt>
                <c:pt idx="9">
                  <c:v>877</c:v>
                </c:pt>
                <c:pt idx="10">
                  <c:v>822</c:v>
                </c:pt>
                <c:pt idx="11">
                  <c:v>824</c:v>
                </c:pt>
                <c:pt idx="12">
                  <c:v>834</c:v>
                </c:pt>
                <c:pt idx="13">
                  <c:v>815</c:v>
                </c:pt>
                <c:pt idx="14">
                  <c:v>794</c:v>
                </c:pt>
                <c:pt idx="15">
                  <c:v>816</c:v>
                </c:pt>
                <c:pt idx="16">
                  <c:v>835</c:v>
                </c:pt>
                <c:pt idx="17">
                  <c:v>811</c:v>
                </c:pt>
                <c:pt idx="18">
                  <c:v>873</c:v>
                </c:pt>
                <c:pt idx="19">
                  <c:v>816</c:v>
                </c:pt>
                <c:pt idx="20">
                  <c:v>769</c:v>
                </c:pt>
                <c:pt idx="21">
                  <c:v>51</c:v>
                </c:pt>
                <c:pt idx="22">
                  <c:v>274</c:v>
                </c:pt>
                <c:pt idx="23">
                  <c:v>268</c:v>
                </c:pt>
                <c:pt idx="24">
                  <c:v>276</c:v>
                </c:pt>
                <c:pt idx="25">
                  <c:v>289</c:v>
                </c:pt>
                <c:pt idx="26">
                  <c:v>292</c:v>
                </c:pt>
                <c:pt idx="27">
                  <c:v>282</c:v>
                </c:pt>
                <c:pt idx="28">
                  <c:v>270</c:v>
                </c:pt>
                <c:pt idx="29">
                  <c:v>268</c:v>
                </c:pt>
                <c:pt idx="30">
                  <c:v>263</c:v>
                </c:pt>
                <c:pt idx="31">
                  <c:v>277</c:v>
                </c:pt>
                <c:pt idx="32">
                  <c:v>277</c:v>
                </c:pt>
                <c:pt idx="33">
                  <c:v>269</c:v>
                </c:pt>
                <c:pt idx="34">
                  <c:v>290</c:v>
                </c:pt>
                <c:pt idx="35">
                  <c:v>259</c:v>
                </c:pt>
                <c:pt idx="36">
                  <c:v>243</c:v>
                </c:pt>
                <c:pt idx="37">
                  <c:v>287</c:v>
                </c:pt>
                <c:pt idx="38">
                  <c:v>280</c:v>
                </c:pt>
                <c:pt idx="39">
                  <c:v>274</c:v>
                </c:pt>
                <c:pt idx="40">
                  <c:v>267</c:v>
                </c:pt>
                <c:pt idx="41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F-4718-B50C-88ECB9E54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594736"/>
        <c:axId val="1211430319"/>
      </c:barChart>
      <c:catAx>
        <c:axId val="121259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30319"/>
        <c:crosses val="autoZero"/>
        <c:auto val="1"/>
        <c:lblAlgn val="ctr"/>
        <c:lblOffset val="100"/>
        <c:noMultiLvlLbl val="0"/>
      </c:catAx>
      <c:valAx>
        <c:axId val="121143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59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[HRAssignment-DA-GUC-Sep2026-MayarMagdy.xlsx]D-Q.14,15!PivotTable21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'D-Q.14,15'!$B$1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'D-Q.14,15'!$A$2:$A$28</c:f>
              <c:strCache>
                <c:ptCount val="26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</c:strCache>
            </c:strRef>
          </c:cat>
          <c:val>
            <c:numRef>
              <c:f>'D-Q.14,15'!$B$2:$B$28</c:f>
              <c:numCache>
                <c:formatCode>General</c:formatCode>
                <c:ptCount val="26"/>
                <c:pt idx="0">
                  <c:v>7</c:v>
                </c:pt>
                <c:pt idx="1">
                  <c:v>10</c:v>
                </c:pt>
                <c:pt idx="2">
                  <c:v>31</c:v>
                </c:pt>
                <c:pt idx="3">
                  <c:v>29</c:v>
                </c:pt>
                <c:pt idx="4">
                  <c:v>50</c:v>
                </c:pt>
                <c:pt idx="5">
                  <c:v>68</c:v>
                </c:pt>
                <c:pt idx="6">
                  <c:v>50</c:v>
                </c:pt>
                <c:pt idx="7">
                  <c:v>87</c:v>
                </c:pt>
                <c:pt idx="8">
                  <c:v>74</c:v>
                </c:pt>
                <c:pt idx="9">
                  <c:v>116</c:v>
                </c:pt>
                <c:pt idx="10">
                  <c:v>89</c:v>
                </c:pt>
                <c:pt idx="11">
                  <c:v>124</c:v>
                </c:pt>
                <c:pt idx="12">
                  <c:v>112</c:v>
                </c:pt>
                <c:pt idx="13">
                  <c:v>116</c:v>
                </c:pt>
                <c:pt idx="14">
                  <c:v>131</c:v>
                </c:pt>
                <c:pt idx="15">
                  <c:v>142</c:v>
                </c:pt>
                <c:pt idx="16">
                  <c:v>153</c:v>
                </c:pt>
                <c:pt idx="17">
                  <c:v>166</c:v>
                </c:pt>
                <c:pt idx="18">
                  <c:v>177</c:v>
                </c:pt>
                <c:pt idx="19">
                  <c:v>166</c:v>
                </c:pt>
                <c:pt idx="20">
                  <c:v>205</c:v>
                </c:pt>
                <c:pt idx="21">
                  <c:v>186</c:v>
                </c:pt>
                <c:pt idx="22">
                  <c:v>163</c:v>
                </c:pt>
                <c:pt idx="23">
                  <c:v>178</c:v>
                </c:pt>
                <c:pt idx="24">
                  <c:v>160</c:v>
                </c:pt>
                <c:pt idx="25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80-4F82-8536-437BD3FB5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9133263"/>
        <c:axId val="389515760"/>
      </c:barChart>
      <c:catAx>
        <c:axId val="205913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15760"/>
        <c:crosses val="autoZero"/>
        <c:auto val="1"/>
        <c:lblAlgn val="ctr"/>
        <c:lblOffset val="100"/>
        <c:noMultiLvlLbl val="0"/>
      </c:catAx>
      <c:valAx>
        <c:axId val="38951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13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[HRAssignment-DA-GUC-Sep2026-MayarMagdy.xlsx]D-Q16!PivotTable23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'D-Q16'!$B$1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'D-Q16'!$A$2:$A$28</c:f>
              <c:multiLvlStrCache>
                <c:ptCount val="13"/>
                <c:lvl>
                  <c:pt idx="0">
                    <c:v>12.9</c:v>
                  </c:pt>
                  <c:pt idx="1">
                    <c:v>19.2</c:v>
                  </c:pt>
                  <c:pt idx="2">
                    <c:v>11.6</c:v>
                  </c:pt>
                  <c:pt idx="3">
                    <c:v>13.2</c:v>
                  </c:pt>
                  <c:pt idx="4">
                    <c:v>13.1</c:v>
                  </c:pt>
                  <c:pt idx="5">
                    <c:v>16.7</c:v>
                  </c:pt>
                  <c:pt idx="6">
                    <c:v>11.1</c:v>
                  </c:pt>
                  <c:pt idx="7">
                    <c:v>12.8</c:v>
                  </c:pt>
                  <c:pt idx="8">
                    <c:v>13.2</c:v>
                  </c:pt>
                  <c:pt idx="9">
                    <c:v>13.4</c:v>
                  </c:pt>
                  <c:pt idx="10">
                    <c:v>12.8</c:v>
                  </c:pt>
                  <c:pt idx="11">
                    <c:v>13.7</c:v>
                  </c:pt>
                  <c:pt idx="12">
                    <c:v>13.7</c:v>
                  </c:pt>
                </c:lvl>
                <c:lvl>
                  <c:pt idx="0">
                    <c:v>Accounting</c:v>
                  </c:pt>
                  <c:pt idx="1">
                    <c:v>Auditing</c:v>
                  </c:pt>
                  <c:pt idx="2">
                    <c:v>Business Development</c:v>
                  </c:pt>
                  <c:pt idx="3">
                    <c:v>Engineering</c:v>
                  </c:pt>
                  <c:pt idx="4">
                    <c:v>Human Resources</c:v>
                  </c:pt>
                  <c:pt idx="5">
                    <c:v>Legal</c:v>
                  </c:pt>
                  <c:pt idx="6">
                    <c:v>Marketing</c:v>
                  </c:pt>
                  <c:pt idx="7">
                    <c:v>Product Management</c:v>
                  </c:pt>
                  <c:pt idx="8">
                    <c:v>Research and Development</c:v>
                  </c:pt>
                  <c:pt idx="9">
                    <c:v>Sales</c:v>
                  </c:pt>
                  <c:pt idx="10">
                    <c:v>Services</c:v>
                  </c:pt>
                  <c:pt idx="11">
                    <c:v>Support</c:v>
                  </c:pt>
                  <c:pt idx="12">
                    <c:v>Training</c:v>
                  </c:pt>
                </c:lvl>
              </c:multiLvlStrCache>
            </c:multiLvlStrRef>
          </c:cat>
          <c:val>
            <c:numRef>
              <c:f>'D-Q16'!$B$2:$B$28</c:f>
              <c:numCache>
                <c:formatCode>General</c:formatCode>
                <c:ptCount val="13"/>
                <c:pt idx="0">
                  <c:v>429</c:v>
                </c:pt>
                <c:pt idx="1">
                  <c:v>10</c:v>
                </c:pt>
                <c:pt idx="2">
                  <c:v>191</c:v>
                </c:pt>
                <c:pt idx="3">
                  <c:v>883</c:v>
                </c:pt>
                <c:pt idx="4">
                  <c:v>236</c:v>
                </c:pt>
                <c:pt idx="5">
                  <c:v>52</c:v>
                </c:pt>
                <c:pt idx="6">
                  <c:v>55</c:v>
                </c:pt>
                <c:pt idx="7">
                  <c:v>82</c:v>
                </c:pt>
                <c:pt idx="8">
                  <c:v>143</c:v>
                </c:pt>
                <c:pt idx="9">
                  <c:v>245</c:v>
                </c:pt>
                <c:pt idx="10">
                  <c:v>216</c:v>
                </c:pt>
                <c:pt idx="11">
                  <c:v>131</c:v>
                </c:pt>
                <c:pt idx="12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4-4623-A536-230FDC8C7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6383760"/>
        <c:axId val="389500400"/>
      </c:barChart>
      <c:catAx>
        <c:axId val="38638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00400"/>
        <c:crosses val="autoZero"/>
        <c:auto val="1"/>
        <c:lblAlgn val="ctr"/>
        <c:lblOffset val="100"/>
        <c:noMultiLvlLbl val="0"/>
      </c:catAx>
      <c:valAx>
        <c:axId val="38950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8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[HRAssignment-DA-GUC-Sep2026-MayarMagdy.xlsx]D-Q16!PivotTable24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'D-Q16'!$F$1</c:f>
              <c:strCache>
                <c:ptCount val="1"/>
                <c:pt idx="0">
                  <c:v>Sum of terminated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'D-Q16'!$E$2:$E$30</c:f>
              <c:multiLvlStrCache>
                <c:ptCount val="12"/>
                <c:lvl>
                  <c:pt idx="0">
                    <c:v>30.4</c:v>
                  </c:pt>
                  <c:pt idx="1">
                    <c:v>33.3</c:v>
                  </c:pt>
                  <c:pt idx="2">
                    <c:v>50</c:v>
                  </c:pt>
                  <c:pt idx="3">
                    <c:v>50</c:v>
                  </c:pt>
                  <c:pt idx="4">
                    <c:v>100</c:v>
                  </c:pt>
                  <c:pt idx="5">
                    <c:v>33.3</c:v>
                  </c:pt>
                  <c:pt idx="6">
                    <c:v>50</c:v>
                  </c:pt>
                  <c:pt idx="7">
                    <c:v>100</c:v>
                  </c:pt>
                  <c:pt idx="8">
                    <c:v>33.3</c:v>
                  </c:pt>
                  <c:pt idx="9">
                    <c:v>100</c:v>
                  </c:pt>
                  <c:pt idx="10">
                    <c:v>50</c:v>
                  </c:pt>
                  <c:pt idx="11">
                    <c:v>40</c:v>
                  </c:pt>
                </c:lvl>
                <c:lvl>
                  <c:pt idx="0">
                    <c:v>Payment Adjustment Coordinator</c:v>
                  </c:pt>
                  <c:pt idx="1">
                    <c:v>Engineer II</c:v>
                  </c:pt>
                  <c:pt idx="2">
                    <c:v>Statistician III</c:v>
                  </c:pt>
                  <c:pt idx="3">
                    <c:v>Statistician IV</c:v>
                  </c:pt>
                  <c:pt idx="4">
                    <c:v>Administrative Assistant III</c:v>
                  </c:pt>
                  <c:pt idx="5">
                    <c:v>Design Engineer</c:v>
                  </c:pt>
                  <c:pt idx="6">
                    <c:v>Executive Secretary</c:v>
                  </c:pt>
                  <c:pt idx="7">
                    <c:v>Financial Analyst</c:v>
                  </c:pt>
                  <c:pt idx="8">
                    <c:v>Office Assistant I</c:v>
                  </c:pt>
                  <c:pt idx="9">
                    <c:v>Office Assistant II</c:v>
                  </c:pt>
                  <c:pt idx="10">
                    <c:v>Statistician II</c:v>
                  </c:pt>
                  <c:pt idx="11">
                    <c:v>Sales Representative</c:v>
                  </c:pt>
                </c:lvl>
                <c:lvl>
                  <c:pt idx="0">
                    <c:v>Accounting</c:v>
                  </c:pt>
                  <c:pt idx="1">
                    <c:v>Engineering</c:v>
                  </c:pt>
                  <c:pt idx="4">
                    <c:v>Research and Development</c:v>
                  </c:pt>
                  <c:pt idx="11">
                    <c:v>Sales</c:v>
                  </c:pt>
                </c:lvl>
              </c:multiLvlStrCache>
            </c:multiLvlStrRef>
          </c:cat>
          <c:val>
            <c:numRef>
              <c:f>'D-Q16'!$F$2:$F$30</c:f>
              <c:numCache>
                <c:formatCode>General</c:formatCode>
                <c:ptCount val="12"/>
                <c:pt idx="0">
                  <c:v>7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B-4A5C-BCDF-F87EB7E36516}"/>
            </c:ext>
          </c:extLst>
        </c:ser>
        <c:ser>
          <c:idx val="1"/>
          <c:order val="1"/>
          <c:tx>
            <c:strRef>
              <c:f>'D-Q16'!$G$1</c:f>
              <c:strCache>
                <c:ptCount val="1"/>
                <c:pt idx="0">
                  <c:v>Sum of total_employees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'D-Q16'!$E$2:$E$30</c:f>
              <c:multiLvlStrCache>
                <c:ptCount val="12"/>
                <c:lvl>
                  <c:pt idx="0">
                    <c:v>30.4</c:v>
                  </c:pt>
                  <c:pt idx="1">
                    <c:v>33.3</c:v>
                  </c:pt>
                  <c:pt idx="2">
                    <c:v>50</c:v>
                  </c:pt>
                  <c:pt idx="3">
                    <c:v>50</c:v>
                  </c:pt>
                  <c:pt idx="4">
                    <c:v>100</c:v>
                  </c:pt>
                  <c:pt idx="5">
                    <c:v>33.3</c:v>
                  </c:pt>
                  <c:pt idx="6">
                    <c:v>50</c:v>
                  </c:pt>
                  <c:pt idx="7">
                    <c:v>100</c:v>
                  </c:pt>
                  <c:pt idx="8">
                    <c:v>33.3</c:v>
                  </c:pt>
                  <c:pt idx="9">
                    <c:v>100</c:v>
                  </c:pt>
                  <c:pt idx="10">
                    <c:v>50</c:v>
                  </c:pt>
                  <c:pt idx="11">
                    <c:v>40</c:v>
                  </c:pt>
                </c:lvl>
                <c:lvl>
                  <c:pt idx="0">
                    <c:v>Payment Adjustment Coordinator</c:v>
                  </c:pt>
                  <c:pt idx="1">
                    <c:v>Engineer II</c:v>
                  </c:pt>
                  <c:pt idx="2">
                    <c:v>Statistician III</c:v>
                  </c:pt>
                  <c:pt idx="3">
                    <c:v>Statistician IV</c:v>
                  </c:pt>
                  <c:pt idx="4">
                    <c:v>Administrative Assistant III</c:v>
                  </c:pt>
                  <c:pt idx="5">
                    <c:v>Design Engineer</c:v>
                  </c:pt>
                  <c:pt idx="6">
                    <c:v>Executive Secretary</c:v>
                  </c:pt>
                  <c:pt idx="7">
                    <c:v>Financial Analyst</c:v>
                  </c:pt>
                  <c:pt idx="8">
                    <c:v>Office Assistant I</c:v>
                  </c:pt>
                  <c:pt idx="9">
                    <c:v>Office Assistant II</c:v>
                  </c:pt>
                  <c:pt idx="10">
                    <c:v>Statistician II</c:v>
                  </c:pt>
                  <c:pt idx="11">
                    <c:v>Sales Representative</c:v>
                  </c:pt>
                </c:lvl>
                <c:lvl>
                  <c:pt idx="0">
                    <c:v>Accounting</c:v>
                  </c:pt>
                  <c:pt idx="1">
                    <c:v>Engineering</c:v>
                  </c:pt>
                  <c:pt idx="4">
                    <c:v>Research and Development</c:v>
                  </c:pt>
                  <c:pt idx="11">
                    <c:v>Sales</c:v>
                  </c:pt>
                </c:lvl>
              </c:multiLvlStrCache>
            </c:multiLvlStrRef>
          </c:cat>
          <c:val>
            <c:numRef>
              <c:f>'D-Q16'!$G$2:$G$30</c:f>
              <c:numCache>
                <c:formatCode>General</c:formatCode>
                <c:ptCount val="12"/>
                <c:pt idx="0">
                  <c:v>23</c:v>
                </c:pt>
                <c:pt idx="1">
                  <c:v>6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1B-4A5C-BCDF-F87EB7E36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9085007"/>
        <c:axId val="389559920"/>
      </c:barChart>
      <c:catAx>
        <c:axId val="205908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9920"/>
        <c:crosses val="autoZero"/>
        <c:auto val="1"/>
        <c:lblAlgn val="ctr"/>
        <c:lblOffset val="100"/>
        <c:noMultiLvlLbl val="0"/>
      </c:catAx>
      <c:valAx>
        <c:axId val="38955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08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26670</xdr:rowOff>
    </xdr:from>
    <xdr:to>
      <xdr:col>2</xdr:col>
      <xdr:colOff>601980</xdr:colOff>
      <xdr:row>21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699F90-44D5-5AD2-35F8-C71FD0261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16</xdr:row>
      <xdr:rowOff>19050</xdr:rowOff>
    </xdr:from>
    <xdr:to>
      <xdr:col>7</xdr:col>
      <xdr:colOff>7620</xdr:colOff>
      <xdr:row>31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BCD733-B8FC-DD79-23FB-7A7F7C42A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6</xdr:row>
      <xdr:rowOff>156210</xdr:rowOff>
    </xdr:from>
    <xdr:to>
      <xdr:col>3</xdr:col>
      <xdr:colOff>7620</xdr:colOff>
      <xdr:row>21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E5494E-A158-A9DE-50F0-B24BA5D99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114300</xdr:colOff>
      <xdr:row>0</xdr:row>
      <xdr:rowOff>148590</xdr:rowOff>
    </xdr:from>
    <xdr:to>
      <xdr:col>16</xdr:col>
      <xdr:colOff>274320</xdr:colOff>
      <xdr:row>25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CE79E8-8E37-1BDE-D4C6-193889D22D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156210</xdr:rowOff>
    </xdr:from>
    <xdr:to>
      <xdr:col>2</xdr:col>
      <xdr:colOff>15240</xdr:colOff>
      <xdr:row>24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2D43A2-1D42-94EE-6687-EAA7AC245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182880</xdr:colOff>
      <xdr:row>82</xdr:row>
      <xdr:rowOff>45720</xdr:rowOff>
    </xdr:from>
    <xdr:to>
      <xdr:col>11</xdr:col>
      <xdr:colOff>106680</xdr:colOff>
      <xdr:row>94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8DFA73-7866-EBB5-9560-D56126C99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236220</xdr:colOff>
      <xdr:row>16</xdr:row>
      <xdr:rowOff>140970</xdr:rowOff>
    </xdr:from>
    <xdr:to>
      <xdr:col>12</xdr:col>
      <xdr:colOff>617220</xdr:colOff>
      <xdr:row>31</xdr:row>
      <xdr:rowOff>140970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9032C3-8E71-0901-0C4C-B2AA3062C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495300</xdr:colOff>
      <xdr:row>9</xdr:row>
      <xdr:rowOff>118110</xdr:rowOff>
    </xdr:from>
    <xdr:to>
      <xdr:col>17</xdr:col>
      <xdr:colOff>556260</xdr:colOff>
      <xdr:row>23</xdr:row>
      <xdr:rowOff>118110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56AA2B-0535-CAAA-643C-342BBB94C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148590</xdr:rowOff>
    </xdr:from>
    <xdr:to>
      <xdr:col>5</xdr:col>
      <xdr:colOff>876300</xdr:colOff>
      <xdr:row>41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8D20FE-6DAC-8B10-90EF-75E1B36BB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99060</xdr:colOff>
      <xdr:row>16</xdr:row>
      <xdr:rowOff>19050</xdr:rowOff>
    </xdr:from>
    <xdr:to>
      <xdr:col>11</xdr:col>
      <xdr:colOff>144780</xdr:colOff>
      <xdr:row>31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476F74-1585-37ED-A524-D53014049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723900</xdr:colOff>
      <xdr:row>43</xdr:row>
      <xdr:rowOff>34290</xdr:rowOff>
    </xdr:from>
    <xdr:to>
      <xdr:col>16</xdr:col>
      <xdr:colOff>274320</xdr:colOff>
      <xdr:row>58</xdr:row>
      <xdr:rowOff>34290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D711B9F-B1CA-2491-45B3-20F48FE0C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6</xdr:row>
      <xdr:rowOff>133350</xdr:rowOff>
    </xdr:from>
    <xdr:to>
      <xdr:col>10</xdr:col>
      <xdr:colOff>457200</xdr:colOff>
      <xdr:row>27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3F0B8E-2EDA-E416-7A2D-E8915AF96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171450</xdr:rowOff>
    </xdr:from>
    <xdr:to>
      <xdr:col>2</xdr:col>
      <xdr:colOff>1219200</xdr:colOff>
      <xdr:row>43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EEF99F-0F32-71EA-1B04-C35EDB95A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182880</xdr:colOff>
      <xdr:row>31</xdr:row>
      <xdr:rowOff>72390</xdr:rowOff>
    </xdr:from>
    <xdr:to>
      <xdr:col>10</xdr:col>
      <xdr:colOff>45720</xdr:colOff>
      <xdr:row>46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A13FE7-0882-17F6-00A3-1462B7CA6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3.943894097225" backgroundQuery="1" createdVersion="8" refreshedVersion="8" minRefreshableVersion="3" recordCount="0" supportSubquery="1" supportAdvancedDrill="1" xr:uid="{69A37284-3412-4A1E-AE3A-DE4D65978F2B}">
  <cacheSource type="external" connectionId="12"/>
  <cacheFields count="3">
    <cacheField name="[HR Data].[gender].[gender]" caption="gender" numFmtId="0" hierarchy="6" level="1">
      <sharedItems count="3">
        <s v="Female"/>
        <s v="Male"/>
        <s v="Non-Conforming"/>
      </sharedItems>
    </cacheField>
    <cacheField name="[HR Data].[department].[department]" caption="department" numFmtId="0" hierarchy="8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  <cacheField name="[Measures].[Count of id]" caption="Count of id" numFmtId="0" hierarchy="68" level="32767"/>
  </cacheFields>
  <cacheHierarchies count="80">
    <cacheHierarchy uniqueName="[count by hire year].[hire year]" caption="hire year" attribute="1" defaultMemberUniqueName="[count by hire year].[hire year].[All]" allUniqueName="[count by hire year].[hire year].[All]" dimensionUniqueName="[count by hire year]" displayFolder="" count="0" memberValueDatatype="20" unbalanced="0"/>
    <cacheHierarchy uniqueName="[count by hire year].[Count]" caption="Count" attribute="1" defaultMemberUniqueName="[count by hire year].[Count].[All]" allUniqueName="[count by hire year].[Count].[All]" dimensionUniqueName="[count by hire year]" displayFolder="" count="0" memberValueDatatype="20" unbalanced="0"/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ination Time]" caption="Termination Time" attribute="1" defaultMemberUniqueName="[HR Data].[Termination Time].[All]" allUniqueName="[HR Data].[Termination Tim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Employee Status]" caption="Employee Status" attribute="1" defaultMemberUniqueName="[HR Data].[Employee Status].[All]" allUniqueName="[HR Data].[Employee Status].[All]" dimensionUniqueName="[HR Data]" displayFolder="" count="0" memberValueDatatype="130" unbalanced="0"/>
    <cacheHierarchy uniqueName="[HR Data].[Employment Duration]" caption="Employment Duration" attribute="1" defaultMemberUniqueName="[HR Data].[Employment Duration].[All]" allUniqueName="[HR Data].[Employment Duration].[All]" dimensionUniqueName="[HR Data]" displayFolder="" count="0" memberValueDatatype="130" unbalanced="0"/>
    <cacheHierarchy uniqueName="[HR Data].[Actual Employee Status]" caption="Actual Employee Status" attribute="1" defaultMemberUniqueName="[HR Data].[Actual Employee Status].[All]" allUniqueName="[HR Data].[Actual Employee Status].[All]" dimensionUniqueName="[HR Data]" displayFolder="" count="0" memberValueDatatype="130" unbalanced="0"/>
    <cacheHierarchy uniqueName="[HR Data].[Tenure Years]" caption="Tenure Years" attribute="1" defaultMemberUniqueName="[HR Data].[Tenure Years].[All]" allUniqueName="[HR Data].[Tenure Years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is terminated]" caption="is terminated" attribute="1" defaultMemberUniqueName="[HR Data].[is terminated].[All]" allUniqueName="[HR Data].[is terminated].[All]" dimensionUniqueName="[HR Data]" displayFolder="" count="0" memberValueDatatype="130" unbalanced="0"/>
    <cacheHierarchy uniqueName="[HR Data].[hire year]" caption="hire year" attribute="1" defaultMemberUniqueName="[HR Data].[hire year].[All]" allUniqueName="[HR Data].[hire year].[All]" dimensionUniqueName="[HR Data]" displayFolder="" count="0" memberValueDatatype="20" unbalanced="0"/>
    <cacheHierarchy uniqueName="[HR Data].[Termination Year]" caption="Termination Year" attribute="1" defaultMemberUniqueName="[HR Data].[Termination Year].[All]" allUniqueName="[HR Data].[Termination Year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  3 1].[Termination Year]" caption="Termination Year" attribute="1" defaultMemberUniqueName="[HR Data  3 1].[Termination Year].[All]" allUniqueName="[HR Data  3 1].[Termination Year].[All]" dimensionUniqueName="[HR Data  3 1]" displayFolder="" count="0" memberValueDatatype="130" unbalanced="0"/>
    <cacheHierarchy uniqueName="[HR Data  3 1].[Count]" caption="Count" attribute="1" defaultMemberUniqueName="[HR Data  3 1].[Count].[All]" allUniqueName="[HR Data  3 1].[Count].[All]" dimensionUniqueName="[HR Data  3 1]" displayFolder="" count="0" memberValueDatatype="20" unbalanced="0"/>
    <cacheHierarchy uniqueName="[Number per term year].[Termination Year]" caption="Termination Year" attribute="1" defaultMemberUniqueName="[Number per term year].[Termination Year].[All]" allUniqueName="[Number per term year].[Termination Year].[All]" dimensionUniqueName="[Number per term year]" displayFolder="" count="0" memberValueDatatype="130" unbalanced="0"/>
    <cacheHierarchy uniqueName="[Number per term year].[Count]" caption="Count" attribute="1" defaultMemberUniqueName="[Number per term year].[Count].[All]" allUniqueName="[Number per term year].[Count].[All]" dimensionUniqueName="[Number per term year]" displayFolder="" count="0" memberValueDatatype="20" unbalanced="0"/>
    <cacheHierarchy uniqueName="[Tunover by Race].[race]" caption="race" attribute="1" defaultMemberUniqueName="[Tunover by Race].[race].[All]" allUniqueName="[Tunover by Race].[race].[All]" dimensionUniqueName="[Tunover by Race]" displayFolder="" count="0" memberValueDatatype="130" unbalanced="0"/>
    <cacheHierarchy uniqueName="[Tunover by Race].[total_employees]" caption="total_employees" attribute="1" defaultMemberUniqueName="[Tunover by Race].[total_employees].[All]" allUniqueName="[Tunover by Race].[total_employees].[All]" dimensionUniqueName="[Tunover by Race]" displayFolder="" count="0" memberValueDatatype="20" unbalanced="0"/>
    <cacheHierarchy uniqueName="[Tunover by Race].[terminated]" caption="terminated" attribute="1" defaultMemberUniqueName="[Tunover by Race].[terminated].[All]" allUniqueName="[Tunover by Race].[terminated].[All]" dimensionUniqueName="[Tunover by Race]" displayFolder="" count="0" memberValueDatatype="20" unbalanced="0"/>
    <cacheHierarchy uniqueName="[Tunover by Race].[Turnover by race]" caption="Turnover by race" attribute="1" defaultMemberUniqueName="[Tunover by Race].[Turnover by race].[All]" allUniqueName="[Tunover by Race].[Turnover by race].[All]" dimensionUniqueName="[Tunover by Race]" displayFolder="" count="0" memberValueDatatype="130" unbalanced="0"/>
    <cacheHierarchy uniqueName="[Turnover by Depr-JT].[department]" caption="department" attribute="1" defaultMemberUniqueName="[Turnover by Depr-JT].[department].[All]" allUniqueName="[Turnover by Depr-JT].[department].[All]" dimensionUniqueName="[Turnover by Depr-JT]" displayFolder="" count="0" memberValueDatatype="130" unbalanced="0"/>
    <cacheHierarchy uniqueName="[Turnover by Depr-JT].[jobtitle]" caption="jobtitle" attribute="1" defaultMemberUniqueName="[Turnover by Depr-JT].[jobtitle].[All]" allUniqueName="[Turnover by Depr-JT].[jobtitle].[All]" dimensionUniqueName="[Turnover by Depr-JT]" displayFolder="" count="0" memberValueDatatype="130" unbalanced="0"/>
    <cacheHierarchy uniqueName="[Turnover by Depr-JT].[total_employees]" caption="total_employees" attribute="1" defaultMemberUniqueName="[Turnover by Depr-JT].[total_employees].[All]" allUniqueName="[Turnover by Depr-JT].[total_employees].[All]" dimensionUniqueName="[Turnover by Depr-JT]" displayFolder="" count="0" memberValueDatatype="20" unbalanced="0"/>
    <cacheHierarchy uniqueName="[Turnover by Depr-JT].[terminated]" caption="terminated" attribute="1" defaultMemberUniqueName="[Turnover by Depr-JT].[terminated].[All]" allUniqueName="[Turnover by Depr-JT].[terminated].[All]" dimensionUniqueName="[Turnover by Depr-JT]" displayFolder="" count="0" memberValueDatatype="5" unbalanced="0"/>
    <cacheHierarchy uniqueName="[Turnover by Depr-JT].[TuroverDeptJT]" caption="TuroverDeptJT" attribute="1" defaultMemberUniqueName="[Turnover by Depr-JT].[TuroverDeptJT].[All]" allUniqueName="[Turnover by Depr-JT].[TuroverDeptJT].[All]" dimensionUniqueName="[Turnover by Depr-JT]" displayFolder="" count="0" memberValueDatatype="130" unbalanced="0"/>
    <cacheHierarchy uniqueName="[Turnover by Dept].[department]" caption="department" attribute="1" defaultMemberUniqueName="[Turnover by Dept].[department].[All]" allUniqueName="[Turnover by Dept].[department].[All]" dimensionUniqueName="[Turnover by Dept]" displayFolder="" count="0" memberValueDatatype="130" unbalanced="0"/>
    <cacheHierarchy uniqueName="[Turnover by Dept].[total_employees]" caption="total_employees" attribute="1" defaultMemberUniqueName="[Turnover by Dept].[total_employees].[All]" allUniqueName="[Turnover by Dept].[total_employees].[All]" dimensionUniqueName="[Turnover by Dept]" displayFolder="" count="0" memberValueDatatype="20" unbalanced="0"/>
    <cacheHierarchy uniqueName="[Turnover by Dept].[terminated by Dept]" caption="terminated by Dept" attribute="1" defaultMemberUniqueName="[Turnover by Dept].[terminated by Dept].[All]" allUniqueName="[Turnover by Dept].[terminated by Dept].[All]" dimensionUniqueName="[Turnover by Dept]" displayFolder="" count="0" memberValueDatatype="5" unbalanced="0"/>
    <cacheHierarchy uniqueName="[Turnover by Dept].[Turnover by dept]" caption="Turnover by dept" attribute="1" defaultMemberUniqueName="[Turnover by Dept].[Turnover by dept].[All]" allUniqueName="[Turnover by Dept].[Turnover by dept].[All]" dimensionUniqueName="[Turnover by Dept]" displayFolder="" count="0" memberValueDatatype="130" unbalanced="0"/>
    <cacheHierarchy uniqueName="[Turnover by Gender].[gender]" caption="gender" attribute="1" defaultMemberUniqueName="[Turnover by Gender].[gender].[All]" allUniqueName="[Turnover by Gender].[gender].[All]" dimensionUniqueName="[Turnover by Gender]" displayFolder="" count="0" memberValueDatatype="130" unbalanced="0"/>
    <cacheHierarchy uniqueName="[Turnover by Gender].[total_employees]" caption="total_employees" attribute="1" defaultMemberUniqueName="[Turnover by Gender].[total_employees].[All]" allUniqueName="[Turnover by Gender].[total_employees].[All]" dimensionUniqueName="[Turnover by Gender]" displayFolder="" count="0" memberValueDatatype="20" unbalanced="0"/>
    <cacheHierarchy uniqueName="[Turnover by Gender].[terminated]" caption="terminated" attribute="1" defaultMemberUniqueName="[Turnover by Gender].[terminated].[All]" allUniqueName="[Turnover by Gender].[terminated].[All]" dimensionUniqueName="[Turnover by Gender]" displayFolder="" count="0" memberValueDatatype="5" unbalanced="0"/>
    <cacheHierarchy uniqueName="[Turnover by Gender].[Turnover by gender]" caption="Turnover by gender" attribute="1" defaultMemberUniqueName="[Turnover by Gender].[Turnover by gender].[All]" allUniqueName="[Turnover by Gender].[Turnover by gender].[All]" dimensionUniqueName="[Turnover by Gender]" displayFolder="" count="0" memberValueDatatype="20" unbalanced="0"/>
    <cacheHierarchy uniqueName="[turnover by job title].[jobtitle]" caption="jobtitle" attribute="1" defaultMemberUniqueName="[turnover by job title].[jobtitle].[All]" allUniqueName="[turnover by job title].[jobtitle].[All]" dimensionUniqueName="[turnover by job title]" displayFolder="" count="0" memberValueDatatype="130" unbalanced="0"/>
    <cacheHierarchy uniqueName="[turnover by job title].[total_employees]" caption="total_employees" attribute="1" defaultMemberUniqueName="[turnover by job title].[total_employees].[All]" allUniqueName="[turnover by job title].[total_employees].[All]" dimensionUniqueName="[turnover by job title]" displayFolder="" count="0" memberValueDatatype="20" unbalanced="0"/>
    <cacheHierarchy uniqueName="[turnover by job title].[terminated]" caption="terminated" attribute="1" defaultMemberUniqueName="[turnover by job title].[terminated].[All]" allUniqueName="[turnover by job title].[terminated].[All]" dimensionUniqueName="[turnover by job title]" displayFolder="" count="0" memberValueDatatype="5" unbalanced="0"/>
    <cacheHierarchy uniqueName="[turnover by job title].[turnover by Job title]" caption="turnover by Job title" attribute="1" defaultMemberUniqueName="[turnover by job title].[turnover by Job title].[All]" allUniqueName="[turnover by job title].[turnover by Job title].[All]" dimensionUniqueName="[turnover by job title]" displayFolder="" count="0" memberValueDatatype="130" unbalanced="0"/>
    <cacheHierarchy uniqueName="[Turnover rate].[Turnover rate]" caption="Turnover rate" attribute="1" defaultMemberUniqueName="[Turnover rate].[Turnover rate].[All]" allUniqueName="[Turnover rate].[Turnover rate].[All]" dimensionUniqueName="[Turnover rate]" displayFolder="" count="0" memberValueDatatype="5" unbalanced="0"/>
    <cacheHierarchy uniqueName="[Turnover rate 1].[Turnover rate]" caption="Turnover rate" attribute="1" defaultMemberUniqueName="[Turnover rate 1].[Turnover rate].[All]" allUniqueName="[Turnover rate 1].[Turnover rate].[All]" dimensionUniqueName="[Turnover rate 1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XL_Count HR Data  3 1]" caption="__XL_Count HR Data  3 1" measure="1" displayFolder="" measureGroup="HR Data  3 1" count="0" hidden="1"/>
    <cacheHierarchy uniqueName="[Measures].[__XL_Count Turnover by Gender]" caption="__XL_Count Turnover by Gender" measure="1" displayFolder="" measureGroup="Turnover by Gender" count="0" hidden="1"/>
    <cacheHierarchy uniqueName="[Measures].[__XL_Count Tunover by Race]" caption="__XL_Count Tunover by Race" measure="1" displayFolder="" measureGroup="Tunover by Race" count="0" hidden="1"/>
    <cacheHierarchy uniqueName="[Measures].[__XL_Count count by hire year]" caption="__XL_Count count by hire year" measure="1" displayFolder="" measureGroup="count by hire year" count="0" hidden="1"/>
    <cacheHierarchy uniqueName="[Measures].[__XL_Count Turnover rate]" caption="__XL_Count Turnover rate" measure="1" displayFolder="" measureGroup="Turnover rate" count="0" hidden="1"/>
    <cacheHierarchy uniqueName="[Measures].[__XL_Count Turnover rate 1]" caption="__XL_Count Turnover rate 1" measure="1" displayFolder="" measureGroup="Turnover rate 1" count="0" hidden="1"/>
    <cacheHierarchy uniqueName="[Measures].[__XL_Count Number per term year]" caption="__XL_Count Number per term year" measure="1" displayFolder="" measureGroup="Number per term year" count="0" hidden="1"/>
    <cacheHierarchy uniqueName="[Measures].[__XL_Count Turnover by Dept]" caption="__XL_Count Turnover by Dept" measure="1" displayFolder="" measureGroup="Turnover by Dept" count="0" hidden="1"/>
    <cacheHierarchy uniqueName="[Measures].[__XL_Count turnover by job title]" caption="__XL_Count turnover by job title" measure="1" displayFolder="" measureGroup="turnover by job title" count="0" hidden="1"/>
    <cacheHierarchy uniqueName="[Measures].[__XL_Count Turnover by Depr-JT]" caption="__XL_Count Turnover by Depr-JT" measure="1" displayFolder="" measureGroup="Turnover by Depr-JT" count="0" hidden="1"/>
    <cacheHierarchy uniqueName="[Measures].[__No measures defined]" caption="__No measures defined" measure="1" displayFolder="" count="0" hidden="1"/>
    <cacheHierarchy uniqueName="[Measures].[Count of id]" caption="Count of id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partment]" caption="Count of department" measure="1" displayFolder="" measureGroup="HR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ount]" caption="Sum of Count" measure="1" displayFolder="" measureGroup="HR Data  3 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hire year 2]" caption="Sum of hire year 2" measure="1" displayFolder="" measureGroup="HR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ire year]" caption="Sum of hire year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unt 2]" caption="Sum of Count 2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employees]" caption="Sum of total_employees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terminated by Dept]" caption="Sum of terminated by Dept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jobtitle]" caption="Count of jobtitle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total_employees 2]" caption="Sum of total_employees 2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TuroverDeptJT]" caption="Count of TuroverDeptJT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erminated]" caption="Sum of terminated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12">
    <dimension name="count by hire year" uniqueName="[count by hire year]" caption="count by hire year"/>
    <dimension name="HR Data" uniqueName="[HR Data]" caption="HR Data"/>
    <dimension name="HR Data  3 1" uniqueName="[HR Data  3 1]" caption="HR Data  3 1"/>
    <dimension measure="1" name="Measures" uniqueName="[Measures]" caption="Measures"/>
    <dimension name="Number per term year" uniqueName="[Number per term year]" caption="Number per term year"/>
    <dimension name="Tunover by Race" uniqueName="[Tunover by Race]" caption="Tunover by Race"/>
    <dimension name="Turnover by Depr-JT" uniqueName="[Turnover by Depr-JT]" caption="Turnover by Depr-JT"/>
    <dimension name="Turnover by Dept" uniqueName="[Turnover by Dept]" caption="Turnover by Dept"/>
    <dimension name="Turnover by Gender" uniqueName="[Turnover by Gender]" caption="Turnover by Gender"/>
    <dimension name="turnover by job title" uniqueName="[turnover by job title]" caption="turnover by job title"/>
    <dimension name="Turnover rate" uniqueName="[Turnover rate]" caption="Turnover rate"/>
    <dimension name="Turnover rate 1" uniqueName="[Turnover rate 1]" caption="Turnover rate 1"/>
  </dimensions>
  <measureGroups count="11">
    <measureGroup name="count by hire year" caption="count by hire year"/>
    <measureGroup name="HR Data" caption="HR Data"/>
    <measureGroup name="HR Data  3 1" caption="HR Data  3 1"/>
    <measureGroup name="Number per term year" caption="Number per term year"/>
    <measureGroup name="Tunover by Race" caption="Tunover by Race"/>
    <measureGroup name="Turnover by Depr-JT" caption="Turnover by Depr-JT"/>
    <measureGroup name="Turnover by Dept" caption="Turnover by Dept"/>
    <measureGroup name="Turnover by Gender" caption="Turnover by Gender"/>
    <measureGroup name="turnover by job title" caption="turnover by job title"/>
    <measureGroup name="Turnover rate" caption="Turnover rate"/>
    <measureGroup name="Turnover rate 1" caption="Turnover rate 1"/>
  </measureGroups>
  <maps count="11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3.943892708332" backgroundQuery="1" createdVersion="8" refreshedVersion="8" minRefreshableVersion="3" recordCount="0" supportSubquery="1" supportAdvancedDrill="1" xr:uid="{0C526358-FF68-42A6-968D-0DAAF3EF949C}">
  <cacheSource type="external" connectionId="12"/>
  <cacheFields count="2">
    <cacheField name="[HR Data].[department].[department]" caption="department" numFmtId="0" hierarchy="8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  <cacheField name="[Measures].[Count of id]" caption="Count of id" numFmtId="0" hierarchy="68" level="32767"/>
  </cacheFields>
  <cacheHierarchies count="80">
    <cacheHierarchy uniqueName="[count by hire year].[hire year]" caption="hire year" attribute="1" defaultMemberUniqueName="[count by hire year].[hire year].[All]" allUniqueName="[count by hire year].[hire year].[All]" dimensionUniqueName="[count by hire year]" displayFolder="" count="0" memberValueDatatype="20" unbalanced="0"/>
    <cacheHierarchy uniqueName="[count by hire year].[Count]" caption="Count" attribute="1" defaultMemberUniqueName="[count by hire year].[Count].[All]" allUniqueName="[count by hire year].[Count].[All]" dimensionUniqueName="[count by hire year]" displayFolder="" count="0" memberValueDatatype="20" unbalanced="0"/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ination Time]" caption="Termination Time" attribute="1" defaultMemberUniqueName="[HR Data].[Termination Time].[All]" allUniqueName="[HR Data].[Termination Tim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Employee Status]" caption="Employee Status" attribute="1" defaultMemberUniqueName="[HR Data].[Employee Status].[All]" allUniqueName="[HR Data].[Employee Status].[All]" dimensionUniqueName="[HR Data]" displayFolder="" count="0" memberValueDatatype="130" unbalanced="0"/>
    <cacheHierarchy uniqueName="[HR Data].[Employment Duration]" caption="Employment Duration" attribute="1" defaultMemberUniqueName="[HR Data].[Employment Duration].[All]" allUniqueName="[HR Data].[Employment Duration].[All]" dimensionUniqueName="[HR Data]" displayFolder="" count="0" memberValueDatatype="130" unbalanced="0"/>
    <cacheHierarchy uniqueName="[HR Data].[Actual Employee Status]" caption="Actual Employee Status" attribute="1" defaultMemberUniqueName="[HR Data].[Actual Employee Status].[All]" allUniqueName="[HR Data].[Actual Employee Status].[All]" dimensionUniqueName="[HR Data]" displayFolder="" count="0" memberValueDatatype="130" unbalanced="0"/>
    <cacheHierarchy uniqueName="[HR Data].[Tenure Years]" caption="Tenure Years" attribute="1" defaultMemberUniqueName="[HR Data].[Tenure Years].[All]" allUniqueName="[HR Data].[Tenure Years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is terminated]" caption="is terminated" attribute="1" defaultMemberUniqueName="[HR Data].[is terminated].[All]" allUniqueName="[HR Data].[is terminated].[All]" dimensionUniqueName="[HR Data]" displayFolder="" count="0" memberValueDatatype="130" unbalanced="0"/>
    <cacheHierarchy uniqueName="[HR Data].[hire year]" caption="hire year" attribute="1" defaultMemberUniqueName="[HR Data].[hire year].[All]" allUniqueName="[HR Data].[hire year].[All]" dimensionUniqueName="[HR Data]" displayFolder="" count="0" memberValueDatatype="20" unbalanced="0"/>
    <cacheHierarchy uniqueName="[HR Data].[Termination Year]" caption="Termination Year" attribute="1" defaultMemberUniqueName="[HR Data].[Termination Year].[All]" allUniqueName="[HR Data].[Termination Year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  3 1].[Termination Year]" caption="Termination Year" attribute="1" defaultMemberUniqueName="[HR Data  3 1].[Termination Year].[All]" allUniqueName="[HR Data  3 1].[Termination Year].[All]" dimensionUniqueName="[HR Data  3 1]" displayFolder="" count="0" memberValueDatatype="130" unbalanced="0"/>
    <cacheHierarchy uniqueName="[HR Data  3 1].[Count]" caption="Count" attribute="1" defaultMemberUniqueName="[HR Data  3 1].[Count].[All]" allUniqueName="[HR Data  3 1].[Count].[All]" dimensionUniqueName="[HR Data  3 1]" displayFolder="" count="0" memberValueDatatype="20" unbalanced="0"/>
    <cacheHierarchy uniqueName="[Number per term year].[Termination Year]" caption="Termination Year" attribute="1" defaultMemberUniqueName="[Number per term year].[Termination Year].[All]" allUniqueName="[Number per term year].[Termination Year].[All]" dimensionUniqueName="[Number per term year]" displayFolder="" count="0" memberValueDatatype="130" unbalanced="0"/>
    <cacheHierarchy uniqueName="[Number per term year].[Count]" caption="Count" attribute="1" defaultMemberUniqueName="[Number per term year].[Count].[All]" allUniqueName="[Number per term year].[Count].[All]" dimensionUniqueName="[Number per term year]" displayFolder="" count="0" memberValueDatatype="20" unbalanced="0"/>
    <cacheHierarchy uniqueName="[Tunover by Race].[race]" caption="race" attribute="1" defaultMemberUniqueName="[Tunover by Race].[race].[All]" allUniqueName="[Tunover by Race].[race].[All]" dimensionUniqueName="[Tunover by Race]" displayFolder="" count="0" memberValueDatatype="130" unbalanced="0"/>
    <cacheHierarchy uniqueName="[Tunover by Race].[total_employees]" caption="total_employees" attribute="1" defaultMemberUniqueName="[Tunover by Race].[total_employees].[All]" allUniqueName="[Tunover by Race].[total_employees].[All]" dimensionUniqueName="[Tunover by Race]" displayFolder="" count="0" memberValueDatatype="20" unbalanced="0"/>
    <cacheHierarchy uniqueName="[Tunover by Race].[terminated]" caption="terminated" attribute="1" defaultMemberUniqueName="[Tunover by Race].[terminated].[All]" allUniqueName="[Tunover by Race].[terminated].[All]" dimensionUniqueName="[Tunover by Race]" displayFolder="" count="0" memberValueDatatype="20" unbalanced="0"/>
    <cacheHierarchy uniqueName="[Tunover by Race].[Turnover by race]" caption="Turnover by race" attribute="1" defaultMemberUniqueName="[Tunover by Race].[Turnover by race].[All]" allUniqueName="[Tunover by Race].[Turnover by race].[All]" dimensionUniqueName="[Tunover by Race]" displayFolder="" count="0" memberValueDatatype="130" unbalanced="0"/>
    <cacheHierarchy uniqueName="[Turnover by Depr-JT].[department]" caption="department" attribute="1" defaultMemberUniqueName="[Turnover by Depr-JT].[department].[All]" allUniqueName="[Turnover by Depr-JT].[department].[All]" dimensionUniqueName="[Turnover by Depr-JT]" displayFolder="" count="0" memberValueDatatype="130" unbalanced="0"/>
    <cacheHierarchy uniqueName="[Turnover by Depr-JT].[jobtitle]" caption="jobtitle" attribute="1" defaultMemberUniqueName="[Turnover by Depr-JT].[jobtitle].[All]" allUniqueName="[Turnover by Depr-JT].[jobtitle].[All]" dimensionUniqueName="[Turnover by Depr-JT]" displayFolder="" count="0" memberValueDatatype="130" unbalanced="0"/>
    <cacheHierarchy uniqueName="[Turnover by Depr-JT].[total_employees]" caption="total_employees" attribute="1" defaultMemberUniqueName="[Turnover by Depr-JT].[total_employees].[All]" allUniqueName="[Turnover by Depr-JT].[total_employees].[All]" dimensionUniqueName="[Turnover by Depr-JT]" displayFolder="" count="0" memberValueDatatype="20" unbalanced="0"/>
    <cacheHierarchy uniqueName="[Turnover by Depr-JT].[terminated]" caption="terminated" attribute="1" defaultMemberUniqueName="[Turnover by Depr-JT].[terminated].[All]" allUniqueName="[Turnover by Depr-JT].[terminated].[All]" dimensionUniqueName="[Turnover by Depr-JT]" displayFolder="" count="0" memberValueDatatype="5" unbalanced="0"/>
    <cacheHierarchy uniqueName="[Turnover by Depr-JT].[TuroverDeptJT]" caption="TuroverDeptJT" attribute="1" defaultMemberUniqueName="[Turnover by Depr-JT].[TuroverDeptJT].[All]" allUniqueName="[Turnover by Depr-JT].[TuroverDeptJT].[All]" dimensionUniqueName="[Turnover by Depr-JT]" displayFolder="" count="0" memberValueDatatype="130" unbalanced="0"/>
    <cacheHierarchy uniqueName="[Turnover by Dept].[department]" caption="department" attribute="1" defaultMemberUniqueName="[Turnover by Dept].[department].[All]" allUniqueName="[Turnover by Dept].[department].[All]" dimensionUniqueName="[Turnover by Dept]" displayFolder="" count="0" memberValueDatatype="130" unbalanced="0"/>
    <cacheHierarchy uniqueName="[Turnover by Dept].[total_employees]" caption="total_employees" attribute="1" defaultMemberUniqueName="[Turnover by Dept].[total_employees].[All]" allUniqueName="[Turnover by Dept].[total_employees].[All]" dimensionUniqueName="[Turnover by Dept]" displayFolder="" count="0" memberValueDatatype="20" unbalanced="0"/>
    <cacheHierarchy uniqueName="[Turnover by Dept].[terminated by Dept]" caption="terminated by Dept" attribute="1" defaultMemberUniqueName="[Turnover by Dept].[terminated by Dept].[All]" allUniqueName="[Turnover by Dept].[terminated by Dept].[All]" dimensionUniqueName="[Turnover by Dept]" displayFolder="" count="0" memberValueDatatype="5" unbalanced="0"/>
    <cacheHierarchy uniqueName="[Turnover by Dept].[Turnover by dept]" caption="Turnover by dept" attribute="1" defaultMemberUniqueName="[Turnover by Dept].[Turnover by dept].[All]" allUniqueName="[Turnover by Dept].[Turnover by dept].[All]" dimensionUniqueName="[Turnover by Dept]" displayFolder="" count="0" memberValueDatatype="130" unbalanced="0"/>
    <cacheHierarchy uniqueName="[Turnover by Gender].[gender]" caption="gender" attribute="1" defaultMemberUniqueName="[Turnover by Gender].[gender].[All]" allUniqueName="[Turnover by Gender].[gender].[All]" dimensionUniqueName="[Turnover by Gender]" displayFolder="" count="0" memberValueDatatype="130" unbalanced="0"/>
    <cacheHierarchy uniqueName="[Turnover by Gender].[total_employees]" caption="total_employees" attribute="1" defaultMemberUniqueName="[Turnover by Gender].[total_employees].[All]" allUniqueName="[Turnover by Gender].[total_employees].[All]" dimensionUniqueName="[Turnover by Gender]" displayFolder="" count="0" memberValueDatatype="20" unbalanced="0"/>
    <cacheHierarchy uniqueName="[Turnover by Gender].[terminated]" caption="terminated" attribute="1" defaultMemberUniqueName="[Turnover by Gender].[terminated].[All]" allUniqueName="[Turnover by Gender].[terminated].[All]" dimensionUniqueName="[Turnover by Gender]" displayFolder="" count="0" memberValueDatatype="5" unbalanced="0"/>
    <cacheHierarchy uniqueName="[Turnover by Gender].[Turnover by gender]" caption="Turnover by gender" attribute="1" defaultMemberUniqueName="[Turnover by Gender].[Turnover by gender].[All]" allUniqueName="[Turnover by Gender].[Turnover by gender].[All]" dimensionUniqueName="[Turnover by Gender]" displayFolder="" count="0" memberValueDatatype="20" unbalanced="0"/>
    <cacheHierarchy uniqueName="[turnover by job title].[jobtitle]" caption="jobtitle" attribute="1" defaultMemberUniqueName="[turnover by job title].[jobtitle].[All]" allUniqueName="[turnover by job title].[jobtitle].[All]" dimensionUniqueName="[turnover by job title]" displayFolder="" count="0" memberValueDatatype="130" unbalanced="0"/>
    <cacheHierarchy uniqueName="[turnover by job title].[total_employees]" caption="total_employees" attribute="1" defaultMemberUniqueName="[turnover by job title].[total_employees].[All]" allUniqueName="[turnover by job title].[total_employees].[All]" dimensionUniqueName="[turnover by job title]" displayFolder="" count="0" memberValueDatatype="20" unbalanced="0"/>
    <cacheHierarchy uniqueName="[turnover by job title].[terminated]" caption="terminated" attribute="1" defaultMemberUniqueName="[turnover by job title].[terminated].[All]" allUniqueName="[turnover by job title].[terminated].[All]" dimensionUniqueName="[turnover by job title]" displayFolder="" count="0" memberValueDatatype="5" unbalanced="0"/>
    <cacheHierarchy uniqueName="[turnover by job title].[turnover by Job title]" caption="turnover by Job title" attribute="1" defaultMemberUniqueName="[turnover by job title].[turnover by Job title].[All]" allUniqueName="[turnover by job title].[turnover by Job title].[All]" dimensionUniqueName="[turnover by job title]" displayFolder="" count="0" memberValueDatatype="130" unbalanced="0"/>
    <cacheHierarchy uniqueName="[Turnover rate].[Turnover rate]" caption="Turnover rate" attribute="1" defaultMemberUniqueName="[Turnover rate].[Turnover rate].[All]" allUniqueName="[Turnover rate].[Turnover rate].[All]" dimensionUniqueName="[Turnover rate]" displayFolder="" count="0" memberValueDatatype="5" unbalanced="0"/>
    <cacheHierarchy uniqueName="[Turnover rate 1].[Turnover rate]" caption="Turnover rate" attribute="1" defaultMemberUniqueName="[Turnover rate 1].[Turnover rate].[All]" allUniqueName="[Turnover rate 1].[Turnover rate].[All]" dimensionUniqueName="[Turnover rate 1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XL_Count HR Data  3 1]" caption="__XL_Count HR Data  3 1" measure="1" displayFolder="" measureGroup="HR Data  3 1" count="0" hidden="1"/>
    <cacheHierarchy uniqueName="[Measures].[__XL_Count Turnover by Gender]" caption="__XL_Count Turnover by Gender" measure="1" displayFolder="" measureGroup="Turnover by Gender" count="0" hidden="1"/>
    <cacheHierarchy uniqueName="[Measures].[__XL_Count Tunover by Race]" caption="__XL_Count Tunover by Race" measure="1" displayFolder="" measureGroup="Tunover by Race" count="0" hidden="1"/>
    <cacheHierarchy uniqueName="[Measures].[__XL_Count count by hire year]" caption="__XL_Count count by hire year" measure="1" displayFolder="" measureGroup="count by hire year" count="0" hidden="1"/>
    <cacheHierarchy uniqueName="[Measures].[__XL_Count Turnover rate]" caption="__XL_Count Turnover rate" measure="1" displayFolder="" measureGroup="Turnover rate" count="0" hidden="1"/>
    <cacheHierarchy uniqueName="[Measures].[__XL_Count Turnover rate 1]" caption="__XL_Count Turnover rate 1" measure="1" displayFolder="" measureGroup="Turnover rate 1" count="0" hidden="1"/>
    <cacheHierarchy uniqueName="[Measures].[__XL_Count Number per term year]" caption="__XL_Count Number per term year" measure="1" displayFolder="" measureGroup="Number per term year" count="0" hidden="1"/>
    <cacheHierarchy uniqueName="[Measures].[__XL_Count Turnover by Dept]" caption="__XL_Count Turnover by Dept" measure="1" displayFolder="" measureGroup="Turnover by Dept" count="0" hidden="1"/>
    <cacheHierarchy uniqueName="[Measures].[__XL_Count turnover by job title]" caption="__XL_Count turnover by job title" measure="1" displayFolder="" measureGroup="turnover by job title" count="0" hidden="1"/>
    <cacheHierarchy uniqueName="[Measures].[__XL_Count Turnover by Depr-JT]" caption="__XL_Count Turnover by Depr-JT" measure="1" displayFolder="" measureGroup="Turnover by Depr-JT" count="0" hidden="1"/>
    <cacheHierarchy uniqueName="[Measures].[__No measures defined]" caption="__No measures defined" measure="1" displayFolder="" count="0" hidden="1"/>
    <cacheHierarchy uniqueName="[Measures].[Count of id]" caption="Count of id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partment]" caption="Count of department" measure="1" displayFolder="" measureGroup="HR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ount]" caption="Sum of Count" measure="1" displayFolder="" measureGroup="HR Data  3 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hire year 2]" caption="Sum of hire year 2" measure="1" displayFolder="" measureGroup="HR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ire year]" caption="Sum of hire year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unt 2]" caption="Sum of Count 2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employees]" caption="Sum of total_employees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terminated by Dept]" caption="Sum of terminated by Dept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jobtitle]" caption="Count of jobtitle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total_employees 2]" caption="Sum of total_employees 2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TuroverDeptJT]" caption="Count of TuroverDeptJT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erminated]" caption="Sum of terminated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12">
    <dimension name="count by hire year" uniqueName="[count by hire year]" caption="count by hire year"/>
    <dimension name="HR Data" uniqueName="[HR Data]" caption="HR Data"/>
    <dimension name="HR Data  3 1" uniqueName="[HR Data  3 1]" caption="HR Data  3 1"/>
    <dimension measure="1" name="Measures" uniqueName="[Measures]" caption="Measures"/>
    <dimension name="Number per term year" uniqueName="[Number per term year]" caption="Number per term year"/>
    <dimension name="Tunover by Race" uniqueName="[Tunover by Race]" caption="Tunover by Race"/>
    <dimension name="Turnover by Depr-JT" uniqueName="[Turnover by Depr-JT]" caption="Turnover by Depr-JT"/>
    <dimension name="Turnover by Dept" uniqueName="[Turnover by Dept]" caption="Turnover by Dept"/>
    <dimension name="Turnover by Gender" uniqueName="[Turnover by Gender]" caption="Turnover by Gender"/>
    <dimension name="turnover by job title" uniqueName="[turnover by job title]" caption="turnover by job title"/>
    <dimension name="Turnover rate" uniqueName="[Turnover rate]" caption="Turnover rate"/>
    <dimension name="Turnover rate 1" uniqueName="[Turnover rate 1]" caption="Turnover rate 1"/>
  </dimensions>
  <measureGroups count="11">
    <measureGroup name="count by hire year" caption="count by hire year"/>
    <measureGroup name="HR Data" caption="HR Data"/>
    <measureGroup name="HR Data  3 1" caption="HR Data  3 1"/>
    <measureGroup name="Number per term year" caption="Number per term year"/>
    <measureGroup name="Tunover by Race" caption="Tunover by Race"/>
    <measureGroup name="Turnover by Depr-JT" caption="Turnover by Depr-JT"/>
    <measureGroup name="Turnover by Dept" caption="Turnover by Dept"/>
    <measureGroup name="Turnover by Gender" caption="Turnover by Gender"/>
    <measureGroup name="turnover by job title" caption="turnover by job title"/>
    <measureGroup name="Turnover rate" caption="Turnover rate"/>
    <measureGroup name="Turnover rate 1" caption="Turnover rate 1"/>
  </measureGroups>
  <maps count="11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3.94389166667" backgroundQuery="1" createdVersion="8" refreshedVersion="8" minRefreshableVersion="3" recordCount="0" supportSubquery="1" supportAdvancedDrill="1" xr:uid="{749981CB-6495-415E-BC43-B9763070F32F}">
  <cacheSource type="external" connectionId="12"/>
  <cacheFields count="2">
    <cacheField name="[HR Data].[Actual Employee Status].[Actual Employee Status]" caption="Actual Employee Status" numFmtId="0" hierarchy="18" level="1">
      <sharedItems count="3">
        <s v="Active Employee"/>
        <s v="Future Term Date (Excluded)"/>
        <s v="Terminated Employee"/>
      </sharedItems>
    </cacheField>
    <cacheField name="[Measures].[Count of id]" caption="Count of id" numFmtId="0" hierarchy="68" level="32767"/>
  </cacheFields>
  <cacheHierarchies count="80">
    <cacheHierarchy uniqueName="[count by hire year].[hire year]" caption="hire year" attribute="1" defaultMemberUniqueName="[count by hire year].[hire year].[All]" allUniqueName="[count by hire year].[hire year].[All]" dimensionUniqueName="[count by hire year]" displayFolder="" count="0" memberValueDatatype="20" unbalanced="0"/>
    <cacheHierarchy uniqueName="[count by hire year].[Count]" caption="Count" attribute="1" defaultMemberUniqueName="[count by hire year].[Count].[All]" allUniqueName="[count by hire year].[Count].[All]" dimensionUniqueName="[count by hire year]" displayFolder="" count="0" memberValueDatatype="20" unbalanced="0"/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ination Time]" caption="Termination Time" attribute="1" defaultMemberUniqueName="[HR Data].[Termination Time].[All]" allUniqueName="[HR Data].[Termination Tim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Employee Status]" caption="Employee Status" attribute="1" defaultMemberUniqueName="[HR Data].[Employee Status].[All]" allUniqueName="[HR Data].[Employee Status].[All]" dimensionUniqueName="[HR Data]" displayFolder="" count="0" memberValueDatatype="130" unbalanced="0"/>
    <cacheHierarchy uniqueName="[HR Data].[Employment Duration]" caption="Employment Duration" attribute="1" defaultMemberUniqueName="[HR Data].[Employment Duration].[All]" allUniqueName="[HR Data].[Employment Duration].[All]" dimensionUniqueName="[HR Data]" displayFolder="" count="0" memberValueDatatype="130" unbalanced="0"/>
    <cacheHierarchy uniqueName="[HR Data].[Actual Employee Status]" caption="Actual Employee Status" attribute="1" defaultMemberUniqueName="[HR Data].[Actual Employee Status].[All]" allUniqueName="[HR Data].[Actual Employee Status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Tenure Years]" caption="Tenure Years" attribute="1" defaultMemberUniqueName="[HR Data].[Tenure Years].[All]" allUniqueName="[HR Data].[Tenure Years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is terminated]" caption="is terminated" attribute="1" defaultMemberUniqueName="[HR Data].[is terminated].[All]" allUniqueName="[HR Data].[is terminated].[All]" dimensionUniqueName="[HR Data]" displayFolder="" count="0" memberValueDatatype="130" unbalanced="0"/>
    <cacheHierarchy uniqueName="[HR Data].[hire year]" caption="hire year" attribute="1" defaultMemberUniqueName="[HR Data].[hire year].[All]" allUniqueName="[HR Data].[hire year].[All]" dimensionUniqueName="[HR Data]" displayFolder="" count="0" memberValueDatatype="20" unbalanced="0"/>
    <cacheHierarchy uniqueName="[HR Data].[Termination Year]" caption="Termination Year" attribute="1" defaultMemberUniqueName="[HR Data].[Termination Year].[All]" allUniqueName="[HR Data].[Termination Year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  3 1].[Termination Year]" caption="Termination Year" attribute="1" defaultMemberUniqueName="[HR Data  3 1].[Termination Year].[All]" allUniqueName="[HR Data  3 1].[Termination Year].[All]" dimensionUniqueName="[HR Data  3 1]" displayFolder="" count="0" memberValueDatatype="130" unbalanced="0"/>
    <cacheHierarchy uniqueName="[HR Data  3 1].[Count]" caption="Count" attribute="1" defaultMemberUniqueName="[HR Data  3 1].[Count].[All]" allUniqueName="[HR Data  3 1].[Count].[All]" dimensionUniqueName="[HR Data  3 1]" displayFolder="" count="0" memberValueDatatype="20" unbalanced="0"/>
    <cacheHierarchy uniqueName="[Number per term year].[Termination Year]" caption="Termination Year" attribute="1" defaultMemberUniqueName="[Number per term year].[Termination Year].[All]" allUniqueName="[Number per term year].[Termination Year].[All]" dimensionUniqueName="[Number per term year]" displayFolder="" count="0" memberValueDatatype="130" unbalanced="0"/>
    <cacheHierarchy uniqueName="[Number per term year].[Count]" caption="Count" attribute="1" defaultMemberUniqueName="[Number per term year].[Count].[All]" allUniqueName="[Number per term year].[Count].[All]" dimensionUniqueName="[Number per term year]" displayFolder="" count="0" memberValueDatatype="20" unbalanced="0"/>
    <cacheHierarchy uniqueName="[Tunover by Race].[race]" caption="race" attribute="1" defaultMemberUniqueName="[Tunover by Race].[race].[All]" allUniqueName="[Tunover by Race].[race].[All]" dimensionUniqueName="[Tunover by Race]" displayFolder="" count="0" memberValueDatatype="130" unbalanced="0"/>
    <cacheHierarchy uniqueName="[Tunover by Race].[total_employees]" caption="total_employees" attribute="1" defaultMemberUniqueName="[Tunover by Race].[total_employees].[All]" allUniqueName="[Tunover by Race].[total_employees].[All]" dimensionUniqueName="[Tunover by Race]" displayFolder="" count="0" memberValueDatatype="20" unbalanced="0"/>
    <cacheHierarchy uniqueName="[Tunover by Race].[terminated]" caption="terminated" attribute="1" defaultMemberUniqueName="[Tunover by Race].[terminated].[All]" allUniqueName="[Tunover by Race].[terminated].[All]" dimensionUniqueName="[Tunover by Race]" displayFolder="" count="0" memberValueDatatype="20" unbalanced="0"/>
    <cacheHierarchy uniqueName="[Tunover by Race].[Turnover by race]" caption="Turnover by race" attribute="1" defaultMemberUniqueName="[Tunover by Race].[Turnover by race].[All]" allUniqueName="[Tunover by Race].[Turnover by race].[All]" dimensionUniqueName="[Tunover by Race]" displayFolder="" count="0" memberValueDatatype="130" unbalanced="0"/>
    <cacheHierarchy uniqueName="[Turnover by Depr-JT].[department]" caption="department" attribute="1" defaultMemberUniqueName="[Turnover by Depr-JT].[department].[All]" allUniqueName="[Turnover by Depr-JT].[department].[All]" dimensionUniqueName="[Turnover by Depr-JT]" displayFolder="" count="0" memberValueDatatype="130" unbalanced="0"/>
    <cacheHierarchy uniqueName="[Turnover by Depr-JT].[jobtitle]" caption="jobtitle" attribute="1" defaultMemberUniqueName="[Turnover by Depr-JT].[jobtitle].[All]" allUniqueName="[Turnover by Depr-JT].[jobtitle].[All]" dimensionUniqueName="[Turnover by Depr-JT]" displayFolder="" count="0" memberValueDatatype="130" unbalanced="0"/>
    <cacheHierarchy uniqueName="[Turnover by Depr-JT].[total_employees]" caption="total_employees" attribute="1" defaultMemberUniqueName="[Turnover by Depr-JT].[total_employees].[All]" allUniqueName="[Turnover by Depr-JT].[total_employees].[All]" dimensionUniqueName="[Turnover by Depr-JT]" displayFolder="" count="0" memberValueDatatype="20" unbalanced="0"/>
    <cacheHierarchy uniqueName="[Turnover by Depr-JT].[terminated]" caption="terminated" attribute="1" defaultMemberUniqueName="[Turnover by Depr-JT].[terminated].[All]" allUniqueName="[Turnover by Depr-JT].[terminated].[All]" dimensionUniqueName="[Turnover by Depr-JT]" displayFolder="" count="0" memberValueDatatype="5" unbalanced="0"/>
    <cacheHierarchy uniqueName="[Turnover by Depr-JT].[TuroverDeptJT]" caption="TuroverDeptJT" attribute="1" defaultMemberUniqueName="[Turnover by Depr-JT].[TuroverDeptJT].[All]" allUniqueName="[Turnover by Depr-JT].[TuroverDeptJT].[All]" dimensionUniqueName="[Turnover by Depr-JT]" displayFolder="" count="0" memberValueDatatype="130" unbalanced="0"/>
    <cacheHierarchy uniqueName="[Turnover by Dept].[department]" caption="department" attribute="1" defaultMemberUniqueName="[Turnover by Dept].[department].[All]" allUniqueName="[Turnover by Dept].[department].[All]" dimensionUniqueName="[Turnover by Dept]" displayFolder="" count="0" memberValueDatatype="130" unbalanced="0"/>
    <cacheHierarchy uniqueName="[Turnover by Dept].[total_employees]" caption="total_employees" attribute="1" defaultMemberUniqueName="[Turnover by Dept].[total_employees].[All]" allUniqueName="[Turnover by Dept].[total_employees].[All]" dimensionUniqueName="[Turnover by Dept]" displayFolder="" count="0" memberValueDatatype="20" unbalanced="0"/>
    <cacheHierarchy uniqueName="[Turnover by Dept].[terminated by Dept]" caption="terminated by Dept" attribute="1" defaultMemberUniqueName="[Turnover by Dept].[terminated by Dept].[All]" allUniqueName="[Turnover by Dept].[terminated by Dept].[All]" dimensionUniqueName="[Turnover by Dept]" displayFolder="" count="0" memberValueDatatype="5" unbalanced="0"/>
    <cacheHierarchy uniqueName="[Turnover by Dept].[Turnover by dept]" caption="Turnover by dept" attribute="1" defaultMemberUniqueName="[Turnover by Dept].[Turnover by dept].[All]" allUniqueName="[Turnover by Dept].[Turnover by dept].[All]" dimensionUniqueName="[Turnover by Dept]" displayFolder="" count="0" memberValueDatatype="130" unbalanced="0"/>
    <cacheHierarchy uniqueName="[Turnover by Gender].[gender]" caption="gender" attribute="1" defaultMemberUniqueName="[Turnover by Gender].[gender].[All]" allUniqueName="[Turnover by Gender].[gender].[All]" dimensionUniqueName="[Turnover by Gender]" displayFolder="" count="0" memberValueDatatype="130" unbalanced="0"/>
    <cacheHierarchy uniqueName="[Turnover by Gender].[total_employees]" caption="total_employees" attribute="1" defaultMemberUniqueName="[Turnover by Gender].[total_employees].[All]" allUniqueName="[Turnover by Gender].[total_employees].[All]" dimensionUniqueName="[Turnover by Gender]" displayFolder="" count="0" memberValueDatatype="20" unbalanced="0"/>
    <cacheHierarchy uniqueName="[Turnover by Gender].[terminated]" caption="terminated" attribute="1" defaultMemberUniqueName="[Turnover by Gender].[terminated].[All]" allUniqueName="[Turnover by Gender].[terminated].[All]" dimensionUniqueName="[Turnover by Gender]" displayFolder="" count="0" memberValueDatatype="5" unbalanced="0"/>
    <cacheHierarchy uniqueName="[Turnover by Gender].[Turnover by gender]" caption="Turnover by gender" attribute="1" defaultMemberUniqueName="[Turnover by Gender].[Turnover by gender].[All]" allUniqueName="[Turnover by Gender].[Turnover by gender].[All]" dimensionUniqueName="[Turnover by Gender]" displayFolder="" count="0" memberValueDatatype="20" unbalanced="0"/>
    <cacheHierarchy uniqueName="[turnover by job title].[jobtitle]" caption="jobtitle" attribute="1" defaultMemberUniqueName="[turnover by job title].[jobtitle].[All]" allUniqueName="[turnover by job title].[jobtitle].[All]" dimensionUniqueName="[turnover by job title]" displayFolder="" count="0" memberValueDatatype="130" unbalanced="0"/>
    <cacheHierarchy uniqueName="[turnover by job title].[total_employees]" caption="total_employees" attribute="1" defaultMemberUniqueName="[turnover by job title].[total_employees].[All]" allUniqueName="[turnover by job title].[total_employees].[All]" dimensionUniqueName="[turnover by job title]" displayFolder="" count="0" memberValueDatatype="20" unbalanced="0"/>
    <cacheHierarchy uniqueName="[turnover by job title].[terminated]" caption="terminated" attribute="1" defaultMemberUniqueName="[turnover by job title].[terminated].[All]" allUniqueName="[turnover by job title].[terminated].[All]" dimensionUniqueName="[turnover by job title]" displayFolder="" count="0" memberValueDatatype="5" unbalanced="0"/>
    <cacheHierarchy uniqueName="[turnover by job title].[turnover by Job title]" caption="turnover by Job title" attribute="1" defaultMemberUniqueName="[turnover by job title].[turnover by Job title].[All]" allUniqueName="[turnover by job title].[turnover by Job title].[All]" dimensionUniqueName="[turnover by job title]" displayFolder="" count="0" memberValueDatatype="130" unbalanced="0"/>
    <cacheHierarchy uniqueName="[Turnover rate].[Turnover rate]" caption="Turnover rate" attribute="1" defaultMemberUniqueName="[Turnover rate].[Turnover rate].[All]" allUniqueName="[Turnover rate].[Turnover rate].[All]" dimensionUniqueName="[Turnover rate]" displayFolder="" count="0" memberValueDatatype="5" unbalanced="0"/>
    <cacheHierarchy uniqueName="[Turnover rate 1].[Turnover rate]" caption="Turnover rate" attribute="1" defaultMemberUniqueName="[Turnover rate 1].[Turnover rate].[All]" allUniqueName="[Turnover rate 1].[Turnover rate].[All]" dimensionUniqueName="[Turnover rate 1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XL_Count HR Data  3 1]" caption="__XL_Count HR Data  3 1" measure="1" displayFolder="" measureGroup="HR Data  3 1" count="0" hidden="1"/>
    <cacheHierarchy uniqueName="[Measures].[__XL_Count Turnover by Gender]" caption="__XL_Count Turnover by Gender" measure="1" displayFolder="" measureGroup="Turnover by Gender" count="0" hidden="1"/>
    <cacheHierarchy uniqueName="[Measures].[__XL_Count Tunover by Race]" caption="__XL_Count Tunover by Race" measure="1" displayFolder="" measureGroup="Tunover by Race" count="0" hidden="1"/>
    <cacheHierarchy uniqueName="[Measures].[__XL_Count count by hire year]" caption="__XL_Count count by hire year" measure="1" displayFolder="" measureGroup="count by hire year" count="0" hidden="1"/>
    <cacheHierarchy uniqueName="[Measures].[__XL_Count Turnover rate]" caption="__XL_Count Turnover rate" measure="1" displayFolder="" measureGroup="Turnover rate" count="0" hidden="1"/>
    <cacheHierarchy uniqueName="[Measures].[__XL_Count Turnover rate 1]" caption="__XL_Count Turnover rate 1" measure="1" displayFolder="" measureGroup="Turnover rate 1" count="0" hidden="1"/>
    <cacheHierarchy uniqueName="[Measures].[__XL_Count Number per term year]" caption="__XL_Count Number per term year" measure="1" displayFolder="" measureGroup="Number per term year" count="0" hidden="1"/>
    <cacheHierarchy uniqueName="[Measures].[__XL_Count Turnover by Dept]" caption="__XL_Count Turnover by Dept" measure="1" displayFolder="" measureGroup="Turnover by Dept" count="0" hidden="1"/>
    <cacheHierarchy uniqueName="[Measures].[__XL_Count turnover by job title]" caption="__XL_Count turnover by job title" measure="1" displayFolder="" measureGroup="turnover by job title" count="0" hidden="1"/>
    <cacheHierarchy uniqueName="[Measures].[__XL_Count Turnover by Depr-JT]" caption="__XL_Count Turnover by Depr-JT" measure="1" displayFolder="" measureGroup="Turnover by Depr-JT" count="0" hidden="1"/>
    <cacheHierarchy uniqueName="[Measures].[__No measures defined]" caption="__No measures defined" measure="1" displayFolder="" count="0" hidden="1"/>
    <cacheHierarchy uniqueName="[Measures].[Count of id]" caption="Count of id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partment]" caption="Count of department" measure="1" displayFolder="" measureGroup="HR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ount]" caption="Sum of Count" measure="1" displayFolder="" measureGroup="HR Data  3 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hire year 2]" caption="Sum of hire year 2" measure="1" displayFolder="" measureGroup="HR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ire year]" caption="Sum of hire year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unt 2]" caption="Sum of Count 2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employees]" caption="Sum of total_employees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terminated by Dept]" caption="Sum of terminated by Dept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jobtitle]" caption="Count of jobtitle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total_employees 2]" caption="Sum of total_employees 2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TuroverDeptJT]" caption="Count of TuroverDeptJT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erminated]" caption="Sum of terminated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12">
    <dimension name="count by hire year" uniqueName="[count by hire year]" caption="count by hire year"/>
    <dimension name="HR Data" uniqueName="[HR Data]" caption="HR Data"/>
    <dimension name="HR Data  3 1" uniqueName="[HR Data  3 1]" caption="HR Data  3 1"/>
    <dimension measure="1" name="Measures" uniqueName="[Measures]" caption="Measures"/>
    <dimension name="Number per term year" uniqueName="[Number per term year]" caption="Number per term year"/>
    <dimension name="Tunover by Race" uniqueName="[Tunover by Race]" caption="Tunover by Race"/>
    <dimension name="Turnover by Depr-JT" uniqueName="[Turnover by Depr-JT]" caption="Turnover by Depr-JT"/>
    <dimension name="Turnover by Dept" uniqueName="[Turnover by Dept]" caption="Turnover by Dept"/>
    <dimension name="Turnover by Gender" uniqueName="[Turnover by Gender]" caption="Turnover by Gender"/>
    <dimension name="turnover by job title" uniqueName="[turnover by job title]" caption="turnover by job title"/>
    <dimension name="Turnover rate" uniqueName="[Turnover rate]" caption="Turnover rate"/>
    <dimension name="Turnover rate 1" uniqueName="[Turnover rate 1]" caption="Turnover rate 1"/>
  </dimensions>
  <measureGroups count="11">
    <measureGroup name="count by hire year" caption="count by hire year"/>
    <measureGroup name="HR Data" caption="HR Data"/>
    <measureGroup name="HR Data  3 1" caption="HR Data  3 1"/>
    <measureGroup name="Number per term year" caption="Number per term year"/>
    <measureGroup name="Tunover by Race" caption="Tunover by Race"/>
    <measureGroup name="Turnover by Depr-JT" caption="Turnover by Depr-JT"/>
    <measureGroup name="Turnover by Dept" caption="Turnover by Dept"/>
    <measureGroup name="Turnover by Gender" caption="Turnover by Gender"/>
    <measureGroup name="turnover by job title" caption="turnover by job title"/>
    <measureGroup name="Turnover rate" caption="Turnover rate"/>
    <measureGroup name="Turnover rate 1" caption="Turnover rate 1"/>
  </measureGroups>
  <maps count="11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3.943890393515" backgroundQuery="1" createdVersion="8" refreshedVersion="8" minRefreshableVersion="3" recordCount="0" supportSubquery="1" supportAdvancedDrill="1" xr:uid="{36A48AD4-E2E0-4314-9B2C-255A295528CE}">
  <cacheSource type="external" connectionId="12"/>
  <cacheFields count="3">
    <cacheField name="[Measures].[Count of id]" caption="Count of id" numFmtId="0" hierarchy="68" level="32767"/>
    <cacheField name="[HR Data].[jobtitle].[jobtitle]" caption="jobtitle" numFmtId="0" hierarchy="9" level="1">
      <sharedItems count="185">
        <s v="Accountant I"/>
        <s v="Accountant II"/>
        <s v="Accountant III"/>
        <s v="Accountant IV"/>
        <s v="Accounting Assistant I"/>
        <s v="Accounting Assistant II"/>
        <s v="Accounting Assistant III"/>
        <s v="Accounting Assistant IV"/>
        <s v="Actuary"/>
        <s v="Administrative Assistant I"/>
        <s v="Administrative Assistant II"/>
        <s v="Administrative Assistant III"/>
        <s v="Administrative Assistant IV"/>
        <s v="Administrative Officer"/>
        <s v="Budget/Accounting Analyst I"/>
        <s v="Budget/Accounting Analyst II"/>
        <s v="Budget/Accounting Analyst III"/>
        <s v="Budget/Accounting Analyst IV"/>
        <s v="Cost Accountant"/>
        <s v="Financial Advisor"/>
        <s v="Financial Analyst"/>
        <s v="Payment Adjustment Coordinator"/>
        <s v="Senior Cost Accountant"/>
        <s v="Senior Financial Analyst"/>
        <s v="Staff Accountant I"/>
        <s v="Staff Accountant II"/>
        <s v="Staff Accountant III"/>
        <s v="Staff Accountant IV"/>
        <s v="Structural Engineer"/>
        <s v="Tax Accountant"/>
        <s v="VP Accounting"/>
        <s v="Internal Auditor"/>
        <s v="Business Analyst"/>
        <s v="Business Development Manager"/>
        <s v="Human Resources Analyst II"/>
        <s v="Research Assistant I"/>
        <s v="Research Assistant II"/>
        <s v="Research Assistant III"/>
        <s v="Analog Circuit Design manager"/>
        <s v="Analyst Programmer"/>
        <s v="Assistant Manager"/>
        <s v="Associate Professor"/>
        <s v="Automation Specialist I"/>
        <s v="Automation Specialist II"/>
        <s v="Automation Specialist III"/>
        <s v="Automation Specialist IV"/>
        <s v="Business Systems Development Analyst"/>
        <s v="Chief Design Engineer"/>
        <s v="Computer Systems Analyst I"/>
        <s v="Computer Systems Analyst II"/>
        <s v="Computer Systems Analyst III"/>
        <s v="Computer Systems Analyst IV"/>
        <s v="Data Coordiator"/>
        <s v="Data Visualization Specialist"/>
        <s v="Database Administrator I"/>
        <s v="Database Administrator II"/>
        <s v="Database Administrator III"/>
        <s v="Database Administrator IV"/>
        <s v="Design Engineer"/>
        <s v="Developer I"/>
        <s v="Developer II"/>
        <s v="Developer III"/>
        <s v="Developer IV"/>
        <s v="Electrical Engineer"/>
        <s v="Engineer I"/>
        <s v="Engineer II"/>
        <s v="Engineer III"/>
        <s v="Engineer IV"/>
        <s v="Information Systems Manager"/>
        <s v="Mechanical Systems Engineer"/>
        <s v="Product Engineer"/>
        <s v="Programmer Analyst I"/>
        <s v="Programmer Analyst II"/>
        <s v="Programmer Analyst III"/>
        <s v="Programmer Analyst IV"/>
        <s v="Programmer I"/>
        <s v="Programmer II"/>
        <s v="Programmer III"/>
        <s v="Programmer IV"/>
        <s v="Quality Control Specialist"/>
        <s v="Quality Engineer"/>
        <s v="Recruiting Manager"/>
        <s v="Research Assistant IV"/>
        <s v="Research Associate"/>
        <s v="Senior Developer"/>
        <s v="Senior Quality Engineer"/>
        <s v="Software Consultant"/>
        <s v="Software Engineer I"/>
        <s v="Software Engineer II"/>
        <s v="Software Engineer III"/>
        <s v="Software Engineer IV"/>
        <s v="Software Test Engineer I"/>
        <s v="Software Test Engineer II"/>
        <s v="Software Test Engineer III"/>
        <s v="Software Test Engineer IV"/>
        <s v="Staff Scientist"/>
        <s v="Statistician I"/>
        <s v="Statistician II"/>
        <s v="Statistician III"/>
        <s v="Statistician IV"/>
        <s v="Structural Analysis Engineer"/>
        <s v="Systems Administrator I"/>
        <s v="Systems Administrator II"/>
        <s v="Systems Administrator III"/>
        <s v="Systems Administrator IV"/>
        <s v="VP Quality Control"/>
        <s v="Web Designer I"/>
        <s v="Web Designer II"/>
        <s v="Web Designer III"/>
        <s v="Web Designer IV"/>
        <s v="Web Developer I"/>
        <s v="Web Developer II"/>
        <s v="Web Developer III"/>
        <s v="Web Developer IV"/>
        <s v="Compensation Analyst"/>
        <s v="HR Manager"/>
        <s v="Human Resources Analyst"/>
        <s v="Human Resources Assistant I"/>
        <s v="Human Resources Assistant II"/>
        <s v="Human Resources Assistant III"/>
        <s v="Human Resources Assistant IV"/>
        <s v="Human Resources Manager"/>
        <s v="Recruiter"/>
        <s v="Senior Recruiter"/>
        <s v="Administrative Assistant"/>
        <s v="Attorney"/>
        <s v="Executive Assistant"/>
        <s v="Legal Assistant"/>
        <s v="Librarian"/>
        <s v="Paralegal"/>
        <s v="Research Assistant"/>
        <s v="Senior Attorney"/>
        <s v="Editor"/>
        <s v="Graphic Designer"/>
        <s v="Marketing Assistant"/>
        <s v="Marketing Manager"/>
        <s v="Media Manager I"/>
        <s v="Media Manager II"/>
        <s v="Office Assistant I"/>
        <s v="Senior Editor"/>
        <s v="VP Marketing"/>
        <s v="General Manager"/>
        <s v="Project Manager"/>
        <s v="VP Product Management"/>
        <s v="Assistant Professor"/>
        <s v="Executive Secretary"/>
        <s v="Office Assistant II"/>
        <s v="Office Assistant IV"/>
        <s v="Operator"/>
        <s v="Account Coordinator"/>
        <s v="Account Executive"/>
        <s v="Account Manager"/>
        <s v="Customer Success Manager"/>
        <s v="Director of Sales"/>
        <s v="Pre-Sales Consultant"/>
        <s v="Relationshiop Manager"/>
        <s v="Sales Associate"/>
        <s v="Sales Representative"/>
        <s v="Senior Sales Associate"/>
        <s v="Solutions Engineer"/>
        <s v="Solutions Engineer Manager"/>
        <s v="VP Sales"/>
        <s v="Service Coordinator"/>
        <s v="Service Manager"/>
        <s v="Service Tech"/>
        <s v="Service Tech II"/>
        <s v="Service Tech III"/>
        <s v="Community Outreach Specialist"/>
        <s v="Desktop Support Technician"/>
        <s v="Help Desk Operator"/>
        <s v="Help Desk Technician"/>
        <s v="Support Staff"/>
        <s v="Support Staff II"/>
        <s v="Support Staff III"/>
        <s v="Assistant Trainer"/>
        <s v="Content Developer"/>
        <s v="Content Developer II"/>
        <s v="Content Developer III"/>
        <s v="Junior Trainer"/>
        <s v="Senior Trainer"/>
        <s v="Trainer I"/>
        <s v="Trainer II"/>
        <s v="Trainer III"/>
        <s v="Training Manager"/>
        <s v="VP of Training and Development"/>
      </sharedItems>
    </cacheField>
    <cacheField name="[HR Data].[department].[department]" caption="department" numFmtId="0" hierarchy="8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</cacheFields>
  <cacheHierarchies count="80">
    <cacheHierarchy uniqueName="[count by hire year].[hire year]" caption="hire year" attribute="1" defaultMemberUniqueName="[count by hire year].[hire year].[All]" allUniqueName="[count by hire year].[hire year].[All]" dimensionUniqueName="[count by hire year]" displayFolder="" count="0" memberValueDatatype="20" unbalanced="0"/>
    <cacheHierarchy uniqueName="[count by hire year].[Count]" caption="Count" attribute="1" defaultMemberUniqueName="[count by hire year].[Count].[All]" allUniqueName="[count by hire year].[Count].[All]" dimensionUniqueName="[count by hire year]" displayFolder="" count="0" memberValueDatatype="20" unbalanced="0"/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2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ination Time]" caption="Termination Time" attribute="1" defaultMemberUniqueName="[HR Data].[Termination Time].[All]" allUniqueName="[HR Data].[Termination Tim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Employee Status]" caption="Employee Status" attribute="1" defaultMemberUniqueName="[HR Data].[Employee Status].[All]" allUniqueName="[HR Data].[Employee Status].[All]" dimensionUniqueName="[HR Data]" displayFolder="" count="0" memberValueDatatype="130" unbalanced="0"/>
    <cacheHierarchy uniqueName="[HR Data].[Employment Duration]" caption="Employment Duration" attribute="1" defaultMemberUniqueName="[HR Data].[Employment Duration].[All]" allUniqueName="[HR Data].[Employment Duration].[All]" dimensionUniqueName="[HR Data]" displayFolder="" count="0" memberValueDatatype="130" unbalanced="0"/>
    <cacheHierarchy uniqueName="[HR Data].[Actual Employee Status]" caption="Actual Employee Status" attribute="1" defaultMemberUniqueName="[HR Data].[Actual Employee Status].[All]" allUniqueName="[HR Data].[Actual Employee Status].[All]" dimensionUniqueName="[HR Data]" displayFolder="" count="0" memberValueDatatype="130" unbalanced="0"/>
    <cacheHierarchy uniqueName="[HR Data].[Tenure Years]" caption="Tenure Years" attribute="1" defaultMemberUniqueName="[HR Data].[Tenure Years].[All]" allUniqueName="[HR Data].[Tenure Years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is terminated]" caption="is terminated" attribute="1" defaultMemberUniqueName="[HR Data].[is terminated].[All]" allUniqueName="[HR Data].[is terminated].[All]" dimensionUniqueName="[HR Data]" displayFolder="" count="0" memberValueDatatype="130" unbalanced="0"/>
    <cacheHierarchy uniqueName="[HR Data].[hire year]" caption="hire year" attribute="1" defaultMemberUniqueName="[HR Data].[hire year].[All]" allUniqueName="[HR Data].[hire year].[All]" dimensionUniqueName="[HR Data]" displayFolder="" count="0" memberValueDatatype="20" unbalanced="0"/>
    <cacheHierarchy uniqueName="[HR Data].[Termination Year]" caption="Termination Year" attribute="1" defaultMemberUniqueName="[HR Data].[Termination Year].[All]" allUniqueName="[HR Data].[Termination Year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  3 1].[Termination Year]" caption="Termination Year" attribute="1" defaultMemberUniqueName="[HR Data  3 1].[Termination Year].[All]" allUniqueName="[HR Data  3 1].[Termination Year].[All]" dimensionUniqueName="[HR Data  3 1]" displayFolder="" count="0" memberValueDatatype="130" unbalanced="0"/>
    <cacheHierarchy uniqueName="[HR Data  3 1].[Count]" caption="Count" attribute="1" defaultMemberUniqueName="[HR Data  3 1].[Count].[All]" allUniqueName="[HR Data  3 1].[Count].[All]" dimensionUniqueName="[HR Data  3 1]" displayFolder="" count="0" memberValueDatatype="20" unbalanced="0"/>
    <cacheHierarchy uniqueName="[Number per term year].[Termination Year]" caption="Termination Year" attribute="1" defaultMemberUniqueName="[Number per term year].[Termination Year].[All]" allUniqueName="[Number per term year].[Termination Year].[All]" dimensionUniqueName="[Number per term year]" displayFolder="" count="0" memberValueDatatype="130" unbalanced="0"/>
    <cacheHierarchy uniqueName="[Number per term year].[Count]" caption="Count" attribute="1" defaultMemberUniqueName="[Number per term year].[Count].[All]" allUniqueName="[Number per term year].[Count].[All]" dimensionUniqueName="[Number per term year]" displayFolder="" count="0" memberValueDatatype="20" unbalanced="0"/>
    <cacheHierarchy uniqueName="[Tunover by Race].[race]" caption="race" attribute="1" defaultMemberUniqueName="[Tunover by Race].[race].[All]" allUniqueName="[Tunover by Race].[race].[All]" dimensionUniqueName="[Tunover by Race]" displayFolder="" count="0" memberValueDatatype="130" unbalanced="0"/>
    <cacheHierarchy uniqueName="[Tunover by Race].[total_employees]" caption="total_employees" attribute="1" defaultMemberUniqueName="[Tunover by Race].[total_employees].[All]" allUniqueName="[Tunover by Race].[total_employees].[All]" dimensionUniqueName="[Tunover by Race]" displayFolder="" count="0" memberValueDatatype="20" unbalanced="0"/>
    <cacheHierarchy uniqueName="[Tunover by Race].[terminated]" caption="terminated" attribute="1" defaultMemberUniqueName="[Tunover by Race].[terminated].[All]" allUniqueName="[Tunover by Race].[terminated].[All]" dimensionUniqueName="[Tunover by Race]" displayFolder="" count="0" memberValueDatatype="20" unbalanced="0"/>
    <cacheHierarchy uniqueName="[Tunover by Race].[Turnover by race]" caption="Turnover by race" attribute="1" defaultMemberUniqueName="[Tunover by Race].[Turnover by race].[All]" allUniqueName="[Tunover by Race].[Turnover by race].[All]" dimensionUniqueName="[Tunover by Race]" displayFolder="" count="0" memberValueDatatype="130" unbalanced="0"/>
    <cacheHierarchy uniqueName="[Turnover by Depr-JT].[department]" caption="department" attribute="1" defaultMemberUniqueName="[Turnover by Depr-JT].[department].[All]" allUniqueName="[Turnover by Depr-JT].[department].[All]" dimensionUniqueName="[Turnover by Depr-JT]" displayFolder="" count="0" memberValueDatatype="130" unbalanced="0"/>
    <cacheHierarchy uniqueName="[Turnover by Depr-JT].[jobtitle]" caption="jobtitle" attribute="1" defaultMemberUniqueName="[Turnover by Depr-JT].[jobtitle].[All]" allUniqueName="[Turnover by Depr-JT].[jobtitle].[All]" dimensionUniqueName="[Turnover by Depr-JT]" displayFolder="" count="0" memberValueDatatype="130" unbalanced="0"/>
    <cacheHierarchy uniqueName="[Turnover by Depr-JT].[total_employees]" caption="total_employees" attribute="1" defaultMemberUniqueName="[Turnover by Depr-JT].[total_employees].[All]" allUniqueName="[Turnover by Depr-JT].[total_employees].[All]" dimensionUniqueName="[Turnover by Depr-JT]" displayFolder="" count="0" memberValueDatatype="20" unbalanced="0"/>
    <cacheHierarchy uniqueName="[Turnover by Depr-JT].[terminated]" caption="terminated" attribute="1" defaultMemberUniqueName="[Turnover by Depr-JT].[terminated].[All]" allUniqueName="[Turnover by Depr-JT].[terminated].[All]" dimensionUniqueName="[Turnover by Depr-JT]" displayFolder="" count="0" memberValueDatatype="5" unbalanced="0"/>
    <cacheHierarchy uniqueName="[Turnover by Depr-JT].[TuroverDeptJT]" caption="TuroverDeptJT" attribute="1" defaultMemberUniqueName="[Turnover by Depr-JT].[TuroverDeptJT].[All]" allUniqueName="[Turnover by Depr-JT].[TuroverDeptJT].[All]" dimensionUniqueName="[Turnover by Depr-JT]" displayFolder="" count="0" memberValueDatatype="130" unbalanced="0"/>
    <cacheHierarchy uniqueName="[Turnover by Dept].[department]" caption="department" attribute="1" defaultMemberUniqueName="[Turnover by Dept].[department].[All]" allUniqueName="[Turnover by Dept].[department].[All]" dimensionUniqueName="[Turnover by Dept]" displayFolder="" count="0" memberValueDatatype="130" unbalanced="0"/>
    <cacheHierarchy uniqueName="[Turnover by Dept].[total_employees]" caption="total_employees" attribute="1" defaultMemberUniqueName="[Turnover by Dept].[total_employees].[All]" allUniqueName="[Turnover by Dept].[total_employees].[All]" dimensionUniqueName="[Turnover by Dept]" displayFolder="" count="0" memberValueDatatype="20" unbalanced="0"/>
    <cacheHierarchy uniqueName="[Turnover by Dept].[terminated by Dept]" caption="terminated by Dept" attribute="1" defaultMemberUniqueName="[Turnover by Dept].[terminated by Dept].[All]" allUniqueName="[Turnover by Dept].[terminated by Dept].[All]" dimensionUniqueName="[Turnover by Dept]" displayFolder="" count="0" memberValueDatatype="5" unbalanced="0"/>
    <cacheHierarchy uniqueName="[Turnover by Dept].[Turnover by dept]" caption="Turnover by dept" attribute="1" defaultMemberUniqueName="[Turnover by Dept].[Turnover by dept].[All]" allUniqueName="[Turnover by Dept].[Turnover by dept].[All]" dimensionUniqueName="[Turnover by Dept]" displayFolder="" count="0" memberValueDatatype="130" unbalanced="0"/>
    <cacheHierarchy uniqueName="[Turnover by Gender].[gender]" caption="gender" attribute="1" defaultMemberUniqueName="[Turnover by Gender].[gender].[All]" allUniqueName="[Turnover by Gender].[gender].[All]" dimensionUniqueName="[Turnover by Gender]" displayFolder="" count="0" memberValueDatatype="130" unbalanced="0"/>
    <cacheHierarchy uniqueName="[Turnover by Gender].[total_employees]" caption="total_employees" attribute="1" defaultMemberUniqueName="[Turnover by Gender].[total_employees].[All]" allUniqueName="[Turnover by Gender].[total_employees].[All]" dimensionUniqueName="[Turnover by Gender]" displayFolder="" count="0" memberValueDatatype="20" unbalanced="0"/>
    <cacheHierarchy uniqueName="[Turnover by Gender].[terminated]" caption="terminated" attribute="1" defaultMemberUniqueName="[Turnover by Gender].[terminated].[All]" allUniqueName="[Turnover by Gender].[terminated].[All]" dimensionUniqueName="[Turnover by Gender]" displayFolder="" count="0" memberValueDatatype="5" unbalanced="0"/>
    <cacheHierarchy uniqueName="[Turnover by Gender].[Turnover by gender]" caption="Turnover by gender" attribute="1" defaultMemberUniqueName="[Turnover by Gender].[Turnover by gender].[All]" allUniqueName="[Turnover by Gender].[Turnover by gender].[All]" dimensionUniqueName="[Turnover by Gender]" displayFolder="" count="0" memberValueDatatype="20" unbalanced="0"/>
    <cacheHierarchy uniqueName="[turnover by job title].[jobtitle]" caption="jobtitle" attribute="1" defaultMemberUniqueName="[turnover by job title].[jobtitle].[All]" allUniqueName="[turnover by job title].[jobtitle].[All]" dimensionUniqueName="[turnover by job title]" displayFolder="" count="0" memberValueDatatype="130" unbalanced="0"/>
    <cacheHierarchy uniqueName="[turnover by job title].[total_employees]" caption="total_employees" attribute="1" defaultMemberUniqueName="[turnover by job title].[total_employees].[All]" allUniqueName="[turnover by job title].[total_employees].[All]" dimensionUniqueName="[turnover by job title]" displayFolder="" count="0" memberValueDatatype="20" unbalanced="0"/>
    <cacheHierarchy uniqueName="[turnover by job title].[terminated]" caption="terminated" attribute="1" defaultMemberUniqueName="[turnover by job title].[terminated].[All]" allUniqueName="[turnover by job title].[terminated].[All]" dimensionUniqueName="[turnover by job title]" displayFolder="" count="0" memberValueDatatype="5" unbalanced="0"/>
    <cacheHierarchy uniqueName="[turnover by job title].[turnover by Job title]" caption="turnover by Job title" attribute="1" defaultMemberUniqueName="[turnover by job title].[turnover by Job title].[All]" allUniqueName="[turnover by job title].[turnover by Job title].[All]" dimensionUniqueName="[turnover by job title]" displayFolder="" count="0" memberValueDatatype="130" unbalanced="0"/>
    <cacheHierarchy uniqueName="[Turnover rate].[Turnover rate]" caption="Turnover rate" attribute="1" defaultMemberUniqueName="[Turnover rate].[Turnover rate].[All]" allUniqueName="[Turnover rate].[Turnover rate].[All]" dimensionUniqueName="[Turnover rate]" displayFolder="" count="0" memberValueDatatype="5" unbalanced="0"/>
    <cacheHierarchy uniqueName="[Turnover rate 1].[Turnover rate]" caption="Turnover rate" attribute="1" defaultMemberUniqueName="[Turnover rate 1].[Turnover rate].[All]" allUniqueName="[Turnover rate 1].[Turnover rate].[All]" dimensionUniqueName="[Turnover rate 1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XL_Count HR Data  3 1]" caption="__XL_Count HR Data  3 1" measure="1" displayFolder="" measureGroup="HR Data  3 1" count="0" hidden="1"/>
    <cacheHierarchy uniqueName="[Measures].[__XL_Count Turnover by Gender]" caption="__XL_Count Turnover by Gender" measure="1" displayFolder="" measureGroup="Turnover by Gender" count="0" hidden="1"/>
    <cacheHierarchy uniqueName="[Measures].[__XL_Count Tunover by Race]" caption="__XL_Count Tunover by Race" measure="1" displayFolder="" measureGroup="Tunover by Race" count="0" hidden="1"/>
    <cacheHierarchy uniqueName="[Measures].[__XL_Count count by hire year]" caption="__XL_Count count by hire year" measure="1" displayFolder="" measureGroup="count by hire year" count="0" hidden="1"/>
    <cacheHierarchy uniqueName="[Measures].[__XL_Count Turnover rate]" caption="__XL_Count Turnover rate" measure="1" displayFolder="" measureGroup="Turnover rate" count="0" hidden="1"/>
    <cacheHierarchy uniqueName="[Measures].[__XL_Count Turnover rate 1]" caption="__XL_Count Turnover rate 1" measure="1" displayFolder="" measureGroup="Turnover rate 1" count="0" hidden="1"/>
    <cacheHierarchy uniqueName="[Measures].[__XL_Count Number per term year]" caption="__XL_Count Number per term year" measure="1" displayFolder="" measureGroup="Number per term year" count="0" hidden="1"/>
    <cacheHierarchy uniqueName="[Measures].[__XL_Count Turnover by Dept]" caption="__XL_Count Turnover by Dept" measure="1" displayFolder="" measureGroup="Turnover by Dept" count="0" hidden="1"/>
    <cacheHierarchy uniqueName="[Measures].[__XL_Count turnover by job title]" caption="__XL_Count turnover by job title" measure="1" displayFolder="" measureGroup="turnover by job title" count="0" hidden="1"/>
    <cacheHierarchy uniqueName="[Measures].[__XL_Count Turnover by Depr-JT]" caption="__XL_Count Turnover by Depr-JT" measure="1" displayFolder="" measureGroup="Turnover by Depr-JT" count="0" hidden="1"/>
    <cacheHierarchy uniqueName="[Measures].[__No measures defined]" caption="__No measures defined" measure="1" displayFolder="" count="0" hidden="1"/>
    <cacheHierarchy uniqueName="[Measures].[Count of id]" caption="Count of id" measure="1" displayFolder="" measureGroup="HR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partment]" caption="Count of department" measure="1" displayFolder="" measureGroup="HR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ount]" caption="Sum of Count" measure="1" displayFolder="" measureGroup="HR Data  3 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hire year 2]" caption="Sum of hire year 2" measure="1" displayFolder="" measureGroup="HR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ire year]" caption="Sum of hire year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unt 2]" caption="Sum of Count 2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employees]" caption="Sum of total_employees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terminated by Dept]" caption="Sum of terminated by Dept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jobtitle]" caption="Count of jobtitle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total_employees 2]" caption="Sum of total_employees 2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TuroverDeptJT]" caption="Count of TuroverDeptJT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erminated]" caption="Sum of terminated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12">
    <dimension name="count by hire year" uniqueName="[count by hire year]" caption="count by hire year"/>
    <dimension name="HR Data" uniqueName="[HR Data]" caption="HR Data"/>
    <dimension name="HR Data  3 1" uniqueName="[HR Data  3 1]" caption="HR Data  3 1"/>
    <dimension measure="1" name="Measures" uniqueName="[Measures]" caption="Measures"/>
    <dimension name="Number per term year" uniqueName="[Number per term year]" caption="Number per term year"/>
    <dimension name="Tunover by Race" uniqueName="[Tunover by Race]" caption="Tunover by Race"/>
    <dimension name="Turnover by Depr-JT" uniqueName="[Turnover by Depr-JT]" caption="Turnover by Depr-JT"/>
    <dimension name="Turnover by Dept" uniqueName="[Turnover by Dept]" caption="Turnover by Dept"/>
    <dimension name="Turnover by Gender" uniqueName="[Turnover by Gender]" caption="Turnover by Gender"/>
    <dimension name="turnover by job title" uniqueName="[turnover by job title]" caption="turnover by job title"/>
    <dimension name="Turnover rate" uniqueName="[Turnover rate]" caption="Turnover rate"/>
    <dimension name="Turnover rate 1" uniqueName="[Turnover rate 1]" caption="Turnover rate 1"/>
  </dimensions>
  <measureGroups count="11">
    <measureGroup name="count by hire year" caption="count by hire year"/>
    <measureGroup name="HR Data" caption="HR Data"/>
    <measureGroup name="HR Data  3 1" caption="HR Data  3 1"/>
    <measureGroup name="Number per term year" caption="Number per term year"/>
    <measureGroup name="Tunover by Race" caption="Tunover by Race"/>
    <measureGroup name="Turnover by Depr-JT" caption="Turnover by Depr-JT"/>
    <measureGroup name="Turnover by Dept" caption="Turnover by Dept"/>
    <measureGroup name="Turnover by Gender" caption="Turnover by Gender"/>
    <measureGroup name="turnover by job title" caption="turnover by job title"/>
    <measureGroup name="Turnover rate" caption="Turnover rate"/>
    <measureGroup name="Turnover rate 1" caption="Turnover rate 1"/>
  </measureGroups>
  <maps count="11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3.943889120368" backgroundQuery="1" createdVersion="8" refreshedVersion="8" minRefreshableVersion="3" recordCount="0" supportSubquery="1" supportAdvancedDrill="1" xr:uid="{51788B95-D63B-448B-8F8A-6D94D1579576}">
  <cacheSource type="external" connectionId="12"/>
  <cacheFields count="2">
    <cacheField name="[Measures].[Count of id]" caption="Count of id" numFmtId="0" hierarchy="68" level="32767"/>
    <cacheField name="[HR Data].[Age Group].[Age Group]" caption="Age Group" numFmtId="0" hierarchy="21" level="1">
      <sharedItems count="4">
        <s v="&lt;25"/>
        <s v="25-35"/>
        <s v="36-45"/>
        <s v="46-60"/>
      </sharedItems>
    </cacheField>
  </cacheFields>
  <cacheHierarchies count="80">
    <cacheHierarchy uniqueName="[count by hire year].[hire year]" caption="hire year" attribute="1" defaultMemberUniqueName="[count by hire year].[hire year].[All]" allUniqueName="[count by hire year].[hire year].[All]" dimensionUniqueName="[count by hire year]" displayFolder="" count="0" memberValueDatatype="20" unbalanced="0"/>
    <cacheHierarchy uniqueName="[count by hire year].[Count]" caption="Count" attribute="1" defaultMemberUniqueName="[count by hire year].[Count].[All]" allUniqueName="[count by hire year].[Count].[All]" dimensionUniqueName="[count by hire year]" displayFolder="" count="0" memberValueDatatype="20" unbalanced="0"/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ination Time]" caption="Termination Time" attribute="1" defaultMemberUniqueName="[HR Data].[Termination Time].[All]" allUniqueName="[HR Data].[Termination Tim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Employee Status]" caption="Employee Status" attribute="1" defaultMemberUniqueName="[HR Data].[Employee Status].[All]" allUniqueName="[HR Data].[Employee Status].[All]" dimensionUniqueName="[HR Data]" displayFolder="" count="0" memberValueDatatype="130" unbalanced="0"/>
    <cacheHierarchy uniqueName="[HR Data].[Employment Duration]" caption="Employment Duration" attribute="1" defaultMemberUniqueName="[HR Data].[Employment Duration].[All]" allUniqueName="[HR Data].[Employment Duration].[All]" dimensionUniqueName="[HR Data]" displayFolder="" count="0" memberValueDatatype="130" unbalanced="0"/>
    <cacheHierarchy uniqueName="[HR Data].[Actual Employee Status]" caption="Actual Employee Status" attribute="1" defaultMemberUniqueName="[HR Data].[Actual Employee Status].[All]" allUniqueName="[HR Data].[Actual Employee Status].[All]" dimensionUniqueName="[HR Data]" displayFolder="" count="0" memberValueDatatype="130" unbalanced="0"/>
    <cacheHierarchy uniqueName="[HR Data].[Tenure Years]" caption="Tenure Years" attribute="1" defaultMemberUniqueName="[HR Data].[Tenure Years].[All]" allUniqueName="[HR Data].[Tenure Years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is terminated]" caption="is terminated" attribute="1" defaultMemberUniqueName="[HR Data].[is terminated].[All]" allUniqueName="[HR Data].[is terminated].[All]" dimensionUniqueName="[HR Data]" displayFolder="" count="0" memberValueDatatype="130" unbalanced="0"/>
    <cacheHierarchy uniqueName="[HR Data].[hire year]" caption="hire year" attribute="1" defaultMemberUniqueName="[HR Data].[hire year].[All]" allUniqueName="[HR Data].[hire year].[All]" dimensionUniqueName="[HR Data]" displayFolder="" count="0" memberValueDatatype="20" unbalanced="0"/>
    <cacheHierarchy uniqueName="[HR Data].[Termination Year]" caption="Termination Year" attribute="1" defaultMemberUniqueName="[HR Data].[Termination Year].[All]" allUniqueName="[HR Data].[Termination Year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  3 1].[Termination Year]" caption="Termination Year" attribute="1" defaultMemberUniqueName="[HR Data  3 1].[Termination Year].[All]" allUniqueName="[HR Data  3 1].[Termination Year].[All]" dimensionUniqueName="[HR Data  3 1]" displayFolder="" count="0" memberValueDatatype="130" unbalanced="0"/>
    <cacheHierarchy uniqueName="[HR Data  3 1].[Count]" caption="Count" attribute="1" defaultMemberUniqueName="[HR Data  3 1].[Count].[All]" allUniqueName="[HR Data  3 1].[Count].[All]" dimensionUniqueName="[HR Data  3 1]" displayFolder="" count="0" memberValueDatatype="20" unbalanced="0"/>
    <cacheHierarchy uniqueName="[Number per term year].[Termination Year]" caption="Termination Year" attribute="1" defaultMemberUniqueName="[Number per term year].[Termination Year].[All]" allUniqueName="[Number per term year].[Termination Year].[All]" dimensionUniqueName="[Number per term year]" displayFolder="" count="0" memberValueDatatype="130" unbalanced="0"/>
    <cacheHierarchy uniqueName="[Number per term year].[Count]" caption="Count" attribute="1" defaultMemberUniqueName="[Number per term year].[Count].[All]" allUniqueName="[Number per term year].[Count].[All]" dimensionUniqueName="[Number per term year]" displayFolder="" count="0" memberValueDatatype="20" unbalanced="0"/>
    <cacheHierarchy uniqueName="[Tunover by Race].[race]" caption="race" attribute="1" defaultMemberUniqueName="[Tunover by Race].[race].[All]" allUniqueName="[Tunover by Race].[race].[All]" dimensionUniqueName="[Tunover by Race]" displayFolder="" count="0" memberValueDatatype="130" unbalanced="0"/>
    <cacheHierarchy uniqueName="[Tunover by Race].[total_employees]" caption="total_employees" attribute="1" defaultMemberUniqueName="[Tunover by Race].[total_employees].[All]" allUniqueName="[Tunover by Race].[total_employees].[All]" dimensionUniqueName="[Tunover by Race]" displayFolder="" count="0" memberValueDatatype="20" unbalanced="0"/>
    <cacheHierarchy uniqueName="[Tunover by Race].[terminated]" caption="terminated" attribute="1" defaultMemberUniqueName="[Tunover by Race].[terminated].[All]" allUniqueName="[Tunover by Race].[terminated].[All]" dimensionUniqueName="[Tunover by Race]" displayFolder="" count="0" memberValueDatatype="20" unbalanced="0"/>
    <cacheHierarchy uniqueName="[Tunover by Race].[Turnover by race]" caption="Turnover by race" attribute="1" defaultMemberUniqueName="[Tunover by Race].[Turnover by race].[All]" allUniqueName="[Tunover by Race].[Turnover by race].[All]" dimensionUniqueName="[Tunover by Race]" displayFolder="" count="0" memberValueDatatype="130" unbalanced="0"/>
    <cacheHierarchy uniqueName="[Turnover by Depr-JT].[department]" caption="department" attribute="1" defaultMemberUniqueName="[Turnover by Depr-JT].[department].[All]" allUniqueName="[Turnover by Depr-JT].[department].[All]" dimensionUniqueName="[Turnover by Depr-JT]" displayFolder="" count="0" memberValueDatatype="130" unbalanced="0"/>
    <cacheHierarchy uniqueName="[Turnover by Depr-JT].[jobtitle]" caption="jobtitle" attribute="1" defaultMemberUniqueName="[Turnover by Depr-JT].[jobtitle].[All]" allUniqueName="[Turnover by Depr-JT].[jobtitle].[All]" dimensionUniqueName="[Turnover by Depr-JT]" displayFolder="" count="0" memberValueDatatype="130" unbalanced="0"/>
    <cacheHierarchy uniqueName="[Turnover by Depr-JT].[total_employees]" caption="total_employees" attribute="1" defaultMemberUniqueName="[Turnover by Depr-JT].[total_employees].[All]" allUniqueName="[Turnover by Depr-JT].[total_employees].[All]" dimensionUniqueName="[Turnover by Depr-JT]" displayFolder="" count="0" memberValueDatatype="20" unbalanced="0"/>
    <cacheHierarchy uniqueName="[Turnover by Depr-JT].[terminated]" caption="terminated" attribute="1" defaultMemberUniqueName="[Turnover by Depr-JT].[terminated].[All]" allUniqueName="[Turnover by Depr-JT].[terminated].[All]" dimensionUniqueName="[Turnover by Depr-JT]" displayFolder="" count="0" memberValueDatatype="5" unbalanced="0"/>
    <cacheHierarchy uniqueName="[Turnover by Depr-JT].[TuroverDeptJT]" caption="TuroverDeptJT" attribute="1" defaultMemberUniqueName="[Turnover by Depr-JT].[TuroverDeptJT].[All]" allUniqueName="[Turnover by Depr-JT].[TuroverDeptJT].[All]" dimensionUniqueName="[Turnover by Depr-JT]" displayFolder="" count="0" memberValueDatatype="130" unbalanced="0"/>
    <cacheHierarchy uniqueName="[Turnover by Dept].[department]" caption="department" attribute="1" defaultMemberUniqueName="[Turnover by Dept].[department].[All]" allUniqueName="[Turnover by Dept].[department].[All]" dimensionUniqueName="[Turnover by Dept]" displayFolder="" count="0" memberValueDatatype="130" unbalanced="0"/>
    <cacheHierarchy uniqueName="[Turnover by Dept].[total_employees]" caption="total_employees" attribute="1" defaultMemberUniqueName="[Turnover by Dept].[total_employees].[All]" allUniqueName="[Turnover by Dept].[total_employees].[All]" dimensionUniqueName="[Turnover by Dept]" displayFolder="" count="0" memberValueDatatype="20" unbalanced="0"/>
    <cacheHierarchy uniqueName="[Turnover by Dept].[terminated by Dept]" caption="terminated by Dept" attribute="1" defaultMemberUniqueName="[Turnover by Dept].[terminated by Dept].[All]" allUniqueName="[Turnover by Dept].[terminated by Dept].[All]" dimensionUniqueName="[Turnover by Dept]" displayFolder="" count="0" memberValueDatatype="5" unbalanced="0"/>
    <cacheHierarchy uniqueName="[Turnover by Dept].[Turnover by dept]" caption="Turnover by dept" attribute="1" defaultMemberUniqueName="[Turnover by Dept].[Turnover by dept].[All]" allUniqueName="[Turnover by Dept].[Turnover by dept].[All]" dimensionUniqueName="[Turnover by Dept]" displayFolder="" count="0" memberValueDatatype="130" unbalanced="0"/>
    <cacheHierarchy uniqueName="[Turnover by Gender].[gender]" caption="gender" attribute="1" defaultMemberUniqueName="[Turnover by Gender].[gender].[All]" allUniqueName="[Turnover by Gender].[gender].[All]" dimensionUniqueName="[Turnover by Gender]" displayFolder="" count="0" memberValueDatatype="130" unbalanced="0"/>
    <cacheHierarchy uniqueName="[Turnover by Gender].[total_employees]" caption="total_employees" attribute="1" defaultMemberUniqueName="[Turnover by Gender].[total_employees].[All]" allUniqueName="[Turnover by Gender].[total_employees].[All]" dimensionUniqueName="[Turnover by Gender]" displayFolder="" count="0" memberValueDatatype="20" unbalanced="0"/>
    <cacheHierarchy uniqueName="[Turnover by Gender].[terminated]" caption="terminated" attribute="1" defaultMemberUniqueName="[Turnover by Gender].[terminated].[All]" allUniqueName="[Turnover by Gender].[terminated].[All]" dimensionUniqueName="[Turnover by Gender]" displayFolder="" count="0" memberValueDatatype="5" unbalanced="0"/>
    <cacheHierarchy uniqueName="[Turnover by Gender].[Turnover by gender]" caption="Turnover by gender" attribute="1" defaultMemberUniqueName="[Turnover by Gender].[Turnover by gender].[All]" allUniqueName="[Turnover by Gender].[Turnover by gender].[All]" dimensionUniqueName="[Turnover by Gender]" displayFolder="" count="0" memberValueDatatype="20" unbalanced="0"/>
    <cacheHierarchy uniqueName="[turnover by job title].[jobtitle]" caption="jobtitle" attribute="1" defaultMemberUniqueName="[turnover by job title].[jobtitle].[All]" allUniqueName="[turnover by job title].[jobtitle].[All]" dimensionUniqueName="[turnover by job title]" displayFolder="" count="0" memberValueDatatype="130" unbalanced="0"/>
    <cacheHierarchy uniqueName="[turnover by job title].[total_employees]" caption="total_employees" attribute="1" defaultMemberUniqueName="[turnover by job title].[total_employees].[All]" allUniqueName="[turnover by job title].[total_employees].[All]" dimensionUniqueName="[turnover by job title]" displayFolder="" count="0" memberValueDatatype="20" unbalanced="0"/>
    <cacheHierarchy uniqueName="[turnover by job title].[terminated]" caption="terminated" attribute="1" defaultMemberUniqueName="[turnover by job title].[terminated].[All]" allUniqueName="[turnover by job title].[terminated].[All]" dimensionUniqueName="[turnover by job title]" displayFolder="" count="0" memberValueDatatype="5" unbalanced="0"/>
    <cacheHierarchy uniqueName="[turnover by job title].[turnover by Job title]" caption="turnover by Job title" attribute="1" defaultMemberUniqueName="[turnover by job title].[turnover by Job title].[All]" allUniqueName="[turnover by job title].[turnover by Job title].[All]" dimensionUniqueName="[turnover by job title]" displayFolder="" count="0" memberValueDatatype="130" unbalanced="0"/>
    <cacheHierarchy uniqueName="[Turnover rate].[Turnover rate]" caption="Turnover rate" attribute="1" defaultMemberUniqueName="[Turnover rate].[Turnover rate].[All]" allUniqueName="[Turnover rate].[Turnover rate].[All]" dimensionUniqueName="[Turnover rate]" displayFolder="" count="0" memberValueDatatype="5" unbalanced="0"/>
    <cacheHierarchy uniqueName="[Turnover rate 1].[Turnover rate]" caption="Turnover rate" attribute="1" defaultMemberUniqueName="[Turnover rate 1].[Turnover rate].[All]" allUniqueName="[Turnover rate 1].[Turnover rate].[All]" dimensionUniqueName="[Turnover rate 1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XL_Count HR Data  3 1]" caption="__XL_Count HR Data  3 1" measure="1" displayFolder="" measureGroup="HR Data  3 1" count="0" hidden="1"/>
    <cacheHierarchy uniqueName="[Measures].[__XL_Count Turnover by Gender]" caption="__XL_Count Turnover by Gender" measure="1" displayFolder="" measureGroup="Turnover by Gender" count="0" hidden="1"/>
    <cacheHierarchy uniqueName="[Measures].[__XL_Count Tunover by Race]" caption="__XL_Count Tunover by Race" measure="1" displayFolder="" measureGroup="Tunover by Race" count="0" hidden="1"/>
    <cacheHierarchy uniqueName="[Measures].[__XL_Count count by hire year]" caption="__XL_Count count by hire year" measure="1" displayFolder="" measureGroup="count by hire year" count="0" hidden="1"/>
    <cacheHierarchy uniqueName="[Measures].[__XL_Count Turnover rate]" caption="__XL_Count Turnover rate" measure="1" displayFolder="" measureGroup="Turnover rate" count="0" hidden="1"/>
    <cacheHierarchy uniqueName="[Measures].[__XL_Count Turnover rate 1]" caption="__XL_Count Turnover rate 1" measure="1" displayFolder="" measureGroup="Turnover rate 1" count="0" hidden="1"/>
    <cacheHierarchy uniqueName="[Measures].[__XL_Count Number per term year]" caption="__XL_Count Number per term year" measure="1" displayFolder="" measureGroup="Number per term year" count="0" hidden="1"/>
    <cacheHierarchy uniqueName="[Measures].[__XL_Count Turnover by Dept]" caption="__XL_Count Turnover by Dept" measure="1" displayFolder="" measureGroup="Turnover by Dept" count="0" hidden="1"/>
    <cacheHierarchy uniqueName="[Measures].[__XL_Count turnover by job title]" caption="__XL_Count turnover by job title" measure="1" displayFolder="" measureGroup="turnover by job title" count="0" hidden="1"/>
    <cacheHierarchy uniqueName="[Measures].[__XL_Count Turnover by Depr-JT]" caption="__XL_Count Turnover by Depr-JT" measure="1" displayFolder="" measureGroup="Turnover by Depr-JT" count="0" hidden="1"/>
    <cacheHierarchy uniqueName="[Measures].[__No measures defined]" caption="__No measures defined" measure="1" displayFolder="" count="0" hidden="1"/>
    <cacheHierarchy uniqueName="[Measures].[Count of id]" caption="Count of id" measure="1" displayFolder="" measureGroup="HR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partment]" caption="Count of department" measure="1" displayFolder="" measureGroup="HR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ount]" caption="Sum of Count" measure="1" displayFolder="" measureGroup="HR Data  3 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hire year 2]" caption="Sum of hire year 2" measure="1" displayFolder="" measureGroup="HR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ire year]" caption="Sum of hire year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unt 2]" caption="Sum of Count 2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employees]" caption="Sum of total_employees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terminated by Dept]" caption="Sum of terminated by Dept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jobtitle]" caption="Count of jobtitle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total_employees 2]" caption="Sum of total_employees 2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TuroverDeptJT]" caption="Count of TuroverDeptJT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erminated]" caption="Sum of terminated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12">
    <dimension name="count by hire year" uniqueName="[count by hire year]" caption="count by hire year"/>
    <dimension name="HR Data" uniqueName="[HR Data]" caption="HR Data"/>
    <dimension name="HR Data  3 1" uniqueName="[HR Data  3 1]" caption="HR Data  3 1"/>
    <dimension measure="1" name="Measures" uniqueName="[Measures]" caption="Measures"/>
    <dimension name="Number per term year" uniqueName="[Number per term year]" caption="Number per term year"/>
    <dimension name="Tunover by Race" uniqueName="[Tunover by Race]" caption="Tunover by Race"/>
    <dimension name="Turnover by Depr-JT" uniqueName="[Turnover by Depr-JT]" caption="Turnover by Depr-JT"/>
    <dimension name="Turnover by Dept" uniqueName="[Turnover by Dept]" caption="Turnover by Dept"/>
    <dimension name="Turnover by Gender" uniqueName="[Turnover by Gender]" caption="Turnover by Gender"/>
    <dimension name="turnover by job title" uniqueName="[turnover by job title]" caption="turnover by job title"/>
    <dimension name="Turnover rate" uniqueName="[Turnover rate]" caption="Turnover rate"/>
    <dimension name="Turnover rate 1" uniqueName="[Turnover rate 1]" caption="Turnover rate 1"/>
  </dimensions>
  <measureGroups count="11">
    <measureGroup name="count by hire year" caption="count by hire year"/>
    <measureGroup name="HR Data" caption="HR Data"/>
    <measureGroup name="HR Data  3 1" caption="HR Data  3 1"/>
    <measureGroup name="Number per term year" caption="Number per term year"/>
    <measureGroup name="Tunover by Race" caption="Tunover by Race"/>
    <measureGroup name="Turnover by Depr-JT" caption="Turnover by Depr-JT"/>
    <measureGroup name="Turnover by Dept" caption="Turnover by Dept"/>
    <measureGroup name="Turnover by Gender" caption="Turnover by Gender"/>
    <measureGroup name="turnover by job title" caption="turnover by job title"/>
    <measureGroup name="Turnover rate" caption="Turnover rate"/>
    <measureGroup name="Turnover rate 1" caption="Turnover rate 1"/>
  </measureGroups>
  <maps count="11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3.943888194444" backgroundQuery="1" createdVersion="8" refreshedVersion="8" minRefreshableVersion="3" recordCount="0" supportSubquery="1" supportAdvancedDrill="1" xr:uid="{826BF9C6-848C-4B72-8DA7-3D6155D22F6C}">
  <cacheSource type="external" connectionId="12"/>
  <cacheFields count="2">
    <cacheField name="[Turnover by Gender].[gender].[gender]" caption="gender" numFmtId="0" hierarchy="45" level="1">
      <sharedItems count="3">
        <s v="Female"/>
        <s v="Male"/>
        <s v="Non-Conforming"/>
      </sharedItems>
    </cacheField>
    <cacheField name="[Turnover by Gender].[Turnover by gender].[Turnover by gender]" caption="Turnover by gender" numFmtId="0" hierarchy="48" level="1">
      <sharedItems containsSemiMixedTypes="0" containsString="0" containsNumber="1" containsInteger="1" minValue="11" maxValue="13" count="2">
        <n v="13"/>
        <n v="11"/>
      </sharedItems>
      <extLst>
        <ext xmlns:x15="http://schemas.microsoft.com/office/spreadsheetml/2010/11/main" uri="{4F2E5C28-24EA-4eb8-9CBF-B6C8F9C3D259}">
          <x15:cachedUniqueNames>
            <x15:cachedUniqueName index="0" name="[Turnover by Gender].[Turnover by gender].&amp;[13]"/>
            <x15:cachedUniqueName index="1" name="[Turnover by Gender].[Turnover by gender].&amp;[11]"/>
          </x15:cachedUniqueNames>
        </ext>
      </extLst>
    </cacheField>
  </cacheFields>
  <cacheHierarchies count="80">
    <cacheHierarchy uniqueName="[count by hire year].[hire year]" caption="hire year" attribute="1" defaultMemberUniqueName="[count by hire year].[hire year].[All]" allUniqueName="[count by hire year].[hire year].[All]" dimensionUniqueName="[count by hire year]" displayFolder="" count="0" memberValueDatatype="20" unbalanced="0"/>
    <cacheHierarchy uniqueName="[count by hire year].[Count]" caption="Count" attribute="1" defaultMemberUniqueName="[count by hire year].[Count].[All]" allUniqueName="[count by hire year].[Count].[All]" dimensionUniqueName="[count by hire year]" displayFolder="" count="0" memberValueDatatype="20" unbalanced="0"/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ination Time]" caption="Termination Time" attribute="1" defaultMemberUniqueName="[HR Data].[Termination Time].[All]" allUniqueName="[HR Data].[Termination Tim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Employee Status]" caption="Employee Status" attribute="1" defaultMemberUniqueName="[HR Data].[Employee Status].[All]" allUniqueName="[HR Data].[Employee Status].[All]" dimensionUniqueName="[HR Data]" displayFolder="" count="0" memberValueDatatype="130" unbalanced="0"/>
    <cacheHierarchy uniqueName="[HR Data].[Employment Duration]" caption="Employment Duration" attribute="1" defaultMemberUniqueName="[HR Data].[Employment Duration].[All]" allUniqueName="[HR Data].[Employment Duration].[All]" dimensionUniqueName="[HR Data]" displayFolder="" count="0" memberValueDatatype="130" unbalanced="0"/>
    <cacheHierarchy uniqueName="[HR Data].[Actual Employee Status]" caption="Actual Employee Status" attribute="1" defaultMemberUniqueName="[HR Data].[Actual Employee Status].[All]" allUniqueName="[HR Data].[Actual Employee Status].[All]" dimensionUniqueName="[HR Data]" displayFolder="" count="0" memberValueDatatype="130" unbalanced="0"/>
    <cacheHierarchy uniqueName="[HR Data].[Tenure Years]" caption="Tenure Years" attribute="1" defaultMemberUniqueName="[HR Data].[Tenure Years].[All]" allUniqueName="[HR Data].[Tenure Years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is terminated]" caption="is terminated" attribute="1" defaultMemberUniqueName="[HR Data].[is terminated].[All]" allUniqueName="[HR Data].[is terminated].[All]" dimensionUniqueName="[HR Data]" displayFolder="" count="0" memberValueDatatype="130" unbalanced="0"/>
    <cacheHierarchy uniqueName="[HR Data].[hire year]" caption="hire year" attribute="1" defaultMemberUniqueName="[HR Data].[hire year].[All]" allUniqueName="[HR Data].[hire year].[All]" dimensionUniqueName="[HR Data]" displayFolder="" count="0" memberValueDatatype="20" unbalanced="0"/>
    <cacheHierarchy uniqueName="[HR Data].[Termination Year]" caption="Termination Year" attribute="1" defaultMemberUniqueName="[HR Data].[Termination Year].[All]" allUniqueName="[HR Data].[Termination Year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  3 1].[Termination Year]" caption="Termination Year" attribute="1" defaultMemberUniqueName="[HR Data  3 1].[Termination Year].[All]" allUniqueName="[HR Data  3 1].[Termination Year].[All]" dimensionUniqueName="[HR Data  3 1]" displayFolder="" count="0" memberValueDatatype="130" unbalanced="0"/>
    <cacheHierarchy uniqueName="[HR Data  3 1].[Count]" caption="Count" attribute="1" defaultMemberUniqueName="[HR Data  3 1].[Count].[All]" allUniqueName="[HR Data  3 1].[Count].[All]" dimensionUniqueName="[HR Data  3 1]" displayFolder="" count="0" memberValueDatatype="20" unbalanced="0"/>
    <cacheHierarchy uniqueName="[Number per term year].[Termination Year]" caption="Termination Year" attribute="1" defaultMemberUniqueName="[Number per term year].[Termination Year].[All]" allUniqueName="[Number per term year].[Termination Year].[All]" dimensionUniqueName="[Number per term year]" displayFolder="" count="0" memberValueDatatype="130" unbalanced="0"/>
    <cacheHierarchy uniqueName="[Number per term year].[Count]" caption="Count" attribute="1" defaultMemberUniqueName="[Number per term year].[Count].[All]" allUniqueName="[Number per term year].[Count].[All]" dimensionUniqueName="[Number per term year]" displayFolder="" count="0" memberValueDatatype="20" unbalanced="0"/>
    <cacheHierarchy uniqueName="[Tunover by Race].[race]" caption="race" attribute="1" defaultMemberUniqueName="[Tunover by Race].[race].[All]" allUniqueName="[Tunover by Race].[race].[All]" dimensionUniqueName="[Tunover by Race]" displayFolder="" count="0" memberValueDatatype="130" unbalanced="0"/>
    <cacheHierarchy uniqueName="[Tunover by Race].[total_employees]" caption="total_employees" attribute="1" defaultMemberUniqueName="[Tunover by Race].[total_employees].[All]" allUniqueName="[Tunover by Race].[total_employees].[All]" dimensionUniqueName="[Tunover by Race]" displayFolder="" count="0" memberValueDatatype="20" unbalanced="0"/>
    <cacheHierarchy uniqueName="[Tunover by Race].[terminated]" caption="terminated" attribute="1" defaultMemberUniqueName="[Tunover by Race].[terminated].[All]" allUniqueName="[Tunover by Race].[terminated].[All]" dimensionUniqueName="[Tunover by Race]" displayFolder="" count="0" memberValueDatatype="20" unbalanced="0"/>
    <cacheHierarchy uniqueName="[Tunover by Race].[Turnover by race]" caption="Turnover by race" attribute="1" defaultMemberUniqueName="[Tunover by Race].[Turnover by race].[All]" allUniqueName="[Tunover by Race].[Turnover by race].[All]" dimensionUniqueName="[Tunover by Race]" displayFolder="" count="0" memberValueDatatype="130" unbalanced="0"/>
    <cacheHierarchy uniqueName="[Turnover by Depr-JT].[department]" caption="department" attribute="1" defaultMemberUniqueName="[Turnover by Depr-JT].[department].[All]" allUniqueName="[Turnover by Depr-JT].[department].[All]" dimensionUniqueName="[Turnover by Depr-JT]" displayFolder="" count="0" memberValueDatatype="130" unbalanced="0"/>
    <cacheHierarchy uniqueName="[Turnover by Depr-JT].[jobtitle]" caption="jobtitle" attribute="1" defaultMemberUniqueName="[Turnover by Depr-JT].[jobtitle].[All]" allUniqueName="[Turnover by Depr-JT].[jobtitle].[All]" dimensionUniqueName="[Turnover by Depr-JT]" displayFolder="" count="0" memberValueDatatype="130" unbalanced="0"/>
    <cacheHierarchy uniqueName="[Turnover by Depr-JT].[total_employees]" caption="total_employees" attribute="1" defaultMemberUniqueName="[Turnover by Depr-JT].[total_employees].[All]" allUniqueName="[Turnover by Depr-JT].[total_employees].[All]" dimensionUniqueName="[Turnover by Depr-JT]" displayFolder="" count="0" memberValueDatatype="20" unbalanced="0"/>
    <cacheHierarchy uniqueName="[Turnover by Depr-JT].[terminated]" caption="terminated" attribute="1" defaultMemberUniqueName="[Turnover by Depr-JT].[terminated].[All]" allUniqueName="[Turnover by Depr-JT].[terminated].[All]" dimensionUniqueName="[Turnover by Depr-JT]" displayFolder="" count="0" memberValueDatatype="5" unbalanced="0"/>
    <cacheHierarchy uniqueName="[Turnover by Depr-JT].[TuroverDeptJT]" caption="TuroverDeptJT" attribute="1" defaultMemberUniqueName="[Turnover by Depr-JT].[TuroverDeptJT].[All]" allUniqueName="[Turnover by Depr-JT].[TuroverDeptJT].[All]" dimensionUniqueName="[Turnover by Depr-JT]" displayFolder="" count="0" memberValueDatatype="130" unbalanced="0"/>
    <cacheHierarchy uniqueName="[Turnover by Dept].[department]" caption="department" attribute="1" defaultMemberUniqueName="[Turnover by Dept].[department].[All]" allUniqueName="[Turnover by Dept].[department].[All]" dimensionUniqueName="[Turnover by Dept]" displayFolder="" count="0" memberValueDatatype="130" unbalanced="0"/>
    <cacheHierarchy uniqueName="[Turnover by Dept].[total_employees]" caption="total_employees" attribute="1" defaultMemberUniqueName="[Turnover by Dept].[total_employees].[All]" allUniqueName="[Turnover by Dept].[total_employees].[All]" dimensionUniqueName="[Turnover by Dept]" displayFolder="" count="0" memberValueDatatype="20" unbalanced="0"/>
    <cacheHierarchy uniqueName="[Turnover by Dept].[terminated by Dept]" caption="terminated by Dept" attribute="1" defaultMemberUniqueName="[Turnover by Dept].[terminated by Dept].[All]" allUniqueName="[Turnover by Dept].[terminated by Dept].[All]" dimensionUniqueName="[Turnover by Dept]" displayFolder="" count="0" memberValueDatatype="5" unbalanced="0"/>
    <cacheHierarchy uniqueName="[Turnover by Dept].[Turnover by dept]" caption="Turnover by dept" attribute="1" defaultMemberUniqueName="[Turnover by Dept].[Turnover by dept].[All]" allUniqueName="[Turnover by Dept].[Turnover by dept].[All]" dimensionUniqueName="[Turnover by Dept]" displayFolder="" count="0" memberValueDatatype="130" unbalanced="0"/>
    <cacheHierarchy uniqueName="[Turnover by Gender].[gender]" caption="gender" attribute="1" defaultMemberUniqueName="[Turnover by Gender].[gender].[All]" allUniqueName="[Turnover by Gender].[gender].[All]" dimensionUniqueName="[Turnover by Gender]" displayFolder="" count="2" memberValueDatatype="130" unbalanced="0">
      <fieldsUsage count="2">
        <fieldUsage x="-1"/>
        <fieldUsage x="0"/>
      </fieldsUsage>
    </cacheHierarchy>
    <cacheHierarchy uniqueName="[Turnover by Gender].[total_employees]" caption="total_employees" attribute="1" defaultMemberUniqueName="[Turnover by Gender].[total_employees].[All]" allUniqueName="[Turnover by Gender].[total_employees].[All]" dimensionUniqueName="[Turnover by Gender]" displayFolder="" count="0" memberValueDatatype="20" unbalanced="0"/>
    <cacheHierarchy uniqueName="[Turnover by Gender].[terminated]" caption="terminated" attribute="1" defaultMemberUniqueName="[Turnover by Gender].[terminated].[All]" allUniqueName="[Turnover by Gender].[terminated].[All]" dimensionUniqueName="[Turnover by Gender]" displayFolder="" count="0" memberValueDatatype="5" unbalanced="0"/>
    <cacheHierarchy uniqueName="[Turnover by Gender].[Turnover by gender]" caption="Turnover by gender" attribute="1" defaultMemberUniqueName="[Turnover by Gender].[Turnover by gender].[All]" allUniqueName="[Turnover by Gender].[Turnover by gender].[All]" dimensionUniqueName="[Turnover by Gender]" displayFolder="" count="2" memberValueDatatype="20" unbalanced="0">
      <fieldsUsage count="2">
        <fieldUsage x="-1"/>
        <fieldUsage x="1"/>
      </fieldsUsage>
    </cacheHierarchy>
    <cacheHierarchy uniqueName="[turnover by job title].[jobtitle]" caption="jobtitle" attribute="1" defaultMemberUniqueName="[turnover by job title].[jobtitle].[All]" allUniqueName="[turnover by job title].[jobtitle].[All]" dimensionUniqueName="[turnover by job title]" displayFolder="" count="0" memberValueDatatype="130" unbalanced="0"/>
    <cacheHierarchy uniqueName="[turnover by job title].[total_employees]" caption="total_employees" attribute="1" defaultMemberUniqueName="[turnover by job title].[total_employees].[All]" allUniqueName="[turnover by job title].[total_employees].[All]" dimensionUniqueName="[turnover by job title]" displayFolder="" count="0" memberValueDatatype="20" unbalanced="0"/>
    <cacheHierarchy uniqueName="[turnover by job title].[terminated]" caption="terminated" attribute="1" defaultMemberUniqueName="[turnover by job title].[terminated].[All]" allUniqueName="[turnover by job title].[terminated].[All]" dimensionUniqueName="[turnover by job title]" displayFolder="" count="0" memberValueDatatype="5" unbalanced="0"/>
    <cacheHierarchy uniqueName="[turnover by job title].[turnover by Job title]" caption="turnover by Job title" attribute="1" defaultMemberUniqueName="[turnover by job title].[turnover by Job title].[All]" allUniqueName="[turnover by job title].[turnover by Job title].[All]" dimensionUniqueName="[turnover by job title]" displayFolder="" count="0" memberValueDatatype="130" unbalanced="0"/>
    <cacheHierarchy uniqueName="[Turnover rate].[Turnover rate]" caption="Turnover rate" attribute="1" defaultMemberUniqueName="[Turnover rate].[Turnover rate].[All]" allUniqueName="[Turnover rate].[Turnover rate].[All]" dimensionUniqueName="[Turnover rate]" displayFolder="" count="0" memberValueDatatype="5" unbalanced="0"/>
    <cacheHierarchy uniqueName="[Turnover rate 1].[Turnover rate]" caption="Turnover rate" attribute="1" defaultMemberUniqueName="[Turnover rate 1].[Turnover rate].[All]" allUniqueName="[Turnover rate 1].[Turnover rate].[All]" dimensionUniqueName="[Turnover rate 1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XL_Count HR Data  3 1]" caption="__XL_Count HR Data  3 1" measure="1" displayFolder="" measureGroup="HR Data  3 1" count="0" hidden="1"/>
    <cacheHierarchy uniqueName="[Measures].[__XL_Count Turnover by Gender]" caption="__XL_Count Turnover by Gender" measure="1" displayFolder="" measureGroup="Turnover by Gender" count="0" hidden="1"/>
    <cacheHierarchy uniqueName="[Measures].[__XL_Count Tunover by Race]" caption="__XL_Count Tunover by Race" measure="1" displayFolder="" measureGroup="Tunover by Race" count="0" hidden="1"/>
    <cacheHierarchy uniqueName="[Measures].[__XL_Count count by hire year]" caption="__XL_Count count by hire year" measure="1" displayFolder="" measureGroup="count by hire year" count="0" hidden="1"/>
    <cacheHierarchy uniqueName="[Measures].[__XL_Count Turnover rate]" caption="__XL_Count Turnover rate" measure="1" displayFolder="" measureGroup="Turnover rate" count="0" hidden="1"/>
    <cacheHierarchy uniqueName="[Measures].[__XL_Count Turnover rate 1]" caption="__XL_Count Turnover rate 1" measure="1" displayFolder="" measureGroup="Turnover rate 1" count="0" hidden="1"/>
    <cacheHierarchy uniqueName="[Measures].[__XL_Count Number per term year]" caption="__XL_Count Number per term year" measure="1" displayFolder="" measureGroup="Number per term year" count="0" hidden="1"/>
    <cacheHierarchy uniqueName="[Measures].[__XL_Count Turnover by Dept]" caption="__XL_Count Turnover by Dept" measure="1" displayFolder="" measureGroup="Turnover by Dept" count="0" hidden="1"/>
    <cacheHierarchy uniqueName="[Measures].[__XL_Count turnover by job title]" caption="__XL_Count turnover by job title" measure="1" displayFolder="" measureGroup="turnover by job title" count="0" hidden="1"/>
    <cacheHierarchy uniqueName="[Measures].[__XL_Count Turnover by Depr-JT]" caption="__XL_Count Turnover by Depr-JT" measure="1" displayFolder="" measureGroup="Turnover by Depr-JT" count="0" hidden="1"/>
    <cacheHierarchy uniqueName="[Measures].[__No measures defined]" caption="__No measures defined" measure="1" displayFolder="" count="0" hidden="1"/>
    <cacheHierarchy uniqueName="[Measures].[Count of id]" caption="Count of id" measure="1" displayFolder="" measureGroup="HR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partment]" caption="Count of department" measure="1" displayFolder="" measureGroup="HR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ount]" caption="Sum of Count" measure="1" displayFolder="" measureGroup="HR Data  3 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hire year 2]" caption="Sum of hire year 2" measure="1" displayFolder="" measureGroup="HR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ire year]" caption="Sum of hire year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unt 2]" caption="Sum of Count 2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employees]" caption="Sum of total_employees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terminated by Dept]" caption="Sum of terminated by Dept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jobtitle]" caption="Count of jobtitle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total_employees 2]" caption="Sum of total_employees 2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TuroverDeptJT]" caption="Count of TuroverDeptJT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erminated]" caption="Sum of terminated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12">
    <dimension name="count by hire year" uniqueName="[count by hire year]" caption="count by hire year"/>
    <dimension name="HR Data" uniqueName="[HR Data]" caption="HR Data"/>
    <dimension name="HR Data  3 1" uniqueName="[HR Data  3 1]" caption="HR Data  3 1"/>
    <dimension measure="1" name="Measures" uniqueName="[Measures]" caption="Measures"/>
    <dimension name="Number per term year" uniqueName="[Number per term year]" caption="Number per term year"/>
    <dimension name="Tunover by Race" uniqueName="[Tunover by Race]" caption="Tunover by Race"/>
    <dimension name="Turnover by Depr-JT" uniqueName="[Turnover by Depr-JT]" caption="Turnover by Depr-JT"/>
    <dimension name="Turnover by Dept" uniqueName="[Turnover by Dept]" caption="Turnover by Dept"/>
    <dimension name="Turnover by Gender" uniqueName="[Turnover by Gender]" caption="Turnover by Gender"/>
    <dimension name="turnover by job title" uniqueName="[turnover by job title]" caption="turnover by job title"/>
    <dimension name="Turnover rate" uniqueName="[Turnover rate]" caption="Turnover rate"/>
    <dimension name="Turnover rate 1" uniqueName="[Turnover rate 1]" caption="Turnover rate 1"/>
  </dimensions>
  <measureGroups count="11">
    <measureGroup name="count by hire year" caption="count by hire year"/>
    <measureGroup name="HR Data" caption="HR Data"/>
    <measureGroup name="HR Data  3 1" caption="HR Data  3 1"/>
    <measureGroup name="Number per term year" caption="Number per term year"/>
    <measureGroup name="Tunover by Race" caption="Tunover by Race"/>
    <measureGroup name="Turnover by Depr-JT" caption="Turnover by Depr-JT"/>
    <measureGroup name="Turnover by Dept" caption="Turnover by Dept"/>
    <measureGroup name="Turnover by Gender" caption="Turnover by Gender"/>
    <measureGroup name="turnover by job title" caption="turnover by job title"/>
    <measureGroup name="Turnover rate" caption="Turnover rate"/>
    <measureGroup name="Turnover rate 1" caption="Turnover rate 1"/>
  </measureGroups>
  <maps count="11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3.943887152775" backgroundQuery="1" createdVersion="8" refreshedVersion="8" minRefreshableVersion="3" recordCount="0" supportSubquery="1" supportAdvancedDrill="1" xr:uid="{2153D5D4-AAD9-4486-B137-FD9153036F8F}">
  <cacheSource type="external" connectionId="12"/>
  <cacheFields count="2">
    <cacheField name="[Tunover by Race].[race].[race]" caption="race" numFmtId="0" hierarchy="32" level="1">
      <sharedItems count="7">
        <s v="American Indian or Alaska Native"/>
        <s v="Asian"/>
        <s v="Black or African American"/>
        <s v="Hispanic or Latino"/>
        <s v="Native Hawaiian or Other Pacific Islander"/>
        <s v="Two or More Races"/>
        <s v="White"/>
      </sharedItems>
    </cacheField>
    <cacheField name="[Tunover by Race].[Turnover by race].[Turnover by race]" caption="Turnover by race" numFmtId="0" hierarchy="35" level="1">
      <sharedItems count="6">
        <s v="12.4"/>
        <s v="13.2"/>
        <s v="13.3"/>
        <s v="12.2"/>
        <s v="14.6"/>
        <s v="13.1"/>
      </sharedItems>
    </cacheField>
  </cacheFields>
  <cacheHierarchies count="80">
    <cacheHierarchy uniqueName="[count by hire year].[hire year]" caption="hire year" attribute="1" defaultMemberUniqueName="[count by hire year].[hire year].[All]" allUniqueName="[count by hire year].[hire year].[All]" dimensionUniqueName="[count by hire year]" displayFolder="" count="0" memberValueDatatype="20" unbalanced="0"/>
    <cacheHierarchy uniqueName="[count by hire year].[Count]" caption="Count" attribute="1" defaultMemberUniqueName="[count by hire year].[Count].[All]" allUniqueName="[count by hire year].[Count].[All]" dimensionUniqueName="[count by hire year]" displayFolder="" count="0" memberValueDatatype="20" unbalanced="0"/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ination Time]" caption="Termination Time" attribute="1" defaultMemberUniqueName="[HR Data].[Termination Time].[All]" allUniqueName="[HR Data].[Termination Tim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Employee Status]" caption="Employee Status" attribute="1" defaultMemberUniqueName="[HR Data].[Employee Status].[All]" allUniqueName="[HR Data].[Employee Status].[All]" dimensionUniqueName="[HR Data]" displayFolder="" count="0" memberValueDatatype="130" unbalanced="0"/>
    <cacheHierarchy uniqueName="[HR Data].[Employment Duration]" caption="Employment Duration" attribute="1" defaultMemberUniqueName="[HR Data].[Employment Duration].[All]" allUniqueName="[HR Data].[Employment Duration].[All]" dimensionUniqueName="[HR Data]" displayFolder="" count="0" memberValueDatatype="130" unbalanced="0"/>
    <cacheHierarchy uniqueName="[HR Data].[Actual Employee Status]" caption="Actual Employee Status" attribute="1" defaultMemberUniqueName="[HR Data].[Actual Employee Status].[All]" allUniqueName="[HR Data].[Actual Employee Status].[All]" dimensionUniqueName="[HR Data]" displayFolder="" count="0" memberValueDatatype="130" unbalanced="0"/>
    <cacheHierarchy uniqueName="[HR Data].[Tenure Years]" caption="Tenure Years" attribute="1" defaultMemberUniqueName="[HR Data].[Tenure Years].[All]" allUniqueName="[HR Data].[Tenure Years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is terminated]" caption="is terminated" attribute="1" defaultMemberUniqueName="[HR Data].[is terminated].[All]" allUniqueName="[HR Data].[is terminated].[All]" dimensionUniqueName="[HR Data]" displayFolder="" count="0" memberValueDatatype="130" unbalanced="0"/>
    <cacheHierarchy uniqueName="[HR Data].[hire year]" caption="hire year" attribute="1" defaultMemberUniqueName="[HR Data].[hire year].[All]" allUniqueName="[HR Data].[hire year].[All]" dimensionUniqueName="[HR Data]" displayFolder="" count="0" memberValueDatatype="20" unbalanced="0"/>
    <cacheHierarchy uniqueName="[HR Data].[Termination Year]" caption="Termination Year" attribute="1" defaultMemberUniqueName="[HR Data].[Termination Year].[All]" allUniqueName="[HR Data].[Termination Year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  3 1].[Termination Year]" caption="Termination Year" attribute="1" defaultMemberUniqueName="[HR Data  3 1].[Termination Year].[All]" allUniqueName="[HR Data  3 1].[Termination Year].[All]" dimensionUniqueName="[HR Data  3 1]" displayFolder="" count="0" memberValueDatatype="130" unbalanced="0"/>
    <cacheHierarchy uniqueName="[HR Data  3 1].[Count]" caption="Count" attribute="1" defaultMemberUniqueName="[HR Data  3 1].[Count].[All]" allUniqueName="[HR Data  3 1].[Count].[All]" dimensionUniqueName="[HR Data  3 1]" displayFolder="" count="0" memberValueDatatype="20" unbalanced="0"/>
    <cacheHierarchy uniqueName="[Number per term year].[Termination Year]" caption="Termination Year" attribute="1" defaultMemberUniqueName="[Number per term year].[Termination Year].[All]" allUniqueName="[Number per term year].[Termination Year].[All]" dimensionUniqueName="[Number per term year]" displayFolder="" count="0" memberValueDatatype="130" unbalanced="0"/>
    <cacheHierarchy uniqueName="[Number per term year].[Count]" caption="Count" attribute="1" defaultMemberUniqueName="[Number per term year].[Count].[All]" allUniqueName="[Number per term year].[Count].[All]" dimensionUniqueName="[Number per term year]" displayFolder="" count="0" memberValueDatatype="20" unbalanced="0"/>
    <cacheHierarchy uniqueName="[Tunover by Race].[race]" caption="race" attribute="1" defaultMemberUniqueName="[Tunover by Race].[race].[All]" allUniqueName="[Tunover by Race].[race].[All]" dimensionUniqueName="[Tunover by Race]" displayFolder="" count="2" memberValueDatatype="130" unbalanced="0">
      <fieldsUsage count="2">
        <fieldUsage x="-1"/>
        <fieldUsage x="0"/>
      </fieldsUsage>
    </cacheHierarchy>
    <cacheHierarchy uniqueName="[Tunover by Race].[total_employees]" caption="total_employees" attribute="1" defaultMemberUniqueName="[Tunover by Race].[total_employees].[All]" allUniqueName="[Tunover by Race].[total_employees].[All]" dimensionUniqueName="[Tunover by Race]" displayFolder="" count="0" memberValueDatatype="20" unbalanced="0"/>
    <cacheHierarchy uniqueName="[Tunover by Race].[terminated]" caption="terminated" attribute="1" defaultMemberUniqueName="[Tunover by Race].[terminated].[All]" allUniqueName="[Tunover by Race].[terminated].[All]" dimensionUniqueName="[Tunover by Race]" displayFolder="" count="0" memberValueDatatype="20" unbalanced="0"/>
    <cacheHierarchy uniqueName="[Tunover by Race].[Turnover by race]" caption="Turnover by race" attribute="1" defaultMemberUniqueName="[Tunover by Race].[Turnover by race].[All]" allUniqueName="[Tunover by Race].[Turnover by race].[All]" dimensionUniqueName="[Tunover by Race]" displayFolder="" count="2" memberValueDatatype="130" unbalanced="0">
      <fieldsUsage count="2">
        <fieldUsage x="-1"/>
        <fieldUsage x="1"/>
      </fieldsUsage>
    </cacheHierarchy>
    <cacheHierarchy uniqueName="[Turnover by Depr-JT].[department]" caption="department" attribute="1" defaultMemberUniqueName="[Turnover by Depr-JT].[department].[All]" allUniqueName="[Turnover by Depr-JT].[department].[All]" dimensionUniqueName="[Turnover by Depr-JT]" displayFolder="" count="0" memberValueDatatype="130" unbalanced="0"/>
    <cacheHierarchy uniqueName="[Turnover by Depr-JT].[jobtitle]" caption="jobtitle" attribute="1" defaultMemberUniqueName="[Turnover by Depr-JT].[jobtitle].[All]" allUniqueName="[Turnover by Depr-JT].[jobtitle].[All]" dimensionUniqueName="[Turnover by Depr-JT]" displayFolder="" count="0" memberValueDatatype="130" unbalanced="0"/>
    <cacheHierarchy uniqueName="[Turnover by Depr-JT].[total_employees]" caption="total_employees" attribute="1" defaultMemberUniqueName="[Turnover by Depr-JT].[total_employees].[All]" allUniqueName="[Turnover by Depr-JT].[total_employees].[All]" dimensionUniqueName="[Turnover by Depr-JT]" displayFolder="" count="0" memberValueDatatype="20" unbalanced="0"/>
    <cacheHierarchy uniqueName="[Turnover by Depr-JT].[terminated]" caption="terminated" attribute="1" defaultMemberUniqueName="[Turnover by Depr-JT].[terminated].[All]" allUniqueName="[Turnover by Depr-JT].[terminated].[All]" dimensionUniqueName="[Turnover by Depr-JT]" displayFolder="" count="0" memberValueDatatype="5" unbalanced="0"/>
    <cacheHierarchy uniqueName="[Turnover by Depr-JT].[TuroverDeptJT]" caption="TuroverDeptJT" attribute="1" defaultMemberUniqueName="[Turnover by Depr-JT].[TuroverDeptJT].[All]" allUniqueName="[Turnover by Depr-JT].[TuroverDeptJT].[All]" dimensionUniqueName="[Turnover by Depr-JT]" displayFolder="" count="0" memberValueDatatype="130" unbalanced="0"/>
    <cacheHierarchy uniqueName="[Turnover by Dept].[department]" caption="department" attribute="1" defaultMemberUniqueName="[Turnover by Dept].[department].[All]" allUniqueName="[Turnover by Dept].[department].[All]" dimensionUniqueName="[Turnover by Dept]" displayFolder="" count="0" memberValueDatatype="130" unbalanced="0"/>
    <cacheHierarchy uniqueName="[Turnover by Dept].[total_employees]" caption="total_employees" attribute="1" defaultMemberUniqueName="[Turnover by Dept].[total_employees].[All]" allUniqueName="[Turnover by Dept].[total_employees].[All]" dimensionUniqueName="[Turnover by Dept]" displayFolder="" count="0" memberValueDatatype="20" unbalanced="0"/>
    <cacheHierarchy uniqueName="[Turnover by Dept].[terminated by Dept]" caption="terminated by Dept" attribute="1" defaultMemberUniqueName="[Turnover by Dept].[terminated by Dept].[All]" allUniqueName="[Turnover by Dept].[terminated by Dept].[All]" dimensionUniqueName="[Turnover by Dept]" displayFolder="" count="0" memberValueDatatype="5" unbalanced="0"/>
    <cacheHierarchy uniqueName="[Turnover by Dept].[Turnover by dept]" caption="Turnover by dept" attribute="1" defaultMemberUniqueName="[Turnover by Dept].[Turnover by dept].[All]" allUniqueName="[Turnover by Dept].[Turnover by dept].[All]" dimensionUniqueName="[Turnover by Dept]" displayFolder="" count="0" memberValueDatatype="130" unbalanced="0"/>
    <cacheHierarchy uniqueName="[Turnover by Gender].[gender]" caption="gender" attribute="1" defaultMemberUniqueName="[Turnover by Gender].[gender].[All]" allUniqueName="[Turnover by Gender].[gender].[All]" dimensionUniqueName="[Turnover by Gender]" displayFolder="" count="0" memberValueDatatype="130" unbalanced="0"/>
    <cacheHierarchy uniqueName="[Turnover by Gender].[total_employees]" caption="total_employees" attribute="1" defaultMemberUniqueName="[Turnover by Gender].[total_employees].[All]" allUniqueName="[Turnover by Gender].[total_employees].[All]" dimensionUniqueName="[Turnover by Gender]" displayFolder="" count="0" memberValueDatatype="20" unbalanced="0"/>
    <cacheHierarchy uniqueName="[Turnover by Gender].[terminated]" caption="terminated" attribute="1" defaultMemberUniqueName="[Turnover by Gender].[terminated].[All]" allUniqueName="[Turnover by Gender].[terminated].[All]" dimensionUniqueName="[Turnover by Gender]" displayFolder="" count="0" memberValueDatatype="5" unbalanced="0"/>
    <cacheHierarchy uniqueName="[Turnover by Gender].[Turnover by gender]" caption="Turnover by gender" attribute="1" defaultMemberUniqueName="[Turnover by Gender].[Turnover by gender].[All]" allUniqueName="[Turnover by Gender].[Turnover by gender].[All]" dimensionUniqueName="[Turnover by Gender]" displayFolder="" count="0" memberValueDatatype="20" unbalanced="0"/>
    <cacheHierarchy uniqueName="[turnover by job title].[jobtitle]" caption="jobtitle" attribute="1" defaultMemberUniqueName="[turnover by job title].[jobtitle].[All]" allUniqueName="[turnover by job title].[jobtitle].[All]" dimensionUniqueName="[turnover by job title]" displayFolder="" count="0" memberValueDatatype="130" unbalanced="0"/>
    <cacheHierarchy uniqueName="[turnover by job title].[total_employees]" caption="total_employees" attribute="1" defaultMemberUniqueName="[turnover by job title].[total_employees].[All]" allUniqueName="[turnover by job title].[total_employees].[All]" dimensionUniqueName="[turnover by job title]" displayFolder="" count="0" memberValueDatatype="20" unbalanced="0"/>
    <cacheHierarchy uniqueName="[turnover by job title].[terminated]" caption="terminated" attribute="1" defaultMemberUniqueName="[turnover by job title].[terminated].[All]" allUniqueName="[turnover by job title].[terminated].[All]" dimensionUniqueName="[turnover by job title]" displayFolder="" count="0" memberValueDatatype="5" unbalanced="0"/>
    <cacheHierarchy uniqueName="[turnover by job title].[turnover by Job title]" caption="turnover by Job title" attribute="1" defaultMemberUniqueName="[turnover by job title].[turnover by Job title].[All]" allUniqueName="[turnover by job title].[turnover by Job title].[All]" dimensionUniqueName="[turnover by job title]" displayFolder="" count="0" memberValueDatatype="130" unbalanced="0"/>
    <cacheHierarchy uniqueName="[Turnover rate].[Turnover rate]" caption="Turnover rate" attribute="1" defaultMemberUniqueName="[Turnover rate].[Turnover rate].[All]" allUniqueName="[Turnover rate].[Turnover rate].[All]" dimensionUniqueName="[Turnover rate]" displayFolder="" count="0" memberValueDatatype="5" unbalanced="0"/>
    <cacheHierarchy uniqueName="[Turnover rate 1].[Turnover rate]" caption="Turnover rate" attribute="1" defaultMemberUniqueName="[Turnover rate 1].[Turnover rate].[All]" allUniqueName="[Turnover rate 1].[Turnover rate].[All]" dimensionUniqueName="[Turnover rate 1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XL_Count HR Data  3 1]" caption="__XL_Count HR Data  3 1" measure="1" displayFolder="" measureGroup="HR Data  3 1" count="0" hidden="1"/>
    <cacheHierarchy uniqueName="[Measures].[__XL_Count Turnover by Gender]" caption="__XL_Count Turnover by Gender" measure="1" displayFolder="" measureGroup="Turnover by Gender" count="0" hidden="1"/>
    <cacheHierarchy uniqueName="[Measures].[__XL_Count Tunover by Race]" caption="__XL_Count Tunover by Race" measure="1" displayFolder="" measureGroup="Tunover by Race" count="0" hidden="1"/>
    <cacheHierarchy uniqueName="[Measures].[__XL_Count count by hire year]" caption="__XL_Count count by hire year" measure="1" displayFolder="" measureGroup="count by hire year" count="0" hidden="1"/>
    <cacheHierarchy uniqueName="[Measures].[__XL_Count Turnover rate]" caption="__XL_Count Turnover rate" measure="1" displayFolder="" measureGroup="Turnover rate" count="0" hidden="1"/>
    <cacheHierarchy uniqueName="[Measures].[__XL_Count Turnover rate 1]" caption="__XL_Count Turnover rate 1" measure="1" displayFolder="" measureGroup="Turnover rate 1" count="0" hidden="1"/>
    <cacheHierarchy uniqueName="[Measures].[__XL_Count Number per term year]" caption="__XL_Count Number per term year" measure="1" displayFolder="" measureGroup="Number per term year" count="0" hidden="1"/>
    <cacheHierarchy uniqueName="[Measures].[__XL_Count Turnover by Dept]" caption="__XL_Count Turnover by Dept" measure="1" displayFolder="" measureGroup="Turnover by Dept" count="0" hidden="1"/>
    <cacheHierarchy uniqueName="[Measures].[__XL_Count turnover by job title]" caption="__XL_Count turnover by job title" measure="1" displayFolder="" measureGroup="turnover by job title" count="0" hidden="1"/>
    <cacheHierarchy uniqueName="[Measures].[__XL_Count Turnover by Depr-JT]" caption="__XL_Count Turnover by Depr-JT" measure="1" displayFolder="" measureGroup="Turnover by Depr-JT" count="0" hidden="1"/>
    <cacheHierarchy uniqueName="[Measures].[__No measures defined]" caption="__No measures defined" measure="1" displayFolder="" count="0" hidden="1"/>
    <cacheHierarchy uniqueName="[Measures].[Count of id]" caption="Count of id" measure="1" displayFolder="" measureGroup="HR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partment]" caption="Count of department" measure="1" displayFolder="" measureGroup="HR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ount]" caption="Sum of Count" measure="1" displayFolder="" measureGroup="HR Data  3 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hire year 2]" caption="Sum of hire year 2" measure="1" displayFolder="" measureGroup="HR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ire year]" caption="Sum of hire year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unt 2]" caption="Sum of Count 2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employees]" caption="Sum of total_employees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terminated by Dept]" caption="Sum of terminated by Dept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jobtitle]" caption="Count of jobtitle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total_employees 2]" caption="Sum of total_employees 2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TuroverDeptJT]" caption="Count of TuroverDeptJT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erminated]" caption="Sum of terminated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12">
    <dimension name="count by hire year" uniqueName="[count by hire year]" caption="count by hire year"/>
    <dimension name="HR Data" uniqueName="[HR Data]" caption="HR Data"/>
    <dimension name="HR Data  3 1" uniqueName="[HR Data  3 1]" caption="HR Data  3 1"/>
    <dimension measure="1" name="Measures" uniqueName="[Measures]" caption="Measures"/>
    <dimension name="Number per term year" uniqueName="[Number per term year]" caption="Number per term year"/>
    <dimension name="Tunover by Race" uniqueName="[Tunover by Race]" caption="Tunover by Race"/>
    <dimension name="Turnover by Depr-JT" uniqueName="[Turnover by Depr-JT]" caption="Turnover by Depr-JT"/>
    <dimension name="Turnover by Dept" uniqueName="[Turnover by Dept]" caption="Turnover by Dept"/>
    <dimension name="Turnover by Gender" uniqueName="[Turnover by Gender]" caption="Turnover by Gender"/>
    <dimension name="turnover by job title" uniqueName="[turnover by job title]" caption="turnover by job title"/>
    <dimension name="Turnover rate" uniqueName="[Turnover rate]" caption="Turnover rate"/>
    <dimension name="Turnover rate 1" uniqueName="[Turnover rate 1]" caption="Turnover rate 1"/>
  </dimensions>
  <measureGroups count="11">
    <measureGroup name="count by hire year" caption="count by hire year"/>
    <measureGroup name="HR Data" caption="HR Data"/>
    <measureGroup name="HR Data  3 1" caption="HR Data  3 1"/>
    <measureGroup name="Number per term year" caption="Number per term year"/>
    <measureGroup name="Tunover by Race" caption="Tunover by Race"/>
    <measureGroup name="Turnover by Depr-JT" caption="Turnover by Depr-JT"/>
    <measureGroup name="Turnover by Dept" caption="Turnover by Dept"/>
    <measureGroup name="Turnover by Gender" caption="Turnover by Gender"/>
    <measureGroup name="turnover by job title" caption="turnover by job title"/>
    <measureGroup name="Turnover rate" caption="Turnover rate"/>
    <measureGroup name="Turnover rate 1" caption="Turnover rate 1"/>
  </measureGroups>
  <maps count="11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3.943885763889" backgroundQuery="1" createdVersion="8" refreshedVersion="8" minRefreshableVersion="3" recordCount="0" supportSubquery="1" supportAdvancedDrill="1" xr:uid="{1DFF3771-A92C-4685-8094-6D9446C21E1F}">
  <cacheSource type="external" connectionId="12"/>
  <cacheFields count="4">
    <cacheField name="[Measures].[Count of id]" caption="Count of id" numFmtId="0" hierarchy="68" level="32767"/>
    <cacheField name="[HR Data].[gender].[gender]" caption="gender" numFmtId="0" hierarchy="6" level="1">
      <sharedItems count="3">
        <s v="Female"/>
        <s v="Male"/>
        <s v="Non-Conforming"/>
      </sharedItems>
    </cacheField>
    <cacheField name="[HR Data].[race].[race]" caption="race" numFmtId="0" hierarchy="7" level="1">
      <sharedItems count="7">
        <s v="American Indian or Alaska Native"/>
        <s v="Asian"/>
        <s v="Black or African American"/>
        <s v="Hispanic or Latino"/>
        <s v="Native Hawaiian or Other Pacific Islander"/>
        <s v="Two or More Races"/>
        <s v="White"/>
      </sharedItems>
    </cacheField>
    <cacheField name="[HR Data].[location].[location]" caption="location" numFmtId="0" hierarchy="10" level="1">
      <sharedItems count="2">
        <s v="Headquarters"/>
        <s v="Remote"/>
      </sharedItems>
    </cacheField>
  </cacheFields>
  <cacheHierarchies count="80">
    <cacheHierarchy uniqueName="[count by hire year].[hire year]" caption="hire year" attribute="1" defaultMemberUniqueName="[count by hire year].[hire year].[All]" allUniqueName="[count by hire year].[hire year].[All]" dimensionUniqueName="[count by hire year]" displayFolder="" count="0" memberValueDatatype="20" unbalanced="0"/>
    <cacheHierarchy uniqueName="[count by hire year].[Count]" caption="Count" attribute="1" defaultMemberUniqueName="[count by hire year].[Count].[All]" allUniqueName="[count by hire year].[Count].[All]" dimensionUniqueName="[count by hire year]" displayFolder="" count="0" memberValueDatatype="20" unbalanced="0"/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race]" caption="race" attribute="1" defaultMemberUniqueName="[HR Data].[race].[All]" allUniqueName="[HR Data].[race].[All]" dimensionUniqueName="[HR Data]" displayFolder="" count="2" memberValueDatatype="130" unbalanced="0">
      <fieldsUsage count="2">
        <fieldUsage x="-1"/>
        <fieldUsage x="2"/>
      </fieldsUsage>
    </cacheHierarchy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2" memberValueDatatype="130" unbalanced="0">
      <fieldsUsage count="2">
        <fieldUsage x="-1"/>
        <fieldUsage x="3"/>
      </fieldsUsage>
    </cacheHierarchy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ination Time]" caption="Termination Time" attribute="1" defaultMemberUniqueName="[HR Data].[Termination Time].[All]" allUniqueName="[HR Data].[Termination Tim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Employee Status]" caption="Employee Status" attribute="1" defaultMemberUniqueName="[HR Data].[Employee Status].[All]" allUniqueName="[HR Data].[Employee Status].[All]" dimensionUniqueName="[HR Data]" displayFolder="" count="0" memberValueDatatype="130" unbalanced="0"/>
    <cacheHierarchy uniqueName="[HR Data].[Employment Duration]" caption="Employment Duration" attribute="1" defaultMemberUniqueName="[HR Data].[Employment Duration].[All]" allUniqueName="[HR Data].[Employment Duration].[All]" dimensionUniqueName="[HR Data]" displayFolder="" count="0" memberValueDatatype="130" unbalanced="0"/>
    <cacheHierarchy uniqueName="[HR Data].[Actual Employee Status]" caption="Actual Employee Status" attribute="1" defaultMemberUniqueName="[HR Data].[Actual Employee Status].[All]" allUniqueName="[HR Data].[Actual Employee Status].[All]" dimensionUniqueName="[HR Data]" displayFolder="" count="0" memberValueDatatype="130" unbalanced="0"/>
    <cacheHierarchy uniqueName="[HR Data].[Tenure Years]" caption="Tenure Years" attribute="1" defaultMemberUniqueName="[HR Data].[Tenure Years].[All]" allUniqueName="[HR Data].[Tenure Years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is terminated]" caption="is terminated" attribute="1" defaultMemberUniqueName="[HR Data].[is terminated].[All]" allUniqueName="[HR Data].[is terminated].[All]" dimensionUniqueName="[HR Data]" displayFolder="" count="0" memberValueDatatype="130" unbalanced="0"/>
    <cacheHierarchy uniqueName="[HR Data].[hire year]" caption="hire year" attribute="1" defaultMemberUniqueName="[HR Data].[hire year].[All]" allUniqueName="[HR Data].[hire year].[All]" dimensionUniqueName="[HR Data]" displayFolder="" count="0" memberValueDatatype="20" unbalanced="0"/>
    <cacheHierarchy uniqueName="[HR Data].[Termination Year]" caption="Termination Year" attribute="1" defaultMemberUniqueName="[HR Data].[Termination Year].[All]" allUniqueName="[HR Data].[Termination Year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  3 1].[Termination Year]" caption="Termination Year" attribute="1" defaultMemberUniqueName="[HR Data  3 1].[Termination Year].[All]" allUniqueName="[HR Data  3 1].[Termination Year].[All]" dimensionUniqueName="[HR Data  3 1]" displayFolder="" count="0" memberValueDatatype="130" unbalanced="0"/>
    <cacheHierarchy uniqueName="[HR Data  3 1].[Count]" caption="Count" attribute="1" defaultMemberUniqueName="[HR Data  3 1].[Count].[All]" allUniqueName="[HR Data  3 1].[Count].[All]" dimensionUniqueName="[HR Data  3 1]" displayFolder="" count="0" memberValueDatatype="20" unbalanced="0"/>
    <cacheHierarchy uniqueName="[Number per term year].[Termination Year]" caption="Termination Year" attribute="1" defaultMemberUniqueName="[Number per term year].[Termination Year].[All]" allUniqueName="[Number per term year].[Termination Year].[All]" dimensionUniqueName="[Number per term year]" displayFolder="" count="0" memberValueDatatype="130" unbalanced="0"/>
    <cacheHierarchy uniqueName="[Number per term year].[Count]" caption="Count" attribute="1" defaultMemberUniqueName="[Number per term year].[Count].[All]" allUniqueName="[Number per term year].[Count].[All]" dimensionUniqueName="[Number per term year]" displayFolder="" count="0" memberValueDatatype="20" unbalanced="0"/>
    <cacheHierarchy uniqueName="[Tunover by Race].[race]" caption="race" attribute="1" defaultMemberUniqueName="[Tunover by Race].[race].[All]" allUniqueName="[Tunover by Race].[race].[All]" dimensionUniqueName="[Tunover by Race]" displayFolder="" count="0" memberValueDatatype="130" unbalanced="0"/>
    <cacheHierarchy uniqueName="[Tunover by Race].[total_employees]" caption="total_employees" attribute="1" defaultMemberUniqueName="[Tunover by Race].[total_employees].[All]" allUniqueName="[Tunover by Race].[total_employees].[All]" dimensionUniqueName="[Tunover by Race]" displayFolder="" count="0" memberValueDatatype="20" unbalanced="0"/>
    <cacheHierarchy uniqueName="[Tunover by Race].[terminated]" caption="terminated" attribute="1" defaultMemberUniqueName="[Tunover by Race].[terminated].[All]" allUniqueName="[Tunover by Race].[terminated].[All]" dimensionUniqueName="[Tunover by Race]" displayFolder="" count="0" memberValueDatatype="20" unbalanced="0"/>
    <cacheHierarchy uniqueName="[Tunover by Race].[Turnover by race]" caption="Turnover by race" attribute="1" defaultMemberUniqueName="[Tunover by Race].[Turnover by race].[All]" allUniqueName="[Tunover by Race].[Turnover by race].[All]" dimensionUniqueName="[Tunover by Race]" displayFolder="" count="0" memberValueDatatype="130" unbalanced="0"/>
    <cacheHierarchy uniqueName="[Turnover by Depr-JT].[department]" caption="department" attribute="1" defaultMemberUniqueName="[Turnover by Depr-JT].[department].[All]" allUniqueName="[Turnover by Depr-JT].[department].[All]" dimensionUniqueName="[Turnover by Depr-JT]" displayFolder="" count="0" memberValueDatatype="130" unbalanced="0"/>
    <cacheHierarchy uniqueName="[Turnover by Depr-JT].[jobtitle]" caption="jobtitle" attribute="1" defaultMemberUniqueName="[Turnover by Depr-JT].[jobtitle].[All]" allUniqueName="[Turnover by Depr-JT].[jobtitle].[All]" dimensionUniqueName="[Turnover by Depr-JT]" displayFolder="" count="0" memberValueDatatype="130" unbalanced="0"/>
    <cacheHierarchy uniqueName="[Turnover by Depr-JT].[total_employees]" caption="total_employees" attribute="1" defaultMemberUniqueName="[Turnover by Depr-JT].[total_employees].[All]" allUniqueName="[Turnover by Depr-JT].[total_employees].[All]" dimensionUniqueName="[Turnover by Depr-JT]" displayFolder="" count="0" memberValueDatatype="20" unbalanced="0"/>
    <cacheHierarchy uniqueName="[Turnover by Depr-JT].[terminated]" caption="terminated" attribute="1" defaultMemberUniqueName="[Turnover by Depr-JT].[terminated].[All]" allUniqueName="[Turnover by Depr-JT].[terminated].[All]" dimensionUniqueName="[Turnover by Depr-JT]" displayFolder="" count="0" memberValueDatatype="5" unbalanced="0"/>
    <cacheHierarchy uniqueName="[Turnover by Depr-JT].[TuroverDeptJT]" caption="TuroverDeptJT" attribute="1" defaultMemberUniqueName="[Turnover by Depr-JT].[TuroverDeptJT].[All]" allUniqueName="[Turnover by Depr-JT].[TuroverDeptJT].[All]" dimensionUniqueName="[Turnover by Depr-JT]" displayFolder="" count="0" memberValueDatatype="130" unbalanced="0"/>
    <cacheHierarchy uniqueName="[Turnover by Dept].[department]" caption="department" attribute="1" defaultMemberUniqueName="[Turnover by Dept].[department].[All]" allUniqueName="[Turnover by Dept].[department].[All]" dimensionUniqueName="[Turnover by Dept]" displayFolder="" count="0" memberValueDatatype="130" unbalanced="0"/>
    <cacheHierarchy uniqueName="[Turnover by Dept].[total_employees]" caption="total_employees" attribute="1" defaultMemberUniqueName="[Turnover by Dept].[total_employees].[All]" allUniqueName="[Turnover by Dept].[total_employees].[All]" dimensionUniqueName="[Turnover by Dept]" displayFolder="" count="0" memberValueDatatype="20" unbalanced="0"/>
    <cacheHierarchy uniqueName="[Turnover by Dept].[terminated by Dept]" caption="terminated by Dept" attribute="1" defaultMemberUniqueName="[Turnover by Dept].[terminated by Dept].[All]" allUniqueName="[Turnover by Dept].[terminated by Dept].[All]" dimensionUniqueName="[Turnover by Dept]" displayFolder="" count="0" memberValueDatatype="5" unbalanced="0"/>
    <cacheHierarchy uniqueName="[Turnover by Dept].[Turnover by dept]" caption="Turnover by dept" attribute="1" defaultMemberUniqueName="[Turnover by Dept].[Turnover by dept].[All]" allUniqueName="[Turnover by Dept].[Turnover by dept].[All]" dimensionUniqueName="[Turnover by Dept]" displayFolder="" count="0" memberValueDatatype="130" unbalanced="0"/>
    <cacheHierarchy uniqueName="[Turnover by Gender].[gender]" caption="gender" attribute="1" defaultMemberUniqueName="[Turnover by Gender].[gender].[All]" allUniqueName="[Turnover by Gender].[gender].[All]" dimensionUniqueName="[Turnover by Gender]" displayFolder="" count="0" memberValueDatatype="130" unbalanced="0"/>
    <cacheHierarchy uniqueName="[Turnover by Gender].[total_employees]" caption="total_employees" attribute="1" defaultMemberUniqueName="[Turnover by Gender].[total_employees].[All]" allUniqueName="[Turnover by Gender].[total_employees].[All]" dimensionUniqueName="[Turnover by Gender]" displayFolder="" count="0" memberValueDatatype="20" unbalanced="0"/>
    <cacheHierarchy uniqueName="[Turnover by Gender].[terminated]" caption="terminated" attribute="1" defaultMemberUniqueName="[Turnover by Gender].[terminated].[All]" allUniqueName="[Turnover by Gender].[terminated].[All]" dimensionUniqueName="[Turnover by Gender]" displayFolder="" count="0" memberValueDatatype="5" unbalanced="0"/>
    <cacheHierarchy uniqueName="[Turnover by Gender].[Turnover by gender]" caption="Turnover by gender" attribute="1" defaultMemberUniqueName="[Turnover by Gender].[Turnover by gender].[All]" allUniqueName="[Turnover by Gender].[Turnover by gender].[All]" dimensionUniqueName="[Turnover by Gender]" displayFolder="" count="0" memberValueDatatype="20" unbalanced="0"/>
    <cacheHierarchy uniqueName="[turnover by job title].[jobtitle]" caption="jobtitle" attribute="1" defaultMemberUniqueName="[turnover by job title].[jobtitle].[All]" allUniqueName="[turnover by job title].[jobtitle].[All]" dimensionUniqueName="[turnover by job title]" displayFolder="" count="0" memberValueDatatype="130" unbalanced="0"/>
    <cacheHierarchy uniqueName="[turnover by job title].[total_employees]" caption="total_employees" attribute="1" defaultMemberUniqueName="[turnover by job title].[total_employees].[All]" allUniqueName="[turnover by job title].[total_employees].[All]" dimensionUniqueName="[turnover by job title]" displayFolder="" count="0" memberValueDatatype="20" unbalanced="0"/>
    <cacheHierarchy uniqueName="[turnover by job title].[terminated]" caption="terminated" attribute="1" defaultMemberUniqueName="[turnover by job title].[terminated].[All]" allUniqueName="[turnover by job title].[terminated].[All]" dimensionUniqueName="[turnover by job title]" displayFolder="" count="0" memberValueDatatype="5" unbalanced="0"/>
    <cacheHierarchy uniqueName="[turnover by job title].[turnover by Job title]" caption="turnover by Job title" attribute="1" defaultMemberUniqueName="[turnover by job title].[turnover by Job title].[All]" allUniqueName="[turnover by job title].[turnover by Job title].[All]" dimensionUniqueName="[turnover by job title]" displayFolder="" count="0" memberValueDatatype="130" unbalanced="0"/>
    <cacheHierarchy uniqueName="[Turnover rate].[Turnover rate]" caption="Turnover rate" attribute="1" defaultMemberUniqueName="[Turnover rate].[Turnover rate].[All]" allUniqueName="[Turnover rate].[Turnover rate].[All]" dimensionUniqueName="[Turnover rate]" displayFolder="" count="0" memberValueDatatype="5" unbalanced="0"/>
    <cacheHierarchy uniqueName="[Turnover rate 1].[Turnover rate]" caption="Turnover rate" attribute="1" defaultMemberUniqueName="[Turnover rate 1].[Turnover rate].[All]" allUniqueName="[Turnover rate 1].[Turnover rate].[All]" dimensionUniqueName="[Turnover rate 1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XL_Count HR Data  3 1]" caption="__XL_Count HR Data  3 1" measure="1" displayFolder="" measureGroup="HR Data  3 1" count="0" hidden="1"/>
    <cacheHierarchy uniqueName="[Measures].[__XL_Count Turnover by Gender]" caption="__XL_Count Turnover by Gender" measure="1" displayFolder="" measureGroup="Turnover by Gender" count="0" hidden="1"/>
    <cacheHierarchy uniqueName="[Measures].[__XL_Count Tunover by Race]" caption="__XL_Count Tunover by Race" measure="1" displayFolder="" measureGroup="Tunover by Race" count="0" hidden="1"/>
    <cacheHierarchy uniqueName="[Measures].[__XL_Count count by hire year]" caption="__XL_Count count by hire year" measure="1" displayFolder="" measureGroup="count by hire year" count="0" hidden="1"/>
    <cacheHierarchy uniqueName="[Measures].[__XL_Count Turnover rate]" caption="__XL_Count Turnover rate" measure="1" displayFolder="" measureGroup="Turnover rate" count="0" hidden="1"/>
    <cacheHierarchy uniqueName="[Measures].[__XL_Count Turnover rate 1]" caption="__XL_Count Turnover rate 1" measure="1" displayFolder="" measureGroup="Turnover rate 1" count="0" hidden="1"/>
    <cacheHierarchy uniqueName="[Measures].[__XL_Count Number per term year]" caption="__XL_Count Number per term year" measure="1" displayFolder="" measureGroup="Number per term year" count="0" hidden="1"/>
    <cacheHierarchy uniqueName="[Measures].[__XL_Count Turnover by Dept]" caption="__XL_Count Turnover by Dept" measure="1" displayFolder="" measureGroup="Turnover by Dept" count="0" hidden="1"/>
    <cacheHierarchy uniqueName="[Measures].[__XL_Count turnover by job title]" caption="__XL_Count turnover by job title" measure="1" displayFolder="" measureGroup="turnover by job title" count="0" hidden="1"/>
    <cacheHierarchy uniqueName="[Measures].[__XL_Count Turnover by Depr-JT]" caption="__XL_Count Turnover by Depr-JT" measure="1" displayFolder="" measureGroup="Turnover by Depr-JT" count="0" hidden="1"/>
    <cacheHierarchy uniqueName="[Measures].[__No measures defined]" caption="__No measures defined" measure="1" displayFolder="" count="0" hidden="1"/>
    <cacheHierarchy uniqueName="[Measures].[Count of id]" caption="Count of id" measure="1" displayFolder="" measureGroup="HR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partment]" caption="Count of department" measure="1" displayFolder="" measureGroup="HR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ount]" caption="Sum of Count" measure="1" displayFolder="" measureGroup="HR Data  3 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hire year 2]" caption="Sum of hire year 2" measure="1" displayFolder="" measureGroup="HR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ire year]" caption="Sum of hire year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unt 2]" caption="Sum of Count 2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employees]" caption="Sum of total_employees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terminated by Dept]" caption="Sum of terminated by Dept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jobtitle]" caption="Count of jobtitle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total_employees 2]" caption="Sum of total_employees 2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TuroverDeptJT]" caption="Count of TuroverDeptJT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erminated]" caption="Sum of terminated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12">
    <dimension name="count by hire year" uniqueName="[count by hire year]" caption="count by hire year"/>
    <dimension name="HR Data" uniqueName="[HR Data]" caption="HR Data"/>
    <dimension name="HR Data  3 1" uniqueName="[HR Data  3 1]" caption="HR Data  3 1"/>
    <dimension measure="1" name="Measures" uniqueName="[Measures]" caption="Measures"/>
    <dimension name="Number per term year" uniqueName="[Number per term year]" caption="Number per term year"/>
    <dimension name="Tunover by Race" uniqueName="[Tunover by Race]" caption="Tunover by Race"/>
    <dimension name="Turnover by Depr-JT" uniqueName="[Turnover by Depr-JT]" caption="Turnover by Depr-JT"/>
    <dimension name="Turnover by Dept" uniqueName="[Turnover by Dept]" caption="Turnover by Dept"/>
    <dimension name="Turnover by Gender" uniqueName="[Turnover by Gender]" caption="Turnover by Gender"/>
    <dimension name="turnover by job title" uniqueName="[turnover by job title]" caption="turnover by job title"/>
    <dimension name="Turnover rate" uniqueName="[Turnover rate]" caption="Turnover rate"/>
    <dimension name="Turnover rate 1" uniqueName="[Turnover rate 1]" caption="Turnover rate 1"/>
  </dimensions>
  <measureGroups count="11">
    <measureGroup name="count by hire year" caption="count by hire year"/>
    <measureGroup name="HR Data" caption="HR Data"/>
    <measureGroup name="HR Data  3 1" caption="HR Data  3 1"/>
    <measureGroup name="Number per term year" caption="Number per term year"/>
    <measureGroup name="Tunover by Race" caption="Tunover by Race"/>
    <measureGroup name="Turnover by Depr-JT" caption="Turnover by Depr-JT"/>
    <measureGroup name="Turnover by Dept" caption="Turnover by Dept"/>
    <measureGroup name="Turnover by Gender" caption="Turnover by Gender"/>
    <measureGroup name="turnover by job title" caption="turnover by job title"/>
    <measureGroup name="Turnover rate" caption="Turnover rate"/>
    <measureGroup name="Turnover rate 1" caption="Turnover rate 1"/>
  </measureGroups>
  <maps count="11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3.943884722219" backgroundQuery="1" createdVersion="8" refreshedVersion="8" minRefreshableVersion="3" recordCount="0" supportSubquery="1" supportAdvancedDrill="1" xr:uid="{CA2D8792-2F68-4A9C-A241-D352B4246F02}">
  <cacheSource type="external" connectionId="12"/>
  <cacheFields count="4">
    <cacheField name="[HR Data].[race].[race]" caption="race" numFmtId="0" hierarchy="7" level="1">
      <sharedItems count="7">
        <s v="American Indian or Alaska Native"/>
        <s v="Asian"/>
        <s v="Black or African American"/>
        <s v="Hispanic or Latino"/>
        <s v="Native Hawaiian or Other Pacific Islander"/>
        <s v="Two or More Races"/>
        <s v="White"/>
      </sharedItems>
    </cacheField>
    <cacheField name="[HR Data].[department].[department]" caption="department" numFmtId="0" hierarchy="8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  <cacheField name="[Measures].[Count of id]" caption="Count of id" numFmtId="0" hierarchy="68" level="32767"/>
    <cacheField name="[HR Data].[gender].[gender]" caption="gender" numFmtId="0" hierarchy="6" level="1">
      <sharedItems count="2">
        <s v="Female"/>
        <s v="Male"/>
      </sharedItems>
    </cacheField>
  </cacheFields>
  <cacheHierarchies count="80">
    <cacheHierarchy uniqueName="[count by hire year].[hire year]" caption="hire year" attribute="1" defaultMemberUniqueName="[count by hire year].[hire year].[All]" allUniqueName="[count by hire year].[hire year].[All]" dimensionUniqueName="[count by hire year]" displayFolder="" count="0" memberValueDatatype="20" unbalanced="0"/>
    <cacheHierarchy uniqueName="[count by hire year].[Count]" caption="Count" attribute="1" defaultMemberUniqueName="[count by hire year].[Count].[All]" allUniqueName="[count by hire year].[Count].[All]" dimensionUniqueName="[count by hire year]" displayFolder="" count="0" memberValueDatatype="20" unbalanced="0"/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2" memberValueDatatype="130" unbalanced="0">
      <fieldsUsage count="2">
        <fieldUsage x="-1"/>
        <fieldUsage x="3"/>
      </fieldsUsage>
    </cacheHierarchy>
    <cacheHierarchy uniqueName="[HR Data].[race]" caption="race" attribute="1" defaultMemberUniqueName="[HR Data].[race].[All]" allUniqueName="[HR Data].[race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ination Time]" caption="Termination Time" attribute="1" defaultMemberUniqueName="[HR Data].[Termination Time].[All]" allUniqueName="[HR Data].[Termination Tim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Employee Status]" caption="Employee Status" attribute="1" defaultMemberUniqueName="[HR Data].[Employee Status].[All]" allUniqueName="[HR Data].[Employee Status].[All]" dimensionUniqueName="[HR Data]" displayFolder="" count="0" memberValueDatatype="130" unbalanced="0"/>
    <cacheHierarchy uniqueName="[HR Data].[Employment Duration]" caption="Employment Duration" attribute="1" defaultMemberUniqueName="[HR Data].[Employment Duration].[All]" allUniqueName="[HR Data].[Employment Duration].[All]" dimensionUniqueName="[HR Data]" displayFolder="" count="0" memberValueDatatype="130" unbalanced="0"/>
    <cacheHierarchy uniqueName="[HR Data].[Actual Employee Status]" caption="Actual Employee Status" attribute="1" defaultMemberUniqueName="[HR Data].[Actual Employee Status].[All]" allUniqueName="[HR Data].[Actual Employee Status].[All]" dimensionUniqueName="[HR Data]" displayFolder="" count="0" memberValueDatatype="130" unbalanced="0"/>
    <cacheHierarchy uniqueName="[HR Data].[Tenure Years]" caption="Tenure Years" attribute="1" defaultMemberUniqueName="[HR Data].[Tenure Years].[All]" allUniqueName="[HR Data].[Tenure Years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is terminated]" caption="is terminated" attribute="1" defaultMemberUniqueName="[HR Data].[is terminated].[All]" allUniqueName="[HR Data].[is terminated].[All]" dimensionUniqueName="[HR Data]" displayFolder="" count="0" memberValueDatatype="130" unbalanced="0"/>
    <cacheHierarchy uniqueName="[HR Data].[hire year]" caption="hire year" attribute="1" defaultMemberUniqueName="[HR Data].[hire year].[All]" allUniqueName="[HR Data].[hire year].[All]" dimensionUniqueName="[HR Data]" displayFolder="" count="0" memberValueDatatype="20" unbalanced="0"/>
    <cacheHierarchy uniqueName="[HR Data].[Termination Year]" caption="Termination Year" attribute="1" defaultMemberUniqueName="[HR Data].[Termination Year].[All]" allUniqueName="[HR Data].[Termination Year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  3 1].[Termination Year]" caption="Termination Year" attribute="1" defaultMemberUniqueName="[HR Data  3 1].[Termination Year].[All]" allUniqueName="[HR Data  3 1].[Termination Year].[All]" dimensionUniqueName="[HR Data  3 1]" displayFolder="" count="0" memberValueDatatype="130" unbalanced="0"/>
    <cacheHierarchy uniqueName="[HR Data  3 1].[Count]" caption="Count" attribute="1" defaultMemberUniqueName="[HR Data  3 1].[Count].[All]" allUniqueName="[HR Data  3 1].[Count].[All]" dimensionUniqueName="[HR Data  3 1]" displayFolder="" count="0" memberValueDatatype="20" unbalanced="0"/>
    <cacheHierarchy uniqueName="[Number per term year].[Termination Year]" caption="Termination Year" attribute="1" defaultMemberUniqueName="[Number per term year].[Termination Year].[All]" allUniqueName="[Number per term year].[Termination Year].[All]" dimensionUniqueName="[Number per term year]" displayFolder="" count="0" memberValueDatatype="130" unbalanced="0"/>
    <cacheHierarchy uniqueName="[Number per term year].[Count]" caption="Count" attribute="1" defaultMemberUniqueName="[Number per term year].[Count].[All]" allUniqueName="[Number per term year].[Count].[All]" dimensionUniqueName="[Number per term year]" displayFolder="" count="0" memberValueDatatype="20" unbalanced="0"/>
    <cacheHierarchy uniqueName="[Tunover by Race].[race]" caption="race" attribute="1" defaultMemberUniqueName="[Tunover by Race].[race].[All]" allUniqueName="[Tunover by Race].[race].[All]" dimensionUniqueName="[Tunover by Race]" displayFolder="" count="0" memberValueDatatype="130" unbalanced="0"/>
    <cacheHierarchy uniqueName="[Tunover by Race].[total_employees]" caption="total_employees" attribute="1" defaultMemberUniqueName="[Tunover by Race].[total_employees].[All]" allUniqueName="[Tunover by Race].[total_employees].[All]" dimensionUniqueName="[Tunover by Race]" displayFolder="" count="0" memberValueDatatype="20" unbalanced="0"/>
    <cacheHierarchy uniqueName="[Tunover by Race].[terminated]" caption="terminated" attribute="1" defaultMemberUniqueName="[Tunover by Race].[terminated].[All]" allUniqueName="[Tunover by Race].[terminated].[All]" dimensionUniqueName="[Tunover by Race]" displayFolder="" count="0" memberValueDatatype="20" unbalanced="0"/>
    <cacheHierarchy uniqueName="[Tunover by Race].[Turnover by race]" caption="Turnover by race" attribute="1" defaultMemberUniqueName="[Tunover by Race].[Turnover by race].[All]" allUniqueName="[Tunover by Race].[Turnover by race].[All]" dimensionUniqueName="[Tunover by Race]" displayFolder="" count="0" memberValueDatatype="130" unbalanced="0"/>
    <cacheHierarchy uniqueName="[Turnover by Depr-JT].[department]" caption="department" attribute="1" defaultMemberUniqueName="[Turnover by Depr-JT].[department].[All]" allUniqueName="[Turnover by Depr-JT].[department].[All]" dimensionUniqueName="[Turnover by Depr-JT]" displayFolder="" count="0" memberValueDatatype="130" unbalanced="0"/>
    <cacheHierarchy uniqueName="[Turnover by Depr-JT].[jobtitle]" caption="jobtitle" attribute="1" defaultMemberUniqueName="[Turnover by Depr-JT].[jobtitle].[All]" allUniqueName="[Turnover by Depr-JT].[jobtitle].[All]" dimensionUniqueName="[Turnover by Depr-JT]" displayFolder="" count="0" memberValueDatatype="130" unbalanced="0"/>
    <cacheHierarchy uniqueName="[Turnover by Depr-JT].[total_employees]" caption="total_employees" attribute="1" defaultMemberUniqueName="[Turnover by Depr-JT].[total_employees].[All]" allUniqueName="[Turnover by Depr-JT].[total_employees].[All]" dimensionUniqueName="[Turnover by Depr-JT]" displayFolder="" count="0" memberValueDatatype="20" unbalanced="0"/>
    <cacheHierarchy uniqueName="[Turnover by Depr-JT].[terminated]" caption="terminated" attribute="1" defaultMemberUniqueName="[Turnover by Depr-JT].[terminated].[All]" allUniqueName="[Turnover by Depr-JT].[terminated].[All]" dimensionUniqueName="[Turnover by Depr-JT]" displayFolder="" count="0" memberValueDatatype="5" unbalanced="0"/>
    <cacheHierarchy uniqueName="[Turnover by Depr-JT].[TuroverDeptJT]" caption="TuroverDeptJT" attribute="1" defaultMemberUniqueName="[Turnover by Depr-JT].[TuroverDeptJT].[All]" allUniqueName="[Turnover by Depr-JT].[TuroverDeptJT].[All]" dimensionUniqueName="[Turnover by Depr-JT]" displayFolder="" count="0" memberValueDatatype="130" unbalanced="0"/>
    <cacheHierarchy uniqueName="[Turnover by Dept].[department]" caption="department" attribute="1" defaultMemberUniqueName="[Turnover by Dept].[department].[All]" allUniqueName="[Turnover by Dept].[department].[All]" dimensionUniqueName="[Turnover by Dept]" displayFolder="" count="0" memberValueDatatype="130" unbalanced="0"/>
    <cacheHierarchy uniqueName="[Turnover by Dept].[total_employees]" caption="total_employees" attribute="1" defaultMemberUniqueName="[Turnover by Dept].[total_employees].[All]" allUniqueName="[Turnover by Dept].[total_employees].[All]" dimensionUniqueName="[Turnover by Dept]" displayFolder="" count="0" memberValueDatatype="20" unbalanced="0"/>
    <cacheHierarchy uniqueName="[Turnover by Dept].[terminated by Dept]" caption="terminated by Dept" attribute="1" defaultMemberUniqueName="[Turnover by Dept].[terminated by Dept].[All]" allUniqueName="[Turnover by Dept].[terminated by Dept].[All]" dimensionUniqueName="[Turnover by Dept]" displayFolder="" count="0" memberValueDatatype="5" unbalanced="0"/>
    <cacheHierarchy uniqueName="[Turnover by Dept].[Turnover by dept]" caption="Turnover by dept" attribute="1" defaultMemberUniqueName="[Turnover by Dept].[Turnover by dept].[All]" allUniqueName="[Turnover by Dept].[Turnover by dept].[All]" dimensionUniqueName="[Turnover by Dept]" displayFolder="" count="0" memberValueDatatype="130" unbalanced="0"/>
    <cacheHierarchy uniqueName="[Turnover by Gender].[gender]" caption="gender" attribute="1" defaultMemberUniqueName="[Turnover by Gender].[gender].[All]" allUniqueName="[Turnover by Gender].[gender].[All]" dimensionUniqueName="[Turnover by Gender]" displayFolder="" count="0" memberValueDatatype="130" unbalanced="0"/>
    <cacheHierarchy uniqueName="[Turnover by Gender].[total_employees]" caption="total_employees" attribute="1" defaultMemberUniqueName="[Turnover by Gender].[total_employees].[All]" allUniqueName="[Turnover by Gender].[total_employees].[All]" dimensionUniqueName="[Turnover by Gender]" displayFolder="" count="0" memberValueDatatype="20" unbalanced="0"/>
    <cacheHierarchy uniqueName="[Turnover by Gender].[terminated]" caption="terminated" attribute="1" defaultMemberUniqueName="[Turnover by Gender].[terminated].[All]" allUniqueName="[Turnover by Gender].[terminated].[All]" dimensionUniqueName="[Turnover by Gender]" displayFolder="" count="0" memberValueDatatype="5" unbalanced="0"/>
    <cacheHierarchy uniqueName="[Turnover by Gender].[Turnover by gender]" caption="Turnover by gender" attribute="1" defaultMemberUniqueName="[Turnover by Gender].[Turnover by gender].[All]" allUniqueName="[Turnover by Gender].[Turnover by gender].[All]" dimensionUniqueName="[Turnover by Gender]" displayFolder="" count="0" memberValueDatatype="20" unbalanced="0"/>
    <cacheHierarchy uniqueName="[turnover by job title].[jobtitle]" caption="jobtitle" attribute="1" defaultMemberUniqueName="[turnover by job title].[jobtitle].[All]" allUniqueName="[turnover by job title].[jobtitle].[All]" dimensionUniqueName="[turnover by job title]" displayFolder="" count="0" memberValueDatatype="130" unbalanced="0"/>
    <cacheHierarchy uniqueName="[turnover by job title].[total_employees]" caption="total_employees" attribute="1" defaultMemberUniqueName="[turnover by job title].[total_employees].[All]" allUniqueName="[turnover by job title].[total_employees].[All]" dimensionUniqueName="[turnover by job title]" displayFolder="" count="0" memberValueDatatype="20" unbalanced="0"/>
    <cacheHierarchy uniqueName="[turnover by job title].[terminated]" caption="terminated" attribute="1" defaultMemberUniqueName="[turnover by job title].[terminated].[All]" allUniqueName="[turnover by job title].[terminated].[All]" dimensionUniqueName="[turnover by job title]" displayFolder="" count="0" memberValueDatatype="5" unbalanced="0"/>
    <cacheHierarchy uniqueName="[turnover by job title].[turnover by Job title]" caption="turnover by Job title" attribute="1" defaultMemberUniqueName="[turnover by job title].[turnover by Job title].[All]" allUniqueName="[turnover by job title].[turnover by Job title].[All]" dimensionUniqueName="[turnover by job title]" displayFolder="" count="0" memberValueDatatype="130" unbalanced="0"/>
    <cacheHierarchy uniqueName="[Turnover rate].[Turnover rate]" caption="Turnover rate" attribute="1" defaultMemberUniqueName="[Turnover rate].[Turnover rate].[All]" allUniqueName="[Turnover rate].[Turnover rate].[All]" dimensionUniqueName="[Turnover rate]" displayFolder="" count="0" memberValueDatatype="5" unbalanced="0"/>
    <cacheHierarchy uniqueName="[Turnover rate 1].[Turnover rate]" caption="Turnover rate" attribute="1" defaultMemberUniqueName="[Turnover rate 1].[Turnover rate].[All]" allUniqueName="[Turnover rate 1].[Turnover rate].[All]" dimensionUniqueName="[Turnover rate 1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XL_Count HR Data  3 1]" caption="__XL_Count HR Data  3 1" measure="1" displayFolder="" measureGroup="HR Data  3 1" count="0" hidden="1"/>
    <cacheHierarchy uniqueName="[Measures].[__XL_Count Turnover by Gender]" caption="__XL_Count Turnover by Gender" measure="1" displayFolder="" measureGroup="Turnover by Gender" count="0" hidden="1"/>
    <cacheHierarchy uniqueName="[Measures].[__XL_Count Tunover by Race]" caption="__XL_Count Tunover by Race" measure="1" displayFolder="" measureGroup="Tunover by Race" count="0" hidden="1"/>
    <cacheHierarchy uniqueName="[Measures].[__XL_Count count by hire year]" caption="__XL_Count count by hire year" measure="1" displayFolder="" measureGroup="count by hire year" count="0" hidden="1"/>
    <cacheHierarchy uniqueName="[Measures].[__XL_Count Turnover rate]" caption="__XL_Count Turnover rate" measure="1" displayFolder="" measureGroup="Turnover rate" count="0" hidden="1"/>
    <cacheHierarchy uniqueName="[Measures].[__XL_Count Turnover rate 1]" caption="__XL_Count Turnover rate 1" measure="1" displayFolder="" measureGroup="Turnover rate 1" count="0" hidden="1"/>
    <cacheHierarchy uniqueName="[Measures].[__XL_Count Number per term year]" caption="__XL_Count Number per term year" measure="1" displayFolder="" measureGroup="Number per term year" count="0" hidden="1"/>
    <cacheHierarchy uniqueName="[Measures].[__XL_Count Turnover by Dept]" caption="__XL_Count Turnover by Dept" measure="1" displayFolder="" measureGroup="Turnover by Dept" count="0" hidden="1"/>
    <cacheHierarchy uniqueName="[Measures].[__XL_Count turnover by job title]" caption="__XL_Count turnover by job title" measure="1" displayFolder="" measureGroup="turnover by job title" count="0" hidden="1"/>
    <cacheHierarchy uniqueName="[Measures].[__XL_Count Turnover by Depr-JT]" caption="__XL_Count Turnover by Depr-JT" measure="1" displayFolder="" measureGroup="Turnover by Depr-JT" count="0" hidden="1"/>
    <cacheHierarchy uniqueName="[Measures].[__No measures defined]" caption="__No measures defined" measure="1" displayFolder="" count="0" hidden="1"/>
    <cacheHierarchy uniqueName="[Measures].[Count of id]" caption="Count of id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partment]" caption="Count of department" measure="1" displayFolder="" measureGroup="HR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ount]" caption="Sum of Count" measure="1" displayFolder="" measureGroup="HR Data  3 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hire year 2]" caption="Sum of hire year 2" measure="1" displayFolder="" measureGroup="HR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ire year]" caption="Sum of hire year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unt 2]" caption="Sum of Count 2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employees]" caption="Sum of total_employees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terminated by Dept]" caption="Sum of terminated by Dept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jobtitle]" caption="Count of jobtitle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total_employees 2]" caption="Sum of total_employees 2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TuroverDeptJT]" caption="Count of TuroverDeptJT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erminated]" caption="Sum of terminated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12">
    <dimension name="count by hire year" uniqueName="[count by hire year]" caption="count by hire year"/>
    <dimension name="HR Data" uniqueName="[HR Data]" caption="HR Data"/>
    <dimension name="HR Data  3 1" uniqueName="[HR Data  3 1]" caption="HR Data  3 1"/>
    <dimension measure="1" name="Measures" uniqueName="[Measures]" caption="Measures"/>
    <dimension name="Number per term year" uniqueName="[Number per term year]" caption="Number per term year"/>
    <dimension name="Tunover by Race" uniqueName="[Tunover by Race]" caption="Tunover by Race"/>
    <dimension name="Turnover by Depr-JT" uniqueName="[Turnover by Depr-JT]" caption="Turnover by Depr-JT"/>
    <dimension name="Turnover by Dept" uniqueName="[Turnover by Dept]" caption="Turnover by Dept"/>
    <dimension name="Turnover by Gender" uniqueName="[Turnover by Gender]" caption="Turnover by Gender"/>
    <dimension name="turnover by job title" uniqueName="[turnover by job title]" caption="turnover by job title"/>
    <dimension name="Turnover rate" uniqueName="[Turnover rate]" caption="Turnover rate"/>
    <dimension name="Turnover rate 1" uniqueName="[Turnover rate 1]" caption="Turnover rate 1"/>
  </dimensions>
  <measureGroups count="11">
    <measureGroup name="count by hire year" caption="count by hire year"/>
    <measureGroup name="HR Data" caption="HR Data"/>
    <measureGroup name="HR Data  3 1" caption="HR Data  3 1"/>
    <measureGroup name="Number per term year" caption="Number per term year"/>
    <measureGroup name="Tunover by Race" caption="Tunover by Race"/>
    <measureGroup name="Turnover by Depr-JT" caption="Turnover by Depr-JT"/>
    <measureGroup name="Turnover by Dept" caption="Turnover by Dept"/>
    <measureGroup name="Turnover by Gender" caption="Turnover by Gender"/>
    <measureGroup name="turnover by job title" caption="turnover by job title"/>
    <measureGroup name="Turnover rate" caption="Turnover rate"/>
    <measureGroup name="Turnover rate 1" caption="Turnover rate 1"/>
  </measureGroups>
  <maps count="11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3.943883449072" backgroundQuery="1" createdVersion="8" refreshedVersion="8" minRefreshableVersion="3" recordCount="0" supportSubquery="1" supportAdvancedDrill="1" xr:uid="{C74A761F-952C-45DB-84BD-B44F64B9B4C6}">
  <cacheSource type="external" connectionId="12"/>
  <cacheFields count="2">
    <cacheField name="[HR Data].[race].[race]" caption="race" numFmtId="0" hierarchy="7" level="1">
      <sharedItems count="7">
        <s v="American Indian or Alaska Native"/>
        <s v="Asian"/>
        <s v="Black or African American"/>
        <s v="Hispanic or Latino"/>
        <s v="Native Hawaiian or Other Pacific Islander"/>
        <s v="Two or More Races"/>
        <s v="White"/>
      </sharedItems>
    </cacheField>
    <cacheField name="[Measures].[Count of id]" caption="Count of id" numFmtId="0" hierarchy="68" level="32767"/>
  </cacheFields>
  <cacheHierarchies count="80">
    <cacheHierarchy uniqueName="[count by hire year].[hire year]" caption="hire year" attribute="1" defaultMemberUniqueName="[count by hire year].[hire year].[All]" allUniqueName="[count by hire year].[hire year].[All]" dimensionUniqueName="[count by hire year]" displayFolder="" count="0" memberValueDatatype="20" unbalanced="0"/>
    <cacheHierarchy uniqueName="[count by hire year].[Count]" caption="Count" attribute="1" defaultMemberUniqueName="[count by hire year].[Count].[All]" allUniqueName="[count by hire year].[Count].[All]" dimensionUniqueName="[count by hire year]" displayFolder="" count="0" memberValueDatatype="20" unbalanced="0"/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ination Time]" caption="Termination Time" attribute="1" defaultMemberUniqueName="[HR Data].[Termination Time].[All]" allUniqueName="[HR Data].[Termination Tim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Employee Status]" caption="Employee Status" attribute="1" defaultMemberUniqueName="[HR Data].[Employee Status].[All]" allUniqueName="[HR Data].[Employee Status].[All]" dimensionUniqueName="[HR Data]" displayFolder="" count="0" memberValueDatatype="130" unbalanced="0"/>
    <cacheHierarchy uniqueName="[HR Data].[Employment Duration]" caption="Employment Duration" attribute="1" defaultMemberUniqueName="[HR Data].[Employment Duration].[All]" allUniqueName="[HR Data].[Employment Duration].[All]" dimensionUniqueName="[HR Data]" displayFolder="" count="0" memberValueDatatype="130" unbalanced="0"/>
    <cacheHierarchy uniqueName="[HR Data].[Actual Employee Status]" caption="Actual Employee Status" attribute="1" defaultMemberUniqueName="[HR Data].[Actual Employee Status].[All]" allUniqueName="[HR Data].[Actual Employee Status].[All]" dimensionUniqueName="[HR Data]" displayFolder="" count="0" memberValueDatatype="130" unbalanced="0"/>
    <cacheHierarchy uniqueName="[HR Data].[Tenure Years]" caption="Tenure Years" attribute="1" defaultMemberUniqueName="[HR Data].[Tenure Years].[All]" allUniqueName="[HR Data].[Tenure Years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is terminated]" caption="is terminated" attribute="1" defaultMemberUniqueName="[HR Data].[is terminated].[All]" allUniqueName="[HR Data].[is terminated].[All]" dimensionUniqueName="[HR Data]" displayFolder="" count="0" memberValueDatatype="130" unbalanced="0"/>
    <cacheHierarchy uniqueName="[HR Data].[hire year]" caption="hire year" attribute="1" defaultMemberUniqueName="[HR Data].[hire year].[All]" allUniqueName="[HR Data].[hire year].[All]" dimensionUniqueName="[HR Data]" displayFolder="" count="0" memberValueDatatype="20" unbalanced="0"/>
    <cacheHierarchy uniqueName="[HR Data].[Termination Year]" caption="Termination Year" attribute="1" defaultMemberUniqueName="[HR Data].[Termination Year].[All]" allUniqueName="[HR Data].[Termination Year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  3 1].[Termination Year]" caption="Termination Year" attribute="1" defaultMemberUniqueName="[HR Data  3 1].[Termination Year].[All]" allUniqueName="[HR Data  3 1].[Termination Year].[All]" dimensionUniqueName="[HR Data  3 1]" displayFolder="" count="0" memberValueDatatype="130" unbalanced="0"/>
    <cacheHierarchy uniqueName="[HR Data  3 1].[Count]" caption="Count" attribute="1" defaultMemberUniqueName="[HR Data  3 1].[Count].[All]" allUniqueName="[HR Data  3 1].[Count].[All]" dimensionUniqueName="[HR Data  3 1]" displayFolder="" count="0" memberValueDatatype="20" unbalanced="0"/>
    <cacheHierarchy uniqueName="[Number per term year].[Termination Year]" caption="Termination Year" attribute="1" defaultMemberUniqueName="[Number per term year].[Termination Year].[All]" allUniqueName="[Number per term year].[Termination Year].[All]" dimensionUniqueName="[Number per term year]" displayFolder="" count="0" memberValueDatatype="130" unbalanced="0"/>
    <cacheHierarchy uniqueName="[Number per term year].[Count]" caption="Count" attribute="1" defaultMemberUniqueName="[Number per term year].[Count].[All]" allUniqueName="[Number per term year].[Count].[All]" dimensionUniqueName="[Number per term year]" displayFolder="" count="0" memberValueDatatype="20" unbalanced="0"/>
    <cacheHierarchy uniqueName="[Tunover by Race].[race]" caption="race" attribute="1" defaultMemberUniqueName="[Tunover by Race].[race].[All]" allUniqueName="[Tunover by Race].[race].[All]" dimensionUniqueName="[Tunover by Race]" displayFolder="" count="0" memberValueDatatype="130" unbalanced="0"/>
    <cacheHierarchy uniqueName="[Tunover by Race].[total_employees]" caption="total_employees" attribute="1" defaultMemberUniqueName="[Tunover by Race].[total_employees].[All]" allUniqueName="[Tunover by Race].[total_employees].[All]" dimensionUniqueName="[Tunover by Race]" displayFolder="" count="0" memberValueDatatype="20" unbalanced="0"/>
    <cacheHierarchy uniqueName="[Tunover by Race].[terminated]" caption="terminated" attribute="1" defaultMemberUniqueName="[Tunover by Race].[terminated].[All]" allUniqueName="[Tunover by Race].[terminated].[All]" dimensionUniqueName="[Tunover by Race]" displayFolder="" count="0" memberValueDatatype="20" unbalanced="0"/>
    <cacheHierarchy uniqueName="[Tunover by Race].[Turnover by race]" caption="Turnover by race" attribute="1" defaultMemberUniqueName="[Tunover by Race].[Turnover by race].[All]" allUniqueName="[Tunover by Race].[Turnover by race].[All]" dimensionUniqueName="[Tunover by Race]" displayFolder="" count="0" memberValueDatatype="130" unbalanced="0"/>
    <cacheHierarchy uniqueName="[Turnover by Depr-JT].[department]" caption="department" attribute="1" defaultMemberUniqueName="[Turnover by Depr-JT].[department].[All]" allUniqueName="[Turnover by Depr-JT].[department].[All]" dimensionUniqueName="[Turnover by Depr-JT]" displayFolder="" count="0" memberValueDatatype="130" unbalanced="0"/>
    <cacheHierarchy uniqueName="[Turnover by Depr-JT].[jobtitle]" caption="jobtitle" attribute="1" defaultMemberUniqueName="[Turnover by Depr-JT].[jobtitle].[All]" allUniqueName="[Turnover by Depr-JT].[jobtitle].[All]" dimensionUniqueName="[Turnover by Depr-JT]" displayFolder="" count="0" memberValueDatatype="130" unbalanced="0"/>
    <cacheHierarchy uniqueName="[Turnover by Depr-JT].[total_employees]" caption="total_employees" attribute="1" defaultMemberUniqueName="[Turnover by Depr-JT].[total_employees].[All]" allUniqueName="[Turnover by Depr-JT].[total_employees].[All]" dimensionUniqueName="[Turnover by Depr-JT]" displayFolder="" count="0" memberValueDatatype="20" unbalanced="0"/>
    <cacheHierarchy uniqueName="[Turnover by Depr-JT].[terminated]" caption="terminated" attribute="1" defaultMemberUniqueName="[Turnover by Depr-JT].[terminated].[All]" allUniqueName="[Turnover by Depr-JT].[terminated].[All]" dimensionUniqueName="[Turnover by Depr-JT]" displayFolder="" count="0" memberValueDatatype="5" unbalanced="0"/>
    <cacheHierarchy uniqueName="[Turnover by Depr-JT].[TuroverDeptJT]" caption="TuroverDeptJT" attribute="1" defaultMemberUniqueName="[Turnover by Depr-JT].[TuroverDeptJT].[All]" allUniqueName="[Turnover by Depr-JT].[TuroverDeptJT].[All]" dimensionUniqueName="[Turnover by Depr-JT]" displayFolder="" count="0" memberValueDatatype="130" unbalanced="0"/>
    <cacheHierarchy uniqueName="[Turnover by Dept].[department]" caption="department" attribute="1" defaultMemberUniqueName="[Turnover by Dept].[department].[All]" allUniqueName="[Turnover by Dept].[department].[All]" dimensionUniqueName="[Turnover by Dept]" displayFolder="" count="0" memberValueDatatype="130" unbalanced="0"/>
    <cacheHierarchy uniqueName="[Turnover by Dept].[total_employees]" caption="total_employees" attribute="1" defaultMemberUniqueName="[Turnover by Dept].[total_employees].[All]" allUniqueName="[Turnover by Dept].[total_employees].[All]" dimensionUniqueName="[Turnover by Dept]" displayFolder="" count="0" memberValueDatatype="20" unbalanced="0"/>
    <cacheHierarchy uniqueName="[Turnover by Dept].[terminated by Dept]" caption="terminated by Dept" attribute="1" defaultMemberUniqueName="[Turnover by Dept].[terminated by Dept].[All]" allUniqueName="[Turnover by Dept].[terminated by Dept].[All]" dimensionUniqueName="[Turnover by Dept]" displayFolder="" count="0" memberValueDatatype="5" unbalanced="0"/>
    <cacheHierarchy uniqueName="[Turnover by Dept].[Turnover by dept]" caption="Turnover by dept" attribute="1" defaultMemberUniqueName="[Turnover by Dept].[Turnover by dept].[All]" allUniqueName="[Turnover by Dept].[Turnover by dept].[All]" dimensionUniqueName="[Turnover by Dept]" displayFolder="" count="0" memberValueDatatype="130" unbalanced="0"/>
    <cacheHierarchy uniqueName="[Turnover by Gender].[gender]" caption="gender" attribute="1" defaultMemberUniqueName="[Turnover by Gender].[gender].[All]" allUniqueName="[Turnover by Gender].[gender].[All]" dimensionUniqueName="[Turnover by Gender]" displayFolder="" count="0" memberValueDatatype="130" unbalanced="0"/>
    <cacheHierarchy uniqueName="[Turnover by Gender].[total_employees]" caption="total_employees" attribute="1" defaultMemberUniqueName="[Turnover by Gender].[total_employees].[All]" allUniqueName="[Turnover by Gender].[total_employees].[All]" dimensionUniqueName="[Turnover by Gender]" displayFolder="" count="0" memberValueDatatype="20" unbalanced="0"/>
    <cacheHierarchy uniqueName="[Turnover by Gender].[terminated]" caption="terminated" attribute="1" defaultMemberUniqueName="[Turnover by Gender].[terminated].[All]" allUniqueName="[Turnover by Gender].[terminated].[All]" dimensionUniqueName="[Turnover by Gender]" displayFolder="" count="0" memberValueDatatype="5" unbalanced="0"/>
    <cacheHierarchy uniqueName="[Turnover by Gender].[Turnover by gender]" caption="Turnover by gender" attribute="1" defaultMemberUniqueName="[Turnover by Gender].[Turnover by gender].[All]" allUniqueName="[Turnover by Gender].[Turnover by gender].[All]" dimensionUniqueName="[Turnover by Gender]" displayFolder="" count="0" memberValueDatatype="20" unbalanced="0"/>
    <cacheHierarchy uniqueName="[turnover by job title].[jobtitle]" caption="jobtitle" attribute="1" defaultMemberUniqueName="[turnover by job title].[jobtitle].[All]" allUniqueName="[turnover by job title].[jobtitle].[All]" dimensionUniqueName="[turnover by job title]" displayFolder="" count="0" memberValueDatatype="130" unbalanced="0"/>
    <cacheHierarchy uniqueName="[turnover by job title].[total_employees]" caption="total_employees" attribute="1" defaultMemberUniqueName="[turnover by job title].[total_employees].[All]" allUniqueName="[turnover by job title].[total_employees].[All]" dimensionUniqueName="[turnover by job title]" displayFolder="" count="0" memberValueDatatype="20" unbalanced="0"/>
    <cacheHierarchy uniqueName="[turnover by job title].[terminated]" caption="terminated" attribute="1" defaultMemberUniqueName="[turnover by job title].[terminated].[All]" allUniqueName="[turnover by job title].[terminated].[All]" dimensionUniqueName="[turnover by job title]" displayFolder="" count="0" memberValueDatatype="5" unbalanced="0"/>
    <cacheHierarchy uniqueName="[turnover by job title].[turnover by Job title]" caption="turnover by Job title" attribute="1" defaultMemberUniqueName="[turnover by job title].[turnover by Job title].[All]" allUniqueName="[turnover by job title].[turnover by Job title].[All]" dimensionUniqueName="[turnover by job title]" displayFolder="" count="0" memberValueDatatype="130" unbalanced="0"/>
    <cacheHierarchy uniqueName="[Turnover rate].[Turnover rate]" caption="Turnover rate" attribute="1" defaultMemberUniqueName="[Turnover rate].[Turnover rate].[All]" allUniqueName="[Turnover rate].[Turnover rate].[All]" dimensionUniqueName="[Turnover rate]" displayFolder="" count="0" memberValueDatatype="5" unbalanced="0"/>
    <cacheHierarchy uniqueName="[Turnover rate 1].[Turnover rate]" caption="Turnover rate" attribute="1" defaultMemberUniqueName="[Turnover rate 1].[Turnover rate].[All]" allUniqueName="[Turnover rate 1].[Turnover rate].[All]" dimensionUniqueName="[Turnover rate 1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XL_Count HR Data  3 1]" caption="__XL_Count HR Data  3 1" measure="1" displayFolder="" measureGroup="HR Data  3 1" count="0" hidden="1"/>
    <cacheHierarchy uniqueName="[Measures].[__XL_Count Turnover by Gender]" caption="__XL_Count Turnover by Gender" measure="1" displayFolder="" measureGroup="Turnover by Gender" count="0" hidden="1"/>
    <cacheHierarchy uniqueName="[Measures].[__XL_Count Tunover by Race]" caption="__XL_Count Tunover by Race" measure="1" displayFolder="" measureGroup="Tunover by Race" count="0" hidden="1"/>
    <cacheHierarchy uniqueName="[Measures].[__XL_Count count by hire year]" caption="__XL_Count count by hire year" measure="1" displayFolder="" measureGroup="count by hire year" count="0" hidden="1"/>
    <cacheHierarchy uniqueName="[Measures].[__XL_Count Turnover rate]" caption="__XL_Count Turnover rate" measure="1" displayFolder="" measureGroup="Turnover rate" count="0" hidden="1"/>
    <cacheHierarchy uniqueName="[Measures].[__XL_Count Turnover rate 1]" caption="__XL_Count Turnover rate 1" measure="1" displayFolder="" measureGroup="Turnover rate 1" count="0" hidden="1"/>
    <cacheHierarchy uniqueName="[Measures].[__XL_Count Number per term year]" caption="__XL_Count Number per term year" measure="1" displayFolder="" measureGroup="Number per term year" count="0" hidden="1"/>
    <cacheHierarchy uniqueName="[Measures].[__XL_Count Turnover by Dept]" caption="__XL_Count Turnover by Dept" measure="1" displayFolder="" measureGroup="Turnover by Dept" count="0" hidden="1"/>
    <cacheHierarchy uniqueName="[Measures].[__XL_Count turnover by job title]" caption="__XL_Count turnover by job title" measure="1" displayFolder="" measureGroup="turnover by job title" count="0" hidden="1"/>
    <cacheHierarchy uniqueName="[Measures].[__XL_Count Turnover by Depr-JT]" caption="__XL_Count Turnover by Depr-JT" measure="1" displayFolder="" measureGroup="Turnover by Depr-JT" count="0" hidden="1"/>
    <cacheHierarchy uniqueName="[Measures].[__No measures defined]" caption="__No measures defined" measure="1" displayFolder="" count="0" hidden="1"/>
    <cacheHierarchy uniqueName="[Measures].[Count of id]" caption="Count of id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partment]" caption="Count of department" measure="1" displayFolder="" measureGroup="HR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ount]" caption="Sum of Count" measure="1" displayFolder="" measureGroup="HR Data  3 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hire year 2]" caption="Sum of hire year 2" measure="1" displayFolder="" measureGroup="HR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ire year]" caption="Sum of hire year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unt 2]" caption="Sum of Count 2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employees]" caption="Sum of total_employees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terminated by Dept]" caption="Sum of terminated by Dept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jobtitle]" caption="Count of jobtitle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total_employees 2]" caption="Sum of total_employees 2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TuroverDeptJT]" caption="Count of TuroverDeptJT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erminated]" caption="Sum of terminated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12">
    <dimension name="count by hire year" uniqueName="[count by hire year]" caption="count by hire year"/>
    <dimension name="HR Data" uniqueName="[HR Data]" caption="HR Data"/>
    <dimension name="HR Data  3 1" uniqueName="[HR Data  3 1]" caption="HR Data  3 1"/>
    <dimension measure="1" name="Measures" uniqueName="[Measures]" caption="Measures"/>
    <dimension name="Number per term year" uniqueName="[Number per term year]" caption="Number per term year"/>
    <dimension name="Tunover by Race" uniqueName="[Tunover by Race]" caption="Tunover by Race"/>
    <dimension name="Turnover by Depr-JT" uniqueName="[Turnover by Depr-JT]" caption="Turnover by Depr-JT"/>
    <dimension name="Turnover by Dept" uniqueName="[Turnover by Dept]" caption="Turnover by Dept"/>
    <dimension name="Turnover by Gender" uniqueName="[Turnover by Gender]" caption="Turnover by Gender"/>
    <dimension name="turnover by job title" uniqueName="[turnover by job title]" caption="turnover by job title"/>
    <dimension name="Turnover rate" uniqueName="[Turnover rate]" caption="Turnover rate"/>
    <dimension name="Turnover rate 1" uniqueName="[Turnover rate 1]" caption="Turnover rate 1"/>
  </dimensions>
  <measureGroups count="11">
    <measureGroup name="count by hire year" caption="count by hire year"/>
    <measureGroup name="HR Data" caption="HR Data"/>
    <measureGroup name="HR Data  3 1" caption="HR Data  3 1"/>
    <measureGroup name="Number per term year" caption="Number per term year"/>
    <measureGroup name="Tunover by Race" caption="Tunover by Race"/>
    <measureGroup name="Turnover by Depr-JT" caption="Turnover by Depr-JT"/>
    <measureGroup name="Turnover by Dept" caption="Turnover by Dept"/>
    <measureGroup name="Turnover by Gender" caption="Turnover by Gender"/>
    <measureGroup name="turnover by job title" caption="turnover by job title"/>
    <measureGroup name="Turnover rate" caption="Turnover rate"/>
    <measureGroup name="Turnover rate 1" caption="Turnover rate 1"/>
  </measureGroups>
  <maps count="11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3.943882523148" backgroundQuery="1" createdVersion="8" refreshedVersion="8" minRefreshableVersion="3" recordCount="0" supportSubquery="1" supportAdvancedDrill="1" xr:uid="{65B8C968-02CD-4664-A4CA-D64870F023B3}">
  <cacheSource type="external" connectionId="12"/>
  <cacheFields count="3">
    <cacheField name="[Measures].[Count of id]" caption="Count of id" numFmtId="0" hierarchy="68" level="32767"/>
    <cacheField name="[HR Data].[hire_date (Year)].[hire_date (Year)]" caption="hire_date (Year)" numFmtId="0" hierarchy="25" level="1">
      <sharedItems count="21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</sharedItems>
    </cacheField>
    <cacheField name="[HR Data].[location].[location]" caption="location" numFmtId="0" hierarchy="10" level="1">
      <sharedItems count="2">
        <s v="Headquarters"/>
        <s v="Remote"/>
      </sharedItems>
    </cacheField>
  </cacheFields>
  <cacheHierarchies count="80">
    <cacheHierarchy uniqueName="[count by hire year].[hire year]" caption="hire year" attribute="1" defaultMemberUniqueName="[count by hire year].[hire year].[All]" allUniqueName="[count by hire year].[hire year].[All]" dimensionUniqueName="[count by hire year]" displayFolder="" count="0" memberValueDatatype="20" unbalanced="0"/>
    <cacheHierarchy uniqueName="[count by hire year].[Count]" caption="Count" attribute="1" defaultMemberUniqueName="[count by hire year].[Count].[All]" allUniqueName="[count by hire year].[Count].[All]" dimensionUniqueName="[count by hire year]" displayFolder="" count="0" memberValueDatatype="20" unbalanced="0"/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2" memberValueDatatype="130" unbalanced="0">
      <fieldsUsage count="2">
        <fieldUsage x="-1"/>
        <fieldUsage x="2"/>
      </fieldsUsage>
    </cacheHierarchy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ination Time]" caption="Termination Time" attribute="1" defaultMemberUniqueName="[HR Data].[Termination Time].[All]" allUniqueName="[HR Data].[Termination Tim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Employee Status]" caption="Employee Status" attribute="1" defaultMemberUniqueName="[HR Data].[Employee Status].[All]" allUniqueName="[HR Data].[Employee Status].[All]" dimensionUniqueName="[HR Data]" displayFolder="" count="0" memberValueDatatype="130" unbalanced="0"/>
    <cacheHierarchy uniqueName="[HR Data].[Employment Duration]" caption="Employment Duration" attribute="1" defaultMemberUniqueName="[HR Data].[Employment Duration].[All]" allUniqueName="[HR Data].[Employment Duration].[All]" dimensionUniqueName="[HR Data]" displayFolder="" count="0" memberValueDatatype="130" unbalanced="0"/>
    <cacheHierarchy uniqueName="[HR Data].[Actual Employee Status]" caption="Actual Employee Status" attribute="1" defaultMemberUniqueName="[HR Data].[Actual Employee Status].[All]" allUniqueName="[HR Data].[Actual Employee Status].[All]" dimensionUniqueName="[HR Data]" displayFolder="" count="0" memberValueDatatype="130" unbalanced="0"/>
    <cacheHierarchy uniqueName="[HR Data].[Tenure Years]" caption="Tenure Years" attribute="1" defaultMemberUniqueName="[HR Data].[Tenure Years].[All]" allUniqueName="[HR Data].[Tenure Years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is terminated]" caption="is terminated" attribute="1" defaultMemberUniqueName="[HR Data].[is terminated].[All]" allUniqueName="[HR Data].[is terminated].[All]" dimensionUniqueName="[HR Data]" displayFolder="" count="0" memberValueDatatype="130" unbalanced="0"/>
    <cacheHierarchy uniqueName="[HR Data].[hire year]" caption="hire year" attribute="1" defaultMemberUniqueName="[HR Data].[hire year].[All]" allUniqueName="[HR Data].[hire year].[All]" dimensionUniqueName="[HR Data]" displayFolder="" count="0" memberValueDatatype="20" unbalanced="0"/>
    <cacheHierarchy uniqueName="[HR Data].[Termination Year]" caption="Termination Year" attribute="1" defaultMemberUniqueName="[HR Data].[Termination Year].[All]" allUniqueName="[HR Data].[Termination Year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  3 1].[Termination Year]" caption="Termination Year" attribute="1" defaultMemberUniqueName="[HR Data  3 1].[Termination Year].[All]" allUniqueName="[HR Data  3 1].[Termination Year].[All]" dimensionUniqueName="[HR Data  3 1]" displayFolder="" count="0" memberValueDatatype="130" unbalanced="0"/>
    <cacheHierarchy uniqueName="[HR Data  3 1].[Count]" caption="Count" attribute="1" defaultMemberUniqueName="[HR Data  3 1].[Count].[All]" allUniqueName="[HR Data  3 1].[Count].[All]" dimensionUniqueName="[HR Data  3 1]" displayFolder="" count="0" memberValueDatatype="20" unbalanced="0"/>
    <cacheHierarchy uniqueName="[Number per term year].[Termination Year]" caption="Termination Year" attribute="1" defaultMemberUniqueName="[Number per term year].[Termination Year].[All]" allUniqueName="[Number per term year].[Termination Year].[All]" dimensionUniqueName="[Number per term year]" displayFolder="" count="0" memberValueDatatype="130" unbalanced="0"/>
    <cacheHierarchy uniqueName="[Number per term year].[Count]" caption="Count" attribute="1" defaultMemberUniqueName="[Number per term year].[Count].[All]" allUniqueName="[Number per term year].[Count].[All]" dimensionUniqueName="[Number per term year]" displayFolder="" count="0" memberValueDatatype="20" unbalanced="0"/>
    <cacheHierarchy uniqueName="[Tunover by Race].[race]" caption="race" attribute="1" defaultMemberUniqueName="[Tunover by Race].[race].[All]" allUniqueName="[Tunover by Race].[race].[All]" dimensionUniqueName="[Tunover by Race]" displayFolder="" count="0" memberValueDatatype="130" unbalanced="0"/>
    <cacheHierarchy uniqueName="[Tunover by Race].[total_employees]" caption="total_employees" attribute="1" defaultMemberUniqueName="[Tunover by Race].[total_employees].[All]" allUniqueName="[Tunover by Race].[total_employees].[All]" dimensionUniqueName="[Tunover by Race]" displayFolder="" count="0" memberValueDatatype="20" unbalanced="0"/>
    <cacheHierarchy uniqueName="[Tunover by Race].[terminated]" caption="terminated" attribute="1" defaultMemberUniqueName="[Tunover by Race].[terminated].[All]" allUniqueName="[Tunover by Race].[terminated].[All]" dimensionUniqueName="[Tunover by Race]" displayFolder="" count="0" memberValueDatatype="20" unbalanced="0"/>
    <cacheHierarchy uniqueName="[Tunover by Race].[Turnover by race]" caption="Turnover by race" attribute="1" defaultMemberUniqueName="[Tunover by Race].[Turnover by race].[All]" allUniqueName="[Tunover by Race].[Turnover by race].[All]" dimensionUniqueName="[Tunover by Race]" displayFolder="" count="0" memberValueDatatype="130" unbalanced="0"/>
    <cacheHierarchy uniqueName="[Turnover by Depr-JT].[department]" caption="department" attribute="1" defaultMemberUniqueName="[Turnover by Depr-JT].[department].[All]" allUniqueName="[Turnover by Depr-JT].[department].[All]" dimensionUniqueName="[Turnover by Depr-JT]" displayFolder="" count="0" memberValueDatatype="130" unbalanced="0"/>
    <cacheHierarchy uniqueName="[Turnover by Depr-JT].[jobtitle]" caption="jobtitle" attribute="1" defaultMemberUniqueName="[Turnover by Depr-JT].[jobtitle].[All]" allUniqueName="[Turnover by Depr-JT].[jobtitle].[All]" dimensionUniqueName="[Turnover by Depr-JT]" displayFolder="" count="0" memberValueDatatype="130" unbalanced="0"/>
    <cacheHierarchy uniqueName="[Turnover by Depr-JT].[total_employees]" caption="total_employees" attribute="1" defaultMemberUniqueName="[Turnover by Depr-JT].[total_employees].[All]" allUniqueName="[Turnover by Depr-JT].[total_employees].[All]" dimensionUniqueName="[Turnover by Depr-JT]" displayFolder="" count="0" memberValueDatatype="20" unbalanced="0"/>
    <cacheHierarchy uniqueName="[Turnover by Depr-JT].[terminated]" caption="terminated" attribute="1" defaultMemberUniqueName="[Turnover by Depr-JT].[terminated].[All]" allUniqueName="[Turnover by Depr-JT].[terminated].[All]" dimensionUniqueName="[Turnover by Depr-JT]" displayFolder="" count="0" memberValueDatatype="5" unbalanced="0"/>
    <cacheHierarchy uniqueName="[Turnover by Depr-JT].[TuroverDeptJT]" caption="TuroverDeptJT" attribute="1" defaultMemberUniqueName="[Turnover by Depr-JT].[TuroverDeptJT].[All]" allUniqueName="[Turnover by Depr-JT].[TuroverDeptJT].[All]" dimensionUniqueName="[Turnover by Depr-JT]" displayFolder="" count="0" memberValueDatatype="130" unbalanced="0"/>
    <cacheHierarchy uniqueName="[Turnover by Dept].[department]" caption="department" attribute="1" defaultMemberUniqueName="[Turnover by Dept].[department].[All]" allUniqueName="[Turnover by Dept].[department].[All]" dimensionUniqueName="[Turnover by Dept]" displayFolder="" count="0" memberValueDatatype="130" unbalanced="0"/>
    <cacheHierarchy uniqueName="[Turnover by Dept].[total_employees]" caption="total_employees" attribute="1" defaultMemberUniqueName="[Turnover by Dept].[total_employees].[All]" allUniqueName="[Turnover by Dept].[total_employees].[All]" dimensionUniqueName="[Turnover by Dept]" displayFolder="" count="0" memberValueDatatype="20" unbalanced="0"/>
    <cacheHierarchy uniqueName="[Turnover by Dept].[terminated by Dept]" caption="terminated by Dept" attribute="1" defaultMemberUniqueName="[Turnover by Dept].[terminated by Dept].[All]" allUniqueName="[Turnover by Dept].[terminated by Dept].[All]" dimensionUniqueName="[Turnover by Dept]" displayFolder="" count="0" memberValueDatatype="5" unbalanced="0"/>
    <cacheHierarchy uniqueName="[Turnover by Dept].[Turnover by dept]" caption="Turnover by dept" attribute="1" defaultMemberUniqueName="[Turnover by Dept].[Turnover by dept].[All]" allUniqueName="[Turnover by Dept].[Turnover by dept].[All]" dimensionUniqueName="[Turnover by Dept]" displayFolder="" count="0" memberValueDatatype="130" unbalanced="0"/>
    <cacheHierarchy uniqueName="[Turnover by Gender].[gender]" caption="gender" attribute="1" defaultMemberUniqueName="[Turnover by Gender].[gender].[All]" allUniqueName="[Turnover by Gender].[gender].[All]" dimensionUniqueName="[Turnover by Gender]" displayFolder="" count="0" memberValueDatatype="130" unbalanced="0"/>
    <cacheHierarchy uniqueName="[Turnover by Gender].[total_employees]" caption="total_employees" attribute="1" defaultMemberUniqueName="[Turnover by Gender].[total_employees].[All]" allUniqueName="[Turnover by Gender].[total_employees].[All]" dimensionUniqueName="[Turnover by Gender]" displayFolder="" count="0" memberValueDatatype="20" unbalanced="0"/>
    <cacheHierarchy uniqueName="[Turnover by Gender].[terminated]" caption="terminated" attribute="1" defaultMemberUniqueName="[Turnover by Gender].[terminated].[All]" allUniqueName="[Turnover by Gender].[terminated].[All]" dimensionUniqueName="[Turnover by Gender]" displayFolder="" count="0" memberValueDatatype="5" unbalanced="0"/>
    <cacheHierarchy uniqueName="[Turnover by Gender].[Turnover by gender]" caption="Turnover by gender" attribute="1" defaultMemberUniqueName="[Turnover by Gender].[Turnover by gender].[All]" allUniqueName="[Turnover by Gender].[Turnover by gender].[All]" dimensionUniqueName="[Turnover by Gender]" displayFolder="" count="0" memberValueDatatype="20" unbalanced="0"/>
    <cacheHierarchy uniqueName="[turnover by job title].[jobtitle]" caption="jobtitle" attribute="1" defaultMemberUniqueName="[turnover by job title].[jobtitle].[All]" allUniqueName="[turnover by job title].[jobtitle].[All]" dimensionUniqueName="[turnover by job title]" displayFolder="" count="0" memberValueDatatype="130" unbalanced="0"/>
    <cacheHierarchy uniqueName="[turnover by job title].[total_employees]" caption="total_employees" attribute="1" defaultMemberUniqueName="[turnover by job title].[total_employees].[All]" allUniqueName="[turnover by job title].[total_employees].[All]" dimensionUniqueName="[turnover by job title]" displayFolder="" count="0" memberValueDatatype="20" unbalanced="0"/>
    <cacheHierarchy uniqueName="[turnover by job title].[terminated]" caption="terminated" attribute="1" defaultMemberUniqueName="[turnover by job title].[terminated].[All]" allUniqueName="[turnover by job title].[terminated].[All]" dimensionUniqueName="[turnover by job title]" displayFolder="" count="0" memberValueDatatype="5" unbalanced="0"/>
    <cacheHierarchy uniqueName="[turnover by job title].[turnover by Job title]" caption="turnover by Job title" attribute="1" defaultMemberUniqueName="[turnover by job title].[turnover by Job title].[All]" allUniqueName="[turnover by job title].[turnover by Job title].[All]" dimensionUniqueName="[turnover by job title]" displayFolder="" count="0" memberValueDatatype="130" unbalanced="0"/>
    <cacheHierarchy uniqueName="[Turnover rate].[Turnover rate]" caption="Turnover rate" attribute="1" defaultMemberUniqueName="[Turnover rate].[Turnover rate].[All]" allUniqueName="[Turnover rate].[Turnover rate].[All]" dimensionUniqueName="[Turnover rate]" displayFolder="" count="0" memberValueDatatype="5" unbalanced="0"/>
    <cacheHierarchy uniqueName="[Turnover rate 1].[Turnover rate]" caption="Turnover rate" attribute="1" defaultMemberUniqueName="[Turnover rate 1].[Turnover rate].[All]" allUniqueName="[Turnover rate 1].[Turnover rate].[All]" dimensionUniqueName="[Turnover rate 1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XL_Count HR Data  3 1]" caption="__XL_Count HR Data  3 1" measure="1" displayFolder="" measureGroup="HR Data  3 1" count="0" hidden="1"/>
    <cacheHierarchy uniqueName="[Measures].[__XL_Count Turnover by Gender]" caption="__XL_Count Turnover by Gender" measure="1" displayFolder="" measureGroup="Turnover by Gender" count="0" hidden="1"/>
    <cacheHierarchy uniqueName="[Measures].[__XL_Count Tunover by Race]" caption="__XL_Count Tunover by Race" measure="1" displayFolder="" measureGroup="Tunover by Race" count="0" hidden="1"/>
    <cacheHierarchy uniqueName="[Measures].[__XL_Count count by hire year]" caption="__XL_Count count by hire year" measure="1" displayFolder="" measureGroup="count by hire year" count="0" hidden="1"/>
    <cacheHierarchy uniqueName="[Measures].[__XL_Count Turnover rate]" caption="__XL_Count Turnover rate" measure="1" displayFolder="" measureGroup="Turnover rate" count="0" hidden="1"/>
    <cacheHierarchy uniqueName="[Measures].[__XL_Count Turnover rate 1]" caption="__XL_Count Turnover rate 1" measure="1" displayFolder="" measureGroup="Turnover rate 1" count="0" hidden="1"/>
    <cacheHierarchy uniqueName="[Measures].[__XL_Count Number per term year]" caption="__XL_Count Number per term year" measure="1" displayFolder="" measureGroup="Number per term year" count="0" hidden="1"/>
    <cacheHierarchy uniqueName="[Measures].[__XL_Count Turnover by Dept]" caption="__XL_Count Turnover by Dept" measure="1" displayFolder="" measureGroup="Turnover by Dept" count="0" hidden="1"/>
    <cacheHierarchy uniqueName="[Measures].[__XL_Count turnover by job title]" caption="__XL_Count turnover by job title" measure="1" displayFolder="" measureGroup="turnover by job title" count="0" hidden="1"/>
    <cacheHierarchy uniqueName="[Measures].[__XL_Count Turnover by Depr-JT]" caption="__XL_Count Turnover by Depr-JT" measure="1" displayFolder="" measureGroup="Turnover by Depr-JT" count="0" hidden="1"/>
    <cacheHierarchy uniqueName="[Measures].[__No measures defined]" caption="__No measures defined" measure="1" displayFolder="" count="0" hidden="1"/>
    <cacheHierarchy uniqueName="[Measures].[Count of id]" caption="Count of id" measure="1" displayFolder="" measureGroup="HR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partment]" caption="Count of department" measure="1" displayFolder="" measureGroup="HR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ount]" caption="Sum of Count" measure="1" displayFolder="" measureGroup="HR Data  3 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hire year 2]" caption="Sum of hire year 2" measure="1" displayFolder="" measureGroup="HR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ire year]" caption="Sum of hire year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unt 2]" caption="Sum of Count 2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employees]" caption="Sum of total_employees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terminated by Dept]" caption="Sum of terminated by Dept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jobtitle]" caption="Count of jobtitle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total_employees 2]" caption="Sum of total_employees 2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TuroverDeptJT]" caption="Count of TuroverDeptJT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erminated]" caption="Sum of terminated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12">
    <dimension name="count by hire year" uniqueName="[count by hire year]" caption="count by hire year"/>
    <dimension name="HR Data" uniqueName="[HR Data]" caption="HR Data"/>
    <dimension name="HR Data  3 1" uniqueName="[HR Data  3 1]" caption="HR Data  3 1"/>
    <dimension measure="1" name="Measures" uniqueName="[Measures]" caption="Measures"/>
    <dimension name="Number per term year" uniqueName="[Number per term year]" caption="Number per term year"/>
    <dimension name="Tunover by Race" uniqueName="[Tunover by Race]" caption="Tunover by Race"/>
    <dimension name="Turnover by Depr-JT" uniqueName="[Turnover by Depr-JT]" caption="Turnover by Depr-JT"/>
    <dimension name="Turnover by Dept" uniqueName="[Turnover by Dept]" caption="Turnover by Dept"/>
    <dimension name="Turnover by Gender" uniqueName="[Turnover by Gender]" caption="Turnover by Gender"/>
    <dimension name="turnover by job title" uniqueName="[turnover by job title]" caption="turnover by job title"/>
    <dimension name="Turnover rate" uniqueName="[Turnover rate]" caption="Turnover rate"/>
    <dimension name="Turnover rate 1" uniqueName="[Turnover rate 1]" caption="Turnover rate 1"/>
  </dimensions>
  <measureGroups count="11">
    <measureGroup name="count by hire year" caption="count by hire year"/>
    <measureGroup name="HR Data" caption="HR Data"/>
    <measureGroup name="HR Data  3 1" caption="HR Data  3 1"/>
    <measureGroup name="Number per term year" caption="Number per term year"/>
    <measureGroup name="Tunover by Race" caption="Tunover by Race"/>
    <measureGroup name="Turnover by Depr-JT" caption="Turnover by Depr-JT"/>
    <measureGroup name="Turnover by Dept" caption="Turnover by Dept"/>
    <measureGroup name="Turnover by Gender" caption="Turnover by Gender"/>
    <measureGroup name="turnover by job title" caption="turnover by job title"/>
    <measureGroup name="Turnover rate" caption="Turnover rate"/>
    <measureGroup name="Turnover rate 1" caption="Turnover rate 1"/>
  </measureGroups>
  <maps count="11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3.943881250001" backgroundQuery="1" createdVersion="8" refreshedVersion="8" minRefreshableVersion="3" recordCount="0" supportSubquery="1" supportAdvancedDrill="1" xr:uid="{78A7BE77-1A75-4990-85C4-604F627A613F}">
  <cacheSource type="external" connectionId="12"/>
  <cacheFields count="3">
    <cacheField name="[HR Data].[department].[department]" caption="department" numFmtId="0" hierarchy="8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  <cacheField name="[HR Data].[hire year].[hire year]" caption="hire year" numFmtId="0" hierarchy="23" level="1">
      <sharedItems containsSemiMixedTypes="0" containsString="0" containsNumber="1" containsInteger="1" minValue="2000" maxValue="2020" count="21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  <extLst>
        <ext xmlns:x15="http://schemas.microsoft.com/office/spreadsheetml/2010/11/main" uri="{4F2E5C28-24EA-4eb8-9CBF-B6C8F9C3D259}">
          <x15:cachedUniqueNames>
            <x15:cachedUniqueName index="0" name="[HR Data].[hire year].&amp;[2000]"/>
            <x15:cachedUniqueName index="1" name="[HR Data].[hire year].&amp;[2001]"/>
            <x15:cachedUniqueName index="2" name="[HR Data].[hire year].&amp;[2002]"/>
            <x15:cachedUniqueName index="3" name="[HR Data].[hire year].&amp;[2003]"/>
            <x15:cachedUniqueName index="4" name="[HR Data].[hire year].&amp;[2004]"/>
            <x15:cachedUniqueName index="5" name="[HR Data].[hire year].&amp;[2005]"/>
            <x15:cachedUniqueName index="6" name="[HR Data].[hire year].&amp;[2006]"/>
            <x15:cachedUniqueName index="7" name="[HR Data].[hire year].&amp;[2007]"/>
            <x15:cachedUniqueName index="8" name="[HR Data].[hire year].&amp;[2008]"/>
            <x15:cachedUniqueName index="9" name="[HR Data].[hire year].&amp;[2009]"/>
            <x15:cachedUniqueName index="10" name="[HR Data].[hire year].&amp;[2010]"/>
            <x15:cachedUniqueName index="11" name="[HR Data].[hire year].&amp;[2011]"/>
            <x15:cachedUniqueName index="12" name="[HR Data].[hire year].&amp;[2012]"/>
            <x15:cachedUniqueName index="13" name="[HR Data].[hire year].&amp;[2013]"/>
            <x15:cachedUniqueName index="14" name="[HR Data].[hire year].&amp;[2014]"/>
            <x15:cachedUniqueName index="15" name="[HR Data].[hire year].&amp;[2015]"/>
            <x15:cachedUniqueName index="16" name="[HR Data].[hire year].&amp;[2016]"/>
            <x15:cachedUniqueName index="17" name="[HR Data].[hire year].&amp;[2017]"/>
            <x15:cachedUniqueName index="18" name="[HR Data].[hire year].&amp;[2018]"/>
            <x15:cachedUniqueName index="19" name="[HR Data].[hire year].&amp;[2019]"/>
            <x15:cachedUniqueName index="20" name="[HR Data].[hire year].&amp;[2020]"/>
          </x15:cachedUniqueNames>
        </ext>
      </extLst>
    </cacheField>
    <cacheField name="[Measures].[Count of id]" caption="Count of id" numFmtId="0" hierarchy="68" level="32767"/>
  </cacheFields>
  <cacheHierarchies count="80">
    <cacheHierarchy uniqueName="[count by hire year].[hire year]" caption="hire year" attribute="1" defaultMemberUniqueName="[count by hire year].[hire year].[All]" allUniqueName="[count by hire year].[hire year].[All]" dimensionUniqueName="[count by hire year]" displayFolder="" count="0" memberValueDatatype="20" unbalanced="0"/>
    <cacheHierarchy uniqueName="[count by hire year].[Count]" caption="Count" attribute="1" defaultMemberUniqueName="[count by hire year].[Count].[All]" allUniqueName="[count by hire year].[Count].[All]" dimensionUniqueName="[count by hire year]" displayFolder="" count="0" memberValueDatatype="20" unbalanced="0"/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ination Time]" caption="Termination Time" attribute="1" defaultMemberUniqueName="[HR Data].[Termination Time].[All]" allUniqueName="[HR Data].[Termination Tim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Employee Status]" caption="Employee Status" attribute="1" defaultMemberUniqueName="[HR Data].[Employee Status].[All]" allUniqueName="[HR Data].[Employee Status].[All]" dimensionUniqueName="[HR Data]" displayFolder="" count="0" memberValueDatatype="130" unbalanced="0"/>
    <cacheHierarchy uniqueName="[HR Data].[Employment Duration]" caption="Employment Duration" attribute="1" defaultMemberUniqueName="[HR Data].[Employment Duration].[All]" allUniqueName="[HR Data].[Employment Duration].[All]" dimensionUniqueName="[HR Data]" displayFolder="" count="0" memberValueDatatype="130" unbalanced="0"/>
    <cacheHierarchy uniqueName="[HR Data].[Actual Employee Status]" caption="Actual Employee Status" attribute="1" defaultMemberUniqueName="[HR Data].[Actual Employee Status].[All]" allUniqueName="[HR Data].[Actual Employee Status].[All]" dimensionUniqueName="[HR Data]" displayFolder="" count="0" memberValueDatatype="130" unbalanced="0"/>
    <cacheHierarchy uniqueName="[HR Data].[Tenure Years]" caption="Tenure Years" attribute="1" defaultMemberUniqueName="[HR Data].[Tenure Years].[All]" allUniqueName="[HR Data].[Tenure Years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is terminated]" caption="is terminated" attribute="1" defaultMemberUniqueName="[HR Data].[is terminated].[All]" allUniqueName="[HR Data].[is terminated].[All]" dimensionUniqueName="[HR Data]" displayFolder="" count="0" memberValueDatatype="130" unbalanced="0"/>
    <cacheHierarchy uniqueName="[HR Data].[hire year]" caption="hire year" attribute="1" defaultMemberUniqueName="[HR Data].[hire year].[All]" allUniqueName="[HR Data].[hire year].[All]" dimensionUniqueName="[HR Data]" displayFolder="" count="2" memberValueDatatype="20" unbalanced="0">
      <fieldsUsage count="2">
        <fieldUsage x="-1"/>
        <fieldUsage x="1"/>
      </fieldsUsage>
    </cacheHierarchy>
    <cacheHierarchy uniqueName="[HR Data].[Termination Year]" caption="Termination Year" attribute="1" defaultMemberUniqueName="[HR Data].[Termination Year].[All]" allUniqueName="[HR Data].[Termination Year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  3 1].[Termination Year]" caption="Termination Year" attribute="1" defaultMemberUniqueName="[HR Data  3 1].[Termination Year].[All]" allUniqueName="[HR Data  3 1].[Termination Year].[All]" dimensionUniqueName="[HR Data  3 1]" displayFolder="" count="0" memberValueDatatype="130" unbalanced="0"/>
    <cacheHierarchy uniqueName="[HR Data  3 1].[Count]" caption="Count" attribute="1" defaultMemberUniqueName="[HR Data  3 1].[Count].[All]" allUniqueName="[HR Data  3 1].[Count].[All]" dimensionUniqueName="[HR Data  3 1]" displayFolder="" count="0" memberValueDatatype="20" unbalanced="0"/>
    <cacheHierarchy uniqueName="[Number per term year].[Termination Year]" caption="Termination Year" attribute="1" defaultMemberUniqueName="[Number per term year].[Termination Year].[All]" allUniqueName="[Number per term year].[Termination Year].[All]" dimensionUniqueName="[Number per term year]" displayFolder="" count="0" memberValueDatatype="130" unbalanced="0"/>
    <cacheHierarchy uniqueName="[Number per term year].[Count]" caption="Count" attribute="1" defaultMemberUniqueName="[Number per term year].[Count].[All]" allUniqueName="[Number per term year].[Count].[All]" dimensionUniqueName="[Number per term year]" displayFolder="" count="0" memberValueDatatype="20" unbalanced="0"/>
    <cacheHierarchy uniqueName="[Tunover by Race].[race]" caption="race" attribute="1" defaultMemberUniqueName="[Tunover by Race].[race].[All]" allUniqueName="[Tunover by Race].[race].[All]" dimensionUniqueName="[Tunover by Race]" displayFolder="" count="0" memberValueDatatype="130" unbalanced="0"/>
    <cacheHierarchy uniqueName="[Tunover by Race].[total_employees]" caption="total_employees" attribute="1" defaultMemberUniqueName="[Tunover by Race].[total_employees].[All]" allUniqueName="[Tunover by Race].[total_employees].[All]" dimensionUniqueName="[Tunover by Race]" displayFolder="" count="0" memberValueDatatype="20" unbalanced="0"/>
    <cacheHierarchy uniqueName="[Tunover by Race].[terminated]" caption="terminated" attribute="1" defaultMemberUniqueName="[Tunover by Race].[terminated].[All]" allUniqueName="[Tunover by Race].[terminated].[All]" dimensionUniqueName="[Tunover by Race]" displayFolder="" count="0" memberValueDatatype="20" unbalanced="0"/>
    <cacheHierarchy uniqueName="[Tunover by Race].[Turnover by race]" caption="Turnover by race" attribute="1" defaultMemberUniqueName="[Tunover by Race].[Turnover by race].[All]" allUniqueName="[Tunover by Race].[Turnover by race].[All]" dimensionUniqueName="[Tunover by Race]" displayFolder="" count="0" memberValueDatatype="130" unbalanced="0"/>
    <cacheHierarchy uniqueName="[Turnover by Depr-JT].[department]" caption="department" attribute="1" defaultMemberUniqueName="[Turnover by Depr-JT].[department].[All]" allUniqueName="[Turnover by Depr-JT].[department].[All]" dimensionUniqueName="[Turnover by Depr-JT]" displayFolder="" count="0" memberValueDatatype="130" unbalanced="0"/>
    <cacheHierarchy uniqueName="[Turnover by Depr-JT].[jobtitle]" caption="jobtitle" attribute="1" defaultMemberUniqueName="[Turnover by Depr-JT].[jobtitle].[All]" allUniqueName="[Turnover by Depr-JT].[jobtitle].[All]" dimensionUniqueName="[Turnover by Depr-JT]" displayFolder="" count="0" memberValueDatatype="130" unbalanced="0"/>
    <cacheHierarchy uniqueName="[Turnover by Depr-JT].[total_employees]" caption="total_employees" attribute="1" defaultMemberUniqueName="[Turnover by Depr-JT].[total_employees].[All]" allUniqueName="[Turnover by Depr-JT].[total_employees].[All]" dimensionUniqueName="[Turnover by Depr-JT]" displayFolder="" count="0" memberValueDatatype="20" unbalanced="0"/>
    <cacheHierarchy uniqueName="[Turnover by Depr-JT].[terminated]" caption="terminated" attribute="1" defaultMemberUniqueName="[Turnover by Depr-JT].[terminated].[All]" allUniqueName="[Turnover by Depr-JT].[terminated].[All]" dimensionUniqueName="[Turnover by Depr-JT]" displayFolder="" count="0" memberValueDatatype="5" unbalanced="0"/>
    <cacheHierarchy uniqueName="[Turnover by Depr-JT].[TuroverDeptJT]" caption="TuroverDeptJT" attribute="1" defaultMemberUniqueName="[Turnover by Depr-JT].[TuroverDeptJT].[All]" allUniqueName="[Turnover by Depr-JT].[TuroverDeptJT].[All]" dimensionUniqueName="[Turnover by Depr-JT]" displayFolder="" count="0" memberValueDatatype="130" unbalanced="0"/>
    <cacheHierarchy uniqueName="[Turnover by Dept].[department]" caption="department" attribute="1" defaultMemberUniqueName="[Turnover by Dept].[department].[All]" allUniqueName="[Turnover by Dept].[department].[All]" dimensionUniqueName="[Turnover by Dept]" displayFolder="" count="0" memberValueDatatype="130" unbalanced="0"/>
    <cacheHierarchy uniqueName="[Turnover by Dept].[total_employees]" caption="total_employees" attribute="1" defaultMemberUniqueName="[Turnover by Dept].[total_employees].[All]" allUniqueName="[Turnover by Dept].[total_employees].[All]" dimensionUniqueName="[Turnover by Dept]" displayFolder="" count="0" memberValueDatatype="20" unbalanced="0"/>
    <cacheHierarchy uniqueName="[Turnover by Dept].[terminated by Dept]" caption="terminated by Dept" attribute="1" defaultMemberUniqueName="[Turnover by Dept].[terminated by Dept].[All]" allUniqueName="[Turnover by Dept].[terminated by Dept].[All]" dimensionUniqueName="[Turnover by Dept]" displayFolder="" count="0" memberValueDatatype="5" unbalanced="0"/>
    <cacheHierarchy uniqueName="[Turnover by Dept].[Turnover by dept]" caption="Turnover by dept" attribute="1" defaultMemberUniqueName="[Turnover by Dept].[Turnover by dept].[All]" allUniqueName="[Turnover by Dept].[Turnover by dept].[All]" dimensionUniqueName="[Turnover by Dept]" displayFolder="" count="0" memberValueDatatype="130" unbalanced="0"/>
    <cacheHierarchy uniqueName="[Turnover by Gender].[gender]" caption="gender" attribute="1" defaultMemberUniqueName="[Turnover by Gender].[gender].[All]" allUniqueName="[Turnover by Gender].[gender].[All]" dimensionUniqueName="[Turnover by Gender]" displayFolder="" count="0" memberValueDatatype="130" unbalanced="0"/>
    <cacheHierarchy uniqueName="[Turnover by Gender].[total_employees]" caption="total_employees" attribute="1" defaultMemberUniqueName="[Turnover by Gender].[total_employees].[All]" allUniqueName="[Turnover by Gender].[total_employees].[All]" dimensionUniqueName="[Turnover by Gender]" displayFolder="" count="0" memberValueDatatype="20" unbalanced="0"/>
    <cacheHierarchy uniqueName="[Turnover by Gender].[terminated]" caption="terminated" attribute="1" defaultMemberUniqueName="[Turnover by Gender].[terminated].[All]" allUniqueName="[Turnover by Gender].[terminated].[All]" dimensionUniqueName="[Turnover by Gender]" displayFolder="" count="0" memberValueDatatype="5" unbalanced="0"/>
    <cacheHierarchy uniqueName="[Turnover by Gender].[Turnover by gender]" caption="Turnover by gender" attribute="1" defaultMemberUniqueName="[Turnover by Gender].[Turnover by gender].[All]" allUniqueName="[Turnover by Gender].[Turnover by gender].[All]" dimensionUniqueName="[Turnover by Gender]" displayFolder="" count="0" memberValueDatatype="20" unbalanced="0"/>
    <cacheHierarchy uniqueName="[turnover by job title].[jobtitle]" caption="jobtitle" attribute="1" defaultMemberUniqueName="[turnover by job title].[jobtitle].[All]" allUniqueName="[turnover by job title].[jobtitle].[All]" dimensionUniqueName="[turnover by job title]" displayFolder="" count="0" memberValueDatatype="130" unbalanced="0"/>
    <cacheHierarchy uniqueName="[turnover by job title].[total_employees]" caption="total_employees" attribute="1" defaultMemberUniqueName="[turnover by job title].[total_employees].[All]" allUniqueName="[turnover by job title].[total_employees].[All]" dimensionUniqueName="[turnover by job title]" displayFolder="" count="0" memberValueDatatype="20" unbalanced="0"/>
    <cacheHierarchy uniqueName="[turnover by job title].[terminated]" caption="terminated" attribute="1" defaultMemberUniqueName="[turnover by job title].[terminated].[All]" allUniqueName="[turnover by job title].[terminated].[All]" dimensionUniqueName="[turnover by job title]" displayFolder="" count="0" memberValueDatatype="5" unbalanced="0"/>
    <cacheHierarchy uniqueName="[turnover by job title].[turnover by Job title]" caption="turnover by Job title" attribute="1" defaultMemberUniqueName="[turnover by job title].[turnover by Job title].[All]" allUniqueName="[turnover by job title].[turnover by Job title].[All]" dimensionUniqueName="[turnover by job title]" displayFolder="" count="0" memberValueDatatype="130" unbalanced="0"/>
    <cacheHierarchy uniqueName="[Turnover rate].[Turnover rate]" caption="Turnover rate" attribute="1" defaultMemberUniqueName="[Turnover rate].[Turnover rate].[All]" allUniqueName="[Turnover rate].[Turnover rate].[All]" dimensionUniqueName="[Turnover rate]" displayFolder="" count="0" memberValueDatatype="5" unbalanced="0"/>
    <cacheHierarchy uniqueName="[Turnover rate 1].[Turnover rate]" caption="Turnover rate" attribute="1" defaultMemberUniqueName="[Turnover rate 1].[Turnover rate].[All]" allUniqueName="[Turnover rate 1].[Turnover rate].[All]" dimensionUniqueName="[Turnover rate 1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XL_Count HR Data  3 1]" caption="__XL_Count HR Data  3 1" measure="1" displayFolder="" measureGroup="HR Data  3 1" count="0" hidden="1"/>
    <cacheHierarchy uniqueName="[Measures].[__XL_Count Turnover by Gender]" caption="__XL_Count Turnover by Gender" measure="1" displayFolder="" measureGroup="Turnover by Gender" count="0" hidden="1"/>
    <cacheHierarchy uniqueName="[Measures].[__XL_Count Tunover by Race]" caption="__XL_Count Tunover by Race" measure="1" displayFolder="" measureGroup="Tunover by Race" count="0" hidden="1"/>
    <cacheHierarchy uniqueName="[Measures].[__XL_Count count by hire year]" caption="__XL_Count count by hire year" measure="1" displayFolder="" measureGroup="count by hire year" count="0" hidden="1"/>
    <cacheHierarchy uniqueName="[Measures].[__XL_Count Turnover rate]" caption="__XL_Count Turnover rate" measure="1" displayFolder="" measureGroup="Turnover rate" count="0" hidden="1"/>
    <cacheHierarchy uniqueName="[Measures].[__XL_Count Turnover rate 1]" caption="__XL_Count Turnover rate 1" measure="1" displayFolder="" measureGroup="Turnover rate 1" count="0" hidden="1"/>
    <cacheHierarchy uniqueName="[Measures].[__XL_Count Number per term year]" caption="__XL_Count Number per term year" measure="1" displayFolder="" measureGroup="Number per term year" count="0" hidden="1"/>
    <cacheHierarchy uniqueName="[Measures].[__XL_Count Turnover by Dept]" caption="__XL_Count Turnover by Dept" measure="1" displayFolder="" measureGroup="Turnover by Dept" count="0" hidden="1"/>
    <cacheHierarchy uniqueName="[Measures].[__XL_Count turnover by job title]" caption="__XL_Count turnover by job title" measure="1" displayFolder="" measureGroup="turnover by job title" count="0" hidden="1"/>
    <cacheHierarchy uniqueName="[Measures].[__XL_Count Turnover by Depr-JT]" caption="__XL_Count Turnover by Depr-JT" measure="1" displayFolder="" measureGroup="Turnover by Depr-JT" count="0" hidden="1"/>
    <cacheHierarchy uniqueName="[Measures].[__No measures defined]" caption="__No measures defined" measure="1" displayFolder="" count="0" hidden="1"/>
    <cacheHierarchy uniqueName="[Measures].[Count of id]" caption="Count of id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partment]" caption="Count of department" measure="1" displayFolder="" measureGroup="HR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ount]" caption="Sum of Count" measure="1" displayFolder="" measureGroup="HR Data  3 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hire year 2]" caption="Sum of hire year 2" measure="1" displayFolder="" measureGroup="HR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ire year]" caption="Sum of hire year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unt 2]" caption="Sum of Count 2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employees]" caption="Sum of total_employees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terminated by Dept]" caption="Sum of terminated by Dept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jobtitle]" caption="Count of jobtitle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total_employees 2]" caption="Sum of total_employees 2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TuroverDeptJT]" caption="Count of TuroverDeptJT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erminated]" caption="Sum of terminated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12">
    <dimension name="count by hire year" uniqueName="[count by hire year]" caption="count by hire year"/>
    <dimension name="HR Data" uniqueName="[HR Data]" caption="HR Data"/>
    <dimension name="HR Data  3 1" uniqueName="[HR Data  3 1]" caption="HR Data  3 1"/>
    <dimension measure="1" name="Measures" uniqueName="[Measures]" caption="Measures"/>
    <dimension name="Number per term year" uniqueName="[Number per term year]" caption="Number per term year"/>
    <dimension name="Tunover by Race" uniqueName="[Tunover by Race]" caption="Tunover by Race"/>
    <dimension name="Turnover by Depr-JT" uniqueName="[Turnover by Depr-JT]" caption="Turnover by Depr-JT"/>
    <dimension name="Turnover by Dept" uniqueName="[Turnover by Dept]" caption="Turnover by Dept"/>
    <dimension name="Turnover by Gender" uniqueName="[Turnover by Gender]" caption="Turnover by Gender"/>
    <dimension name="turnover by job title" uniqueName="[turnover by job title]" caption="turnover by job title"/>
    <dimension name="Turnover rate" uniqueName="[Turnover rate]" caption="Turnover rate"/>
    <dimension name="Turnover rate 1" uniqueName="[Turnover rate 1]" caption="Turnover rate 1"/>
  </dimensions>
  <measureGroups count="11">
    <measureGroup name="count by hire year" caption="count by hire year"/>
    <measureGroup name="HR Data" caption="HR Data"/>
    <measureGroup name="HR Data  3 1" caption="HR Data  3 1"/>
    <measureGroup name="Number per term year" caption="Number per term year"/>
    <measureGroup name="Tunover by Race" caption="Tunover by Race"/>
    <measureGroup name="Turnover by Depr-JT" caption="Turnover by Depr-JT"/>
    <measureGroup name="Turnover by Dept" caption="Turnover by Dept"/>
    <measureGroup name="Turnover by Gender" caption="Turnover by Gender"/>
    <measureGroup name="turnover by job title" caption="turnover by job title"/>
    <measureGroup name="Turnover rate" caption="Turnover rate"/>
    <measureGroup name="Turnover rate 1" caption="Turnover rate 1"/>
  </measureGroups>
  <maps count="11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3.943880324077" backgroundQuery="1" createdVersion="8" refreshedVersion="8" minRefreshableVersion="3" recordCount="0" supportSubquery="1" supportAdvancedDrill="1" xr:uid="{FB8F6766-CDAD-4DEE-866E-63CE3FD2AA59}">
  <cacheSource type="external" connectionId="12"/>
  <cacheFields count="1">
    <cacheField name="[Measures].[Sum of Count]" caption="Sum of Count" numFmtId="0" hierarchy="70" level="32767"/>
  </cacheFields>
  <cacheHierarchies count="80">
    <cacheHierarchy uniqueName="[count by hire year].[hire year]" caption="hire year" attribute="1" defaultMemberUniqueName="[count by hire year].[hire year].[All]" allUniqueName="[count by hire year].[hire year].[All]" dimensionUniqueName="[count by hire year]" displayFolder="" count="0" memberValueDatatype="20" unbalanced="0"/>
    <cacheHierarchy uniqueName="[count by hire year].[Count]" caption="Count" attribute="1" defaultMemberUniqueName="[count by hire year].[Count].[All]" allUniqueName="[count by hire year].[Count].[All]" dimensionUniqueName="[count by hire year]" displayFolder="" count="0" memberValueDatatype="20" unbalanced="0"/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ination Time]" caption="Termination Time" attribute="1" defaultMemberUniqueName="[HR Data].[Termination Time].[All]" allUniqueName="[HR Data].[Termination Tim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Employee Status]" caption="Employee Status" attribute="1" defaultMemberUniqueName="[HR Data].[Employee Status].[All]" allUniqueName="[HR Data].[Employee Status].[All]" dimensionUniqueName="[HR Data]" displayFolder="" count="0" memberValueDatatype="130" unbalanced="0"/>
    <cacheHierarchy uniqueName="[HR Data].[Employment Duration]" caption="Employment Duration" attribute="1" defaultMemberUniqueName="[HR Data].[Employment Duration].[All]" allUniqueName="[HR Data].[Employment Duration].[All]" dimensionUniqueName="[HR Data]" displayFolder="" count="0" memberValueDatatype="130" unbalanced="0"/>
    <cacheHierarchy uniqueName="[HR Data].[Actual Employee Status]" caption="Actual Employee Status" attribute="1" defaultMemberUniqueName="[HR Data].[Actual Employee Status].[All]" allUniqueName="[HR Data].[Actual Employee Status].[All]" dimensionUniqueName="[HR Data]" displayFolder="" count="0" memberValueDatatype="130" unbalanced="0"/>
    <cacheHierarchy uniqueName="[HR Data].[Tenure Years]" caption="Tenure Years" attribute="1" defaultMemberUniqueName="[HR Data].[Tenure Years].[All]" allUniqueName="[HR Data].[Tenure Years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is terminated]" caption="is terminated" attribute="1" defaultMemberUniqueName="[HR Data].[is terminated].[All]" allUniqueName="[HR Data].[is terminated].[All]" dimensionUniqueName="[HR Data]" displayFolder="" count="0" memberValueDatatype="130" unbalanced="0"/>
    <cacheHierarchy uniqueName="[HR Data].[hire year]" caption="hire year" attribute="1" defaultMemberUniqueName="[HR Data].[hire year].[All]" allUniqueName="[HR Data].[hire year].[All]" dimensionUniqueName="[HR Data]" displayFolder="" count="0" memberValueDatatype="20" unbalanced="0"/>
    <cacheHierarchy uniqueName="[HR Data].[Termination Year]" caption="Termination Year" attribute="1" defaultMemberUniqueName="[HR Data].[Termination Year].[All]" allUniqueName="[HR Data].[Termination Year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  3 1].[Termination Year]" caption="Termination Year" attribute="1" defaultMemberUniqueName="[HR Data  3 1].[Termination Year].[All]" allUniqueName="[HR Data  3 1].[Termination Year].[All]" dimensionUniqueName="[HR Data  3 1]" displayFolder="" count="0" memberValueDatatype="130" unbalanced="0"/>
    <cacheHierarchy uniqueName="[HR Data  3 1].[Count]" caption="Count" attribute="1" defaultMemberUniqueName="[HR Data  3 1].[Count].[All]" allUniqueName="[HR Data  3 1].[Count].[All]" dimensionUniqueName="[HR Data  3 1]" displayFolder="" count="0" memberValueDatatype="20" unbalanced="0"/>
    <cacheHierarchy uniqueName="[Number per term year].[Termination Year]" caption="Termination Year" attribute="1" defaultMemberUniqueName="[Number per term year].[Termination Year].[All]" allUniqueName="[Number per term year].[Termination Year].[All]" dimensionUniqueName="[Number per term year]" displayFolder="" count="0" memberValueDatatype="130" unbalanced="0"/>
    <cacheHierarchy uniqueName="[Number per term year].[Count]" caption="Count" attribute="1" defaultMemberUniqueName="[Number per term year].[Count].[All]" allUniqueName="[Number per term year].[Count].[All]" dimensionUniqueName="[Number per term year]" displayFolder="" count="0" memberValueDatatype="20" unbalanced="0"/>
    <cacheHierarchy uniqueName="[Tunover by Race].[race]" caption="race" attribute="1" defaultMemberUniqueName="[Tunover by Race].[race].[All]" allUniqueName="[Tunover by Race].[race].[All]" dimensionUniqueName="[Tunover by Race]" displayFolder="" count="0" memberValueDatatype="130" unbalanced="0"/>
    <cacheHierarchy uniqueName="[Tunover by Race].[total_employees]" caption="total_employees" attribute="1" defaultMemberUniqueName="[Tunover by Race].[total_employees].[All]" allUniqueName="[Tunover by Race].[total_employees].[All]" dimensionUniqueName="[Tunover by Race]" displayFolder="" count="0" memberValueDatatype="20" unbalanced="0"/>
    <cacheHierarchy uniqueName="[Tunover by Race].[terminated]" caption="terminated" attribute="1" defaultMemberUniqueName="[Tunover by Race].[terminated].[All]" allUniqueName="[Tunover by Race].[terminated].[All]" dimensionUniqueName="[Tunover by Race]" displayFolder="" count="0" memberValueDatatype="20" unbalanced="0"/>
    <cacheHierarchy uniqueName="[Tunover by Race].[Turnover by race]" caption="Turnover by race" attribute="1" defaultMemberUniqueName="[Tunover by Race].[Turnover by race].[All]" allUniqueName="[Tunover by Race].[Turnover by race].[All]" dimensionUniqueName="[Tunover by Race]" displayFolder="" count="0" memberValueDatatype="130" unbalanced="0"/>
    <cacheHierarchy uniqueName="[Turnover by Depr-JT].[department]" caption="department" attribute="1" defaultMemberUniqueName="[Turnover by Depr-JT].[department].[All]" allUniqueName="[Turnover by Depr-JT].[department].[All]" dimensionUniqueName="[Turnover by Depr-JT]" displayFolder="" count="0" memberValueDatatype="130" unbalanced="0"/>
    <cacheHierarchy uniqueName="[Turnover by Depr-JT].[jobtitle]" caption="jobtitle" attribute="1" defaultMemberUniqueName="[Turnover by Depr-JT].[jobtitle].[All]" allUniqueName="[Turnover by Depr-JT].[jobtitle].[All]" dimensionUniqueName="[Turnover by Depr-JT]" displayFolder="" count="0" memberValueDatatype="130" unbalanced="0"/>
    <cacheHierarchy uniqueName="[Turnover by Depr-JT].[total_employees]" caption="total_employees" attribute="1" defaultMemberUniqueName="[Turnover by Depr-JT].[total_employees].[All]" allUniqueName="[Turnover by Depr-JT].[total_employees].[All]" dimensionUniqueName="[Turnover by Depr-JT]" displayFolder="" count="0" memberValueDatatype="20" unbalanced="0"/>
    <cacheHierarchy uniqueName="[Turnover by Depr-JT].[terminated]" caption="terminated" attribute="1" defaultMemberUniqueName="[Turnover by Depr-JT].[terminated].[All]" allUniqueName="[Turnover by Depr-JT].[terminated].[All]" dimensionUniqueName="[Turnover by Depr-JT]" displayFolder="" count="0" memberValueDatatype="5" unbalanced="0"/>
    <cacheHierarchy uniqueName="[Turnover by Depr-JT].[TuroverDeptJT]" caption="TuroverDeptJT" attribute="1" defaultMemberUniqueName="[Turnover by Depr-JT].[TuroverDeptJT].[All]" allUniqueName="[Turnover by Depr-JT].[TuroverDeptJT].[All]" dimensionUniqueName="[Turnover by Depr-JT]" displayFolder="" count="0" memberValueDatatype="130" unbalanced="0"/>
    <cacheHierarchy uniqueName="[Turnover by Dept].[department]" caption="department" attribute="1" defaultMemberUniqueName="[Turnover by Dept].[department].[All]" allUniqueName="[Turnover by Dept].[department].[All]" dimensionUniqueName="[Turnover by Dept]" displayFolder="" count="0" memberValueDatatype="130" unbalanced="0"/>
    <cacheHierarchy uniqueName="[Turnover by Dept].[total_employees]" caption="total_employees" attribute="1" defaultMemberUniqueName="[Turnover by Dept].[total_employees].[All]" allUniqueName="[Turnover by Dept].[total_employees].[All]" dimensionUniqueName="[Turnover by Dept]" displayFolder="" count="0" memberValueDatatype="20" unbalanced="0"/>
    <cacheHierarchy uniqueName="[Turnover by Dept].[terminated by Dept]" caption="terminated by Dept" attribute="1" defaultMemberUniqueName="[Turnover by Dept].[terminated by Dept].[All]" allUniqueName="[Turnover by Dept].[terminated by Dept].[All]" dimensionUniqueName="[Turnover by Dept]" displayFolder="" count="0" memberValueDatatype="5" unbalanced="0"/>
    <cacheHierarchy uniqueName="[Turnover by Dept].[Turnover by dept]" caption="Turnover by dept" attribute="1" defaultMemberUniqueName="[Turnover by Dept].[Turnover by dept].[All]" allUniqueName="[Turnover by Dept].[Turnover by dept].[All]" dimensionUniqueName="[Turnover by Dept]" displayFolder="" count="0" memberValueDatatype="130" unbalanced="0"/>
    <cacheHierarchy uniqueName="[Turnover by Gender].[gender]" caption="gender" attribute="1" defaultMemberUniqueName="[Turnover by Gender].[gender].[All]" allUniqueName="[Turnover by Gender].[gender].[All]" dimensionUniqueName="[Turnover by Gender]" displayFolder="" count="0" memberValueDatatype="130" unbalanced="0"/>
    <cacheHierarchy uniqueName="[Turnover by Gender].[total_employees]" caption="total_employees" attribute="1" defaultMemberUniqueName="[Turnover by Gender].[total_employees].[All]" allUniqueName="[Turnover by Gender].[total_employees].[All]" dimensionUniqueName="[Turnover by Gender]" displayFolder="" count="0" memberValueDatatype="20" unbalanced="0"/>
    <cacheHierarchy uniqueName="[Turnover by Gender].[terminated]" caption="terminated" attribute="1" defaultMemberUniqueName="[Turnover by Gender].[terminated].[All]" allUniqueName="[Turnover by Gender].[terminated].[All]" dimensionUniqueName="[Turnover by Gender]" displayFolder="" count="0" memberValueDatatype="5" unbalanced="0"/>
    <cacheHierarchy uniqueName="[Turnover by Gender].[Turnover by gender]" caption="Turnover by gender" attribute="1" defaultMemberUniqueName="[Turnover by Gender].[Turnover by gender].[All]" allUniqueName="[Turnover by Gender].[Turnover by gender].[All]" dimensionUniqueName="[Turnover by Gender]" displayFolder="" count="0" memberValueDatatype="20" unbalanced="0"/>
    <cacheHierarchy uniqueName="[turnover by job title].[jobtitle]" caption="jobtitle" attribute="1" defaultMemberUniqueName="[turnover by job title].[jobtitle].[All]" allUniqueName="[turnover by job title].[jobtitle].[All]" dimensionUniqueName="[turnover by job title]" displayFolder="" count="0" memberValueDatatype="130" unbalanced="0"/>
    <cacheHierarchy uniqueName="[turnover by job title].[total_employees]" caption="total_employees" attribute="1" defaultMemberUniqueName="[turnover by job title].[total_employees].[All]" allUniqueName="[turnover by job title].[total_employees].[All]" dimensionUniqueName="[turnover by job title]" displayFolder="" count="0" memberValueDatatype="20" unbalanced="0"/>
    <cacheHierarchy uniqueName="[turnover by job title].[terminated]" caption="terminated" attribute="1" defaultMemberUniqueName="[turnover by job title].[terminated].[All]" allUniqueName="[turnover by job title].[terminated].[All]" dimensionUniqueName="[turnover by job title]" displayFolder="" count="0" memberValueDatatype="5" unbalanced="0"/>
    <cacheHierarchy uniqueName="[turnover by job title].[turnover by Job title]" caption="turnover by Job title" attribute="1" defaultMemberUniqueName="[turnover by job title].[turnover by Job title].[All]" allUniqueName="[turnover by job title].[turnover by Job title].[All]" dimensionUniqueName="[turnover by job title]" displayFolder="" count="0" memberValueDatatype="130" unbalanced="0"/>
    <cacheHierarchy uniqueName="[Turnover rate].[Turnover rate]" caption="Turnover rate" attribute="1" defaultMemberUniqueName="[Turnover rate].[Turnover rate].[All]" allUniqueName="[Turnover rate].[Turnover rate].[All]" dimensionUniqueName="[Turnover rate]" displayFolder="" count="0" memberValueDatatype="5" unbalanced="0"/>
    <cacheHierarchy uniqueName="[Turnover rate 1].[Turnover rate]" caption="Turnover rate" attribute="1" defaultMemberUniqueName="[Turnover rate 1].[Turnover rate].[All]" allUniqueName="[Turnover rate 1].[Turnover rate].[All]" dimensionUniqueName="[Turnover rate 1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XL_Count HR Data  3 1]" caption="__XL_Count HR Data  3 1" measure="1" displayFolder="" measureGroup="HR Data  3 1" count="0" hidden="1"/>
    <cacheHierarchy uniqueName="[Measures].[__XL_Count Turnover by Gender]" caption="__XL_Count Turnover by Gender" measure="1" displayFolder="" measureGroup="Turnover by Gender" count="0" hidden="1"/>
    <cacheHierarchy uniqueName="[Measures].[__XL_Count Tunover by Race]" caption="__XL_Count Tunover by Race" measure="1" displayFolder="" measureGroup="Tunover by Race" count="0" hidden="1"/>
    <cacheHierarchy uniqueName="[Measures].[__XL_Count count by hire year]" caption="__XL_Count count by hire year" measure="1" displayFolder="" measureGroup="count by hire year" count="0" hidden="1"/>
    <cacheHierarchy uniqueName="[Measures].[__XL_Count Turnover rate]" caption="__XL_Count Turnover rate" measure="1" displayFolder="" measureGroup="Turnover rate" count="0" hidden="1"/>
    <cacheHierarchy uniqueName="[Measures].[__XL_Count Turnover rate 1]" caption="__XL_Count Turnover rate 1" measure="1" displayFolder="" measureGroup="Turnover rate 1" count="0" hidden="1"/>
    <cacheHierarchy uniqueName="[Measures].[__XL_Count Number per term year]" caption="__XL_Count Number per term year" measure="1" displayFolder="" measureGroup="Number per term year" count="0" hidden="1"/>
    <cacheHierarchy uniqueName="[Measures].[__XL_Count Turnover by Dept]" caption="__XL_Count Turnover by Dept" measure="1" displayFolder="" measureGroup="Turnover by Dept" count="0" hidden="1"/>
    <cacheHierarchy uniqueName="[Measures].[__XL_Count turnover by job title]" caption="__XL_Count turnover by job title" measure="1" displayFolder="" measureGroup="turnover by job title" count="0" hidden="1"/>
    <cacheHierarchy uniqueName="[Measures].[__XL_Count Turnover by Depr-JT]" caption="__XL_Count Turnover by Depr-JT" measure="1" displayFolder="" measureGroup="Turnover by Depr-JT" count="0" hidden="1"/>
    <cacheHierarchy uniqueName="[Measures].[__No measures defined]" caption="__No measures defined" measure="1" displayFolder="" count="0" hidden="1"/>
    <cacheHierarchy uniqueName="[Measures].[Count of id]" caption="Count of id" measure="1" displayFolder="" measureGroup="HR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partment]" caption="Count of department" measure="1" displayFolder="" measureGroup="HR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ount]" caption="Sum of Count" measure="1" displayFolder="" measureGroup="HR Data  3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hire year 2]" caption="Sum of hire year 2" measure="1" displayFolder="" measureGroup="HR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ire year]" caption="Sum of hire year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unt 2]" caption="Sum of Count 2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employees]" caption="Sum of total_employees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terminated by Dept]" caption="Sum of terminated by Dept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jobtitle]" caption="Count of jobtitle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total_employees 2]" caption="Sum of total_employees 2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TuroverDeptJT]" caption="Count of TuroverDeptJT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erminated]" caption="Sum of terminated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12">
    <dimension name="count by hire year" uniqueName="[count by hire year]" caption="count by hire year"/>
    <dimension name="HR Data" uniqueName="[HR Data]" caption="HR Data"/>
    <dimension name="HR Data  3 1" uniqueName="[HR Data  3 1]" caption="HR Data  3 1"/>
    <dimension measure="1" name="Measures" uniqueName="[Measures]" caption="Measures"/>
    <dimension name="Number per term year" uniqueName="[Number per term year]" caption="Number per term year"/>
    <dimension name="Tunover by Race" uniqueName="[Tunover by Race]" caption="Tunover by Race"/>
    <dimension name="Turnover by Depr-JT" uniqueName="[Turnover by Depr-JT]" caption="Turnover by Depr-JT"/>
    <dimension name="Turnover by Dept" uniqueName="[Turnover by Dept]" caption="Turnover by Dept"/>
    <dimension name="Turnover by Gender" uniqueName="[Turnover by Gender]" caption="Turnover by Gender"/>
    <dimension name="turnover by job title" uniqueName="[turnover by job title]" caption="turnover by job title"/>
    <dimension name="Turnover rate" uniqueName="[Turnover rate]" caption="Turnover rate"/>
    <dimension name="Turnover rate 1" uniqueName="[Turnover rate 1]" caption="Turnover rate 1"/>
  </dimensions>
  <measureGroups count="11">
    <measureGroup name="count by hire year" caption="count by hire year"/>
    <measureGroup name="HR Data" caption="HR Data"/>
    <measureGroup name="HR Data  3 1" caption="HR Data  3 1"/>
    <measureGroup name="Number per term year" caption="Number per term year"/>
    <measureGroup name="Tunover by Race" caption="Tunover by Race"/>
    <measureGroup name="Turnover by Depr-JT" caption="Turnover by Depr-JT"/>
    <measureGroup name="Turnover by Dept" caption="Turnover by Dept"/>
    <measureGroup name="Turnover by Gender" caption="Turnover by Gender"/>
    <measureGroup name="turnover by job title" caption="turnover by job title"/>
    <measureGroup name="Turnover rate" caption="Turnover rate"/>
    <measureGroup name="Turnover rate 1" caption="Turnover rate 1"/>
  </measureGroups>
  <maps count="11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3.943879745369" backgroundQuery="1" createdVersion="8" refreshedVersion="8" minRefreshableVersion="3" recordCount="0" supportSubquery="1" supportAdvancedDrill="1" xr:uid="{8B49C908-116D-4BAE-AF03-13CEA38191A6}">
  <cacheSource type="external" connectionId="12"/>
  <cacheFields count="3">
    <cacheField name="[HR Data].[hire_date (Month)].[hire_date (Month)]" caption="hire_date (Month)" numFmtId="0" hierarchy="27" level="1">
      <sharedItems count="3">
        <s v="Oct"/>
        <s v="Nov"/>
        <s v="Dec"/>
      </sharedItems>
    </cacheField>
    <cacheField name="[HR Data].[hire_date (Year)].[hire_date (Year)]" caption="hire_date (Year)" numFmtId="0" hierarchy="25" level="1">
      <sharedItems count="21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</sharedItems>
    </cacheField>
    <cacheField name="[Measures].[Count of id]" caption="Count of id" numFmtId="0" hierarchy="68" level="32767"/>
  </cacheFields>
  <cacheHierarchies count="80">
    <cacheHierarchy uniqueName="[count by hire year].[hire year]" caption="hire year" attribute="1" defaultMemberUniqueName="[count by hire year].[hire year].[All]" allUniqueName="[count by hire year].[hire year].[All]" dimensionUniqueName="[count by hire year]" displayFolder="" count="0" memberValueDatatype="20" unbalanced="0"/>
    <cacheHierarchy uniqueName="[count by hire year].[Count]" caption="Count" attribute="1" defaultMemberUniqueName="[count by hire year].[Count].[All]" allUniqueName="[count by hire year].[Count].[All]" dimensionUniqueName="[count by hire year]" displayFolder="" count="0" memberValueDatatype="20" unbalanced="0"/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ination Time]" caption="Termination Time" attribute="1" defaultMemberUniqueName="[HR Data].[Termination Time].[All]" allUniqueName="[HR Data].[Termination Tim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Employee Status]" caption="Employee Status" attribute="1" defaultMemberUniqueName="[HR Data].[Employee Status].[All]" allUniqueName="[HR Data].[Employee Status].[All]" dimensionUniqueName="[HR Data]" displayFolder="" count="0" memberValueDatatype="130" unbalanced="0"/>
    <cacheHierarchy uniqueName="[HR Data].[Employment Duration]" caption="Employment Duration" attribute="1" defaultMemberUniqueName="[HR Data].[Employment Duration].[All]" allUniqueName="[HR Data].[Employment Duration].[All]" dimensionUniqueName="[HR Data]" displayFolder="" count="0" memberValueDatatype="130" unbalanced="0"/>
    <cacheHierarchy uniqueName="[HR Data].[Actual Employee Status]" caption="Actual Employee Status" attribute="1" defaultMemberUniqueName="[HR Data].[Actual Employee Status].[All]" allUniqueName="[HR Data].[Actual Employee Status].[All]" dimensionUniqueName="[HR Data]" displayFolder="" count="0" memberValueDatatype="130" unbalanced="0"/>
    <cacheHierarchy uniqueName="[HR Data].[Tenure Years]" caption="Tenure Years" attribute="1" defaultMemberUniqueName="[HR Data].[Tenure Years].[All]" allUniqueName="[HR Data].[Tenure Years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is terminated]" caption="is terminated" attribute="1" defaultMemberUniqueName="[HR Data].[is terminated].[All]" allUniqueName="[HR Data].[is terminated].[All]" dimensionUniqueName="[HR Data]" displayFolder="" count="0" memberValueDatatype="130" unbalanced="0"/>
    <cacheHierarchy uniqueName="[HR Data].[hire year]" caption="hire year" attribute="1" defaultMemberUniqueName="[HR Data].[hire year].[All]" allUniqueName="[HR Data].[hire year].[All]" dimensionUniqueName="[HR Data]" displayFolder="" count="0" memberValueDatatype="20" unbalanced="0"/>
    <cacheHierarchy uniqueName="[HR Data].[Termination Year]" caption="Termination Year" attribute="1" defaultMemberUniqueName="[HR Data].[Termination Year].[All]" allUniqueName="[HR Data].[Termination Year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  3 1].[Termination Year]" caption="Termination Year" attribute="1" defaultMemberUniqueName="[HR Data  3 1].[Termination Year].[All]" allUniqueName="[HR Data  3 1].[Termination Year].[All]" dimensionUniqueName="[HR Data  3 1]" displayFolder="" count="0" memberValueDatatype="130" unbalanced="0"/>
    <cacheHierarchy uniqueName="[HR Data  3 1].[Count]" caption="Count" attribute="1" defaultMemberUniqueName="[HR Data  3 1].[Count].[All]" allUniqueName="[HR Data  3 1].[Count].[All]" dimensionUniqueName="[HR Data  3 1]" displayFolder="" count="0" memberValueDatatype="20" unbalanced="0"/>
    <cacheHierarchy uniqueName="[Number per term year].[Termination Year]" caption="Termination Year" attribute="1" defaultMemberUniqueName="[Number per term year].[Termination Year].[All]" allUniqueName="[Number per term year].[Termination Year].[All]" dimensionUniqueName="[Number per term year]" displayFolder="" count="0" memberValueDatatype="130" unbalanced="0"/>
    <cacheHierarchy uniqueName="[Number per term year].[Count]" caption="Count" attribute="1" defaultMemberUniqueName="[Number per term year].[Count].[All]" allUniqueName="[Number per term year].[Count].[All]" dimensionUniqueName="[Number per term year]" displayFolder="" count="0" memberValueDatatype="20" unbalanced="0"/>
    <cacheHierarchy uniqueName="[Tunover by Race].[race]" caption="race" attribute="1" defaultMemberUniqueName="[Tunover by Race].[race].[All]" allUniqueName="[Tunover by Race].[race].[All]" dimensionUniqueName="[Tunover by Race]" displayFolder="" count="0" memberValueDatatype="130" unbalanced="0"/>
    <cacheHierarchy uniqueName="[Tunover by Race].[total_employees]" caption="total_employees" attribute="1" defaultMemberUniqueName="[Tunover by Race].[total_employees].[All]" allUniqueName="[Tunover by Race].[total_employees].[All]" dimensionUniqueName="[Tunover by Race]" displayFolder="" count="0" memberValueDatatype="20" unbalanced="0"/>
    <cacheHierarchy uniqueName="[Tunover by Race].[terminated]" caption="terminated" attribute="1" defaultMemberUniqueName="[Tunover by Race].[terminated].[All]" allUniqueName="[Tunover by Race].[terminated].[All]" dimensionUniqueName="[Tunover by Race]" displayFolder="" count="0" memberValueDatatype="20" unbalanced="0"/>
    <cacheHierarchy uniqueName="[Tunover by Race].[Turnover by race]" caption="Turnover by race" attribute="1" defaultMemberUniqueName="[Tunover by Race].[Turnover by race].[All]" allUniqueName="[Tunover by Race].[Turnover by race].[All]" dimensionUniqueName="[Tunover by Race]" displayFolder="" count="0" memberValueDatatype="130" unbalanced="0"/>
    <cacheHierarchy uniqueName="[Turnover by Depr-JT].[department]" caption="department" attribute="1" defaultMemberUniqueName="[Turnover by Depr-JT].[department].[All]" allUniqueName="[Turnover by Depr-JT].[department].[All]" dimensionUniqueName="[Turnover by Depr-JT]" displayFolder="" count="0" memberValueDatatype="130" unbalanced="0"/>
    <cacheHierarchy uniqueName="[Turnover by Depr-JT].[jobtitle]" caption="jobtitle" attribute="1" defaultMemberUniqueName="[Turnover by Depr-JT].[jobtitle].[All]" allUniqueName="[Turnover by Depr-JT].[jobtitle].[All]" dimensionUniqueName="[Turnover by Depr-JT]" displayFolder="" count="0" memberValueDatatype="130" unbalanced="0"/>
    <cacheHierarchy uniqueName="[Turnover by Depr-JT].[total_employees]" caption="total_employees" attribute="1" defaultMemberUniqueName="[Turnover by Depr-JT].[total_employees].[All]" allUniqueName="[Turnover by Depr-JT].[total_employees].[All]" dimensionUniqueName="[Turnover by Depr-JT]" displayFolder="" count="0" memberValueDatatype="20" unbalanced="0"/>
    <cacheHierarchy uniqueName="[Turnover by Depr-JT].[terminated]" caption="terminated" attribute="1" defaultMemberUniqueName="[Turnover by Depr-JT].[terminated].[All]" allUniqueName="[Turnover by Depr-JT].[terminated].[All]" dimensionUniqueName="[Turnover by Depr-JT]" displayFolder="" count="0" memberValueDatatype="5" unbalanced="0"/>
    <cacheHierarchy uniqueName="[Turnover by Depr-JT].[TuroverDeptJT]" caption="TuroverDeptJT" attribute="1" defaultMemberUniqueName="[Turnover by Depr-JT].[TuroverDeptJT].[All]" allUniqueName="[Turnover by Depr-JT].[TuroverDeptJT].[All]" dimensionUniqueName="[Turnover by Depr-JT]" displayFolder="" count="0" memberValueDatatype="130" unbalanced="0"/>
    <cacheHierarchy uniqueName="[Turnover by Dept].[department]" caption="department" attribute="1" defaultMemberUniqueName="[Turnover by Dept].[department].[All]" allUniqueName="[Turnover by Dept].[department].[All]" dimensionUniqueName="[Turnover by Dept]" displayFolder="" count="0" memberValueDatatype="130" unbalanced="0"/>
    <cacheHierarchy uniqueName="[Turnover by Dept].[total_employees]" caption="total_employees" attribute="1" defaultMemberUniqueName="[Turnover by Dept].[total_employees].[All]" allUniqueName="[Turnover by Dept].[total_employees].[All]" dimensionUniqueName="[Turnover by Dept]" displayFolder="" count="0" memberValueDatatype="20" unbalanced="0"/>
    <cacheHierarchy uniqueName="[Turnover by Dept].[terminated by Dept]" caption="terminated by Dept" attribute="1" defaultMemberUniqueName="[Turnover by Dept].[terminated by Dept].[All]" allUniqueName="[Turnover by Dept].[terminated by Dept].[All]" dimensionUniqueName="[Turnover by Dept]" displayFolder="" count="0" memberValueDatatype="5" unbalanced="0"/>
    <cacheHierarchy uniqueName="[Turnover by Dept].[Turnover by dept]" caption="Turnover by dept" attribute="1" defaultMemberUniqueName="[Turnover by Dept].[Turnover by dept].[All]" allUniqueName="[Turnover by Dept].[Turnover by dept].[All]" dimensionUniqueName="[Turnover by Dept]" displayFolder="" count="0" memberValueDatatype="130" unbalanced="0"/>
    <cacheHierarchy uniqueName="[Turnover by Gender].[gender]" caption="gender" attribute="1" defaultMemberUniqueName="[Turnover by Gender].[gender].[All]" allUniqueName="[Turnover by Gender].[gender].[All]" dimensionUniqueName="[Turnover by Gender]" displayFolder="" count="0" memberValueDatatype="130" unbalanced="0"/>
    <cacheHierarchy uniqueName="[Turnover by Gender].[total_employees]" caption="total_employees" attribute="1" defaultMemberUniqueName="[Turnover by Gender].[total_employees].[All]" allUniqueName="[Turnover by Gender].[total_employees].[All]" dimensionUniqueName="[Turnover by Gender]" displayFolder="" count="0" memberValueDatatype="20" unbalanced="0"/>
    <cacheHierarchy uniqueName="[Turnover by Gender].[terminated]" caption="terminated" attribute="1" defaultMemberUniqueName="[Turnover by Gender].[terminated].[All]" allUniqueName="[Turnover by Gender].[terminated].[All]" dimensionUniqueName="[Turnover by Gender]" displayFolder="" count="0" memberValueDatatype="5" unbalanced="0"/>
    <cacheHierarchy uniqueName="[Turnover by Gender].[Turnover by gender]" caption="Turnover by gender" attribute="1" defaultMemberUniqueName="[Turnover by Gender].[Turnover by gender].[All]" allUniqueName="[Turnover by Gender].[Turnover by gender].[All]" dimensionUniqueName="[Turnover by Gender]" displayFolder="" count="0" memberValueDatatype="20" unbalanced="0"/>
    <cacheHierarchy uniqueName="[turnover by job title].[jobtitle]" caption="jobtitle" attribute="1" defaultMemberUniqueName="[turnover by job title].[jobtitle].[All]" allUniqueName="[turnover by job title].[jobtitle].[All]" dimensionUniqueName="[turnover by job title]" displayFolder="" count="0" memberValueDatatype="130" unbalanced="0"/>
    <cacheHierarchy uniqueName="[turnover by job title].[total_employees]" caption="total_employees" attribute="1" defaultMemberUniqueName="[turnover by job title].[total_employees].[All]" allUniqueName="[turnover by job title].[total_employees].[All]" dimensionUniqueName="[turnover by job title]" displayFolder="" count="0" memberValueDatatype="20" unbalanced="0"/>
    <cacheHierarchy uniqueName="[turnover by job title].[terminated]" caption="terminated" attribute="1" defaultMemberUniqueName="[turnover by job title].[terminated].[All]" allUniqueName="[turnover by job title].[terminated].[All]" dimensionUniqueName="[turnover by job title]" displayFolder="" count="0" memberValueDatatype="5" unbalanced="0"/>
    <cacheHierarchy uniqueName="[turnover by job title].[turnover by Job title]" caption="turnover by Job title" attribute="1" defaultMemberUniqueName="[turnover by job title].[turnover by Job title].[All]" allUniqueName="[turnover by job title].[turnover by Job title].[All]" dimensionUniqueName="[turnover by job title]" displayFolder="" count="0" memberValueDatatype="130" unbalanced="0"/>
    <cacheHierarchy uniqueName="[Turnover rate].[Turnover rate]" caption="Turnover rate" attribute="1" defaultMemberUniqueName="[Turnover rate].[Turnover rate].[All]" allUniqueName="[Turnover rate].[Turnover rate].[All]" dimensionUniqueName="[Turnover rate]" displayFolder="" count="0" memberValueDatatype="5" unbalanced="0"/>
    <cacheHierarchy uniqueName="[Turnover rate 1].[Turnover rate]" caption="Turnover rate" attribute="1" defaultMemberUniqueName="[Turnover rate 1].[Turnover rate].[All]" allUniqueName="[Turnover rate 1].[Turnover rate].[All]" dimensionUniqueName="[Turnover rate 1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XL_Count HR Data  3 1]" caption="__XL_Count HR Data  3 1" measure="1" displayFolder="" measureGroup="HR Data  3 1" count="0" hidden="1"/>
    <cacheHierarchy uniqueName="[Measures].[__XL_Count Turnover by Gender]" caption="__XL_Count Turnover by Gender" measure="1" displayFolder="" measureGroup="Turnover by Gender" count="0" hidden="1"/>
    <cacheHierarchy uniqueName="[Measures].[__XL_Count Tunover by Race]" caption="__XL_Count Tunover by Race" measure="1" displayFolder="" measureGroup="Tunover by Race" count="0" hidden="1"/>
    <cacheHierarchy uniqueName="[Measures].[__XL_Count count by hire year]" caption="__XL_Count count by hire year" measure="1" displayFolder="" measureGroup="count by hire year" count="0" hidden="1"/>
    <cacheHierarchy uniqueName="[Measures].[__XL_Count Turnover rate]" caption="__XL_Count Turnover rate" measure="1" displayFolder="" measureGroup="Turnover rate" count="0" hidden="1"/>
    <cacheHierarchy uniqueName="[Measures].[__XL_Count Turnover rate 1]" caption="__XL_Count Turnover rate 1" measure="1" displayFolder="" measureGroup="Turnover rate 1" count="0" hidden="1"/>
    <cacheHierarchy uniqueName="[Measures].[__XL_Count Number per term year]" caption="__XL_Count Number per term year" measure="1" displayFolder="" measureGroup="Number per term year" count="0" hidden="1"/>
    <cacheHierarchy uniqueName="[Measures].[__XL_Count Turnover by Dept]" caption="__XL_Count Turnover by Dept" measure="1" displayFolder="" measureGroup="Turnover by Dept" count="0" hidden="1"/>
    <cacheHierarchy uniqueName="[Measures].[__XL_Count turnover by job title]" caption="__XL_Count turnover by job title" measure="1" displayFolder="" measureGroup="turnover by job title" count="0" hidden="1"/>
    <cacheHierarchy uniqueName="[Measures].[__XL_Count Turnover by Depr-JT]" caption="__XL_Count Turnover by Depr-JT" measure="1" displayFolder="" measureGroup="Turnover by Depr-JT" count="0" hidden="1"/>
    <cacheHierarchy uniqueName="[Measures].[__No measures defined]" caption="__No measures defined" measure="1" displayFolder="" count="0" hidden="1"/>
    <cacheHierarchy uniqueName="[Measures].[Count of id]" caption="Count of id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partment]" caption="Count of department" measure="1" displayFolder="" measureGroup="HR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ount]" caption="Sum of Count" measure="1" displayFolder="" measureGroup="HR Data  3 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hire year 2]" caption="Sum of hire year 2" measure="1" displayFolder="" measureGroup="HR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ire year]" caption="Sum of hire year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unt 2]" caption="Sum of Count 2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employees]" caption="Sum of total_employees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terminated by Dept]" caption="Sum of terminated by Dept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jobtitle]" caption="Count of jobtitle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total_employees 2]" caption="Sum of total_employees 2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TuroverDeptJT]" caption="Count of TuroverDeptJT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erminated]" caption="Sum of terminated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12">
    <dimension name="count by hire year" uniqueName="[count by hire year]" caption="count by hire year"/>
    <dimension name="HR Data" uniqueName="[HR Data]" caption="HR Data"/>
    <dimension name="HR Data  3 1" uniqueName="[HR Data  3 1]" caption="HR Data  3 1"/>
    <dimension measure="1" name="Measures" uniqueName="[Measures]" caption="Measures"/>
    <dimension name="Number per term year" uniqueName="[Number per term year]" caption="Number per term year"/>
    <dimension name="Tunover by Race" uniqueName="[Tunover by Race]" caption="Tunover by Race"/>
    <dimension name="Turnover by Depr-JT" uniqueName="[Turnover by Depr-JT]" caption="Turnover by Depr-JT"/>
    <dimension name="Turnover by Dept" uniqueName="[Turnover by Dept]" caption="Turnover by Dept"/>
    <dimension name="Turnover by Gender" uniqueName="[Turnover by Gender]" caption="Turnover by Gender"/>
    <dimension name="turnover by job title" uniqueName="[turnover by job title]" caption="turnover by job title"/>
    <dimension name="Turnover rate" uniqueName="[Turnover rate]" caption="Turnover rate"/>
    <dimension name="Turnover rate 1" uniqueName="[Turnover rate 1]" caption="Turnover rate 1"/>
  </dimensions>
  <measureGroups count="11">
    <measureGroup name="count by hire year" caption="count by hire year"/>
    <measureGroup name="HR Data" caption="HR Data"/>
    <measureGroup name="HR Data  3 1" caption="HR Data  3 1"/>
    <measureGroup name="Number per term year" caption="Number per term year"/>
    <measureGroup name="Tunover by Race" caption="Tunover by Race"/>
    <measureGroup name="Turnover by Depr-JT" caption="Turnover by Depr-JT"/>
    <measureGroup name="Turnover by Dept" caption="Turnover by Dept"/>
    <measureGroup name="Turnover by Gender" caption="Turnover by Gender"/>
    <measureGroup name="turnover by job title" caption="turnover by job title"/>
    <measureGroup name="Turnover rate" caption="Turnover rate"/>
    <measureGroup name="Turnover rate 1" caption="Turnover rate 1"/>
  </measureGroups>
  <maps count="11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3.945895486111" backgroundQuery="1" createdVersion="8" refreshedVersion="8" minRefreshableVersion="3" recordCount="0" supportSubquery="1" supportAdvancedDrill="1" xr:uid="{0BEBD2DC-309B-41AB-80A8-C0515C506B08}">
  <cacheSource type="external" connectionId="12"/>
  <cacheFields count="2">
    <cacheField name="[HR Data].[Actual Employee Status].[Actual Employee Status]" caption="Actual Employee Status" numFmtId="0" hierarchy="18" level="1">
      <sharedItems count="3">
        <s v="Active Employee"/>
        <s v="Future Term Date (Excluded)"/>
        <s v="Terminated Employee"/>
      </sharedItems>
    </cacheField>
    <cacheField name="[Measures].[Count of id]" caption="Count of id" numFmtId="0" hierarchy="68" level="32767"/>
  </cacheFields>
  <cacheHierarchies count="80">
    <cacheHierarchy uniqueName="[count by hire year].[hire year]" caption="hire year" attribute="1" defaultMemberUniqueName="[count by hire year].[hire year].[All]" allUniqueName="[count by hire year].[hire year].[All]" dimensionUniqueName="[count by hire year]" displayFolder="" count="0" memberValueDatatype="20" unbalanced="0"/>
    <cacheHierarchy uniqueName="[count by hire year].[Count]" caption="Count" attribute="1" defaultMemberUniqueName="[count by hire year].[Count].[All]" allUniqueName="[count by hire year].[Count].[All]" dimensionUniqueName="[count by hire year]" displayFolder="" count="0" memberValueDatatype="20" unbalanced="0"/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ination Time]" caption="Termination Time" attribute="1" defaultMemberUniqueName="[HR Data].[Termination Time].[All]" allUniqueName="[HR Data].[Termination Tim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Employee Status]" caption="Employee Status" attribute="1" defaultMemberUniqueName="[HR Data].[Employee Status].[All]" allUniqueName="[HR Data].[Employee Status].[All]" dimensionUniqueName="[HR Data]" displayFolder="" count="0" memberValueDatatype="130" unbalanced="0"/>
    <cacheHierarchy uniqueName="[HR Data].[Employment Duration]" caption="Employment Duration" attribute="1" defaultMemberUniqueName="[HR Data].[Employment Duration].[All]" allUniqueName="[HR Data].[Employment Duration].[All]" dimensionUniqueName="[HR Data]" displayFolder="" count="0" memberValueDatatype="130" unbalanced="0"/>
    <cacheHierarchy uniqueName="[HR Data].[Actual Employee Status]" caption="Actual Employee Status" attribute="1" defaultMemberUniqueName="[HR Data].[Actual Employee Status].[All]" allUniqueName="[HR Data].[Actual Employee Status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Tenure Years]" caption="Tenure Years" attribute="1" defaultMemberUniqueName="[HR Data].[Tenure Years].[All]" allUniqueName="[HR Data].[Tenure Years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is terminated]" caption="is terminated" attribute="1" defaultMemberUniqueName="[HR Data].[is terminated].[All]" allUniqueName="[HR Data].[is terminated].[All]" dimensionUniqueName="[HR Data]" displayFolder="" count="0" memberValueDatatype="130" unbalanced="0"/>
    <cacheHierarchy uniqueName="[HR Data].[hire year]" caption="hire year" attribute="1" defaultMemberUniqueName="[HR Data].[hire year].[All]" allUniqueName="[HR Data].[hire year].[All]" dimensionUniqueName="[HR Data]" displayFolder="" count="0" memberValueDatatype="20" unbalanced="0"/>
    <cacheHierarchy uniqueName="[HR Data].[Termination Year]" caption="Termination Year" attribute="1" defaultMemberUniqueName="[HR Data].[Termination Year].[All]" allUniqueName="[HR Data].[Termination Year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  3 1].[Termination Year]" caption="Termination Year" attribute="1" defaultMemberUniqueName="[HR Data  3 1].[Termination Year].[All]" allUniqueName="[HR Data  3 1].[Termination Year].[All]" dimensionUniqueName="[HR Data  3 1]" displayFolder="" count="0" memberValueDatatype="130" unbalanced="0"/>
    <cacheHierarchy uniqueName="[HR Data  3 1].[Count]" caption="Count" attribute="1" defaultMemberUniqueName="[HR Data  3 1].[Count].[All]" allUniqueName="[HR Data  3 1].[Count].[All]" dimensionUniqueName="[HR Data  3 1]" displayFolder="" count="0" memberValueDatatype="20" unbalanced="0"/>
    <cacheHierarchy uniqueName="[Number per term year].[Termination Year]" caption="Termination Year" attribute="1" defaultMemberUniqueName="[Number per term year].[Termination Year].[All]" allUniqueName="[Number per term year].[Termination Year].[All]" dimensionUniqueName="[Number per term year]" displayFolder="" count="0" memberValueDatatype="130" unbalanced="0"/>
    <cacheHierarchy uniqueName="[Number per term year].[Count]" caption="Count" attribute="1" defaultMemberUniqueName="[Number per term year].[Count].[All]" allUniqueName="[Number per term year].[Count].[All]" dimensionUniqueName="[Number per term year]" displayFolder="" count="0" memberValueDatatype="20" unbalanced="0"/>
    <cacheHierarchy uniqueName="[Tunover by Race].[race]" caption="race" attribute="1" defaultMemberUniqueName="[Tunover by Race].[race].[All]" allUniqueName="[Tunover by Race].[race].[All]" dimensionUniqueName="[Tunover by Race]" displayFolder="" count="0" memberValueDatatype="130" unbalanced="0"/>
    <cacheHierarchy uniqueName="[Tunover by Race].[total_employees]" caption="total_employees" attribute="1" defaultMemberUniqueName="[Tunover by Race].[total_employees].[All]" allUniqueName="[Tunover by Race].[total_employees].[All]" dimensionUniqueName="[Tunover by Race]" displayFolder="" count="0" memberValueDatatype="20" unbalanced="0"/>
    <cacheHierarchy uniqueName="[Tunover by Race].[terminated]" caption="terminated" attribute="1" defaultMemberUniqueName="[Tunover by Race].[terminated].[All]" allUniqueName="[Tunover by Race].[terminated].[All]" dimensionUniqueName="[Tunover by Race]" displayFolder="" count="0" memberValueDatatype="20" unbalanced="0"/>
    <cacheHierarchy uniqueName="[Tunover by Race].[Turnover by race]" caption="Turnover by race" attribute="1" defaultMemberUniqueName="[Tunover by Race].[Turnover by race].[All]" allUniqueName="[Tunover by Race].[Turnover by race].[All]" dimensionUniqueName="[Tunover by Race]" displayFolder="" count="0" memberValueDatatype="130" unbalanced="0"/>
    <cacheHierarchy uniqueName="[Turnover by Depr-JT].[department]" caption="department" attribute="1" defaultMemberUniqueName="[Turnover by Depr-JT].[department].[All]" allUniqueName="[Turnover by Depr-JT].[department].[All]" dimensionUniqueName="[Turnover by Depr-JT]" displayFolder="" count="0" memberValueDatatype="130" unbalanced="0"/>
    <cacheHierarchy uniqueName="[Turnover by Depr-JT].[jobtitle]" caption="jobtitle" attribute="1" defaultMemberUniqueName="[Turnover by Depr-JT].[jobtitle].[All]" allUniqueName="[Turnover by Depr-JT].[jobtitle].[All]" dimensionUniqueName="[Turnover by Depr-JT]" displayFolder="" count="0" memberValueDatatype="130" unbalanced="0"/>
    <cacheHierarchy uniqueName="[Turnover by Depr-JT].[total_employees]" caption="total_employees" attribute="1" defaultMemberUniqueName="[Turnover by Depr-JT].[total_employees].[All]" allUniqueName="[Turnover by Depr-JT].[total_employees].[All]" dimensionUniqueName="[Turnover by Depr-JT]" displayFolder="" count="0" memberValueDatatype="20" unbalanced="0"/>
    <cacheHierarchy uniqueName="[Turnover by Depr-JT].[terminated]" caption="terminated" attribute="1" defaultMemberUniqueName="[Turnover by Depr-JT].[terminated].[All]" allUniqueName="[Turnover by Depr-JT].[terminated].[All]" dimensionUniqueName="[Turnover by Depr-JT]" displayFolder="" count="0" memberValueDatatype="5" unbalanced="0"/>
    <cacheHierarchy uniqueName="[Turnover by Depr-JT].[TuroverDeptJT]" caption="TuroverDeptJT" attribute="1" defaultMemberUniqueName="[Turnover by Depr-JT].[TuroverDeptJT].[All]" allUniqueName="[Turnover by Depr-JT].[TuroverDeptJT].[All]" dimensionUniqueName="[Turnover by Depr-JT]" displayFolder="" count="0" memberValueDatatype="130" unbalanced="0"/>
    <cacheHierarchy uniqueName="[Turnover by Dept].[department]" caption="department" attribute="1" defaultMemberUniqueName="[Turnover by Dept].[department].[All]" allUniqueName="[Turnover by Dept].[department].[All]" dimensionUniqueName="[Turnover by Dept]" displayFolder="" count="0" memberValueDatatype="130" unbalanced="0"/>
    <cacheHierarchy uniqueName="[Turnover by Dept].[total_employees]" caption="total_employees" attribute="1" defaultMemberUniqueName="[Turnover by Dept].[total_employees].[All]" allUniqueName="[Turnover by Dept].[total_employees].[All]" dimensionUniqueName="[Turnover by Dept]" displayFolder="" count="0" memberValueDatatype="20" unbalanced="0"/>
    <cacheHierarchy uniqueName="[Turnover by Dept].[terminated by Dept]" caption="terminated by Dept" attribute="1" defaultMemberUniqueName="[Turnover by Dept].[terminated by Dept].[All]" allUniqueName="[Turnover by Dept].[terminated by Dept].[All]" dimensionUniqueName="[Turnover by Dept]" displayFolder="" count="0" memberValueDatatype="5" unbalanced="0"/>
    <cacheHierarchy uniqueName="[Turnover by Dept].[Turnover by dept]" caption="Turnover by dept" attribute="1" defaultMemberUniqueName="[Turnover by Dept].[Turnover by dept].[All]" allUniqueName="[Turnover by Dept].[Turnover by dept].[All]" dimensionUniqueName="[Turnover by Dept]" displayFolder="" count="0" memberValueDatatype="130" unbalanced="0"/>
    <cacheHierarchy uniqueName="[Turnover by Gender].[gender]" caption="gender" attribute="1" defaultMemberUniqueName="[Turnover by Gender].[gender].[All]" allUniqueName="[Turnover by Gender].[gender].[All]" dimensionUniqueName="[Turnover by Gender]" displayFolder="" count="0" memberValueDatatype="130" unbalanced="0"/>
    <cacheHierarchy uniqueName="[Turnover by Gender].[total_employees]" caption="total_employees" attribute="1" defaultMemberUniqueName="[Turnover by Gender].[total_employees].[All]" allUniqueName="[Turnover by Gender].[total_employees].[All]" dimensionUniqueName="[Turnover by Gender]" displayFolder="" count="0" memberValueDatatype="20" unbalanced="0"/>
    <cacheHierarchy uniqueName="[Turnover by Gender].[terminated]" caption="terminated" attribute="1" defaultMemberUniqueName="[Turnover by Gender].[terminated].[All]" allUniqueName="[Turnover by Gender].[terminated].[All]" dimensionUniqueName="[Turnover by Gender]" displayFolder="" count="0" memberValueDatatype="5" unbalanced="0"/>
    <cacheHierarchy uniqueName="[Turnover by Gender].[Turnover by gender]" caption="Turnover by gender" attribute="1" defaultMemberUniqueName="[Turnover by Gender].[Turnover by gender].[All]" allUniqueName="[Turnover by Gender].[Turnover by gender].[All]" dimensionUniqueName="[Turnover by Gender]" displayFolder="" count="0" memberValueDatatype="20" unbalanced="0"/>
    <cacheHierarchy uniqueName="[turnover by job title].[jobtitle]" caption="jobtitle" attribute="1" defaultMemberUniqueName="[turnover by job title].[jobtitle].[All]" allUniqueName="[turnover by job title].[jobtitle].[All]" dimensionUniqueName="[turnover by job title]" displayFolder="" count="0" memberValueDatatype="130" unbalanced="0"/>
    <cacheHierarchy uniqueName="[turnover by job title].[total_employees]" caption="total_employees" attribute="1" defaultMemberUniqueName="[turnover by job title].[total_employees].[All]" allUniqueName="[turnover by job title].[total_employees].[All]" dimensionUniqueName="[turnover by job title]" displayFolder="" count="0" memberValueDatatype="20" unbalanced="0"/>
    <cacheHierarchy uniqueName="[turnover by job title].[terminated]" caption="terminated" attribute="1" defaultMemberUniqueName="[turnover by job title].[terminated].[All]" allUniqueName="[turnover by job title].[terminated].[All]" dimensionUniqueName="[turnover by job title]" displayFolder="" count="0" memberValueDatatype="5" unbalanced="0"/>
    <cacheHierarchy uniqueName="[turnover by job title].[turnover by Job title]" caption="turnover by Job title" attribute="1" defaultMemberUniqueName="[turnover by job title].[turnover by Job title].[All]" allUniqueName="[turnover by job title].[turnover by Job title].[All]" dimensionUniqueName="[turnover by job title]" displayFolder="" count="0" memberValueDatatype="130" unbalanced="0"/>
    <cacheHierarchy uniqueName="[Turnover rate].[Turnover rate]" caption="Turnover rate" attribute="1" defaultMemberUniqueName="[Turnover rate].[Turnover rate].[All]" allUniqueName="[Turnover rate].[Turnover rate].[All]" dimensionUniqueName="[Turnover rate]" displayFolder="" count="0" memberValueDatatype="5" unbalanced="0"/>
    <cacheHierarchy uniqueName="[Turnover rate 1].[Turnover rate]" caption="Turnover rate" attribute="1" defaultMemberUniqueName="[Turnover rate 1].[Turnover rate].[All]" allUniqueName="[Turnover rate 1].[Turnover rate].[All]" dimensionUniqueName="[Turnover rate 1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XL_Count HR Data  3 1]" caption="__XL_Count HR Data  3 1" measure="1" displayFolder="" measureGroup="HR Data  3 1" count="0" hidden="1"/>
    <cacheHierarchy uniqueName="[Measures].[__XL_Count Turnover by Gender]" caption="__XL_Count Turnover by Gender" measure="1" displayFolder="" measureGroup="Turnover by Gender" count="0" hidden="1"/>
    <cacheHierarchy uniqueName="[Measures].[__XL_Count Tunover by Race]" caption="__XL_Count Tunover by Race" measure="1" displayFolder="" measureGroup="Tunover by Race" count="0" hidden="1"/>
    <cacheHierarchy uniqueName="[Measures].[__XL_Count count by hire year]" caption="__XL_Count count by hire year" measure="1" displayFolder="" measureGroup="count by hire year" count="0" hidden="1"/>
    <cacheHierarchy uniqueName="[Measures].[__XL_Count Turnover rate]" caption="__XL_Count Turnover rate" measure="1" displayFolder="" measureGroup="Turnover rate" count="0" hidden="1"/>
    <cacheHierarchy uniqueName="[Measures].[__XL_Count Turnover rate 1]" caption="__XL_Count Turnover rate 1" measure="1" displayFolder="" measureGroup="Turnover rate 1" count="0" hidden="1"/>
    <cacheHierarchy uniqueName="[Measures].[__XL_Count Number per term year]" caption="__XL_Count Number per term year" measure="1" displayFolder="" measureGroup="Number per term year" count="0" hidden="1"/>
    <cacheHierarchy uniqueName="[Measures].[__XL_Count Turnover by Dept]" caption="__XL_Count Turnover by Dept" measure="1" displayFolder="" measureGroup="Turnover by Dept" count="0" hidden="1"/>
    <cacheHierarchy uniqueName="[Measures].[__XL_Count turnover by job title]" caption="__XL_Count turnover by job title" measure="1" displayFolder="" measureGroup="turnover by job title" count="0" hidden="1"/>
    <cacheHierarchy uniqueName="[Measures].[__XL_Count Turnover by Depr-JT]" caption="__XL_Count Turnover by Depr-JT" measure="1" displayFolder="" measureGroup="Turnover by Depr-JT" count="0" hidden="1"/>
    <cacheHierarchy uniqueName="[Measures].[__No measures defined]" caption="__No measures defined" measure="1" displayFolder="" count="0" hidden="1"/>
    <cacheHierarchy uniqueName="[Measures].[Count of id]" caption="Count of id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partment]" caption="Count of department" measure="1" displayFolder="" measureGroup="HR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ount]" caption="Sum of Count" measure="1" displayFolder="" measureGroup="HR Data  3 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hire year 2]" caption="Sum of hire year 2" measure="1" displayFolder="" measureGroup="HR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ire year]" caption="Sum of hire year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unt 2]" caption="Sum of Count 2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employees]" caption="Sum of total_employees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terminated by Dept]" caption="Sum of terminated by Dept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jobtitle]" caption="Count of jobtitle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total_employees 2]" caption="Sum of total_employees 2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TuroverDeptJT]" caption="Count of TuroverDeptJT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erminated]" caption="Sum of terminated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12">
    <dimension name="count by hire year" uniqueName="[count by hire year]" caption="count by hire year"/>
    <dimension name="HR Data" uniqueName="[HR Data]" caption="HR Data"/>
    <dimension name="HR Data  3 1" uniqueName="[HR Data  3 1]" caption="HR Data  3 1"/>
    <dimension measure="1" name="Measures" uniqueName="[Measures]" caption="Measures"/>
    <dimension name="Number per term year" uniqueName="[Number per term year]" caption="Number per term year"/>
    <dimension name="Tunover by Race" uniqueName="[Tunover by Race]" caption="Tunover by Race"/>
    <dimension name="Turnover by Depr-JT" uniqueName="[Turnover by Depr-JT]" caption="Turnover by Depr-JT"/>
    <dimension name="Turnover by Dept" uniqueName="[Turnover by Dept]" caption="Turnover by Dept"/>
    <dimension name="Turnover by Gender" uniqueName="[Turnover by Gender]" caption="Turnover by Gender"/>
    <dimension name="turnover by job title" uniqueName="[turnover by job title]" caption="turnover by job title"/>
    <dimension name="Turnover rate" uniqueName="[Turnover rate]" caption="Turnover rate"/>
    <dimension name="Turnover rate 1" uniqueName="[Turnover rate 1]" caption="Turnover rate 1"/>
  </dimensions>
  <measureGroups count="11">
    <measureGroup name="count by hire year" caption="count by hire year"/>
    <measureGroup name="HR Data" caption="HR Data"/>
    <measureGroup name="HR Data  3 1" caption="HR Data  3 1"/>
    <measureGroup name="Number per term year" caption="Number per term year"/>
    <measureGroup name="Tunover by Race" caption="Tunover by Race"/>
    <measureGroup name="Turnover by Depr-JT" caption="Turnover by Depr-JT"/>
    <measureGroup name="Turnover by Dept" caption="Turnover by Dept"/>
    <measureGroup name="Turnover by Gender" caption="Turnover by Gender"/>
    <measureGroup name="turnover by job title" caption="turnover by job title"/>
    <measureGroup name="Turnover rate" caption="Turnover rate"/>
    <measureGroup name="Turnover rate 1" caption="Turnover rate 1"/>
  </measureGroups>
  <maps count="11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3.945098842596" backgroundQuery="1" createdVersion="8" refreshedVersion="8" minRefreshableVersion="3" recordCount="0" supportSubquery="1" supportAdvancedDrill="1" xr:uid="{AA2BCC33-F49F-4019-8C6E-9C641F693314}">
  <cacheSource type="external" connectionId="12"/>
  <cacheFields count="2">
    <cacheField name="[HR Data  3 1].[Termination Year].[Termination Year]" caption="Termination Year" numFmtId="0" hierarchy="28" level="1">
      <sharedItems count="26"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  <s v="2025"/>
        <s v="2026"/>
      </sharedItems>
    </cacheField>
    <cacheField name="[Measures].[Sum of Count]" caption="Sum of Count" numFmtId="0" hierarchy="70" level="32767"/>
  </cacheFields>
  <cacheHierarchies count="80">
    <cacheHierarchy uniqueName="[count by hire year].[hire year]" caption="hire year" attribute="1" defaultMemberUniqueName="[count by hire year].[hire year].[All]" allUniqueName="[count by hire year].[hire year].[All]" dimensionUniqueName="[count by hire year]" displayFolder="" count="0" memberValueDatatype="20" unbalanced="0"/>
    <cacheHierarchy uniqueName="[count by hire year].[Count]" caption="Count" attribute="1" defaultMemberUniqueName="[count by hire year].[Count].[All]" allUniqueName="[count by hire year].[Count].[All]" dimensionUniqueName="[count by hire year]" displayFolder="" count="0" memberValueDatatype="20" unbalanced="0"/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ination Time]" caption="Termination Time" attribute="1" defaultMemberUniqueName="[HR Data].[Termination Time].[All]" allUniqueName="[HR Data].[Termination Tim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Employee Status]" caption="Employee Status" attribute="1" defaultMemberUniqueName="[HR Data].[Employee Status].[All]" allUniqueName="[HR Data].[Employee Status].[All]" dimensionUniqueName="[HR Data]" displayFolder="" count="0" memberValueDatatype="130" unbalanced="0"/>
    <cacheHierarchy uniqueName="[HR Data].[Employment Duration]" caption="Employment Duration" attribute="1" defaultMemberUniqueName="[HR Data].[Employment Duration].[All]" allUniqueName="[HR Data].[Employment Duration].[All]" dimensionUniqueName="[HR Data]" displayFolder="" count="0" memberValueDatatype="130" unbalanced="0"/>
    <cacheHierarchy uniqueName="[HR Data].[Actual Employee Status]" caption="Actual Employee Status" attribute="1" defaultMemberUniqueName="[HR Data].[Actual Employee Status].[All]" allUniqueName="[HR Data].[Actual Employee Status].[All]" dimensionUniqueName="[HR Data]" displayFolder="" count="0" memberValueDatatype="130" unbalanced="0"/>
    <cacheHierarchy uniqueName="[HR Data].[Tenure Years]" caption="Tenure Years" attribute="1" defaultMemberUniqueName="[HR Data].[Tenure Years].[All]" allUniqueName="[HR Data].[Tenure Years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is terminated]" caption="is terminated" attribute="1" defaultMemberUniqueName="[HR Data].[is terminated].[All]" allUniqueName="[HR Data].[is terminated].[All]" dimensionUniqueName="[HR Data]" displayFolder="" count="0" memberValueDatatype="130" unbalanced="0"/>
    <cacheHierarchy uniqueName="[HR Data].[hire year]" caption="hire year" attribute="1" defaultMemberUniqueName="[HR Data].[hire year].[All]" allUniqueName="[HR Data].[hire year].[All]" dimensionUniqueName="[HR Data]" displayFolder="" count="0" memberValueDatatype="20" unbalanced="0"/>
    <cacheHierarchy uniqueName="[HR Data].[Termination Year]" caption="Termination Year" attribute="1" defaultMemberUniqueName="[HR Data].[Termination Year].[All]" allUniqueName="[HR Data].[Termination Year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  3 1].[Termination Year]" caption="Termination Year" attribute="1" defaultMemberUniqueName="[HR Data  3 1].[Termination Year].[All]" allUniqueName="[HR Data  3 1].[Termination Year].[All]" dimensionUniqueName="[HR Data  3 1]" displayFolder="" count="2" memberValueDatatype="130" unbalanced="0">
      <fieldsUsage count="2">
        <fieldUsage x="-1"/>
        <fieldUsage x="0"/>
      </fieldsUsage>
    </cacheHierarchy>
    <cacheHierarchy uniqueName="[HR Data  3 1].[Count]" caption="Count" attribute="1" defaultMemberUniqueName="[HR Data  3 1].[Count].[All]" allUniqueName="[HR Data  3 1].[Count].[All]" dimensionUniqueName="[HR Data  3 1]" displayFolder="" count="0" memberValueDatatype="20" unbalanced="0"/>
    <cacheHierarchy uniqueName="[Number per term year].[Termination Year]" caption="Termination Year" attribute="1" defaultMemberUniqueName="[Number per term year].[Termination Year].[All]" allUniqueName="[Number per term year].[Termination Year].[All]" dimensionUniqueName="[Number per term year]" displayFolder="" count="0" memberValueDatatype="130" unbalanced="0"/>
    <cacheHierarchy uniqueName="[Number per term year].[Count]" caption="Count" attribute="1" defaultMemberUniqueName="[Number per term year].[Count].[All]" allUniqueName="[Number per term year].[Count].[All]" dimensionUniqueName="[Number per term year]" displayFolder="" count="0" memberValueDatatype="20" unbalanced="0"/>
    <cacheHierarchy uniqueName="[Tunover by Race].[race]" caption="race" attribute="1" defaultMemberUniqueName="[Tunover by Race].[race].[All]" allUniqueName="[Tunover by Race].[race].[All]" dimensionUniqueName="[Tunover by Race]" displayFolder="" count="0" memberValueDatatype="130" unbalanced="0"/>
    <cacheHierarchy uniqueName="[Tunover by Race].[total_employees]" caption="total_employees" attribute="1" defaultMemberUniqueName="[Tunover by Race].[total_employees].[All]" allUniqueName="[Tunover by Race].[total_employees].[All]" dimensionUniqueName="[Tunover by Race]" displayFolder="" count="0" memberValueDatatype="20" unbalanced="0"/>
    <cacheHierarchy uniqueName="[Tunover by Race].[terminated]" caption="terminated" attribute="1" defaultMemberUniqueName="[Tunover by Race].[terminated].[All]" allUniqueName="[Tunover by Race].[terminated].[All]" dimensionUniqueName="[Tunover by Race]" displayFolder="" count="0" memberValueDatatype="20" unbalanced="0"/>
    <cacheHierarchy uniqueName="[Tunover by Race].[Turnover by race]" caption="Turnover by race" attribute="1" defaultMemberUniqueName="[Tunover by Race].[Turnover by race].[All]" allUniqueName="[Tunover by Race].[Turnover by race].[All]" dimensionUniqueName="[Tunover by Race]" displayFolder="" count="0" memberValueDatatype="130" unbalanced="0"/>
    <cacheHierarchy uniqueName="[Turnover by Depr-JT].[department]" caption="department" attribute="1" defaultMemberUniqueName="[Turnover by Depr-JT].[department].[All]" allUniqueName="[Turnover by Depr-JT].[department].[All]" dimensionUniqueName="[Turnover by Depr-JT]" displayFolder="" count="0" memberValueDatatype="130" unbalanced="0"/>
    <cacheHierarchy uniqueName="[Turnover by Depr-JT].[jobtitle]" caption="jobtitle" attribute="1" defaultMemberUniqueName="[Turnover by Depr-JT].[jobtitle].[All]" allUniqueName="[Turnover by Depr-JT].[jobtitle].[All]" dimensionUniqueName="[Turnover by Depr-JT]" displayFolder="" count="0" memberValueDatatype="130" unbalanced="0"/>
    <cacheHierarchy uniqueName="[Turnover by Depr-JT].[total_employees]" caption="total_employees" attribute="1" defaultMemberUniqueName="[Turnover by Depr-JT].[total_employees].[All]" allUniqueName="[Turnover by Depr-JT].[total_employees].[All]" dimensionUniqueName="[Turnover by Depr-JT]" displayFolder="" count="0" memberValueDatatype="20" unbalanced="0"/>
    <cacheHierarchy uniqueName="[Turnover by Depr-JT].[terminated]" caption="terminated" attribute="1" defaultMemberUniqueName="[Turnover by Depr-JT].[terminated].[All]" allUniqueName="[Turnover by Depr-JT].[terminated].[All]" dimensionUniqueName="[Turnover by Depr-JT]" displayFolder="" count="0" memberValueDatatype="5" unbalanced="0"/>
    <cacheHierarchy uniqueName="[Turnover by Depr-JT].[TuroverDeptJT]" caption="TuroverDeptJT" attribute="1" defaultMemberUniqueName="[Turnover by Depr-JT].[TuroverDeptJT].[All]" allUniqueName="[Turnover by Depr-JT].[TuroverDeptJT].[All]" dimensionUniqueName="[Turnover by Depr-JT]" displayFolder="" count="0" memberValueDatatype="130" unbalanced="0"/>
    <cacheHierarchy uniqueName="[Turnover by Dept].[department]" caption="department" attribute="1" defaultMemberUniqueName="[Turnover by Dept].[department].[All]" allUniqueName="[Turnover by Dept].[department].[All]" dimensionUniqueName="[Turnover by Dept]" displayFolder="" count="0" memberValueDatatype="130" unbalanced="0"/>
    <cacheHierarchy uniqueName="[Turnover by Dept].[total_employees]" caption="total_employees" attribute="1" defaultMemberUniqueName="[Turnover by Dept].[total_employees].[All]" allUniqueName="[Turnover by Dept].[total_employees].[All]" dimensionUniqueName="[Turnover by Dept]" displayFolder="" count="0" memberValueDatatype="20" unbalanced="0"/>
    <cacheHierarchy uniqueName="[Turnover by Dept].[terminated by Dept]" caption="terminated by Dept" attribute="1" defaultMemberUniqueName="[Turnover by Dept].[terminated by Dept].[All]" allUniqueName="[Turnover by Dept].[terminated by Dept].[All]" dimensionUniqueName="[Turnover by Dept]" displayFolder="" count="0" memberValueDatatype="5" unbalanced="0"/>
    <cacheHierarchy uniqueName="[Turnover by Dept].[Turnover by dept]" caption="Turnover by dept" attribute="1" defaultMemberUniqueName="[Turnover by Dept].[Turnover by dept].[All]" allUniqueName="[Turnover by Dept].[Turnover by dept].[All]" dimensionUniqueName="[Turnover by Dept]" displayFolder="" count="0" memberValueDatatype="130" unbalanced="0"/>
    <cacheHierarchy uniqueName="[Turnover by Gender].[gender]" caption="gender" attribute="1" defaultMemberUniqueName="[Turnover by Gender].[gender].[All]" allUniqueName="[Turnover by Gender].[gender].[All]" dimensionUniqueName="[Turnover by Gender]" displayFolder="" count="0" memberValueDatatype="130" unbalanced="0"/>
    <cacheHierarchy uniqueName="[Turnover by Gender].[total_employees]" caption="total_employees" attribute="1" defaultMemberUniqueName="[Turnover by Gender].[total_employees].[All]" allUniqueName="[Turnover by Gender].[total_employees].[All]" dimensionUniqueName="[Turnover by Gender]" displayFolder="" count="0" memberValueDatatype="20" unbalanced="0"/>
    <cacheHierarchy uniqueName="[Turnover by Gender].[terminated]" caption="terminated" attribute="1" defaultMemberUniqueName="[Turnover by Gender].[terminated].[All]" allUniqueName="[Turnover by Gender].[terminated].[All]" dimensionUniqueName="[Turnover by Gender]" displayFolder="" count="0" memberValueDatatype="5" unbalanced="0"/>
    <cacheHierarchy uniqueName="[Turnover by Gender].[Turnover by gender]" caption="Turnover by gender" attribute="1" defaultMemberUniqueName="[Turnover by Gender].[Turnover by gender].[All]" allUniqueName="[Turnover by Gender].[Turnover by gender].[All]" dimensionUniqueName="[Turnover by Gender]" displayFolder="" count="0" memberValueDatatype="20" unbalanced="0"/>
    <cacheHierarchy uniqueName="[turnover by job title].[jobtitle]" caption="jobtitle" attribute="1" defaultMemberUniqueName="[turnover by job title].[jobtitle].[All]" allUniqueName="[turnover by job title].[jobtitle].[All]" dimensionUniqueName="[turnover by job title]" displayFolder="" count="0" memberValueDatatype="130" unbalanced="0"/>
    <cacheHierarchy uniqueName="[turnover by job title].[total_employees]" caption="total_employees" attribute="1" defaultMemberUniqueName="[turnover by job title].[total_employees].[All]" allUniqueName="[turnover by job title].[total_employees].[All]" dimensionUniqueName="[turnover by job title]" displayFolder="" count="0" memberValueDatatype="20" unbalanced="0"/>
    <cacheHierarchy uniqueName="[turnover by job title].[terminated]" caption="terminated" attribute="1" defaultMemberUniqueName="[turnover by job title].[terminated].[All]" allUniqueName="[turnover by job title].[terminated].[All]" dimensionUniqueName="[turnover by job title]" displayFolder="" count="0" memberValueDatatype="5" unbalanced="0"/>
    <cacheHierarchy uniqueName="[turnover by job title].[turnover by Job title]" caption="turnover by Job title" attribute="1" defaultMemberUniqueName="[turnover by job title].[turnover by Job title].[All]" allUniqueName="[turnover by job title].[turnover by Job title].[All]" dimensionUniqueName="[turnover by job title]" displayFolder="" count="0" memberValueDatatype="130" unbalanced="0"/>
    <cacheHierarchy uniqueName="[Turnover rate].[Turnover rate]" caption="Turnover rate" attribute="1" defaultMemberUniqueName="[Turnover rate].[Turnover rate].[All]" allUniqueName="[Turnover rate].[Turnover rate].[All]" dimensionUniqueName="[Turnover rate]" displayFolder="" count="0" memberValueDatatype="5" unbalanced="0"/>
    <cacheHierarchy uniqueName="[Turnover rate 1].[Turnover rate]" caption="Turnover rate" attribute="1" defaultMemberUniqueName="[Turnover rate 1].[Turnover rate].[All]" allUniqueName="[Turnover rate 1].[Turnover rate].[All]" dimensionUniqueName="[Turnover rate 1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XL_Count HR Data  3 1]" caption="__XL_Count HR Data  3 1" measure="1" displayFolder="" measureGroup="HR Data  3 1" count="0" hidden="1"/>
    <cacheHierarchy uniqueName="[Measures].[__XL_Count Turnover by Gender]" caption="__XL_Count Turnover by Gender" measure="1" displayFolder="" measureGroup="Turnover by Gender" count="0" hidden="1"/>
    <cacheHierarchy uniqueName="[Measures].[__XL_Count Tunover by Race]" caption="__XL_Count Tunover by Race" measure="1" displayFolder="" measureGroup="Tunover by Race" count="0" hidden="1"/>
    <cacheHierarchy uniqueName="[Measures].[__XL_Count count by hire year]" caption="__XL_Count count by hire year" measure="1" displayFolder="" measureGroup="count by hire year" count="0" hidden="1"/>
    <cacheHierarchy uniqueName="[Measures].[__XL_Count Turnover rate]" caption="__XL_Count Turnover rate" measure="1" displayFolder="" measureGroup="Turnover rate" count="0" hidden="1"/>
    <cacheHierarchy uniqueName="[Measures].[__XL_Count Turnover rate 1]" caption="__XL_Count Turnover rate 1" measure="1" displayFolder="" measureGroup="Turnover rate 1" count="0" hidden="1"/>
    <cacheHierarchy uniqueName="[Measures].[__XL_Count Number per term year]" caption="__XL_Count Number per term year" measure="1" displayFolder="" measureGroup="Number per term year" count="0" hidden="1"/>
    <cacheHierarchy uniqueName="[Measures].[__XL_Count Turnover by Dept]" caption="__XL_Count Turnover by Dept" measure="1" displayFolder="" measureGroup="Turnover by Dept" count="0" hidden="1"/>
    <cacheHierarchy uniqueName="[Measures].[__XL_Count turnover by job title]" caption="__XL_Count turnover by job title" measure="1" displayFolder="" measureGroup="turnover by job title" count="0" hidden="1"/>
    <cacheHierarchy uniqueName="[Measures].[__XL_Count Turnover by Depr-JT]" caption="__XL_Count Turnover by Depr-JT" measure="1" displayFolder="" measureGroup="Turnover by Depr-JT" count="0" hidden="1"/>
    <cacheHierarchy uniqueName="[Measures].[__No measures defined]" caption="__No measures defined" measure="1" displayFolder="" count="0" hidden="1"/>
    <cacheHierarchy uniqueName="[Measures].[Count of id]" caption="Count of id" measure="1" displayFolder="" measureGroup="HR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partment]" caption="Count of department" measure="1" displayFolder="" measureGroup="HR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ount]" caption="Sum of Count" measure="1" displayFolder="" measureGroup="HR Data  3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hire year 2]" caption="Sum of hire year 2" measure="1" displayFolder="" measureGroup="HR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ire year]" caption="Sum of hire year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unt 2]" caption="Sum of Count 2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employees]" caption="Sum of total_employees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terminated by Dept]" caption="Sum of terminated by Dept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jobtitle]" caption="Count of jobtitle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total_employees 2]" caption="Sum of total_employees 2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TuroverDeptJT]" caption="Count of TuroverDeptJT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erminated]" caption="Sum of terminated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12">
    <dimension name="count by hire year" uniqueName="[count by hire year]" caption="count by hire year"/>
    <dimension name="HR Data" uniqueName="[HR Data]" caption="HR Data"/>
    <dimension name="HR Data  3 1" uniqueName="[HR Data  3 1]" caption="HR Data  3 1"/>
    <dimension measure="1" name="Measures" uniqueName="[Measures]" caption="Measures"/>
    <dimension name="Number per term year" uniqueName="[Number per term year]" caption="Number per term year"/>
    <dimension name="Tunover by Race" uniqueName="[Tunover by Race]" caption="Tunover by Race"/>
    <dimension name="Turnover by Depr-JT" uniqueName="[Turnover by Depr-JT]" caption="Turnover by Depr-JT"/>
    <dimension name="Turnover by Dept" uniqueName="[Turnover by Dept]" caption="Turnover by Dept"/>
    <dimension name="Turnover by Gender" uniqueName="[Turnover by Gender]" caption="Turnover by Gender"/>
    <dimension name="turnover by job title" uniqueName="[turnover by job title]" caption="turnover by job title"/>
    <dimension name="Turnover rate" uniqueName="[Turnover rate]" caption="Turnover rate"/>
    <dimension name="Turnover rate 1" uniqueName="[Turnover rate 1]" caption="Turnover rate 1"/>
  </dimensions>
  <measureGroups count="11">
    <measureGroup name="count by hire year" caption="count by hire year"/>
    <measureGroup name="HR Data" caption="HR Data"/>
    <measureGroup name="HR Data  3 1" caption="HR Data  3 1"/>
    <measureGroup name="Number per term year" caption="Number per term year"/>
    <measureGroup name="Tunover by Race" caption="Tunover by Race"/>
    <measureGroup name="Turnover by Depr-JT" caption="Turnover by Depr-JT"/>
    <measureGroup name="Turnover by Dept" caption="Turnover by Dept"/>
    <measureGroup name="Turnover by Gender" caption="Turnover by Gender"/>
    <measureGroup name="turnover by job title" caption="turnover by job title"/>
    <measureGroup name="Turnover rate" caption="Turnover rate"/>
    <measureGroup name="Turnover rate 1" caption="Turnover rate 1"/>
  </measureGroups>
  <maps count="11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3.961150347219" backgroundQuery="1" createdVersion="8" refreshedVersion="8" minRefreshableVersion="3" recordCount="0" supportSubquery="1" supportAdvancedDrill="1" xr:uid="{74FED985-37A9-4A5E-B932-40A4A38D5C73}">
  <cacheSource type="external" connectionId="12"/>
  <cacheFields count="3">
    <cacheField name="[Turnover by Dept].[department].[department]" caption="department" numFmtId="0" hierarchy="41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  <cacheField name="[Turnover by Dept].[Turnover by dept].[Turnover by dept]" caption="Turnover by dept" numFmtId="0" hierarchy="44" level="1">
      <sharedItems count="10">
        <s v="12.9"/>
        <s v="19.2"/>
        <s v="11.6"/>
        <s v="13.2"/>
        <s v="13.1"/>
        <s v="16.7"/>
        <s v="11.1"/>
        <s v="12.8"/>
        <s v="13.4"/>
        <s v="13.7"/>
      </sharedItems>
    </cacheField>
    <cacheField name="[Measures].[Sum of terminated by Dept]" caption="Sum of terminated by Dept" numFmtId="0" hierarchy="75" level="32767"/>
  </cacheFields>
  <cacheHierarchies count="80">
    <cacheHierarchy uniqueName="[count by hire year].[hire year]" caption="hire year" attribute="1" defaultMemberUniqueName="[count by hire year].[hire year].[All]" allUniqueName="[count by hire year].[hire year].[All]" dimensionUniqueName="[count by hire year]" displayFolder="" count="0" memberValueDatatype="20" unbalanced="0"/>
    <cacheHierarchy uniqueName="[count by hire year].[Count]" caption="Count" attribute="1" defaultMemberUniqueName="[count by hire year].[Count].[All]" allUniqueName="[count by hire year].[Count].[All]" dimensionUniqueName="[count by hire year]" displayFolder="" count="0" memberValueDatatype="20" unbalanced="0"/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ination Time]" caption="Termination Time" attribute="1" defaultMemberUniqueName="[HR Data].[Termination Time].[All]" allUniqueName="[HR Data].[Termination Tim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Employee Status]" caption="Employee Status" attribute="1" defaultMemberUniqueName="[HR Data].[Employee Status].[All]" allUniqueName="[HR Data].[Employee Status].[All]" dimensionUniqueName="[HR Data]" displayFolder="" count="0" memberValueDatatype="130" unbalanced="0"/>
    <cacheHierarchy uniqueName="[HR Data].[Employment Duration]" caption="Employment Duration" attribute="1" defaultMemberUniqueName="[HR Data].[Employment Duration].[All]" allUniqueName="[HR Data].[Employment Duration].[All]" dimensionUniqueName="[HR Data]" displayFolder="" count="0" memberValueDatatype="130" unbalanced="0"/>
    <cacheHierarchy uniqueName="[HR Data].[Actual Employee Status]" caption="Actual Employee Status" attribute="1" defaultMemberUniqueName="[HR Data].[Actual Employee Status].[All]" allUniqueName="[HR Data].[Actual Employee Status].[All]" dimensionUniqueName="[HR Data]" displayFolder="" count="0" memberValueDatatype="130" unbalanced="0"/>
    <cacheHierarchy uniqueName="[HR Data].[Tenure Years]" caption="Tenure Years" attribute="1" defaultMemberUniqueName="[HR Data].[Tenure Years].[All]" allUniqueName="[HR Data].[Tenure Years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is terminated]" caption="is terminated" attribute="1" defaultMemberUniqueName="[HR Data].[is terminated].[All]" allUniqueName="[HR Data].[is terminated].[All]" dimensionUniqueName="[HR Data]" displayFolder="" count="0" memberValueDatatype="130" unbalanced="0"/>
    <cacheHierarchy uniqueName="[HR Data].[hire year]" caption="hire year" attribute="1" defaultMemberUniqueName="[HR Data].[hire year].[All]" allUniqueName="[HR Data].[hire year].[All]" dimensionUniqueName="[HR Data]" displayFolder="" count="0" memberValueDatatype="20" unbalanced="0"/>
    <cacheHierarchy uniqueName="[HR Data].[Termination Year]" caption="Termination Year" attribute="1" defaultMemberUniqueName="[HR Data].[Termination Year].[All]" allUniqueName="[HR Data].[Termination Year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  3 1].[Termination Year]" caption="Termination Year" attribute="1" defaultMemberUniqueName="[HR Data  3 1].[Termination Year].[All]" allUniqueName="[HR Data  3 1].[Termination Year].[All]" dimensionUniqueName="[HR Data  3 1]" displayFolder="" count="0" memberValueDatatype="130" unbalanced="0"/>
    <cacheHierarchy uniqueName="[HR Data  3 1].[Count]" caption="Count" attribute="1" defaultMemberUniqueName="[HR Data  3 1].[Count].[All]" allUniqueName="[HR Data  3 1].[Count].[All]" dimensionUniqueName="[HR Data  3 1]" displayFolder="" count="0" memberValueDatatype="20" unbalanced="0"/>
    <cacheHierarchy uniqueName="[Number per term year].[Termination Year]" caption="Termination Year" attribute="1" defaultMemberUniqueName="[Number per term year].[Termination Year].[All]" allUniqueName="[Number per term year].[Termination Year].[All]" dimensionUniqueName="[Number per term year]" displayFolder="" count="0" memberValueDatatype="130" unbalanced="0"/>
    <cacheHierarchy uniqueName="[Number per term year].[Count]" caption="Count" attribute="1" defaultMemberUniqueName="[Number per term year].[Count].[All]" allUniqueName="[Number per term year].[Count].[All]" dimensionUniqueName="[Number per term year]" displayFolder="" count="0" memberValueDatatype="20" unbalanced="0"/>
    <cacheHierarchy uniqueName="[Tunover by Race].[race]" caption="race" attribute="1" defaultMemberUniqueName="[Tunover by Race].[race].[All]" allUniqueName="[Tunover by Race].[race].[All]" dimensionUniqueName="[Tunover by Race]" displayFolder="" count="0" memberValueDatatype="130" unbalanced="0"/>
    <cacheHierarchy uniqueName="[Tunover by Race].[total_employees]" caption="total_employees" attribute="1" defaultMemberUniqueName="[Tunover by Race].[total_employees].[All]" allUniqueName="[Tunover by Race].[total_employees].[All]" dimensionUniqueName="[Tunover by Race]" displayFolder="" count="0" memberValueDatatype="20" unbalanced="0"/>
    <cacheHierarchy uniqueName="[Tunover by Race].[terminated]" caption="terminated" attribute="1" defaultMemberUniqueName="[Tunover by Race].[terminated].[All]" allUniqueName="[Tunover by Race].[terminated].[All]" dimensionUniqueName="[Tunover by Race]" displayFolder="" count="0" memberValueDatatype="20" unbalanced="0"/>
    <cacheHierarchy uniqueName="[Tunover by Race].[Turnover by race]" caption="Turnover by race" attribute="1" defaultMemberUniqueName="[Tunover by Race].[Turnover by race].[All]" allUniqueName="[Tunover by Race].[Turnover by race].[All]" dimensionUniqueName="[Tunover by Race]" displayFolder="" count="0" memberValueDatatype="130" unbalanced="0"/>
    <cacheHierarchy uniqueName="[Turnover by Depr-JT].[department]" caption="department" attribute="1" defaultMemberUniqueName="[Turnover by Depr-JT].[department].[All]" allUniqueName="[Turnover by Depr-JT].[department].[All]" dimensionUniqueName="[Turnover by Depr-JT]" displayFolder="" count="0" memberValueDatatype="130" unbalanced="0"/>
    <cacheHierarchy uniqueName="[Turnover by Depr-JT].[jobtitle]" caption="jobtitle" attribute="1" defaultMemberUniqueName="[Turnover by Depr-JT].[jobtitle].[All]" allUniqueName="[Turnover by Depr-JT].[jobtitle].[All]" dimensionUniqueName="[Turnover by Depr-JT]" displayFolder="" count="0" memberValueDatatype="130" unbalanced="0"/>
    <cacheHierarchy uniqueName="[Turnover by Depr-JT].[total_employees]" caption="total_employees" attribute="1" defaultMemberUniqueName="[Turnover by Depr-JT].[total_employees].[All]" allUniqueName="[Turnover by Depr-JT].[total_employees].[All]" dimensionUniqueName="[Turnover by Depr-JT]" displayFolder="" count="0" memberValueDatatype="20" unbalanced="0"/>
    <cacheHierarchy uniqueName="[Turnover by Depr-JT].[terminated]" caption="terminated" attribute="1" defaultMemberUniqueName="[Turnover by Depr-JT].[terminated].[All]" allUniqueName="[Turnover by Depr-JT].[terminated].[All]" dimensionUniqueName="[Turnover by Depr-JT]" displayFolder="" count="0" memberValueDatatype="5" unbalanced="0"/>
    <cacheHierarchy uniqueName="[Turnover by Depr-JT].[TuroverDeptJT]" caption="TuroverDeptJT" attribute="1" defaultMemberUniqueName="[Turnover by Depr-JT].[TuroverDeptJT].[All]" allUniqueName="[Turnover by Depr-JT].[TuroverDeptJT].[All]" dimensionUniqueName="[Turnover by Depr-JT]" displayFolder="" count="0" memberValueDatatype="130" unbalanced="0"/>
    <cacheHierarchy uniqueName="[Turnover by Dept].[department]" caption="department" attribute="1" defaultMemberUniqueName="[Turnover by Dept].[department].[All]" allUniqueName="[Turnover by Dept].[department].[All]" dimensionUniqueName="[Turnover by Dept]" displayFolder="" count="2" memberValueDatatype="130" unbalanced="0">
      <fieldsUsage count="2">
        <fieldUsage x="-1"/>
        <fieldUsage x="0"/>
      </fieldsUsage>
    </cacheHierarchy>
    <cacheHierarchy uniqueName="[Turnover by Dept].[total_employees]" caption="total_employees" attribute="1" defaultMemberUniqueName="[Turnover by Dept].[total_employees].[All]" allUniqueName="[Turnover by Dept].[total_employees].[All]" dimensionUniqueName="[Turnover by Dept]" displayFolder="" count="0" memberValueDatatype="20" unbalanced="0"/>
    <cacheHierarchy uniqueName="[Turnover by Dept].[terminated by Dept]" caption="terminated by Dept" attribute="1" defaultMemberUniqueName="[Turnover by Dept].[terminated by Dept].[All]" allUniqueName="[Turnover by Dept].[terminated by Dept].[All]" dimensionUniqueName="[Turnover by Dept]" displayFolder="" count="0" memberValueDatatype="5" unbalanced="0"/>
    <cacheHierarchy uniqueName="[Turnover by Dept].[Turnover by dept]" caption="Turnover by dept" attribute="1" defaultMemberUniqueName="[Turnover by Dept].[Turnover by dept].[All]" allUniqueName="[Turnover by Dept].[Turnover by dept].[All]" dimensionUniqueName="[Turnover by Dept]" displayFolder="" count="2" memberValueDatatype="130" unbalanced="0">
      <fieldsUsage count="2">
        <fieldUsage x="-1"/>
        <fieldUsage x="1"/>
      </fieldsUsage>
    </cacheHierarchy>
    <cacheHierarchy uniqueName="[Turnover by Gender].[gender]" caption="gender" attribute="1" defaultMemberUniqueName="[Turnover by Gender].[gender].[All]" allUniqueName="[Turnover by Gender].[gender].[All]" dimensionUniqueName="[Turnover by Gender]" displayFolder="" count="0" memberValueDatatype="130" unbalanced="0"/>
    <cacheHierarchy uniqueName="[Turnover by Gender].[total_employees]" caption="total_employees" attribute="1" defaultMemberUniqueName="[Turnover by Gender].[total_employees].[All]" allUniqueName="[Turnover by Gender].[total_employees].[All]" dimensionUniqueName="[Turnover by Gender]" displayFolder="" count="0" memberValueDatatype="20" unbalanced="0"/>
    <cacheHierarchy uniqueName="[Turnover by Gender].[terminated]" caption="terminated" attribute="1" defaultMemberUniqueName="[Turnover by Gender].[terminated].[All]" allUniqueName="[Turnover by Gender].[terminated].[All]" dimensionUniqueName="[Turnover by Gender]" displayFolder="" count="0" memberValueDatatype="5" unbalanced="0"/>
    <cacheHierarchy uniqueName="[Turnover by Gender].[Turnover by gender]" caption="Turnover by gender" attribute="1" defaultMemberUniqueName="[Turnover by Gender].[Turnover by gender].[All]" allUniqueName="[Turnover by Gender].[Turnover by gender].[All]" dimensionUniqueName="[Turnover by Gender]" displayFolder="" count="0" memberValueDatatype="20" unbalanced="0"/>
    <cacheHierarchy uniqueName="[turnover by job title].[jobtitle]" caption="jobtitle" attribute="1" defaultMemberUniqueName="[turnover by job title].[jobtitle].[All]" allUniqueName="[turnover by job title].[jobtitle].[All]" dimensionUniqueName="[turnover by job title]" displayFolder="" count="0" memberValueDatatype="130" unbalanced="0"/>
    <cacheHierarchy uniqueName="[turnover by job title].[total_employees]" caption="total_employees" attribute="1" defaultMemberUniqueName="[turnover by job title].[total_employees].[All]" allUniqueName="[turnover by job title].[total_employees].[All]" dimensionUniqueName="[turnover by job title]" displayFolder="" count="0" memberValueDatatype="20" unbalanced="0"/>
    <cacheHierarchy uniqueName="[turnover by job title].[terminated]" caption="terminated" attribute="1" defaultMemberUniqueName="[turnover by job title].[terminated].[All]" allUniqueName="[turnover by job title].[terminated].[All]" dimensionUniqueName="[turnover by job title]" displayFolder="" count="0" memberValueDatatype="5" unbalanced="0"/>
    <cacheHierarchy uniqueName="[turnover by job title].[turnover by Job title]" caption="turnover by Job title" attribute="1" defaultMemberUniqueName="[turnover by job title].[turnover by Job title].[All]" allUniqueName="[turnover by job title].[turnover by Job title].[All]" dimensionUniqueName="[turnover by job title]" displayFolder="" count="0" memberValueDatatype="130" unbalanced="0"/>
    <cacheHierarchy uniqueName="[Turnover rate].[Turnover rate]" caption="Turnover rate" attribute="1" defaultMemberUniqueName="[Turnover rate].[Turnover rate].[All]" allUniqueName="[Turnover rate].[Turnover rate].[All]" dimensionUniqueName="[Turnover rate]" displayFolder="" count="0" memberValueDatatype="5" unbalanced="0"/>
    <cacheHierarchy uniqueName="[Turnover rate 1].[Turnover rate]" caption="Turnover rate" attribute="1" defaultMemberUniqueName="[Turnover rate 1].[Turnover rate].[All]" allUniqueName="[Turnover rate 1].[Turnover rate].[All]" dimensionUniqueName="[Turnover rate 1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XL_Count HR Data  3 1]" caption="__XL_Count HR Data  3 1" measure="1" displayFolder="" measureGroup="HR Data  3 1" count="0" hidden="1"/>
    <cacheHierarchy uniqueName="[Measures].[__XL_Count Turnover by Gender]" caption="__XL_Count Turnover by Gender" measure="1" displayFolder="" measureGroup="Turnover by Gender" count="0" hidden="1"/>
    <cacheHierarchy uniqueName="[Measures].[__XL_Count Tunover by Race]" caption="__XL_Count Tunover by Race" measure="1" displayFolder="" measureGroup="Tunover by Race" count="0" hidden="1"/>
    <cacheHierarchy uniqueName="[Measures].[__XL_Count count by hire year]" caption="__XL_Count count by hire year" measure="1" displayFolder="" measureGroup="count by hire year" count="0" hidden="1"/>
    <cacheHierarchy uniqueName="[Measures].[__XL_Count Turnover rate]" caption="__XL_Count Turnover rate" measure="1" displayFolder="" measureGroup="Turnover rate" count="0" hidden="1"/>
    <cacheHierarchy uniqueName="[Measures].[__XL_Count Turnover rate 1]" caption="__XL_Count Turnover rate 1" measure="1" displayFolder="" measureGroup="Turnover rate 1" count="0" hidden="1"/>
    <cacheHierarchy uniqueName="[Measures].[__XL_Count Number per term year]" caption="__XL_Count Number per term year" measure="1" displayFolder="" measureGroup="Number per term year" count="0" hidden="1"/>
    <cacheHierarchy uniqueName="[Measures].[__XL_Count Turnover by Dept]" caption="__XL_Count Turnover by Dept" measure="1" displayFolder="" measureGroup="Turnover by Dept" count="0" hidden="1"/>
    <cacheHierarchy uniqueName="[Measures].[__XL_Count turnover by job title]" caption="__XL_Count turnover by job title" measure="1" displayFolder="" measureGroup="turnover by job title" count="0" hidden="1"/>
    <cacheHierarchy uniqueName="[Measures].[__XL_Count Turnover by Depr-JT]" caption="__XL_Count Turnover by Depr-JT" measure="1" displayFolder="" measureGroup="Turnover by Depr-JT" count="0" hidden="1"/>
    <cacheHierarchy uniqueName="[Measures].[__No measures defined]" caption="__No measures defined" measure="1" displayFolder="" count="0" hidden="1"/>
    <cacheHierarchy uniqueName="[Measures].[Count of id]" caption="Count of id" measure="1" displayFolder="" measureGroup="HR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partment]" caption="Count of department" measure="1" displayFolder="" measureGroup="HR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ount]" caption="Sum of Count" measure="1" displayFolder="" measureGroup="HR Data  3 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hire year 2]" caption="Sum of hire year 2" measure="1" displayFolder="" measureGroup="HR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ire year]" caption="Sum of hire year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unt 2]" caption="Sum of Count 2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employees]" caption="Sum of total_employees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terminated by Dept]" caption="Sum of terminated by Dept" measure="1" displayFolder="" measureGroup="Turnover by Dep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jobtitle]" caption="Count of jobtitle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total_employees 2]" caption="Sum of total_employees 2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TuroverDeptJT]" caption="Count of TuroverDeptJT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erminated]" caption="Sum of terminated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12">
    <dimension name="count by hire year" uniqueName="[count by hire year]" caption="count by hire year"/>
    <dimension name="HR Data" uniqueName="[HR Data]" caption="HR Data"/>
    <dimension name="HR Data  3 1" uniqueName="[HR Data  3 1]" caption="HR Data  3 1"/>
    <dimension measure="1" name="Measures" uniqueName="[Measures]" caption="Measures"/>
    <dimension name="Number per term year" uniqueName="[Number per term year]" caption="Number per term year"/>
    <dimension name="Tunover by Race" uniqueName="[Tunover by Race]" caption="Tunover by Race"/>
    <dimension name="Turnover by Depr-JT" uniqueName="[Turnover by Depr-JT]" caption="Turnover by Depr-JT"/>
    <dimension name="Turnover by Dept" uniqueName="[Turnover by Dept]" caption="Turnover by Dept"/>
    <dimension name="Turnover by Gender" uniqueName="[Turnover by Gender]" caption="Turnover by Gender"/>
    <dimension name="turnover by job title" uniqueName="[turnover by job title]" caption="turnover by job title"/>
    <dimension name="Turnover rate" uniqueName="[Turnover rate]" caption="Turnover rate"/>
    <dimension name="Turnover rate 1" uniqueName="[Turnover rate 1]" caption="Turnover rate 1"/>
  </dimensions>
  <measureGroups count="11">
    <measureGroup name="count by hire year" caption="count by hire year"/>
    <measureGroup name="HR Data" caption="HR Data"/>
    <measureGroup name="HR Data  3 1" caption="HR Data  3 1"/>
    <measureGroup name="Number per term year" caption="Number per term year"/>
    <measureGroup name="Tunover by Race" caption="Tunover by Race"/>
    <measureGroup name="Turnover by Depr-JT" caption="Turnover by Depr-JT"/>
    <measureGroup name="Turnover by Dept" caption="Turnover by Dept"/>
    <measureGroup name="Turnover by Gender" caption="Turnover by Gender"/>
    <measureGroup name="turnover by job title" caption="turnover by job title"/>
    <measureGroup name="Turnover rate" caption="Turnover rate"/>
    <measureGroup name="Turnover rate 1" caption="Turnover rate 1"/>
  </measureGroups>
  <maps count="11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3.975649884262" backgroundQuery="1" createdVersion="8" refreshedVersion="8" minRefreshableVersion="3" recordCount="0" supportSubquery="1" supportAdvancedDrill="1" xr:uid="{98B1F2C1-F0F7-4230-A822-ADB7BF8124C0}">
  <cacheSource type="external" connectionId="12"/>
  <cacheFields count="5">
    <cacheField name="[Turnover by Depr-JT].[department].[department]" caption="department" numFmtId="0" hierarchy="36" level="1">
      <sharedItems count="4">
        <s v="Accounting"/>
        <s v="Engineering"/>
        <s v="Research and Development"/>
        <s v="Sales"/>
      </sharedItems>
    </cacheField>
    <cacheField name="[Turnover by Depr-JT].[jobtitle].[jobtitle]" caption="jobtitle" numFmtId="0" hierarchy="37" level="1">
      <sharedItems count="12">
        <s v="Payment Adjustment Coordinator"/>
        <s v="Engineer II"/>
        <s v="Statistician III"/>
        <s v="Statistician IV"/>
        <s v="Administrative Assistant III"/>
        <s v="Design Engineer"/>
        <s v="Executive Secretary"/>
        <s v="Financial Analyst"/>
        <s v="Office Assistant I"/>
        <s v="Office Assistant II"/>
        <s v="Statistician II"/>
        <s v="Sales Representative"/>
      </sharedItems>
    </cacheField>
    <cacheField name="[Turnover by Depr-JT].[TuroverDeptJT].[TuroverDeptJT]" caption="TuroverDeptJT" numFmtId="0" hierarchy="40" level="1">
      <sharedItems count="5">
        <s v="30.4"/>
        <s v="33.3"/>
        <s v="50"/>
        <s v="100"/>
        <s v="40"/>
      </sharedItems>
    </cacheField>
    <cacheField name="[Measures].[Sum of terminated]" caption="Sum of terminated" numFmtId="0" hierarchy="79" level="32767"/>
    <cacheField name="[Measures].[Sum of total_employees 2]" caption="Sum of total_employees 2" numFmtId="0" hierarchy="77" level="32767"/>
  </cacheFields>
  <cacheHierarchies count="80">
    <cacheHierarchy uniqueName="[count by hire year].[hire year]" caption="hire year" attribute="1" defaultMemberUniqueName="[count by hire year].[hire year].[All]" allUniqueName="[count by hire year].[hire year].[All]" dimensionUniqueName="[count by hire year]" displayFolder="" count="0" memberValueDatatype="20" unbalanced="0"/>
    <cacheHierarchy uniqueName="[count by hire year].[Count]" caption="Count" attribute="1" defaultMemberUniqueName="[count by hire year].[Count].[All]" allUniqueName="[count by hire year].[Count].[All]" dimensionUniqueName="[count by hire year]" displayFolder="" count="0" memberValueDatatype="20" unbalanced="0"/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ination Time]" caption="Termination Time" attribute="1" defaultMemberUniqueName="[HR Data].[Termination Time].[All]" allUniqueName="[HR Data].[Termination Tim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Employee Status]" caption="Employee Status" attribute="1" defaultMemberUniqueName="[HR Data].[Employee Status].[All]" allUniqueName="[HR Data].[Employee Status].[All]" dimensionUniqueName="[HR Data]" displayFolder="" count="0" memberValueDatatype="130" unbalanced="0"/>
    <cacheHierarchy uniqueName="[HR Data].[Employment Duration]" caption="Employment Duration" attribute="1" defaultMemberUniqueName="[HR Data].[Employment Duration].[All]" allUniqueName="[HR Data].[Employment Duration].[All]" dimensionUniqueName="[HR Data]" displayFolder="" count="0" memberValueDatatype="130" unbalanced="0"/>
    <cacheHierarchy uniqueName="[HR Data].[Actual Employee Status]" caption="Actual Employee Status" attribute="1" defaultMemberUniqueName="[HR Data].[Actual Employee Status].[All]" allUniqueName="[HR Data].[Actual Employee Status].[All]" dimensionUniqueName="[HR Data]" displayFolder="" count="0" memberValueDatatype="130" unbalanced="0"/>
    <cacheHierarchy uniqueName="[HR Data].[Tenure Years]" caption="Tenure Years" attribute="1" defaultMemberUniqueName="[HR Data].[Tenure Years].[All]" allUniqueName="[HR Data].[Tenure Years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is terminated]" caption="is terminated" attribute="1" defaultMemberUniqueName="[HR Data].[is terminated].[All]" allUniqueName="[HR Data].[is terminated].[All]" dimensionUniqueName="[HR Data]" displayFolder="" count="0" memberValueDatatype="130" unbalanced="0"/>
    <cacheHierarchy uniqueName="[HR Data].[hire year]" caption="hire year" attribute="1" defaultMemberUniqueName="[HR Data].[hire year].[All]" allUniqueName="[HR Data].[hire year].[All]" dimensionUniqueName="[HR Data]" displayFolder="" count="0" memberValueDatatype="20" unbalanced="0"/>
    <cacheHierarchy uniqueName="[HR Data].[Termination Year]" caption="Termination Year" attribute="1" defaultMemberUniqueName="[HR Data].[Termination Year].[All]" allUniqueName="[HR Data].[Termination Year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  3 1].[Termination Year]" caption="Termination Year" attribute="1" defaultMemberUniqueName="[HR Data  3 1].[Termination Year].[All]" allUniqueName="[HR Data  3 1].[Termination Year].[All]" dimensionUniqueName="[HR Data  3 1]" displayFolder="" count="0" memberValueDatatype="130" unbalanced="0"/>
    <cacheHierarchy uniqueName="[HR Data  3 1].[Count]" caption="Count" attribute="1" defaultMemberUniqueName="[HR Data  3 1].[Count].[All]" allUniqueName="[HR Data  3 1].[Count].[All]" dimensionUniqueName="[HR Data  3 1]" displayFolder="" count="0" memberValueDatatype="20" unbalanced="0"/>
    <cacheHierarchy uniqueName="[Number per term year].[Termination Year]" caption="Termination Year" attribute="1" defaultMemberUniqueName="[Number per term year].[Termination Year].[All]" allUniqueName="[Number per term year].[Termination Year].[All]" dimensionUniqueName="[Number per term year]" displayFolder="" count="0" memberValueDatatype="130" unbalanced="0"/>
    <cacheHierarchy uniqueName="[Number per term year].[Count]" caption="Count" attribute="1" defaultMemberUniqueName="[Number per term year].[Count].[All]" allUniqueName="[Number per term year].[Count].[All]" dimensionUniqueName="[Number per term year]" displayFolder="" count="0" memberValueDatatype="20" unbalanced="0"/>
    <cacheHierarchy uniqueName="[Tunover by Race].[race]" caption="race" attribute="1" defaultMemberUniqueName="[Tunover by Race].[race].[All]" allUniqueName="[Tunover by Race].[race].[All]" dimensionUniqueName="[Tunover by Race]" displayFolder="" count="0" memberValueDatatype="130" unbalanced="0"/>
    <cacheHierarchy uniqueName="[Tunover by Race].[total_employees]" caption="total_employees" attribute="1" defaultMemberUniqueName="[Tunover by Race].[total_employees].[All]" allUniqueName="[Tunover by Race].[total_employees].[All]" dimensionUniqueName="[Tunover by Race]" displayFolder="" count="0" memberValueDatatype="20" unbalanced="0"/>
    <cacheHierarchy uniqueName="[Tunover by Race].[terminated]" caption="terminated" attribute="1" defaultMemberUniqueName="[Tunover by Race].[terminated].[All]" allUniqueName="[Tunover by Race].[terminated].[All]" dimensionUniqueName="[Tunover by Race]" displayFolder="" count="0" memberValueDatatype="20" unbalanced="0"/>
    <cacheHierarchy uniqueName="[Tunover by Race].[Turnover by race]" caption="Turnover by race" attribute="1" defaultMemberUniqueName="[Tunover by Race].[Turnover by race].[All]" allUniqueName="[Tunover by Race].[Turnover by race].[All]" dimensionUniqueName="[Tunover by Race]" displayFolder="" count="0" memberValueDatatype="130" unbalanced="0"/>
    <cacheHierarchy uniqueName="[Turnover by Depr-JT].[department]" caption="department" attribute="1" defaultMemberUniqueName="[Turnover by Depr-JT].[department].[All]" allUniqueName="[Turnover by Depr-JT].[department].[All]" dimensionUniqueName="[Turnover by Depr-JT]" displayFolder="" count="2" memberValueDatatype="130" unbalanced="0">
      <fieldsUsage count="2">
        <fieldUsage x="-1"/>
        <fieldUsage x="0"/>
      </fieldsUsage>
    </cacheHierarchy>
    <cacheHierarchy uniqueName="[Turnover by Depr-JT].[jobtitle]" caption="jobtitle" attribute="1" defaultMemberUniqueName="[Turnover by Depr-JT].[jobtitle].[All]" allUniqueName="[Turnover by Depr-JT].[jobtitle].[All]" dimensionUniqueName="[Turnover by Depr-JT]" displayFolder="" count="2" memberValueDatatype="130" unbalanced="0">
      <fieldsUsage count="2">
        <fieldUsage x="-1"/>
        <fieldUsage x="1"/>
      </fieldsUsage>
    </cacheHierarchy>
    <cacheHierarchy uniqueName="[Turnover by Depr-JT].[total_employees]" caption="total_employees" attribute="1" defaultMemberUniqueName="[Turnover by Depr-JT].[total_employees].[All]" allUniqueName="[Turnover by Depr-JT].[total_employees].[All]" dimensionUniqueName="[Turnover by Depr-JT]" displayFolder="" count="0" memberValueDatatype="20" unbalanced="0"/>
    <cacheHierarchy uniqueName="[Turnover by Depr-JT].[terminated]" caption="terminated" attribute="1" defaultMemberUniqueName="[Turnover by Depr-JT].[terminated].[All]" allUniqueName="[Turnover by Depr-JT].[terminated].[All]" dimensionUniqueName="[Turnover by Depr-JT]" displayFolder="" count="0" memberValueDatatype="5" unbalanced="0"/>
    <cacheHierarchy uniqueName="[Turnover by Depr-JT].[TuroverDeptJT]" caption="TuroverDeptJT" attribute="1" defaultMemberUniqueName="[Turnover by Depr-JT].[TuroverDeptJT].[All]" allUniqueName="[Turnover by Depr-JT].[TuroverDeptJT].[All]" dimensionUniqueName="[Turnover by Depr-JT]" displayFolder="" count="2" memberValueDatatype="130" unbalanced="0">
      <fieldsUsage count="2">
        <fieldUsage x="-1"/>
        <fieldUsage x="2"/>
      </fieldsUsage>
    </cacheHierarchy>
    <cacheHierarchy uniqueName="[Turnover by Dept].[department]" caption="department" attribute="1" defaultMemberUniqueName="[Turnover by Dept].[department].[All]" allUniqueName="[Turnover by Dept].[department].[All]" dimensionUniqueName="[Turnover by Dept]" displayFolder="" count="0" memberValueDatatype="130" unbalanced="0"/>
    <cacheHierarchy uniqueName="[Turnover by Dept].[total_employees]" caption="total_employees" attribute="1" defaultMemberUniqueName="[Turnover by Dept].[total_employees].[All]" allUniqueName="[Turnover by Dept].[total_employees].[All]" dimensionUniqueName="[Turnover by Dept]" displayFolder="" count="0" memberValueDatatype="20" unbalanced="0"/>
    <cacheHierarchy uniqueName="[Turnover by Dept].[terminated by Dept]" caption="terminated by Dept" attribute="1" defaultMemberUniqueName="[Turnover by Dept].[terminated by Dept].[All]" allUniqueName="[Turnover by Dept].[terminated by Dept].[All]" dimensionUniqueName="[Turnover by Dept]" displayFolder="" count="0" memberValueDatatype="5" unbalanced="0"/>
    <cacheHierarchy uniqueName="[Turnover by Dept].[Turnover by dept]" caption="Turnover by dept" attribute="1" defaultMemberUniqueName="[Turnover by Dept].[Turnover by dept].[All]" allUniqueName="[Turnover by Dept].[Turnover by dept].[All]" dimensionUniqueName="[Turnover by Dept]" displayFolder="" count="0" memberValueDatatype="130" unbalanced="0"/>
    <cacheHierarchy uniqueName="[Turnover by Gender].[gender]" caption="gender" attribute="1" defaultMemberUniqueName="[Turnover by Gender].[gender].[All]" allUniqueName="[Turnover by Gender].[gender].[All]" dimensionUniqueName="[Turnover by Gender]" displayFolder="" count="0" memberValueDatatype="130" unbalanced="0"/>
    <cacheHierarchy uniqueName="[Turnover by Gender].[total_employees]" caption="total_employees" attribute="1" defaultMemberUniqueName="[Turnover by Gender].[total_employees].[All]" allUniqueName="[Turnover by Gender].[total_employees].[All]" dimensionUniqueName="[Turnover by Gender]" displayFolder="" count="0" memberValueDatatype="20" unbalanced="0"/>
    <cacheHierarchy uniqueName="[Turnover by Gender].[terminated]" caption="terminated" attribute="1" defaultMemberUniqueName="[Turnover by Gender].[terminated].[All]" allUniqueName="[Turnover by Gender].[terminated].[All]" dimensionUniqueName="[Turnover by Gender]" displayFolder="" count="0" memberValueDatatype="5" unbalanced="0"/>
    <cacheHierarchy uniqueName="[Turnover by Gender].[Turnover by gender]" caption="Turnover by gender" attribute="1" defaultMemberUniqueName="[Turnover by Gender].[Turnover by gender].[All]" allUniqueName="[Turnover by Gender].[Turnover by gender].[All]" dimensionUniqueName="[Turnover by Gender]" displayFolder="" count="0" memberValueDatatype="20" unbalanced="0"/>
    <cacheHierarchy uniqueName="[turnover by job title].[jobtitle]" caption="jobtitle" attribute="1" defaultMemberUniqueName="[turnover by job title].[jobtitle].[All]" allUniqueName="[turnover by job title].[jobtitle].[All]" dimensionUniqueName="[turnover by job title]" displayFolder="" count="0" memberValueDatatype="130" unbalanced="0"/>
    <cacheHierarchy uniqueName="[turnover by job title].[total_employees]" caption="total_employees" attribute="1" defaultMemberUniqueName="[turnover by job title].[total_employees].[All]" allUniqueName="[turnover by job title].[total_employees].[All]" dimensionUniqueName="[turnover by job title]" displayFolder="" count="0" memberValueDatatype="20" unbalanced="0"/>
    <cacheHierarchy uniqueName="[turnover by job title].[terminated]" caption="terminated" attribute="1" defaultMemberUniqueName="[turnover by job title].[terminated].[All]" allUniqueName="[turnover by job title].[terminated].[All]" dimensionUniqueName="[turnover by job title]" displayFolder="" count="0" memberValueDatatype="5" unbalanced="0"/>
    <cacheHierarchy uniqueName="[turnover by job title].[turnover by Job title]" caption="turnover by Job title" attribute="1" defaultMemberUniqueName="[turnover by job title].[turnover by Job title].[All]" allUniqueName="[turnover by job title].[turnover by Job title].[All]" dimensionUniqueName="[turnover by job title]" displayFolder="" count="0" memberValueDatatype="130" unbalanced="0"/>
    <cacheHierarchy uniqueName="[Turnover rate].[Turnover rate]" caption="Turnover rate" attribute="1" defaultMemberUniqueName="[Turnover rate].[Turnover rate].[All]" allUniqueName="[Turnover rate].[Turnover rate].[All]" dimensionUniqueName="[Turnover rate]" displayFolder="" count="0" memberValueDatatype="5" unbalanced="0"/>
    <cacheHierarchy uniqueName="[Turnover rate 1].[Turnover rate]" caption="Turnover rate" attribute="1" defaultMemberUniqueName="[Turnover rate 1].[Turnover rate].[All]" allUniqueName="[Turnover rate 1].[Turnover rate].[All]" dimensionUniqueName="[Turnover rate 1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XL_Count HR Data  3 1]" caption="__XL_Count HR Data  3 1" measure="1" displayFolder="" measureGroup="HR Data  3 1" count="0" hidden="1"/>
    <cacheHierarchy uniqueName="[Measures].[__XL_Count Turnover by Gender]" caption="__XL_Count Turnover by Gender" measure="1" displayFolder="" measureGroup="Turnover by Gender" count="0" hidden="1"/>
    <cacheHierarchy uniqueName="[Measures].[__XL_Count Tunover by Race]" caption="__XL_Count Tunover by Race" measure="1" displayFolder="" measureGroup="Tunover by Race" count="0" hidden="1"/>
    <cacheHierarchy uniqueName="[Measures].[__XL_Count count by hire year]" caption="__XL_Count count by hire year" measure="1" displayFolder="" measureGroup="count by hire year" count="0" hidden="1"/>
    <cacheHierarchy uniqueName="[Measures].[__XL_Count Turnover rate]" caption="__XL_Count Turnover rate" measure="1" displayFolder="" measureGroup="Turnover rate" count="0" hidden="1"/>
    <cacheHierarchy uniqueName="[Measures].[__XL_Count Turnover rate 1]" caption="__XL_Count Turnover rate 1" measure="1" displayFolder="" measureGroup="Turnover rate 1" count="0" hidden="1"/>
    <cacheHierarchy uniqueName="[Measures].[__XL_Count Number per term year]" caption="__XL_Count Number per term year" measure="1" displayFolder="" measureGroup="Number per term year" count="0" hidden="1"/>
    <cacheHierarchy uniqueName="[Measures].[__XL_Count Turnover by Dept]" caption="__XL_Count Turnover by Dept" measure="1" displayFolder="" measureGroup="Turnover by Dept" count="0" hidden="1"/>
    <cacheHierarchy uniqueName="[Measures].[__XL_Count turnover by job title]" caption="__XL_Count turnover by job title" measure="1" displayFolder="" measureGroup="turnover by job title" count="0" hidden="1"/>
    <cacheHierarchy uniqueName="[Measures].[__XL_Count Turnover by Depr-JT]" caption="__XL_Count Turnover by Depr-JT" measure="1" displayFolder="" measureGroup="Turnover by Depr-JT" count="0" hidden="1"/>
    <cacheHierarchy uniqueName="[Measures].[__No measures defined]" caption="__No measures defined" measure="1" displayFolder="" count="0" hidden="1"/>
    <cacheHierarchy uniqueName="[Measures].[Count of id]" caption="Count of id" measure="1" displayFolder="" measureGroup="HR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partment]" caption="Count of department" measure="1" displayFolder="" measureGroup="HR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ount]" caption="Sum of Count" measure="1" displayFolder="" measureGroup="HR Data  3 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hire year 2]" caption="Sum of hire year 2" measure="1" displayFolder="" measureGroup="HR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ire year]" caption="Sum of hire year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unt 2]" caption="Sum of Count 2" measure="1" displayFolder="" measureGroup="count by hire yea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employees]" caption="Sum of total_employees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terminated by Dept]" caption="Sum of terminated by Dept" measure="1" displayFolder="" measureGroup="Turnover by Dept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jobtitle]" caption="Count of jobtitle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total_employees 2]" caption="Sum of total_employees 2" measure="1" displayFolder="" measureGroup="Turnover by Depr-JT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TuroverDeptJT]" caption="Count of TuroverDeptJT" measure="1" displayFolder="" measureGroup="Turnover by Depr-J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erminated]" caption="Sum of terminated" measure="1" displayFolder="" measureGroup="Turnover by Depr-JT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12">
    <dimension name="count by hire year" uniqueName="[count by hire year]" caption="count by hire year"/>
    <dimension name="HR Data" uniqueName="[HR Data]" caption="HR Data"/>
    <dimension name="HR Data  3 1" uniqueName="[HR Data  3 1]" caption="HR Data  3 1"/>
    <dimension measure="1" name="Measures" uniqueName="[Measures]" caption="Measures"/>
    <dimension name="Number per term year" uniqueName="[Number per term year]" caption="Number per term year"/>
    <dimension name="Tunover by Race" uniqueName="[Tunover by Race]" caption="Tunover by Race"/>
    <dimension name="Turnover by Depr-JT" uniqueName="[Turnover by Depr-JT]" caption="Turnover by Depr-JT"/>
    <dimension name="Turnover by Dept" uniqueName="[Turnover by Dept]" caption="Turnover by Dept"/>
    <dimension name="Turnover by Gender" uniqueName="[Turnover by Gender]" caption="Turnover by Gender"/>
    <dimension name="turnover by job title" uniqueName="[turnover by job title]" caption="turnover by job title"/>
    <dimension name="Turnover rate" uniqueName="[Turnover rate]" caption="Turnover rate"/>
    <dimension name="Turnover rate 1" uniqueName="[Turnover rate 1]" caption="Turnover rate 1"/>
  </dimensions>
  <measureGroups count="11">
    <measureGroup name="count by hire year" caption="count by hire year"/>
    <measureGroup name="HR Data" caption="HR Data"/>
    <measureGroup name="HR Data  3 1" caption="HR Data  3 1"/>
    <measureGroup name="Number per term year" caption="Number per term year"/>
    <measureGroup name="Tunover by Race" caption="Tunover by Race"/>
    <measureGroup name="Turnover by Depr-JT" caption="Turnover by Depr-JT"/>
    <measureGroup name="Turnover by Dept" caption="Turnover by Dept"/>
    <measureGroup name="Turnover by Gender" caption="Turnover by Gender"/>
    <measureGroup name="turnover by job title" caption="turnover by job title"/>
    <measureGroup name="Turnover rate" caption="Turnover rate"/>
    <measureGroup name="Turnover rate 1" caption="Turnover rate 1"/>
  </measureGroups>
  <maps count="11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369C4B-F9EB-4736-8956-F0E0B2E06D97}" name="PivotTable3" cacheId="1926" applyNumberFormats="0" applyBorderFormats="0" applyFontFormats="0" applyPatternFormats="0" applyAlignmentFormats="0" applyWidthHeightFormats="1" dataCaption="Values" tag="5c7fda7d-6884-4006-9d91-6e333e3c2321" updatedVersion="8" minRefreshableVersion="3" useAutoFormatting="1" subtotalHiddenItems="1" itemPrintTitles="1" createdVersion="8" indent="0" outline="1" outlineData="1" multipleFieldFilters="0" chartFormat="5" rowHeaderCaption="Gender">
  <location ref="I1:J43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</pivotFields>
  <rowFields count="2">
    <field x="0"/>
    <field x="1"/>
  </rowFields>
  <rowItems count="4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Total Number of employees" fld="2" subtotal="count" baseField="0" baseItem="0"/>
  </dataFields>
  <formats count="12">
    <format dxfId="3251">
      <pivotArea type="all" dataOnly="0" outline="0" fieldPosition="0"/>
    </format>
    <format dxfId="3252">
      <pivotArea outline="0" collapsedLevelsAreSubtotals="1" fieldPosition="0"/>
    </format>
    <format dxfId="3253">
      <pivotArea field="0" type="button" dataOnly="0" labelOnly="1" outline="0" axis="axisRow" fieldPosition="0"/>
    </format>
    <format dxfId="3254">
      <pivotArea dataOnly="0" labelOnly="1" fieldPosition="0">
        <references count="1">
          <reference field="0" count="0"/>
        </references>
      </pivotArea>
    </format>
    <format dxfId="3255">
      <pivotArea dataOnly="0" labelOnly="1" grandRow="1" outline="0" fieldPosition="0"/>
    </format>
    <format dxfId="3256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3257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3258">
      <pivotArea dataOnly="0" labelOnly="1" fieldPosition="0">
        <references count="2">
          <reference field="0" count="1" selected="0">
            <x v="2"/>
          </reference>
          <reference field="1" count="12">
            <x v="0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259">
      <pivotArea dataOnly="0" labelOnly="1" outline="0" axis="axisValues" fieldPosition="0"/>
    </format>
    <format dxfId="3260">
      <pivotArea field="0" type="button" dataOnly="0" labelOnly="1" outline="0" axis="axisRow" fieldPosition="0"/>
    </format>
    <format dxfId="3261">
      <pivotArea dataOnly="0" labelOnly="1" outline="0" axis="axisValues" fieldPosition="0"/>
    </format>
    <format dxfId="3262">
      <pivotArea dataOnly="0" labelOnly="1" outline="0" axis="axisValues" fieldPosition="0"/>
    </format>
  </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Number of employe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6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A59CC-72AE-4DEA-B3E9-DA6BBBEB3CA6}" name="PivotTable2" cacheId="1927" applyNumberFormats="0" applyBorderFormats="0" applyFontFormats="0" applyPatternFormats="0" applyAlignmentFormats="0" applyWidthHeightFormats="1" dataCaption="Values" tag="8cdd0069-2546-4c82-a7ac-6fa17cb63af9" updatedVersion="8" minRefreshableVersion="3" useAutoFormatting="1" subtotalHiddenItems="1" itemPrintTitles="1" createdVersion="8" indent="0" outline="1" outlineData="1" multipleFieldFilters="0" chartFormat="1" rowHeaderCaption="Departments">
  <location ref="E1:F15" firstHeaderRow="1" firstDataRow="1" firstDataCol="1"/>
  <pivotFields count="2"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tal Number of Employees" fld="1" subtotal="count" baseField="0" baseItem="0"/>
  </dataFields>
  <formats count="7">
    <format dxfId="3263">
      <pivotArea field="0" type="button" dataOnly="0" labelOnly="1" outline="0" axis="axisRow" fieldPosition="0"/>
    </format>
    <format dxfId="3264">
      <pivotArea dataOnly="0" labelOnly="1" outline="0" axis="axisValues" fieldPosition="0"/>
    </format>
    <format dxfId="3265">
      <pivotArea collapsedLevelsAreSubtotals="1" fieldPosition="0">
        <references count="1">
          <reference field="0" count="0"/>
        </references>
      </pivotArea>
    </format>
    <format dxfId="3266">
      <pivotArea dataOnly="0" labelOnly="1" fieldPosition="0">
        <references count="1">
          <reference field="0" count="0"/>
        </references>
      </pivotArea>
    </format>
    <format dxfId="3267">
      <pivotArea field="0" type="button" dataOnly="0" labelOnly="1" outline="0" axis="axisRow" fieldPosition="0"/>
    </format>
    <format dxfId="3268">
      <pivotArea dataOnly="0" labelOnly="1" outline="0" axis="axisValues" fieldPosition="0"/>
    </format>
    <format dxfId="326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Number of Employe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01E10-D4DC-487A-8C2D-71A58344EA80}" name="PivotTable1" cacheId="1928" applyNumberFormats="0" applyBorderFormats="0" applyFontFormats="0" applyPatternFormats="0" applyAlignmentFormats="0" applyWidthHeightFormats="1" dataCaption="Values" tag="df9bf2ea-8d1f-4dd9-ac17-b62b071d8413" updatedVersion="8" minRefreshableVersion="3" useAutoFormatting="1" subtotalHiddenItems="1" itemPrintTitles="1" createdVersion="8" indent="0" outline="1" outlineData="1" multipleFieldFilters="0" chartFormat="5" rowHeaderCaption="Emplyee Status">
  <location ref="A1:B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Number of Employees" fld="1" subtotal="count" baseField="0" baseItem="0"/>
  </dataFields>
  <formats count="9">
    <format dxfId="3270">
      <pivotArea type="all" dataOnly="0" outline="0" fieldPosition="0"/>
    </format>
    <format dxfId="3271">
      <pivotArea outline="0" collapsedLevelsAreSubtotals="1" fieldPosition="0"/>
    </format>
    <format dxfId="3272">
      <pivotArea field="0" type="button" dataOnly="0" labelOnly="1" outline="0" axis="axisRow" fieldPosition="0"/>
    </format>
    <format dxfId="3273">
      <pivotArea dataOnly="0" labelOnly="1" fieldPosition="0">
        <references count="1">
          <reference field="0" count="0"/>
        </references>
      </pivotArea>
    </format>
    <format dxfId="3274">
      <pivotArea dataOnly="0" labelOnly="1" grandRow="1" outline="0" fieldPosition="0"/>
    </format>
    <format dxfId="3275">
      <pivotArea dataOnly="0" labelOnly="1" outline="0" axis="axisValues" fieldPosition="0"/>
    </format>
    <format dxfId="3276">
      <pivotArea dataOnly="0" labelOnly="1" outline="0" axis="axisValues" fieldPosition="0"/>
    </format>
    <format dxfId="3277">
      <pivotArea field="0" type="button" dataOnly="0" labelOnly="1" outline="0" axis="axisRow" fieldPosition="0"/>
    </format>
    <format dxfId="327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Number of Employe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ABBCFF-77F9-427B-AA9E-DEFC85E99740}" name="PivotTable7" cacheId="1929" applyNumberFormats="0" applyBorderFormats="0" applyFontFormats="0" applyPatternFormats="0" applyAlignmentFormats="0" applyWidthHeightFormats="1" dataCaption="Values" tag="ebdf1173-b29b-4bcf-9f56-0d1a68338498" updatedVersion="8" minRefreshableVersion="3" useAutoFormatting="1" itemPrintTitles="1" createdVersion="8" indent="0" outline="1" outlineData="1" multipleFieldFilters="0" chartFormat="5" rowHeaderCaption="Department/Job Title">
  <location ref="E1:F258" firstHeaderRow="1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185">
        <item x="113"/>
        <item x="112"/>
        <item x="111"/>
        <item x="110"/>
        <item x="109"/>
        <item x="108"/>
        <item x="107"/>
        <item x="106"/>
        <item x="161"/>
        <item x="105"/>
        <item x="143"/>
        <item x="184"/>
        <item x="140"/>
        <item x="30"/>
        <item x="183"/>
        <item x="182"/>
        <item x="181"/>
        <item x="180"/>
        <item x="29"/>
        <item x="104"/>
        <item x="103"/>
        <item x="102"/>
        <item x="101"/>
        <item x="173"/>
        <item x="172"/>
        <item x="171"/>
        <item x="28"/>
        <item x="100"/>
        <item x="99"/>
        <item x="98"/>
        <item x="97"/>
        <item x="96"/>
        <item x="95"/>
        <item x="27"/>
        <item x="26"/>
        <item x="25"/>
        <item x="24"/>
        <item x="160"/>
        <item x="159"/>
        <item x="94"/>
        <item x="93"/>
        <item x="92"/>
        <item x="91"/>
        <item x="90"/>
        <item x="89"/>
        <item x="88"/>
        <item x="87"/>
        <item x="86"/>
        <item x="166"/>
        <item x="165"/>
        <item x="164"/>
        <item x="163"/>
        <item x="162"/>
        <item x="179"/>
        <item x="158"/>
        <item x="123"/>
        <item x="85"/>
        <item x="23"/>
        <item x="139"/>
        <item x="84"/>
        <item x="22"/>
        <item x="131"/>
        <item x="157"/>
        <item x="156"/>
        <item x="83"/>
        <item x="82"/>
        <item x="37"/>
        <item x="36"/>
        <item x="35"/>
        <item x="130"/>
        <item x="155"/>
        <item x="81"/>
        <item x="122"/>
        <item x="80"/>
        <item x="79"/>
        <item x="142"/>
        <item x="78"/>
        <item x="77"/>
        <item x="76"/>
        <item x="75"/>
        <item x="74"/>
        <item x="73"/>
        <item x="72"/>
        <item x="71"/>
        <item x="70"/>
        <item x="154"/>
        <item x="21"/>
        <item x="129"/>
        <item x="148"/>
        <item x="147"/>
        <item x="146"/>
        <item x="138"/>
        <item x="137"/>
        <item x="136"/>
        <item x="69"/>
        <item x="135"/>
        <item x="134"/>
        <item x="128"/>
        <item x="127"/>
        <item x="178"/>
        <item x="31"/>
        <item x="68"/>
        <item x="121"/>
        <item x="120"/>
        <item x="119"/>
        <item x="118"/>
        <item x="117"/>
        <item x="34"/>
        <item x="116"/>
        <item x="115"/>
        <item x="170"/>
        <item x="169"/>
        <item x="133"/>
        <item x="141"/>
        <item x="20"/>
        <item x="19"/>
        <item x="145"/>
        <item x="126"/>
        <item x="67"/>
        <item x="66"/>
        <item x="65"/>
        <item x="64"/>
        <item x="63"/>
        <item x="132"/>
        <item x="153"/>
        <item x="62"/>
        <item x="61"/>
        <item x="60"/>
        <item x="59"/>
        <item x="168"/>
        <item x="58"/>
        <item x="57"/>
        <item x="56"/>
        <item x="55"/>
        <item x="54"/>
        <item x="53"/>
        <item x="52"/>
        <item x="152"/>
        <item x="18"/>
        <item x="177"/>
        <item x="176"/>
        <item x="175"/>
        <item x="51"/>
        <item x="50"/>
        <item x="49"/>
        <item x="48"/>
        <item x="114"/>
        <item x="167"/>
        <item x="47"/>
        <item x="46"/>
        <item x="33"/>
        <item x="32"/>
        <item x="17"/>
        <item x="16"/>
        <item x="15"/>
        <item x="14"/>
        <item x="45"/>
        <item x="44"/>
        <item x="43"/>
        <item x="42"/>
        <item x="125"/>
        <item x="41"/>
        <item x="174"/>
        <item x="144"/>
        <item x="40"/>
        <item x="39"/>
        <item x="38"/>
        <item x="13"/>
        <item x="12"/>
        <item x="11"/>
        <item x="10"/>
        <item x="9"/>
        <item x="124"/>
        <item x="8"/>
        <item x="7"/>
        <item x="6"/>
        <item x="5"/>
        <item x="4"/>
        <item x="3"/>
        <item x="2"/>
        <item x="1"/>
        <item x="0"/>
        <item x="151"/>
        <item x="150"/>
        <item x="149"/>
      </items>
    </pivotField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</pivotFields>
  <rowFields count="2">
    <field x="2"/>
    <field x="1"/>
  </rowFields>
  <rowItems count="257">
    <i>
      <x/>
    </i>
    <i r="1">
      <x v="13"/>
    </i>
    <i r="1">
      <x v="18"/>
    </i>
    <i r="1">
      <x v="26"/>
    </i>
    <i r="1">
      <x v="33"/>
    </i>
    <i r="1">
      <x v="34"/>
    </i>
    <i r="1">
      <x v="35"/>
    </i>
    <i r="1">
      <x v="36"/>
    </i>
    <i r="1">
      <x v="57"/>
    </i>
    <i r="1">
      <x v="60"/>
    </i>
    <i r="1">
      <x v="86"/>
    </i>
    <i r="1">
      <x v="114"/>
    </i>
    <i r="1">
      <x v="115"/>
    </i>
    <i r="1">
      <x v="138"/>
    </i>
    <i r="1">
      <x v="152"/>
    </i>
    <i r="1">
      <x v="153"/>
    </i>
    <i r="1">
      <x v="154"/>
    </i>
    <i r="1">
      <x v="155"/>
    </i>
    <i r="1">
      <x v="167"/>
    </i>
    <i r="1">
      <x v="168"/>
    </i>
    <i r="1">
      <x v="169"/>
    </i>
    <i r="1">
      <x v="170"/>
    </i>
    <i r="1">
      <x v="171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>
      <x v="1"/>
    </i>
    <i r="1">
      <x v="100"/>
    </i>
    <i>
      <x v="2"/>
    </i>
    <i r="1">
      <x v="66"/>
    </i>
    <i r="1">
      <x v="67"/>
    </i>
    <i r="1">
      <x v="68"/>
    </i>
    <i r="1">
      <x v="107"/>
    </i>
    <i r="1">
      <x v="150"/>
    </i>
    <i r="1">
      <x v="15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9"/>
    </i>
    <i r="1">
      <x v="20"/>
    </i>
    <i r="1">
      <x v="21"/>
    </i>
    <i r="1">
      <x v="22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56"/>
    </i>
    <i r="1">
      <x v="57"/>
    </i>
    <i r="1">
      <x v="59"/>
    </i>
    <i r="1">
      <x v="64"/>
    </i>
    <i r="1">
      <x v="65"/>
    </i>
    <i r="1">
      <x v="66"/>
    </i>
    <i r="1">
      <x v="67"/>
    </i>
    <i r="1">
      <x v="68"/>
    </i>
    <i r="1">
      <x v="71"/>
    </i>
    <i r="1">
      <x v="73"/>
    </i>
    <i r="1">
      <x v="74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94"/>
    </i>
    <i r="1">
      <x v="101"/>
    </i>
    <i r="1">
      <x v="118"/>
    </i>
    <i r="1">
      <x v="119"/>
    </i>
    <i r="1">
      <x v="120"/>
    </i>
    <i r="1">
      <x v="121"/>
    </i>
    <i r="1">
      <x v="122"/>
    </i>
    <i r="1">
      <x v="125"/>
    </i>
    <i r="1">
      <x v="126"/>
    </i>
    <i r="1">
      <x v="127"/>
    </i>
    <i r="1">
      <x v="128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42"/>
    </i>
    <i r="1">
      <x v="143"/>
    </i>
    <i r="1">
      <x v="144"/>
    </i>
    <i r="1">
      <x v="145"/>
    </i>
    <i r="1">
      <x v="148"/>
    </i>
    <i r="1">
      <x v="149"/>
    </i>
    <i r="1">
      <x v="151"/>
    </i>
    <i r="1">
      <x v="156"/>
    </i>
    <i r="1">
      <x v="157"/>
    </i>
    <i r="1">
      <x v="158"/>
    </i>
    <i r="1">
      <x v="159"/>
    </i>
    <i r="1">
      <x v="161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>
      <x v="4"/>
    </i>
    <i r="1">
      <x v="55"/>
    </i>
    <i r="1">
      <x v="72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46"/>
    </i>
    <i>
      <x v="5"/>
    </i>
    <i r="1">
      <x v="61"/>
    </i>
    <i r="1">
      <x v="69"/>
    </i>
    <i r="1">
      <x v="87"/>
    </i>
    <i r="1">
      <x v="97"/>
    </i>
    <i r="1">
      <x v="98"/>
    </i>
    <i r="1">
      <x v="117"/>
    </i>
    <i r="1">
      <x v="160"/>
    </i>
    <i r="1">
      <x v="172"/>
    </i>
    <i>
      <x v="6"/>
    </i>
    <i r="1">
      <x v="5"/>
    </i>
    <i r="1">
      <x v="7"/>
    </i>
    <i r="1">
      <x v="12"/>
    </i>
    <i r="1">
      <x v="58"/>
    </i>
    <i r="1">
      <x v="64"/>
    </i>
    <i r="1">
      <x v="91"/>
    </i>
    <i r="1">
      <x v="92"/>
    </i>
    <i r="1">
      <x v="93"/>
    </i>
    <i r="1">
      <x v="95"/>
    </i>
    <i r="1">
      <x v="96"/>
    </i>
    <i r="1">
      <x v="112"/>
    </i>
    <i r="1">
      <x v="123"/>
    </i>
    <i r="1">
      <x v="170"/>
    </i>
    <i>
      <x v="7"/>
    </i>
    <i r="1">
      <x v="10"/>
    </i>
    <i r="1">
      <x v="56"/>
    </i>
    <i r="1">
      <x v="73"/>
    </i>
    <i r="1">
      <x v="74"/>
    </i>
    <i r="1">
      <x v="75"/>
    </i>
    <i r="1">
      <x v="84"/>
    </i>
    <i r="1">
      <x v="113"/>
    </i>
    <i r="1">
      <x v="130"/>
    </i>
    <i r="1">
      <x v="148"/>
    </i>
    <i r="1">
      <x v="151"/>
    </i>
    <i r="1">
      <x v="164"/>
    </i>
    <i>
      <x v="8"/>
    </i>
    <i r="1">
      <x v="9"/>
    </i>
    <i r="1">
      <x v="26"/>
    </i>
    <i r="1">
      <x v="27"/>
    </i>
    <i r="1">
      <x v="30"/>
    </i>
    <i r="1">
      <x v="31"/>
    </i>
    <i r="1">
      <x v="56"/>
    </i>
    <i r="1">
      <x v="64"/>
    </i>
    <i r="1">
      <x v="68"/>
    </i>
    <i r="1">
      <x v="73"/>
    </i>
    <i r="1">
      <x v="74"/>
    </i>
    <i r="1">
      <x v="84"/>
    </i>
    <i r="1">
      <x v="88"/>
    </i>
    <i r="1">
      <x v="89"/>
    </i>
    <i r="1">
      <x v="90"/>
    </i>
    <i r="1">
      <x v="91"/>
    </i>
    <i r="1">
      <x v="101"/>
    </i>
    <i r="1">
      <x v="113"/>
    </i>
    <i r="1">
      <x v="114"/>
    </i>
    <i r="1">
      <x v="116"/>
    </i>
    <i r="1">
      <x v="119"/>
    </i>
    <i r="1">
      <x v="130"/>
    </i>
    <i r="1">
      <x v="148"/>
    </i>
    <i r="1">
      <x v="151"/>
    </i>
    <i r="1">
      <x v="163"/>
    </i>
    <i r="1">
      <x v="164"/>
    </i>
    <i r="1">
      <x v="169"/>
    </i>
    <i r="1">
      <x v="170"/>
    </i>
    <i>
      <x v="9"/>
    </i>
    <i r="1">
      <x v="8"/>
    </i>
    <i r="1">
      <x v="37"/>
    </i>
    <i r="1">
      <x v="38"/>
    </i>
    <i r="1">
      <x v="54"/>
    </i>
    <i r="1">
      <x v="62"/>
    </i>
    <i r="1">
      <x v="63"/>
    </i>
    <i r="1">
      <x v="70"/>
    </i>
    <i r="1">
      <x v="85"/>
    </i>
    <i r="1">
      <x v="124"/>
    </i>
    <i r="1">
      <x v="137"/>
    </i>
    <i r="1">
      <x v="182"/>
    </i>
    <i r="1">
      <x v="183"/>
    </i>
    <i r="1">
      <x v="184"/>
    </i>
    <i>
      <x v="10"/>
    </i>
    <i r="1">
      <x v="48"/>
    </i>
    <i r="1">
      <x v="49"/>
    </i>
    <i r="1">
      <x v="50"/>
    </i>
    <i r="1">
      <x v="51"/>
    </i>
    <i r="1">
      <x v="52"/>
    </i>
    <i r="1">
      <x v="64"/>
    </i>
    <i r="1">
      <x v="88"/>
    </i>
    <i r="1">
      <x v="113"/>
    </i>
    <i>
      <x v="11"/>
    </i>
    <i r="1">
      <x v="23"/>
    </i>
    <i r="1">
      <x v="24"/>
    </i>
    <i r="1">
      <x v="25"/>
    </i>
    <i r="1">
      <x v="110"/>
    </i>
    <i r="1">
      <x v="111"/>
    </i>
    <i r="1">
      <x v="129"/>
    </i>
    <i r="1">
      <x v="147"/>
    </i>
    <i r="1">
      <x v="156"/>
    </i>
    <i r="1">
      <x v="157"/>
    </i>
    <i r="1">
      <x v="158"/>
    </i>
    <i r="1">
      <x v="159"/>
    </i>
    <i r="1">
      <x v="164"/>
    </i>
    <i>
      <x v="12"/>
    </i>
    <i r="1">
      <x v="11"/>
    </i>
    <i r="1">
      <x v="14"/>
    </i>
    <i r="1">
      <x v="15"/>
    </i>
    <i r="1">
      <x v="16"/>
    </i>
    <i r="1">
      <x v="17"/>
    </i>
    <i r="1">
      <x v="25"/>
    </i>
    <i r="1">
      <x v="53"/>
    </i>
    <i r="1">
      <x v="99"/>
    </i>
    <i r="1">
      <x v="139"/>
    </i>
    <i r="1">
      <x v="140"/>
    </i>
    <i r="1">
      <x v="141"/>
    </i>
    <i r="1">
      <x v="148"/>
    </i>
    <i r="1">
      <x v="162"/>
    </i>
    <i r="1">
      <x v="170"/>
    </i>
    <i r="1">
      <x v="171"/>
    </i>
    <i t="grand">
      <x/>
    </i>
  </rowItems>
  <colItems count="1">
    <i/>
  </colItems>
  <dataFields count="1">
    <dataField name="Number of Employees" fld="0" subtotal="count" baseField="0" baseItem="0"/>
  </dataFields>
  <formats count="47">
    <format dxfId="3240">
      <pivotArea dataOnly="0" labelOnly="1" outline="0" axis="axisValues" fieldPosition="0"/>
    </format>
    <format dxfId="3239">
      <pivotArea dataOnly="0" labelOnly="1" outline="0" axis="axisValues" fieldPosition="0"/>
    </format>
    <format dxfId="3238">
      <pivotArea type="all" dataOnly="0" outline="0" fieldPosition="0"/>
    </format>
    <format dxfId="3237">
      <pivotArea outline="0" collapsedLevelsAreSubtotals="1" fieldPosition="0"/>
    </format>
    <format dxfId="3236">
      <pivotArea field="2" type="button" dataOnly="0" labelOnly="1" outline="0" axis="axisRow" fieldPosition="0"/>
    </format>
    <format dxfId="3235">
      <pivotArea dataOnly="0" labelOnly="1" fieldPosition="0">
        <references count="1">
          <reference field="2" count="0"/>
        </references>
      </pivotArea>
    </format>
    <format dxfId="3234">
      <pivotArea dataOnly="0" labelOnly="1" grandRow="1" outline="0" fieldPosition="0"/>
    </format>
    <format dxfId="3233">
      <pivotArea dataOnly="0" labelOnly="1" fieldPosition="0">
        <references count="2">
          <reference field="1" count="31">
            <x v="13"/>
            <x v="18"/>
            <x v="26"/>
            <x v="33"/>
            <x v="34"/>
            <x v="35"/>
            <x v="36"/>
            <x v="57"/>
            <x v="60"/>
            <x v="86"/>
            <x v="114"/>
            <x v="115"/>
            <x v="138"/>
            <x v="152"/>
            <x v="153"/>
            <x v="154"/>
            <x v="155"/>
            <x v="167"/>
            <x v="168"/>
            <x v="169"/>
            <x v="170"/>
            <x v="171"/>
            <x v="173"/>
            <x v="174"/>
            <x v="175"/>
            <x v="176"/>
            <x v="177"/>
            <x v="178"/>
            <x v="179"/>
            <x v="180"/>
            <x v="181"/>
          </reference>
          <reference field="2" count="1" selected="0">
            <x v="0"/>
          </reference>
        </references>
      </pivotArea>
    </format>
    <format dxfId="3232">
      <pivotArea dataOnly="0" labelOnly="1" fieldPosition="0">
        <references count="2">
          <reference field="1" count="1">
            <x v="100"/>
          </reference>
          <reference field="2" count="1" selected="0">
            <x v="1"/>
          </reference>
        </references>
      </pivotArea>
    </format>
    <format dxfId="3231">
      <pivotArea dataOnly="0" labelOnly="1" fieldPosition="0">
        <references count="2">
          <reference field="1" count="6">
            <x v="66"/>
            <x v="67"/>
            <x v="68"/>
            <x v="107"/>
            <x v="150"/>
            <x v="151"/>
          </reference>
          <reference field="2" count="1" selected="0">
            <x v="2"/>
          </reference>
        </references>
      </pivotArea>
    </format>
    <format dxfId="3230">
      <pivotArea dataOnly="0" labelOnly="1" fieldPosition="0">
        <references count="2">
          <reference field="1" count="50">
            <x v="71"/>
            <x v="73"/>
            <x v="74"/>
            <x v="76"/>
            <x v="77"/>
            <x v="78"/>
            <x v="79"/>
            <x v="80"/>
            <x v="81"/>
            <x v="82"/>
            <x v="83"/>
            <x v="84"/>
            <x v="94"/>
            <x v="101"/>
            <x v="118"/>
            <x v="119"/>
            <x v="120"/>
            <x v="121"/>
            <x v="122"/>
            <x v="125"/>
            <x v="126"/>
            <x v="127"/>
            <x v="128"/>
            <x v="130"/>
            <x v="131"/>
            <x v="132"/>
            <x v="133"/>
            <x v="134"/>
            <x v="135"/>
            <x v="136"/>
            <x v="142"/>
            <x v="143"/>
            <x v="144"/>
            <x v="145"/>
            <x v="148"/>
            <x v="149"/>
            <x v="151"/>
            <x v="156"/>
            <x v="157"/>
            <x v="158"/>
            <x v="159"/>
            <x v="161"/>
            <x v="164"/>
            <x v="165"/>
            <x v="166"/>
            <x v="167"/>
            <x v="168"/>
            <x v="169"/>
            <x v="170"/>
            <x v="171"/>
          </reference>
          <reference field="2" count="1" selected="0">
            <x v="3"/>
          </reference>
        </references>
      </pivotArea>
    </format>
    <format dxfId="3229">
      <pivotArea dataOnly="0" labelOnly="1" fieldPosition="0">
        <references count="2">
          <reference field="1" count="37">
            <x v="0"/>
            <x v="1"/>
            <x v="2"/>
            <x v="3"/>
            <x v="4"/>
            <x v="5"/>
            <x v="6"/>
            <x v="7"/>
            <x v="9"/>
            <x v="19"/>
            <x v="20"/>
            <x v="21"/>
            <x v="22"/>
            <x v="26"/>
            <x v="27"/>
            <x v="28"/>
            <x v="29"/>
            <x v="30"/>
            <x v="31"/>
            <x v="32"/>
            <x v="39"/>
            <x v="40"/>
            <x v="41"/>
            <x v="42"/>
            <x v="43"/>
            <x v="44"/>
            <x v="45"/>
            <x v="46"/>
            <x v="47"/>
            <x v="56"/>
            <x v="57"/>
            <x v="59"/>
            <x v="64"/>
            <x v="65"/>
            <x v="66"/>
            <x v="67"/>
            <x v="68"/>
          </reference>
          <reference field="2" count="1" selected="0">
            <x v="3"/>
          </reference>
        </references>
      </pivotArea>
    </format>
    <format dxfId="3228">
      <pivotArea dataOnly="0" labelOnly="1" fieldPosition="0">
        <references count="2">
          <reference field="1" count="11">
            <x v="55"/>
            <x v="72"/>
            <x v="102"/>
            <x v="103"/>
            <x v="104"/>
            <x v="105"/>
            <x v="106"/>
            <x v="107"/>
            <x v="108"/>
            <x v="109"/>
            <x v="146"/>
          </reference>
          <reference field="2" count="1" selected="0">
            <x v="4"/>
          </reference>
        </references>
      </pivotArea>
    </format>
    <format dxfId="3227">
      <pivotArea dataOnly="0" labelOnly="1" fieldPosition="0">
        <references count="2">
          <reference field="1" count="8">
            <x v="61"/>
            <x v="69"/>
            <x v="87"/>
            <x v="97"/>
            <x v="98"/>
            <x v="117"/>
            <x v="160"/>
            <x v="172"/>
          </reference>
          <reference field="2" count="1" selected="0">
            <x v="5"/>
          </reference>
        </references>
      </pivotArea>
    </format>
    <format dxfId="3226">
      <pivotArea dataOnly="0" labelOnly="1" fieldPosition="0">
        <references count="2">
          <reference field="1" count="13">
            <x v="5"/>
            <x v="7"/>
            <x v="12"/>
            <x v="58"/>
            <x v="64"/>
            <x v="91"/>
            <x v="92"/>
            <x v="93"/>
            <x v="95"/>
            <x v="96"/>
            <x v="112"/>
            <x v="123"/>
            <x v="170"/>
          </reference>
          <reference field="2" count="1" selected="0">
            <x v="6"/>
          </reference>
        </references>
      </pivotArea>
    </format>
    <format dxfId="3225">
      <pivotArea dataOnly="0" labelOnly="1" fieldPosition="0">
        <references count="2">
          <reference field="1" count="11">
            <x v="10"/>
            <x v="56"/>
            <x v="73"/>
            <x v="74"/>
            <x v="75"/>
            <x v="84"/>
            <x v="113"/>
            <x v="130"/>
            <x v="148"/>
            <x v="151"/>
            <x v="164"/>
          </reference>
          <reference field="2" count="1" selected="0">
            <x v="7"/>
          </reference>
        </references>
      </pivotArea>
    </format>
    <format dxfId="3224">
      <pivotArea dataOnly="0" labelOnly="1" fieldPosition="0">
        <references count="2">
          <reference field="1" count="27">
            <x v="9"/>
            <x v="26"/>
            <x v="27"/>
            <x v="30"/>
            <x v="31"/>
            <x v="56"/>
            <x v="64"/>
            <x v="68"/>
            <x v="73"/>
            <x v="74"/>
            <x v="84"/>
            <x v="88"/>
            <x v="89"/>
            <x v="90"/>
            <x v="91"/>
            <x v="101"/>
            <x v="113"/>
            <x v="114"/>
            <x v="116"/>
            <x v="119"/>
            <x v="130"/>
            <x v="148"/>
            <x v="151"/>
            <x v="163"/>
            <x v="164"/>
            <x v="169"/>
            <x v="170"/>
          </reference>
          <reference field="2" count="1" selected="0">
            <x v="8"/>
          </reference>
        </references>
      </pivotArea>
    </format>
    <format dxfId="3223">
      <pivotArea dataOnly="0" labelOnly="1" fieldPosition="0">
        <references count="2">
          <reference field="1" count="13">
            <x v="8"/>
            <x v="37"/>
            <x v="38"/>
            <x v="54"/>
            <x v="62"/>
            <x v="63"/>
            <x v="70"/>
            <x v="85"/>
            <x v="124"/>
            <x v="137"/>
            <x v="182"/>
            <x v="183"/>
            <x v="184"/>
          </reference>
          <reference field="2" count="1" selected="0">
            <x v="9"/>
          </reference>
        </references>
      </pivotArea>
    </format>
    <format dxfId="3222">
      <pivotArea dataOnly="0" labelOnly="1" fieldPosition="0">
        <references count="2">
          <reference field="1" count="8">
            <x v="48"/>
            <x v="49"/>
            <x v="50"/>
            <x v="51"/>
            <x v="52"/>
            <x v="64"/>
            <x v="88"/>
            <x v="113"/>
          </reference>
          <reference field="2" count="1" selected="0">
            <x v="10"/>
          </reference>
        </references>
      </pivotArea>
    </format>
    <format dxfId="3221">
      <pivotArea dataOnly="0" labelOnly="1" fieldPosition="0">
        <references count="2">
          <reference field="1" count="12">
            <x v="23"/>
            <x v="24"/>
            <x v="25"/>
            <x v="110"/>
            <x v="111"/>
            <x v="129"/>
            <x v="147"/>
            <x v="156"/>
            <x v="157"/>
            <x v="158"/>
            <x v="159"/>
            <x v="164"/>
          </reference>
          <reference field="2" count="1" selected="0">
            <x v="11"/>
          </reference>
        </references>
      </pivotArea>
    </format>
    <format dxfId="3220">
      <pivotArea dataOnly="0" labelOnly="1" fieldPosition="0">
        <references count="2">
          <reference field="1" count="15">
            <x v="11"/>
            <x v="14"/>
            <x v="15"/>
            <x v="16"/>
            <x v="17"/>
            <x v="25"/>
            <x v="53"/>
            <x v="99"/>
            <x v="139"/>
            <x v="140"/>
            <x v="141"/>
            <x v="148"/>
            <x v="162"/>
            <x v="170"/>
            <x v="171"/>
          </reference>
          <reference field="2" count="1" selected="0">
            <x v="12"/>
          </reference>
        </references>
      </pivotArea>
    </format>
    <format dxfId="3219">
      <pivotArea dataOnly="0" labelOnly="1" outline="0" axis="axisValues" fieldPosition="0"/>
    </format>
    <format dxfId="3218">
      <pivotArea collapsedLevelsAreSubtotals="1" fieldPosition="0">
        <references count="1">
          <reference field="2" count="1">
            <x v="0"/>
          </reference>
        </references>
      </pivotArea>
    </format>
    <format dxfId="3217">
      <pivotArea dataOnly="0" labelOnly="1" fieldPosition="0">
        <references count="1">
          <reference field="2" count="1">
            <x v="0"/>
          </reference>
        </references>
      </pivotArea>
    </format>
    <format dxfId="3216">
      <pivotArea collapsedLevelsAreSubtotals="1" fieldPosition="0">
        <references count="1">
          <reference field="2" count="1">
            <x v="1"/>
          </reference>
        </references>
      </pivotArea>
    </format>
    <format dxfId="3215">
      <pivotArea dataOnly="0" labelOnly="1" fieldPosition="0">
        <references count="1">
          <reference field="2" count="1">
            <x v="1"/>
          </reference>
        </references>
      </pivotArea>
    </format>
    <format dxfId="3214">
      <pivotArea collapsedLevelsAreSubtotals="1" fieldPosition="0">
        <references count="1">
          <reference field="2" count="1">
            <x v="3"/>
          </reference>
        </references>
      </pivotArea>
    </format>
    <format dxfId="3213">
      <pivotArea dataOnly="0" labelOnly="1" fieldPosition="0">
        <references count="1">
          <reference field="2" count="1">
            <x v="3"/>
          </reference>
        </references>
      </pivotArea>
    </format>
    <format dxfId="3212">
      <pivotArea collapsedLevelsAreSubtotals="1" fieldPosition="0">
        <references count="1">
          <reference field="2" count="1">
            <x v="4"/>
          </reference>
        </references>
      </pivotArea>
    </format>
    <format dxfId="3211">
      <pivotArea dataOnly="0" labelOnly="1" fieldPosition="0">
        <references count="1">
          <reference field="2" count="1">
            <x v="4"/>
          </reference>
        </references>
      </pivotArea>
    </format>
    <format dxfId="3210">
      <pivotArea collapsedLevelsAreSubtotals="1" fieldPosition="0">
        <references count="1">
          <reference field="2" count="1">
            <x v="5"/>
          </reference>
        </references>
      </pivotArea>
    </format>
    <format dxfId="3209">
      <pivotArea dataOnly="0" labelOnly="1" fieldPosition="0">
        <references count="1">
          <reference field="2" count="1">
            <x v="5"/>
          </reference>
        </references>
      </pivotArea>
    </format>
    <format dxfId="3208">
      <pivotArea collapsedLevelsAreSubtotals="1" fieldPosition="0">
        <references count="1">
          <reference field="2" count="1">
            <x v="6"/>
          </reference>
        </references>
      </pivotArea>
    </format>
    <format dxfId="3207">
      <pivotArea dataOnly="0" labelOnly="1" fieldPosition="0">
        <references count="1">
          <reference field="2" count="1">
            <x v="6"/>
          </reference>
        </references>
      </pivotArea>
    </format>
    <format dxfId="3206">
      <pivotArea collapsedLevelsAreSubtotals="1" fieldPosition="0">
        <references count="1">
          <reference field="2" count="1">
            <x v="7"/>
          </reference>
        </references>
      </pivotArea>
    </format>
    <format dxfId="3205">
      <pivotArea dataOnly="0" labelOnly="1" fieldPosition="0">
        <references count="1">
          <reference field="2" count="1">
            <x v="7"/>
          </reference>
        </references>
      </pivotArea>
    </format>
    <format dxfId="3204">
      <pivotArea collapsedLevelsAreSubtotals="1" fieldPosition="0">
        <references count="1">
          <reference field="2" count="1">
            <x v="8"/>
          </reference>
        </references>
      </pivotArea>
    </format>
    <format dxfId="3203">
      <pivotArea dataOnly="0" labelOnly="1" fieldPosition="0">
        <references count="1">
          <reference field="2" count="1">
            <x v="8"/>
          </reference>
        </references>
      </pivotArea>
    </format>
    <format dxfId="3202">
      <pivotArea collapsedLevelsAreSubtotals="1" fieldPosition="0">
        <references count="1">
          <reference field="2" count="1">
            <x v="9"/>
          </reference>
        </references>
      </pivotArea>
    </format>
    <format dxfId="3201">
      <pivotArea dataOnly="0" labelOnly="1" fieldPosition="0">
        <references count="1">
          <reference field="2" count="1">
            <x v="9"/>
          </reference>
        </references>
      </pivotArea>
    </format>
    <format dxfId="3200">
      <pivotArea collapsedLevelsAreSubtotals="1" fieldPosition="0">
        <references count="1">
          <reference field="2" count="1">
            <x v="10"/>
          </reference>
        </references>
      </pivotArea>
    </format>
    <format dxfId="3199">
      <pivotArea dataOnly="0" labelOnly="1" fieldPosition="0">
        <references count="1">
          <reference field="2" count="1">
            <x v="10"/>
          </reference>
        </references>
      </pivotArea>
    </format>
    <format dxfId="3198">
      <pivotArea collapsedLevelsAreSubtotals="1" fieldPosition="0">
        <references count="1">
          <reference field="2" count="1">
            <x v="11"/>
          </reference>
        </references>
      </pivotArea>
    </format>
    <format dxfId="3197">
      <pivotArea dataOnly="0" labelOnly="1" fieldPosition="0">
        <references count="1">
          <reference field="2" count="1">
            <x v="11"/>
          </reference>
        </references>
      </pivotArea>
    </format>
    <format dxfId="3196">
      <pivotArea collapsedLevelsAreSubtotals="1" fieldPosition="0">
        <references count="1">
          <reference field="2" count="1">
            <x v="12"/>
          </reference>
        </references>
      </pivotArea>
    </format>
    <format dxfId="3195">
      <pivotArea dataOnly="0" labelOnly="1" fieldPosition="0">
        <references count="1">
          <reference field="2" count="1">
            <x v="12"/>
          </reference>
        </references>
      </pivotArea>
    </format>
    <format dxfId="3194">
      <pivotArea field="2" type="button" dataOnly="0" labelOnly="1" outline="0" axis="axisRow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Number of Employe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765346-3578-4690-B6F0-8F7D59C3236D}" name="PivotTable6" cacheId="1930" applyNumberFormats="0" applyBorderFormats="0" applyFontFormats="0" applyPatternFormats="0" applyAlignmentFormats="0" applyWidthHeightFormats="1" dataCaption="Values" tag="7fd257d6-79e0-4769-8cec-188a75255515" updatedVersion="8" minRefreshableVersion="3" useAutoFormatting="1" itemPrintTitles="1" createdVersion="8" indent="0" outline="1" outlineData="1" multipleFieldFilters="0" chartFormat="5" rowHeaderCaption="Age Group">
  <location ref="A1:B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umber of Employees" fld="0" subtotal="count" baseField="0" baseItem="0"/>
  </dataFields>
  <formats count="10">
    <format dxfId="3250">
      <pivotArea field="1" type="button" dataOnly="0" labelOnly="1" outline="0" axis="axisRow" fieldPosition="0"/>
    </format>
    <format dxfId="3249">
      <pivotArea dataOnly="0" labelOnly="1" outline="0" axis="axisValues" fieldPosition="0"/>
    </format>
    <format dxfId="3248">
      <pivotArea field="1" type="button" dataOnly="0" labelOnly="1" outline="0" axis="axisRow" fieldPosition="0"/>
    </format>
    <format dxfId="3247">
      <pivotArea dataOnly="0" labelOnly="1" outline="0" axis="axisValues" fieldPosition="0"/>
    </format>
    <format dxfId="3246">
      <pivotArea type="all" dataOnly="0" outline="0" fieldPosition="0"/>
    </format>
    <format dxfId="3245">
      <pivotArea outline="0" collapsedLevelsAreSubtotals="1" fieldPosition="0"/>
    </format>
    <format dxfId="3244">
      <pivotArea field="1" type="button" dataOnly="0" labelOnly="1" outline="0" axis="axisRow" fieldPosition="0"/>
    </format>
    <format dxfId="3243">
      <pivotArea dataOnly="0" labelOnly="1" fieldPosition="0">
        <references count="1">
          <reference field="1" count="0"/>
        </references>
      </pivotArea>
    </format>
    <format dxfId="3242">
      <pivotArea dataOnly="0" labelOnly="1" grandRow="1" outline="0" fieldPosition="0"/>
    </format>
    <format dxfId="324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Number of Employe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95FAB-95B2-4F03-9384-FCACA0DE766B}" name="PivotTable14" cacheId="1931" applyNumberFormats="0" applyBorderFormats="0" applyFontFormats="0" applyPatternFormats="0" applyAlignmentFormats="0" applyWidthHeightFormats="1" dataCaption="Values" tag="a2bc3796-be3b-4f40-9efc-0d75ed440586" updatedVersion="8" minRefreshableVersion="3" useAutoFormatting="1" itemPrintTitles="1" createdVersion="8" indent="0" outline="1" outlineData="1" multipleFieldFilters="0" chartFormat="5" rowHeaderCaption="Turnover by Gender">
  <location ref="M1:M8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2">
    <field x="0"/>
    <field x="1"/>
  </rowFields>
  <rowItems count="7">
    <i>
      <x/>
    </i>
    <i r="1">
      <x/>
    </i>
    <i>
      <x v="1"/>
    </i>
    <i r="1">
      <x/>
    </i>
    <i>
      <x v="2"/>
    </i>
    <i r="1">
      <x v="1"/>
    </i>
    <i t="grand">
      <x/>
    </i>
  </rowItems>
  <formats count="12">
    <format dxfId="3044">
      <pivotArea type="all" dataOnly="0" outline="0" fieldPosition="0"/>
    </format>
    <format dxfId="3043">
      <pivotArea outline="0" collapsedLevelsAreSubtotals="1" fieldPosition="0"/>
    </format>
    <format dxfId="3042">
      <pivotArea field="0" type="button" dataOnly="0" labelOnly="1" outline="0" axis="axisRow" fieldPosition="0"/>
    </format>
    <format dxfId="3041">
      <pivotArea dataOnly="0" labelOnly="1" fieldPosition="0">
        <references count="1">
          <reference field="0" count="0"/>
        </references>
      </pivotArea>
    </format>
    <format dxfId="3040">
      <pivotArea dataOnly="0" labelOnly="1" grandRow="1" outline="0" fieldPosition="0"/>
    </format>
    <format dxfId="3039">
      <pivotArea dataOnly="0" labelOnly="1" outline="0" axis="axisValues" fieldPosition="0"/>
    </format>
    <format dxfId="3038">
      <pivotArea type="all" dataOnly="0" outline="0" fieldPosition="0"/>
    </format>
    <format dxfId="3037">
      <pivotArea outline="0" collapsedLevelsAreSubtotals="1" fieldPosition="0"/>
    </format>
    <format dxfId="3036">
      <pivotArea field="0" type="button" dataOnly="0" labelOnly="1" outline="0" axis="axisRow" fieldPosition="0"/>
    </format>
    <format dxfId="3035">
      <pivotArea dataOnly="0" labelOnly="1" fieldPosition="0">
        <references count="1">
          <reference field="0" count="0"/>
        </references>
      </pivotArea>
    </format>
    <format dxfId="3034">
      <pivotArea dataOnly="0" labelOnly="1" grandRow="1" outline="0" fieldPosition="0"/>
    </format>
    <format dxfId="3033">
      <pivotArea dataOnly="0" labelOnly="1" outline="0" axis="axisValues" fieldPosition="0"/>
    </format>
  </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45"/>
    <rowHierarchyUsage hierarchyUsage="4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urnover by Gen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F5456-70A5-43E5-B59B-396B05D5E65F}" name="PivotTable13" cacheId="1932" applyNumberFormats="0" applyBorderFormats="0" applyFontFormats="0" applyPatternFormats="0" applyAlignmentFormats="0" applyWidthHeightFormats="1" dataCaption="Values" tag="f94aaf80-37ca-4e90-a7ab-16662ba821a5" updatedVersion="8" minRefreshableVersion="3" useAutoFormatting="1" itemPrintTitles="1" createdVersion="8" indent="0" outline="1" outlineData="1" multipleFieldFilters="0" chartFormat="7" rowHeaderCaption="Turn Over By Race">
  <location ref="J1:J16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2">
    <field x="0"/>
    <field x="1"/>
  </rowFields>
  <rowItems count="15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5"/>
    </i>
    <i t="grand">
      <x/>
    </i>
  </rowItems>
  <formats count="19">
    <format dxfId="3063">
      <pivotArea field="0" type="button" dataOnly="0" labelOnly="1" outline="0" axis="axisRow" fieldPosition="0"/>
    </format>
    <format dxfId="3062">
      <pivotArea dataOnly="0" labelOnly="1" outline="0" axis="axisValues" fieldPosition="0"/>
    </format>
    <format dxfId="3061">
      <pivotArea field="0" type="button" dataOnly="0" labelOnly="1" outline="0" axis="axisRow" fieldPosition="0"/>
    </format>
    <format dxfId="3060">
      <pivotArea dataOnly="0" labelOnly="1" outline="0" axis="axisValues" fieldPosition="0"/>
    </format>
    <format dxfId="3059">
      <pivotArea type="all" dataOnly="0" outline="0" fieldPosition="0"/>
    </format>
    <format dxfId="3058">
      <pivotArea outline="0" collapsedLevelsAreSubtotals="1" fieldPosition="0"/>
    </format>
    <format dxfId="3057">
      <pivotArea field="0" type="button" dataOnly="0" labelOnly="1" outline="0" axis="axisRow" fieldPosition="0"/>
    </format>
    <format dxfId="3056">
      <pivotArea dataOnly="0" labelOnly="1" fieldPosition="0">
        <references count="1">
          <reference field="0" count="0"/>
        </references>
      </pivotArea>
    </format>
    <format dxfId="3055">
      <pivotArea dataOnly="0" labelOnly="1" grandRow="1" outline="0" fieldPosition="0"/>
    </format>
    <format dxfId="3054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3053">
      <pivotArea dataOnly="0" labelOnly="1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3052">
      <pivotArea dataOnly="0" labelOnly="1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3051">
      <pivotArea dataOnly="0" labelOnly="1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3050">
      <pivotArea dataOnly="0" labelOnly="1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3049">
      <pivotArea dataOnly="0" labelOnly="1" fieldPosition="0">
        <references count="2">
          <reference field="0" count="1" selected="0">
            <x v="5"/>
          </reference>
          <reference field="1" count="1">
            <x v="5"/>
          </reference>
        </references>
      </pivotArea>
    </format>
    <format dxfId="3048">
      <pivotArea dataOnly="0" labelOnly="1" fieldPosition="0">
        <references count="2">
          <reference field="0" count="1" selected="0">
            <x v="6"/>
          </reference>
          <reference field="1" count="1">
            <x v="5"/>
          </reference>
        </references>
      </pivotArea>
    </format>
    <format dxfId="3047">
      <pivotArea dataOnly="0" labelOnly="1" outline="0" axis="axisValues" fieldPosition="0"/>
    </format>
    <format dxfId="3046">
      <pivotArea dataOnly="0" labelOnly="1" fieldPosition="0">
        <references count="1">
          <reference field="0" count="1">
            <x v="4"/>
          </reference>
        </references>
      </pivotArea>
    </format>
    <format dxfId="3045">
      <pivotArea dataOnly="0" labelOnly="1" fieldPosition="0">
        <references count="1">
          <reference field="0" count="1">
            <x v="4"/>
          </reference>
        </references>
      </pivotArea>
    </format>
  </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2"/>
    <rowHierarchyUsage hierarchyUsage="3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unover by Ra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2C8B03-B70B-4A8C-A344-2EADEE5E9629}" name="PivotTable11" cacheId="1933" applyNumberFormats="0" applyBorderFormats="0" applyFontFormats="0" applyPatternFormats="0" applyAlignmentFormats="0" applyWidthHeightFormats="1" dataCaption="Values" tag="ff7ebc8e-b80a-47b4-892c-7d7585526f94" updatedVersion="8" minRefreshableVersion="3" useAutoFormatting="1" itemPrintTitles="1" createdVersion="8" indent="0" outline="1" outlineData="1" multipleFieldFilters="0" rowHeaderCaption="Location/Gender/Race">
  <location ref="G1:H52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3">
    <field x="3"/>
    <field x="1"/>
    <field x="2"/>
  </rowFields>
  <rowItems count="51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t="grand">
      <x/>
    </i>
  </rowItems>
  <colItems count="1">
    <i/>
  </colItems>
  <dataFields count="1">
    <dataField name="Total Number of Employees" fld="0" subtotal="count" baseField="0" baseItem="0"/>
  </dataFields>
  <formats count="11">
    <format dxfId="3074">
      <pivotArea field="3" type="button" dataOnly="0" labelOnly="1" outline="0" axis="axisRow" fieldPosition="0"/>
    </format>
    <format dxfId="3073">
      <pivotArea field="3" type="button" dataOnly="0" labelOnly="1" outline="0" axis="axisRow" fieldPosition="0"/>
    </format>
    <format dxfId="3072">
      <pivotArea dataOnly="0" labelOnly="1" outline="0" axis="axisValues" fieldPosition="0"/>
    </format>
    <format dxfId="3071">
      <pivotArea dataOnly="0" labelOnly="1" outline="0" axis="axisValues" fieldPosition="0"/>
    </format>
    <format dxfId="3070">
      <pivotArea type="all" dataOnly="0" outline="0" fieldPosition="0"/>
    </format>
    <format dxfId="3069">
      <pivotArea outline="0" collapsedLevelsAreSubtotals="1" fieldPosition="0"/>
    </format>
    <format dxfId="3068">
      <pivotArea field="3" type="button" dataOnly="0" labelOnly="1" outline="0" axis="axisRow" fieldPosition="0"/>
    </format>
    <format dxfId="3067">
      <pivotArea dataOnly="0" labelOnly="1" fieldPosition="0">
        <references count="1">
          <reference field="3" count="0"/>
        </references>
      </pivotArea>
    </format>
    <format dxfId="3066">
      <pivotArea dataOnly="0" labelOnly="1" grandRow="1" outline="0" fieldPosition="0"/>
    </format>
    <format dxfId="3065">
      <pivotArea dataOnly="0" labelOnly="1" fieldPosition="0">
        <references count="2">
          <reference field="1" count="0"/>
          <reference field="3" count="1" selected="0">
            <x v="0"/>
          </reference>
        </references>
      </pivotArea>
    </format>
    <format dxfId="3064">
      <pivotArea dataOnly="0" labelOnly="1" outline="0" axis="axisValues" fieldPosition="0"/>
    </format>
  </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Number of Employe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0"/>
    <rowHierarchyUsage hierarchyUsage="6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956327-1ADD-4D3B-96A5-812DD8E7ADEC}" name="PivotTable10" cacheId="1934" applyNumberFormats="0" applyBorderFormats="0" applyFontFormats="0" applyPatternFormats="0" applyAlignmentFormats="0" applyWidthHeightFormats="1" dataCaption="Values" tag="37943dc3-21e9-43fb-afe6-eecddd489e2d" updatedVersion="8" minRefreshableVersion="3" useAutoFormatting="1" itemPrintTitles="1" createdVersion="8" indent="0" outline="1" outlineData="1" multipleFieldFilters="0" chartFormat="6" rowHeaderCaption="Race By Dept.">
  <location ref="D1:E288" firstHeaderRow="1" firstDataRow="1" firstDataCol="1"/>
  <pivotFields count="4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sortType="a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s="1" x="0"/>
        <item s="1" x="1"/>
      </items>
    </pivotField>
  </pivotFields>
  <rowFields count="3">
    <field x="1"/>
    <field x="0"/>
    <field x="3"/>
  </rowFields>
  <rowItems count="287">
    <i>
      <x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 r="1">
      <x v="4"/>
    </i>
    <i r="2">
      <x/>
    </i>
    <i r="2">
      <x v="1"/>
    </i>
    <i r="1">
      <x v="5"/>
    </i>
    <i r="2">
      <x/>
    </i>
    <i r="2">
      <x v="1"/>
    </i>
    <i r="1">
      <x v="6"/>
    </i>
    <i r="2">
      <x/>
    </i>
    <i r="2">
      <x v="1"/>
    </i>
    <i>
      <x v="1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 r="1">
      <x v="4"/>
    </i>
    <i r="2">
      <x/>
    </i>
    <i r="2">
      <x v="1"/>
    </i>
    <i r="1">
      <x v="5"/>
    </i>
    <i r="2">
      <x/>
    </i>
    <i r="2">
      <x v="1"/>
    </i>
    <i r="1">
      <x v="6"/>
    </i>
    <i r="2">
      <x/>
    </i>
    <i r="2">
      <x v="1"/>
    </i>
    <i>
      <x v="2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 r="1">
      <x v="4"/>
    </i>
    <i r="2">
      <x/>
    </i>
    <i r="2">
      <x v="1"/>
    </i>
    <i r="1">
      <x v="5"/>
    </i>
    <i r="2">
      <x/>
    </i>
    <i r="2">
      <x v="1"/>
    </i>
    <i r="1">
      <x v="6"/>
    </i>
    <i r="2">
      <x/>
    </i>
    <i r="2">
      <x v="1"/>
    </i>
    <i>
      <x v="3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 r="1">
      <x v="4"/>
    </i>
    <i r="2">
      <x/>
    </i>
    <i r="2">
      <x v="1"/>
    </i>
    <i r="1">
      <x v="5"/>
    </i>
    <i r="2">
      <x/>
    </i>
    <i r="2">
      <x v="1"/>
    </i>
    <i r="1">
      <x v="6"/>
    </i>
    <i r="2">
      <x/>
    </i>
    <i r="2">
      <x v="1"/>
    </i>
    <i>
      <x v="4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 r="1">
      <x v="4"/>
    </i>
    <i r="2">
      <x/>
    </i>
    <i r="2">
      <x v="1"/>
    </i>
    <i r="1">
      <x v="5"/>
    </i>
    <i r="2">
      <x/>
    </i>
    <i r="2">
      <x v="1"/>
    </i>
    <i r="1">
      <x v="6"/>
    </i>
    <i r="2">
      <x/>
    </i>
    <i r="2">
      <x v="1"/>
    </i>
    <i>
      <x v="5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 r="1">
      <x v="4"/>
    </i>
    <i r="2">
      <x/>
    </i>
    <i r="2">
      <x v="1"/>
    </i>
    <i r="1">
      <x v="5"/>
    </i>
    <i r="2">
      <x/>
    </i>
    <i r="2">
      <x v="1"/>
    </i>
    <i r="1">
      <x v="6"/>
    </i>
    <i r="2">
      <x/>
    </i>
    <i r="2">
      <x v="1"/>
    </i>
    <i>
      <x v="6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 r="1">
      <x v="4"/>
    </i>
    <i r="2">
      <x/>
    </i>
    <i r="2">
      <x v="1"/>
    </i>
    <i r="1">
      <x v="5"/>
    </i>
    <i r="2">
      <x/>
    </i>
    <i r="2">
      <x v="1"/>
    </i>
    <i r="1">
      <x v="6"/>
    </i>
    <i r="2">
      <x/>
    </i>
    <i r="2">
      <x v="1"/>
    </i>
    <i>
      <x v="7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 r="1">
      <x v="4"/>
    </i>
    <i r="2">
      <x/>
    </i>
    <i r="2">
      <x v="1"/>
    </i>
    <i r="1">
      <x v="5"/>
    </i>
    <i r="2">
      <x/>
    </i>
    <i r="2">
      <x v="1"/>
    </i>
    <i r="1">
      <x v="6"/>
    </i>
    <i r="2">
      <x/>
    </i>
    <i r="2">
      <x v="1"/>
    </i>
    <i>
      <x v="8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 r="1">
      <x v="4"/>
    </i>
    <i r="2">
      <x/>
    </i>
    <i r="2">
      <x v="1"/>
    </i>
    <i r="1">
      <x v="5"/>
    </i>
    <i r="2">
      <x/>
    </i>
    <i r="2">
      <x v="1"/>
    </i>
    <i r="1">
      <x v="6"/>
    </i>
    <i r="2">
      <x/>
    </i>
    <i r="2">
      <x v="1"/>
    </i>
    <i>
      <x v="9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 r="1">
      <x v="4"/>
    </i>
    <i r="2">
      <x/>
    </i>
    <i r="2">
      <x v="1"/>
    </i>
    <i r="1">
      <x v="5"/>
    </i>
    <i r="2">
      <x/>
    </i>
    <i r="2">
      <x v="1"/>
    </i>
    <i r="1">
      <x v="6"/>
    </i>
    <i r="2">
      <x/>
    </i>
    <i r="2">
      <x v="1"/>
    </i>
    <i>
      <x v="10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 r="1">
      <x v="4"/>
    </i>
    <i r="2">
      <x/>
    </i>
    <i r="2">
      <x v="1"/>
    </i>
    <i r="1">
      <x v="5"/>
    </i>
    <i r="2">
      <x/>
    </i>
    <i r="2">
      <x v="1"/>
    </i>
    <i r="1">
      <x v="6"/>
    </i>
    <i r="2">
      <x/>
    </i>
    <i r="2">
      <x v="1"/>
    </i>
    <i>
      <x v="11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 r="1">
      <x v="4"/>
    </i>
    <i r="2">
      <x/>
    </i>
    <i r="2">
      <x v="1"/>
    </i>
    <i r="1">
      <x v="5"/>
    </i>
    <i r="2">
      <x/>
    </i>
    <i r="2">
      <x v="1"/>
    </i>
    <i r="1">
      <x v="6"/>
    </i>
    <i r="2">
      <x/>
    </i>
    <i r="2">
      <x v="1"/>
    </i>
    <i>
      <x v="12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 r="1">
      <x v="4"/>
    </i>
    <i r="2">
      <x/>
    </i>
    <i r="2">
      <x v="1"/>
    </i>
    <i r="1">
      <x v="5"/>
    </i>
    <i r="2">
      <x/>
    </i>
    <i r="2">
      <x v="1"/>
    </i>
    <i r="1">
      <x v="6"/>
    </i>
    <i r="2">
      <x/>
    </i>
    <i r="2">
      <x v="1"/>
    </i>
    <i t="grand">
      <x/>
    </i>
  </rowItems>
  <colItems count="1">
    <i/>
  </colItems>
  <dataFields count="1">
    <dataField name="Total Number of Employees" fld="2" subtotal="count" baseField="0" baseItem="0"/>
  </dataFields>
  <formats count="108">
    <format dxfId="3182">
      <pivotArea type="all" dataOnly="0" outline="0" fieldPosition="0"/>
    </format>
    <format dxfId="3181">
      <pivotArea outline="0" collapsedLevelsAreSubtotals="1" fieldPosition="0"/>
    </format>
    <format dxfId="3180">
      <pivotArea field="0" type="button" dataOnly="0" labelOnly="1" outline="0" axis="axisRow" fieldPosition="1"/>
    </format>
    <format dxfId="3179">
      <pivotArea dataOnly="0" labelOnly="1" fieldPosition="0">
        <references count="1">
          <reference field="0" count="0"/>
        </references>
      </pivotArea>
    </format>
    <format dxfId="3178">
      <pivotArea dataOnly="0" labelOnly="1" grandRow="1" outline="0" fieldPosition="0"/>
    </format>
    <format dxfId="3177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3176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3175">
      <pivotArea dataOnly="0" labelOnly="1" fieldPosition="0">
        <references count="2">
          <reference field="0" count="1" selected="0">
            <x v="2"/>
          </reference>
          <reference field="1" count="0"/>
        </references>
      </pivotArea>
    </format>
    <format dxfId="3174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3173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  <format dxfId="3172">
      <pivotArea dataOnly="0" labelOnly="1" fieldPosition="0">
        <references count="2">
          <reference field="0" count="1" selected="0">
            <x v="5"/>
          </reference>
          <reference field="1" count="0"/>
        </references>
      </pivotArea>
    </format>
    <format dxfId="3171">
      <pivotArea dataOnly="0" labelOnly="1" fieldPosition="0">
        <references count="2">
          <reference field="0" count="1" selected="0">
            <x v="6"/>
          </reference>
          <reference field="1" count="0"/>
        </references>
      </pivotArea>
    </format>
    <format dxfId="3170">
      <pivotArea dataOnly="0" labelOnly="1" outline="0" axis="axisValues" fieldPosition="0"/>
    </format>
    <format dxfId="3169">
      <pivotArea dataOnly="0" labelOnly="1" outline="0" axis="axisValues" fieldPosition="0"/>
    </format>
    <format dxfId="3168">
      <pivotArea dataOnly="0" labelOnly="1" outline="0" axis="axisValues" fieldPosition="0"/>
    </format>
    <format dxfId="3167">
      <pivotArea field="0" type="button" dataOnly="0" labelOnly="1" outline="0" axis="axisRow" fieldPosition="1"/>
    </format>
    <format dxfId="3166">
      <pivotArea collapsedLevelsAreSubtotals="1" fieldPosition="0">
        <references count="2">
          <reference field="0" count="1">
            <x v="4"/>
          </reference>
          <reference field="1" count="1" selected="0">
            <x v="0"/>
          </reference>
        </references>
      </pivotArea>
    </format>
    <format dxfId="3165">
      <pivotArea dataOnly="0" labelOnly="1" fieldPosition="0">
        <references count="2">
          <reference field="0" count="1">
            <x v="4"/>
          </reference>
          <reference field="1" count="1" selected="0">
            <x v="0"/>
          </reference>
        </references>
      </pivotArea>
    </format>
    <format dxfId="3164">
      <pivotArea collapsedLevelsAreSubtotals="1" fieldPosition="0">
        <references count="2">
          <reference field="0" count="1">
            <x v="4"/>
          </reference>
          <reference field="1" count="1" selected="0">
            <x v="1"/>
          </reference>
        </references>
      </pivotArea>
    </format>
    <format dxfId="3163">
      <pivotArea dataOnly="0" labelOnly="1" fieldPosition="0">
        <references count="2">
          <reference field="0" count="1">
            <x v="4"/>
          </reference>
          <reference field="1" count="1" selected="0">
            <x v="1"/>
          </reference>
        </references>
      </pivotArea>
    </format>
    <format dxfId="3162">
      <pivotArea collapsedLevelsAreSubtotals="1" fieldPosition="0">
        <references count="2">
          <reference field="0" count="1">
            <x v="0"/>
          </reference>
          <reference field="1" count="1" selected="0">
            <x v="2"/>
          </reference>
        </references>
      </pivotArea>
    </format>
    <format dxfId="3161">
      <pivotArea dataOnly="0" labelOnly="1" fieldPosition="0">
        <references count="2">
          <reference field="0" count="1">
            <x v="0"/>
          </reference>
          <reference field="1" count="1" selected="0">
            <x v="2"/>
          </reference>
        </references>
      </pivotArea>
    </format>
    <format dxfId="3160">
      <pivotArea collapsedLevelsAreSubtotals="1" fieldPosition="0">
        <references count="2">
          <reference field="0" count="1">
            <x v="4"/>
          </reference>
          <reference field="1" count="1" selected="0">
            <x v="3"/>
          </reference>
        </references>
      </pivotArea>
    </format>
    <format dxfId="3159">
      <pivotArea dataOnly="0" labelOnly="1" fieldPosition="0">
        <references count="2">
          <reference field="0" count="1">
            <x v="4"/>
          </reference>
          <reference field="1" count="1" selected="0">
            <x v="3"/>
          </reference>
        </references>
      </pivotArea>
    </format>
    <format dxfId="3158">
      <pivotArea collapsedLevelsAreSubtotals="1" fieldPosition="0">
        <references count="2">
          <reference field="0" count="1">
            <x v="4"/>
          </reference>
          <reference field="1" count="1" selected="0">
            <x v="4"/>
          </reference>
        </references>
      </pivotArea>
    </format>
    <format dxfId="3157">
      <pivotArea dataOnly="0" labelOnly="1" fieldPosition="0">
        <references count="2">
          <reference field="0" count="1">
            <x v="4"/>
          </reference>
          <reference field="1" count="1" selected="0">
            <x v="4"/>
          </reference>
        </references>
      </pivotArea>
    </format>
    <format dxfId="3156">
      <pivotArea collapsedLevelsAreSubtotals="1" fieldPosition="0">
        <references count="2">
          <reference field="0" count="1">
            <x v="4"/>
          </reference>
          <reference field="1" count="1" selected="0">
            <x v="5"/>
          </reference>
        </references>
      </pivotArea>
    </format>
    <format dxfId="3155">
      <pivotArea dataOnly="0" labelOnly="1" fieldPosition="0">
        <references count="2">
          <reference field="0" count="1">
            <x v="4"/>
          </reference>
          <reference field="1" count="1" selected="0">
            <x v="5"/>
          </reference>
        </references>
      </pivotArea>
    </format>
    <format dxfId="3154">
      <pivotArea collapsedLevelsAreSubtotals="1" fieldPosition="0">
        <references count="2">
          <reference field="0" count="1">
            <x v="0"/>
          </reference>
          <reference field="1" count="1" selected="0">
            <x v="6"/>
          </reference>
        </references>
      </pivotArea>
    </format>
    <format dxfId="3153">
      <pivotArea dataOnly="0" labelOnly="1" fieldPosition="0">
        <references count="2">
          <reference field="0" count="1">
            <x v="0"/>
          </reference>
          <reference field="1" count="1" selected="0">
            <x v="6"/>
          </reference>
        </references>
      </pivotArea>
    </format>
    <format dxfId="3152">
      <pivotArea collapsedLevelsAreSubtotals="1" fieldPosition="0">
        <references count="2">
          <reference field="0" count="1">
            <x v="0"/>
          </reference>
          <reference field="1" count="1" selected="0">
            <x v="7"/>
          </reference>
        </references>
      </pivotArea>
    </format>
    <format dxfId="3151">
      <pivotArea dataOnly="0" labelOnly="1" fieldPosition="0">
        <references count="2">
          <reference field="0" count="1">
            <x v="0"/>
          </reference>
          <reference field="1" count="1" selected="0">
            <x v="7"/>
          </reference>
        </references>
      </pivotArea>
    </format>
    <format dxfId="3150">
      <pivotArea collapsedLevelsAreSubtotals="1" fieldPosition="0">
        <references count="2">
          <reference field="0" count="1">
            <x v="4"/>
          </reference>
          <reference field="1" count="1" selected="0">
            <x v="7"/>
          </reference>
        </references>
      </pivotArea>
    </format>
    <format dxfId="3149">
      <pivotArea dataOnly="0" labelOnly="1" fieldPosition="0">
        <references count="2">
          <reference field="0" count="1">
            <x v="4"/>
          </reference>
          <reference field="1" count="1" selected="0">
            <x v="7"/>
          </reference>
        </references>
      </pivotArea>
    </format>
    <format dxfId="3148">
      <pivotArea collapsedLevelsAreSubtotals="1" fieldPosition="0">
        <references count="2">
          <reference field="0" count="1">
            <x v="0"/>
          </reference>
          <reference field="1" count="1" selected="0">
            <x v="0"/>
          </reference>
        </references>
      </pivotArea>
    </format>
    <format dxfId="3147">
      <pivotArea dataOnly="0" labelOnly="1" fieldPosition="0">
        <references count="2">
          <reference field="0" count="1">
            <x v="0"/>
          </reference>
          <reference field="1" count="1" selected="0">
            <x v="0"/>
          </reference>
        </references>
      </pivotArea>
    </format>
    <format dxfId="3146">
      <pivotArea collapsedLevelsAreSubtotals="1" fieldPosition="0">
        <references count="2">
          <reference field="0" count="1">
            <x v="0"/>
          </reference>
          <reference field="1" count="1" selected="0">
            <x v="1"/>
          </reference>
        </references>
      </pivotArea>
    </format>
    <format dxfId="3145">
      <pivotArea dataOnly="0" labelOnly="1" fieldPosition="0">
        <references count="2">
          <reference field="0" count="1">
            <x v="0"/>
          </reference>
          <reference field="1" count="1" selected="0">
            <x v="1"/>
          </reference>
        </references>
      </pivotArea>
    </format>
    <format dxfId="3144">
      <pivotArea collapsedLevelsAreSubtotals="1" fieldPosition="0">
        <references count="2">
          <reference field="0" count="1">
            <x v="4"/>
          </reference>
          <reference field="1" count="1" selected="0">
            <x v="2"/>
          </reference>
        </references>
      </pivotArea>
    </format>
    <format dxfId="3143">
      <pivotArea dataOnly="0" labelOnly="1" fieldPosition="0">
        <references count="2">
          <reference field="0" count="1">
            <x v="4"/>
          </reference>
          <reference field="1" count="1" selected="0">
            <x v="2"/>
          </reference>
        </references>
      </pivotArea>
    </format>
    <format dxfId="3142">
      <pivotArea collapsedLevelsAreSubtotals="1" fieldPosition="0">
        <references count="2">
          <reference field="0" count="1">
            <x v="0"/>
          </reference>
          <reference field="1" count="1" selected="0">
            <x v="3"/>
          </reference>
        </references>
      </pivotArea>
    </format>
    <format dxfId="3141">
      <pivotArea dataOnly="0" labelOnly="1" fieldPosition="0">
        <references count="2">
          <reference field="0" count="1">
            <x v="0"/>
          </reference>
          <reference field="1" count="1" selected="0">
            <x v="3"/>
          </reference>
        </references>
      </pivotArea>
    </format>
    <format dxfId="3140">
      <pivotArea collapsedLevelsAreSubtotals="1" fieldPosition="0">
        <references count="2">
          <reference field="0" count="1">
            <x v="0"/>
          </reference>
          <reference field="1" count="1" selected="0">
            <x v="4"/>
          </reference>
        </references>
      </pivotArea>
    </format>
    <format dxfId="3139">
      <pivotArea dataOnly="0" labelOnly="1" fieldPosition="0">
        <references count="2">
          <reference field="0" count="1">
            <x v="0"/>
          </reference>
          <reference field="1" count="1" selected="0">
            <x v="4"/>
          </reference>
        </references>
      </pivotArea>
    </format>
    <format dxfId="3138">
      <pivotArea collapsedLevelsAreSubtotals="1" fieldPosition="0">
        <references count="2">
          <reference field="0" count="1">
            <x v="0"/>
          </reference>
          <reference field="1" count="1" selected="0">
            <x v="5"/>
          </reference>
        </references>
      </pivotArea>
    </format>
    <format dxfId="3137">
      <pivotArea dataOnly="0" labelOnly="1" fieldPosition="0">
        <references count="2">
          <reference field="0" count="1">
            <x v="0"/>
          </reference>
          <reference field="1" count="1" selected="0">
            <x v="5"/>
          </reference>
        </references>
      </pivotArea>
    </format>
    <format dxfId="3136">
      <pivotArea collapsedLevelsAreSubtotals="1" fieldPosition="0">
        <references count="2">
          <reference field="0" count="1">
            <x v="4"/>
          </reference>
          <reference field="1" count="1" selected="0">
            <x v="6"/>
          </reference>
        </references>
      </pivotArea>
    </format>
    <format dxfId="3135">
      <pivotArea dataOnly="0" labelOnly="1" fieldPosition="0">
        <references count="2">
          <reference field="0" count="1">
            <x v="4"/>
          </reference>
          <reference field="1" count="1" selected="0">
            <x v="6"/>
          </reference>
        </references>
      </pivotArea>
    </format>
    <format dxfId="3134">
      <pivotArea collapsedLevelsAreSubtotals="1" fieldPosition="0">
        <references count="2">
          <reference field="0" count="1">
            <x v="4"/>
          </reference>
          <reference field="1" count="1" selected="0">
            <x v="8"/>
          </reference>
        </references>
      </pivotArea>
    </format>
    <format dxfId="3133">
      <pivotArea dataOnly="0" labelOnly="1" fieldPosition="0">
        <references count="2">
          <reference field="0" count="1">
            <x v="4"/>
          </reference>
          <reference field="1" count="1" selected="0">
            <x v="8"/>
          </reference>
        </references>
      </pivotArea>
    </format>
    <format dxfId="3132">
      <pivotArea collapsedLevelsAreSubtotals="1" fieldPosition="0">
        <references count="2">
          <reference field="0" count="1">
            <x v="0"/>
          </reference>
          <reference field="1" count="1" selected="0">
            <x v="8"/>
          </reference>
        </references>
      </pivotArea>
    </format>
    <format dxfId="3131">
      <pivotArea dataOnly="0" labelOnly="1" fieldPosition="0">
        <references count="2">
          <reference field="0" count="1">
            <x v="0"/>
          </reference>
          <reference field="1" count="1" selected="0">
            <x v="8"/>
          </reference>
        </references>
      </pivotArea>
    </format>
    <format dxfId="3130">
      <pivotArea collapsedLevelsAreSubtotals="1" fieldPosition="0">
        <references count="2">
          <reference field="0" count="1">
            <x v="0"/>
          </reference>
          <reference field="1" count="1" selected="0">
            <x v="9"/>
          </reference>
        </references>
      </pivotArea>
    </format>
    <format dxfId="3129">
      <pivotArea dataOnly="0" labelOnly="1" fieldPosition="0">
        <references count="2">
          <reference field="0" count="1">
            <x v="0"/>
          </reference>
          <reference field="1" count="1" selected="0">
            <x v="9"/>
          </reference>
        </references>
      </pivotArea>
    </format>
    <format dxfId="3128">
      <pivotArea collapsedLevelsAreSubtotals="1" fieldPosition="0">
        <references count="2">
          <reference field="0" count="1">
            <x v="4"/>
          </reference>
          <reference field="1" count="1" selected="0">
            <x v="9"/>
          </reference>
        </references>
      </pivotArea>
    </format>
    <format dxfId="3127">
      <pivotArea dataOnly="0" labelOnly="1" fieldPosition="0">
        <references count="2">
          <reference field="0" count="1">
            <x v="4"/>
          </reference>
          <reference field="1" count="1" selected="0">
            <x v="9"/>
          </reference>
        </references>
      </pivotArea>
    </format>
    <format dxfId="3126">
      <pivotArea collapsedLevelsAreSubtotals="1" fieldPosition="0">
        <references count="2">
          <reference field="0" count="1">
            <x v="0"/>
          </reference>
          <reference field="1" count="1" selected="0">
            <x v="10"/>
          </reference>
        </references>
      </pivotArea>
    </format>
    <format dxfId="3125">
      <pivotArea dataOnly="0" labelOnly="1" fieldPosition="0">
        <references count="2">
          <reference field="0" count="1">
            <x v="0"/>
          </reference>
          <reference field="1" count="1" selected="0">
            <x v="10"/>
          </reference>
        </references>
      </pivotArea>
    </format>
    <format dxfId="3124">
      <pivotArea collapsedLevelsAreSubtotals="1" fieldPosition="0">
        <references count="2">
          <reference field="0" count="1">
            <x v="4"/>
          </reference>
          <reference field="1" count="1" selected="0">
            <x v="10"/>
          </reference>
        </references>
      </pivotArea>
    </format>
    <format dxfId="3123">
      <pivotArea dataOnly="0" labelOnly="1" fieldPosition="0">
        <references count="2">
          <reference field="0" count="1">
            <x v="4"/>
          </reference>
          <reference field="1" count="1" selected="0">
            <x v="10"/>
          </reference>
        </references>
      </pivotArea>
    </format>
    <format dxfId="3122">
      <pivotArea collapsedLevelsAreSubtotals="1" fieldPosition="0">
        <references count="2">
          <reference field="0" count="1">
            <x v="0"/>
          </reference>
          <reference field="1" count="1" selected="0">
            <x v="11"/>
          </reference>
        </references>
      </pivotArea>
    </format>
    <format dxfId="3121">
      <pivotArea dataOnly="0" labelOnly="1" fieldPosition="0">
        <references count="2">
          <reference field="0" count="1">
            <x v="0"/>
          </reference>
          <reference field="1" count="1" selected="0">
            <x v="11"/>
          </reference>
        </references>
      </pivotArea>
    </format>
    <format dxfId="3120">
      <pivotArea collapsedLevelsAreSubtotals="1" fieldPosition="0">
        <references count="2">
          <reference field="0" count="1">
            <x v="4"/>
          </reference>
          <reference field="1" count="1" selected="0">
            <x v="11"/>
          </reference>
        </references>
      </pivotArea>
    </format>
    <format dxfId="3119">
      <pivotArea dataOnly="0" labelOnly="1" fieldPosition="0">
        <references count="2">
          <reference field="0" count="1">
            <x v="4"/>
          </reference>
          <reference field="1" count="1" selected="0">
            <x v="11"/>
          </reference>
        </references>
      </pivotArea>
    </format>
    <format dxfId="3118">
      <pivotArea collapsedLevelsAreSubtotals="1" fieldPosition="0">
        <references count="2">
          <reference field="0" count="1">
            <x v="4"/>
          </reference>
          <reference field="1" count="1" selected="0">
            <x v="12"/>
          </reference>
        </references>
      </pivotArea>
    </format>
    <format dxfId="3117">
      <pivotArea dataOnly="0" labelOnly="1" fieldPosition="0">
        <references count="2">
          <reference field="0" count="1">
            <x v="4"/>
          </reference>
          <reference field="1" count="1" selected="0">
            <x v="12"/>
          </reference>
        </references>
      </pivotArea>
    </format>
    <format dxfId="3116">
      <pivotArea collapsedLevelsAreSubtotals="1" fieldPosition="0">
        <references count="2">
          <reference field="0" count="1">
            <x v="0"/>
          </reference>
          <reference field="1" count="1" selected="0">
            <x v="12"/>
          </reference>
        </references>
      </pivotArea>
    </format>
    <format dxfId="3115">
      <pivotArea dataOnly="0" labelOnly="1" fieldPosition="0">
        <references count="2">
          <reference field="0" count="1">
            <x v="0"/>
          </reference>
          <reference field="1" count="1" selected="0">
            <x v="12"/>
          </reference>
        </references>
      </pivotArea>
    </format>
    <format dxfId="3114">
      <pivotArea collapsedLevelsAreSubtotals="1" fieldPosition="0">
        <references count="1">
          <reference field="1" count="1">
            <x v="0"/>
          </reference>
        </references>
      </pivotArea>
    </format>
    <format dxfId="3113">
      <pivotArea collapsedLevelsAreSubtotals="1" fieldPosition="0">
        <references count="2">
          <reference field="0" count="0"/>
          <reference field="1" count="1" selected="0">
            <x v="0"/>
          </reference>
        </references>
      </pivotArea>
    </format>
    <format dxfId="3112">
      <pivotArea collapsedLevelsAreSubtotals="1" fieldPosition="0">
        <references count="1">
          <reference field="1" count="1">
            <x v="1"/>
          </reference>
        </references>
      </pivotArea>
    </format>
    <format dxfId="3111">
      <pivotArea collapsedLevelsAreSubtotals="1" fieldPosition="0">
        <references count="2">
          <reference field="0" count="0"/>
          <reference field="1" count="1" selected="0">
            <x v="1"/>
          </reference>
        </references>
      </pivotArea>
    </format>
    <format dxfId="3110">
      <pivotArea collapsedLevelsAreSubtotals="1" fieldPosition="0">
        <references count="1">
          <reference field="1" count="1">
            <x v="2"/>
          </reference>
        </references>
      </pivotArea>
    </format>
    <format dxfId="3109">
      <pivotArea collapsedLevelsAreSubtotals="1" fieldPosition="0">
        <references count="2">
          <reference field="0" count="0"/>
          <reference field="1" count="1" selected="0">
            <x v="2"/>
          </reference>
        </references>
      </pivotArea>
    </format>
    <format dxfId="3108">
      <pivotArea collapsedLevelsAreSubtotals="1" fieldPosition="0">
        <references count="1">
          <reference field="1" count="1">
            <x v="3"/>
          </reference>
        </references>
      </pivotArea>
    </format>
    <format dxfId="3107">
      <pivotArea collapsedLevelsAreSubtotals="1" fieldPosition="0">
        <references count="2">
          <reference field="0" count="0"/>
          <reference field="1" count="1" selected="0">
            <x v="3"/>
          </reference>
        </references>
      </pivotArea>
    </format>
    <format dxfId="3106">
      <pivotArea collapsedLevelsAreSubtotals="1" fieldPosition="0">
        <references count="1">
          <reference field="1" count="1">
            <x v="4"/>
          </reference>
        </references>
      </pivotArea>
    </format>
    <format dxfId="3105">
      <pivotArea collapsedLevelsAreSubtotals="1" fieldPosition="0">
        <references count="2">
          <reference field="0" count="0"/>
          <reference field="1" count="1" selected="0">
            <x v="4"/>
          </reference>
        </references>
      </pivotArea>
    </format>
    <format dxfId="3104">
      <pivotArea collapsedLevelsAreSubtotals="1" fieldPosition="0">
        <references count="1">
          <reference field="1" count="1">
            <x v="5"/>
          </reference>
        </references>
      </pivotArea>
    </format>
    <format dxfId="3103">
      <pivotArea collapsedLevelsAreSubtotals="1" fieldPosition="0">
        <references count="2">
          <reference field="0" count="0"/>
          <reference field="1" count="1" selected="0">
            <x v="5"/>
          </reference>
        </references>
      </pivotArea>
    </format>
    <format dxfId="3102">
      <pivotArea collapsedLevelsAreSubtotals="1" fieldPosition="0">
        <references count="1">
          <reference field="1" count="1">
            <x v="6"/>
          </reference>
        </references>
      </pivotArea>
    </format>
    <format dxfId="3101">
      <pivotArea collapsedLevelsAreSubtotals="1" fieldPosition="0">
        <references count="2">
          <reference field="0" count="0"/>
          <reference field="1" count="1" selected="0">
            <x v="6"/>
          </reference>
        </references>
      </pivotArea>
    </format>
    <format dxfId="3100">
      <pivotArea collapsedLevelsAreSubtotals="1" fieldPosition="0">
        <references count="1">
          <reference field="1" count="1">
            <x v="7"/>
          </reference>
        </references>
      </pivotArea>
    </format>
    <format dxfId="3099">
      <pivotArea collapsedLevelsAreSubtotals="1" fieldPosition="0">
        <references count="2">
          <reference field="0" count="0"/>
          <reference field="1" count="1" selected="0">
            <x v="7"/>
          </reference>
        </references>
      </pivotArea>
    </format>
    <format dxfId="3098">
      <pivotArea collapsedLevelsAreSubtotals="1" fieldPosition="0">
        <references count="1">
          <reference field="1" count="1">
            <x v="8"/>
          </reference>
        </references>
      </pivotArea>
    </format>
    <format dxfId="3097">
      <pivotArea collapsedLevelsAreSubtotals="1" fieldPosition="0">
        <references count="2">
          <reference field="0" count="0"/>
          <reference field="1" count="1" selected="0">
            <x v="8"/>
          </reference>
        </references>
      </pivotArea>
    </format>
    <format dxfId="3096">
      <pivotArea collapsedLevelsAreSubtotals="1" fieldPosition="0">
        <references count="1">
          <reference field="1" count="1">
            <x v="9"/>
          </reference>
        </references>
      </pivotArea>
    </format>
    <format dxfId="3095">
      <pivotArea collapsedLevelsAreSubtotals="1" fieldPosition="0">
        <references count="2">
          <reference field="0" count="0"/>
          <reference field="1" count="1" selected="0">
            <x v="9"/>
          </reference>
        </references>
      </pivotArea>
    </format>
    <format dxfId="3094">
      <pivotArea collapsedLevelsAreSubtotals="1" fieldPosition="0">
        <references count="1">
          <reference field="1" count="1">
            <x v="10"/>
          </reference>
        </references>
      </pivotArea>
    </format>
    <format dxfId="3093">
      <pivotArea collapsedLevelsAreSubtotals="1" fieldPosition="0">
        <references count="2">
          <reference field="0" count="0"/>
          <reference field="1" count="1" selected="0">
            <x v="10"/>
          </reference>
        </references>
      </pivotArea>
    </format>
    <format dxfId="3092">
      <pivotArea collapsedLevelsAreSubtotals="1" fieldPosition="0">
        <references count="1">
          <reference field="1" count="1">
            <x v="11"/>
          </reference>
        </references>
      </pivotArea>
    </format>
    <format dxfId="3091">
      <pivotArea collapsedLevelsAreSubtotals="1" fieldPosition="0">
        <references count="2">
          <reference field="0" count="0"/>
          <reference field="1" count="1" selected="0">
            <x v="11"/>
          </reference>
        </references>
      </pivotArea>
    </format>
    <format dxfId="3090">
      <pivotArea collapsedLevelsAreSubtotals="1" fieldPosition="0">
        <references count="1">
          <reference field="1" count="1">
            <x v="12"/>
          </reference>
        </references>
      </pivotArea>
    </format>
    <format dxfId="3089">
      <pivotArea collapsedLevelsAreSubtotals="1" fieldPosition="0">
        <references count="2">
          <reference field="0" count="0"/>
          <reference field="1" count="1" selected="0">
            <x v="12"/>
          </reference>
        </references>
      </pivotArea>
    </format>
    <format dxfId="3088">
      <pivotArea dataOnly="0" labelOnly="1" fieldPosition="0">
        <references count="1">
          <reference field="1" count="0"/>
        </references>
      </pivotArea>
    </format>
    <format dxfId="3087">
      <pivotArea dataOnly="0" labelOnly="1" fieldPosition="0">
        <references count="2">
          <reference field="0" count="0"/>
          <reference field="1" count="1" selected="0">
            <x v="0"/>
          </reference>
        </references>
      </pivotArea>
    </format>
    <format dxfId="3086">
      <pivotArea dataOnly="0" labelOnly="1" fieldPosition="0">
        <references count="2">
          <reference field="0" count="0"/>
          <reference field="1" count="1" selected="0">
            <x v="1"/>
          </reference>
        </references>
      </pivotArea>
    </format>
    <format dxfId="3085">
      <pivotArea dataOnly="0" labelOnly="1" fieldPosition="0">
        <references count="2">
          <reference field="0" count="0"/>
          <reference field="1" count="1" selected="0">
            <x v="2"/>
          </reference>
        </references>
      </pivotArea>
    </format>
    <format dxfId="3084">
      <pivotArea dataOnly="0" labelOnly="1" fieldPosition="0">
        <references count="2">
          <reference field="0" count="0"/>
          <reference field="1" count="1" selected="0">
            <x v="3"/>
          </reference>
        </references>
      </pivotArea>
    </format>
    <format dxfId="3083">
      <pivotArea dataOnly="0" labelOnly="1" fieldPosition="0">
        <references count="2">
          <reference field="0" count="0"/>
          <reference field="1" count="1" selected="0">
            <x v="4"/>
          </reference>
        </references>
      </pivotArea>
    </format>
    <format dxfId="3082">
      <pivotArea dataOnly="0" labelOnly="1" fieldPosition="0">
        <references count="2">
          <reference field="0" count="0"/>
          <reference field="1" count="1" selected="0">
            <x v="5"/>
          </reference>
        </references>
      </pivotArea>
    </format>
    <format dxfId="3081">
      <pivotArea dataOnly="0" labelOnly="1" fieldPosition="0">
        <references count="2">
          <reference field="0" count="0"/>
          <reference field="1" count="1" selected="0">
            <x v="6"/>
          </reference>
        </references>
      </pivotArea>
    </format>
    <format dxfId="3080">
      <pivotArea dataOnly="0" labelOnly="1" fieldPosition="0">
        <references count="2">
          <reference field="0" count="0"/>
          <reference field="1" count="1" selected="0">
            <x v="7"/>
          </reference>
        </references>
      </pivotArea>
    </format>
    <format dxfId="3079">
      <pivotArea dataOnly="0" labelOnly="1" fieldPosition="0">
        <references count="2">
          <reference field="0" count="0"/>
          <reference field="1" count="1" selected="0">
            <x v="8"/>
          </reference>
        </references>
      </pivotArea>
    </format>
    <format dxfId="3078">
      <pivotArea dataOnly="0" labelOnly="1" fieldPosition="0">
        <references count="2">
          <reference field="0" count="0"/>
          <reference field="1" count="1" selected="0">
            <x v="9"/>
          </reference>
        </references>
      </pivotArea>
    </format>
    <format dxfId="3077">
      <pivotArea dataOnly="0" labelOnly="1" fieldPosition="0">
        <references count="2">
          <reference field="0" count="0"/>
          <reference field="1" count="1" selected="0">
            <x v="10"/>
          </reference>
        </references>
      </pivotArea>
    </format>
    <format dxfId="3076">
      <pivotArea dataOnly="0" labelOnly="1" fieldPosition="0">
        <references count="2">
          <reference field="0" count="0"/>
          <reference field="1" count="1" selected="0">
            <x v="11"/>
          </reference>
        </references>
      </pivotArea>
    </format>
    <format dxfId="3075">
      <pivotArea dataOnly="0" labelOnly="1" fieldPosition="0">
        <references count="2">
          <reference field="0" count="0"/>
          <reference field="1" count="1" selected="0">
            <x v="12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Number of Employe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8"/>
    <rowHierarchyUsage hierarchyUsage="7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28AD0-987B-4C78-A3C8-D008AFE6D540}" name="PivotTable9" cacheId="1935" applyNumberFormats="0" applyBorderFormats="0" applyFontFormats="0" applyPatternFormats="0" applyAlignmentFormats="0" applyWidthHeightFormats="1" dataCaption="Values" tag="24c1cab0-608f-4a68-9563-f89f3294e2d1" updatedVersion="8" minRefreshableVersion="3" useAutoFormatting="1" itemPrintTitles="1" createdVersion="8" indent="0" outline="1" outlineData="1" multipleFieldFilters="0" chartFormat="5" rowHeaderCaption="Race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 e="0"/>
        <item x="1" e="0"/>
        <item x="2" e="0"/>
        <item x="3" e="0"/>
        <item x="4" e="0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Number of Employees" fld="1" subtotal="count" baseField="0" baseItem="0"/>
  </dataFields>
  <formats count="11">
    <format dxfId="3193">
      <pivotArea dataOnly="0" labelOnly="1" outline="0" axis="axisValues" fieldPosition="0"/>
    </format>
    <format dxfId="3192">
      <pivotArea dataOnly="0" labelOnly="1" outline="0" axis="axisValues" fieldPosition="0"/>
    </format>
    <format dxfId="3191">
      <pivotArea field="0" type="button" dataOnly="0" labelOnly="1" outline="0" axis="axisRow" fieldPosition="0"/>
    </format>
    <format dxfId="3190">
      <pivotArea type="all" dataOnly="0" outline="0" fieldPosition="0"/>
    </format>
    <format dxfId="3189">
      <pivotArea outline="0" collapsedLevelsAreSubtotals="1" fieldPosition="0"/>
    </format>
    <format dxfId="3188">
      <pivotArea field="0" type="button" dataOnly="0" labelOnly="1" outline="0" axis="axisRow" fieldPosition="0"/>
    </format>
    <format dxfId="3187">
      <pivotArea dataOnly="0" labelOnly="1" fieldPosition="0">
        <references count="1">
          <reference field="0" count="0"/>
        </references>
      </pivotArea>
    </format>
    <format dxfId="3186">
      <pivotArea dataOnly="0" labelOnly="1" grandRow="1" outline="0" fieldPosition="0"/>
    </format>
    <format dxfId="3185">
      <pivotArea dataOnly="0" labelOnly="1" outline="0" axis="axisValues" fieldPosition="0"/>
    </format>
    <format dxfId="3184">
      <pivotArea dataOnly="0" labelOnly="1" fieldPosition="0">
        <references count="1">
          <reference field="0" count="0"/>
        </references>
      </pivotArea>
    </format>
    <format dxfId="3183">
      <pivotArea dataOnly="0" labelOnly="1" fieldPosition="0">
        <references count="1">
          <reference field="0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Number of Employe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0F19A7-7E4B-4259-B4ED-27F1A2CCBDFB}" name="PivotTable18" cacheId="1936" applyNumberFormats="0" applyBorderFormats="0" applyFontFormats="0" applyPatternFormats="0" applyAlignmentFormats="0" applyWidthHeightFormats="1" dataCaption="Values" tag="baa756f0-31e9-4601-9b9b-13308409b984" updatedVersion="8" minRefreshableVersion="3" useAutoFormatting="1" itemPrintTitles="1" createdVersion="8" indent="0" outline="1" outlineData="1" multipleFieldFilters="0" chartFormat="11" rowHeaderCaption="Hire Yr/Location">
  <location ref="M1:N46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2">
    <field x="2"/>
    <field x="1"/>
  </rowFields>
  <rowItems count="4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t="grand">
      <x/>
    </i>
  </rowItems>
  <colItems count="1">
    <i/>
  </colItems>
  <dataFields count="1">
    <dataField name="Number of hired Employees" fld="0" subtotal="count" baseField="0" baseItem="0"/>
  </dataFields>
  <formats count="11">
    <format dxfId="2994">
      <pivotArea dataOnly="0" labelOnly="1" outline="0" axis="axisValues" fieldPosition="0"/>
    </format>
    <format dxfId="2993">
      <pivotArea field="2" type="button" dataOnly="0" labelOnly="1" outline="0" axis="axisRow" fieldPosition="0"/>
    </format>
    <format dxfId="2992">
      <pivotArea dataOnly="0" labelOnly="1" outline="0" axis="axisValues" fieldPosition="0"/>
    </format>
    <format dxfId="2991">
      <pivotArea type="all" dataOnly="0" outline="0" fieldPosition="0"/>
    </format>
    <format dxfId="2990">
      <pivotArea outline="0" collapsedLevelsAreSubtotals="1" fieldPosition="0"/>
    </format>
    <format dxfId="2989">
      <pivotArea field="2" type="button" dataOnly="0" labelOnly="1" outline="0" axis="axisRow" fieldPosition="0"/>
    </format>
    <format dxfId="2988">
      <pivotArea dataOnly="0" labelOnly="1" fieldPosition="0">
        <references count="1">
          <reference field="2" count="0"/>
        </references>
      </pivotArea>
    </format>
    <format dxfId="2987">
      <pivotArea dataOnly="0" labelOnly="1" grandRow="1" outline="0" fieldPosition="0"/>
    </format>
    <format dxfId="2986">
      <pivotArea dataOnly="0" labelOnly="1" fieldPosition="0">
        <references count="2">
          <reference field="1" count="0"/>
          <reference field="2" count="1" selected="0">
            <x v="0"/>
          </reference>
        </references>
      </pivotArea>
    </format>
    <format dxfId="2985">
      <pivotArea dataOnly="0" labelOnly="1" fieldPosition="0">
        <references count="2">
          <reference field="1" count="0"/>
          <reference field="2" count="1" selected="0">
            <x v="1"/>
          </reference>
        </references>
      </pivotArea>
    </format>
    <format dxfId="298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Number of hired Employe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7C170-7F56-424C-8987-980EC8C5926F}" name="PivotTable17" cacheId="1937" applyNumberFormats="0" applyBorderFormats="0" applyFontFormats="0" applyPatternFormats="0" applyAlignmentFormats="0" applyWidthHeightFormats="1" dataCaption="Values" tag="16b4b561-2546-4b46-a8a6-684df2e96ff9" updatedVersion="8" minRefreshableVersion="3" useAutoFormatting="1" itemPrintTitles="1" createdVersion="8" indent="0" outline="1" outlineData="1" multipleFieldFilters="0" chartFormat="13" rowHeaderCaption="Hire Year/Dept">
  <location ref="H1:I15" firstHeaderRow="1" firstDataRow="1" firstDataCol="1"/>
  <pivotFields count="3">
    <pivotField axis="axisRow" allDrilled="1" subtotalTop="0" showAll="0" dataSourceSort="1" defaultSubtotal="0" defaultAttributeDrillState="1">
      <items count="1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</items>
    </pivotField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</pivotFields>
  <rowFields count="2">
    <field x="0"/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Number of hired Employees" fld="2" subtotal="count" baseField="0" baseItem="0"/>
  </dataFields>
  <formats count="22">
    <format dxfId="3016">
      <pivotArea dataOnly="0" labelOnly="1" outline="0" axis="axisValues" fieldPosition="0"/>
    </format>
    <format dxfId="3015">
      <pivotArea field="0" type="button" dataOnly="0" labelOnly="1" outline="0" axis="axisRow" fieldPosition="0"/>
    </format>
    <format dxfId="3014">
      <pivotArea dataOnly="0" labelOnly="1" outline="0" axis="axisValues" fieldPosition="0"/>
    </format>
    <format dxfId="3013">
      <pivotArea type="all" dataOnly="0" outline="0" fieldPosition="0"/>
    </format>
    <format dxfId="3012">
      <pivotArea outline="0" collapsedLevelsAreSubtotals="1" fieldPosition="0"/>
    </format>
    <format dxfId="3011">
      <pivotArea field="0" type="button" dataOnly="0" labelOnly="1" outline="0" axis="axisRow" fieldPosition="0"/>
    </format>
    <format dxfId="3010">
      <pivotArea dataOnly="0" labelOnly="1" fieldPosition="0">
        <references count="1">
          <reference field="0" count="0"/>
        </references>
      </pivotArea>
    </format>
    <format dxfId="3009">
      <pivotArea dataOnly="0" labelOnly="1" grandRow="1" outline="0" fieldPosition="0"/>
    </format>
    <format dxfId="3008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3007">
      <pivotArea dataOnly="0" labelOnly="1" fieldPosition="0">
        <references count="2">
          <reference field="0" count="1" selected="0">
            <x v="1"/>
          </reference>
          <reference field="1" count="1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</reference>
        </references>
      </pivotArea>
    </format>
    <format dxfId="3006">
      <pivotArea dataOnly="0" labelOnly="1" fieldPosition="0">
        <references count="2">
          <reference field="0" count="1" selected="0">
            <x v="2"/>
          </reference>
          <reference field="1" count="0"/>
        </references>
      </pivotArea>
    </format>
    <format dxfId="3005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3004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  <format dxfId="3003">
      <pivotArea dataOnly="0" labelOnly="1" fieldPosition="0">
        <references count="2">
          <reference field="0" count="1" selected="0">
            <x v="5"/>
          </reference>
          <reference field="1" count="0"/>
        </references>
      </pivotArea>
    </format>
    <format dxfId="3002">
      <pivotArea dataOnly="0" labelOnly="1" fieldPosition="0">
        <references count="2">
          <reference field="0" count="1" selected="0">
            <x v="6"/>
          </reference>
          <reference field="1" count="0"/>
        </references>
      </pivotArea>
    </format>
    <format dxfId="3001">
      <pivotArea dataOnly="0" labelOnly="1" fieldPosition="0">
        <references count="2">
          <reference field="0" count="1" selected="0">
            <x v="7"/>
          </reference>
          <reference field="1" count="0"/>
        </references>
      </pivotArea>
    </format>
    <format dxfId="3000">
      <pivotArea dataOnly="0" labelOnly="1" fieldPosition="0">
        <references count="2">
          <reference field="0" count="1" selected="0">
            <x v="8"/>
          </reference>
          <reference field="1" count="0"/>
        </references>
      </pivotArea>
    </format>
    <format dxfId="2999">
      <pivotArea dataOnly="0" labelOnly="1" fieldPosition="0">
        <references count="2">
          <reference field="0" count="1" selected="0">
            <x v="9"/>
          </reference>
          <reference field="1" count="0"/>
        </references>
      </pivotArea>
    </format>
    <format dxfId="2998">
      <pivotArea dataOnly="0" labelOnly="1" fieldPosition="0">
        <references count="2">
          <reference field="0" count="1" selected="0">
            <x v="10"/>
          </reference>
          <reference field="1" count="0"/>
        </references>
      </pivotArea>
    </format>
    <format dxfId="2997">
      <pivotArea dataOnly="0" labelOnly="1" fieldPosition="0">
        <references count="2">
          <reference field="0" count="1" selected="0">
            <x v="11"/>
          </reference>
          <reference field="1" count="0"/>
        </references>
      </pivotArea>
    </format>
    <format dxfId="2996">
      <pivotArea dataOnly="0" labelOnly="1" fieldPosition="0">
        <references count="2">
          <reference field="0" count="1" selected="0">
            <x v="12"/>
          </reference>
          <reference field="1" count="0"/>
        </references>
      </pivotArea>
    </format>
    <format dxfId="2995">
      <pivotArea dataOnly="0" labelOnly="1" outline="0" axis="axisValues" fieldPosition="0"/>
    </format>
  </format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Number of hired Employe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  <x15:activeTabTopLevelEntity name="[Tunover by Ra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95D1E-09AF-4EC3-AF04-58E7DEBFCD64}" name="PivotTable16" cacheId="1938" applyNumberFormats="0" applyBorderFormats="0" applyFontFormats="0" applyPatternFormats="0" applyAlignmentFormats="0" applyWidthHeightFormats="1" dataCaption="Values" tag="0ac17235-3334-4c4c-889e-a9d9c9477786" updatedVersion="8" minRefreshableVersion="3" useAutoFormatting="1" itemPrintTitles="1" createdVersion="8" indent="0" outline="1" outlineData="1" multipleFieldFilters="0" chartFormat="8" rowHeaderCaption="Hire Year">
  <location ref="E1:E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Number of Employees" fld="0" baseField="0" baseItem="0"/>
  </dataFields>
  <formats count="7">
    <format dxfId="3023">
      <pivotArea type="all" dataOnly="0" outline="0" fieldPosition="0"/>
    </format>
    <format dxfId="3022">
      <pivotArea outline="0" collapsedLevelsAreSubtotals="1" fieldPosition="0"/>
    </format>
    <format dxfId="3021">
      <pivotArea dataOnly="0" labelOnly="1" grandRow="1" outline="0" fieldPosition="0"/>
    </format>
    <format dxfId="3020">
      <pivotArea dataOnly="0" labelOnly="1" outline="0" axis="axisValues" fieldPosition="0"/>
    </format>
    <format dxfId="3019">
      <pivotArea dataOnly="0" outline="0" axis="axisValues" fieldPosition="0"/>
    </format>
    <format dxfId="3018">
      <pivotArea dataOnly="0" outline="0" axis="axisValues" fieldPosition="0"/>
    </format>
    <format dxfId="301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Total Number of Employe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  3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4F2850-FA22-4CE9-AB56-291CF16620AB}" name="PivotTable15" cacheId="1939" applyNumberFormats="0" applyBorderFormats="0" applyFontFormats="0" applyPatternFormats="0" applyAlignmentFormats="0" applyWidthHeightFormats="1" dataCaption="Values" tag="ff0e7101-93b7-45ad-9c10-e089bb85ce2b" updatedVersion="8" minRefreshableVersion="3" useAutoFormatting="1" itemPrintTitles="1" createdVersion="8" indent="0" outline="1" outlineData="1" multipleFieldFilters="0" chartFormat="5" rowHeaderCaption="Date">
  <location ref="A1:B26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21">
        <item x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</items>
    </pivotField>
    <pivotField dataField="1" subtotalTop="0" showAll="0" defaultSubtotal="0"/>
  </pivotFields>
  <rowFields count="2">
    <field x="1"/>
    <field x="0"/>
  </rowFields>
  <rowItems count="25">
    <i>
      <x/>
    </i>
    <i r="1">
      <x/>
    </i>
    <i r="1">
      <x v="1"/>
    </i>
    <i r="1">
      <x v="2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Number of Employees" fld="2" subtotal="count" baseField="0" baseItem="0"/>
  </dataFields>
  <formats count="9">
    <format dxfId="3032">
      <pivotArea dataOnly="0" outline="0" axis="axisValues" fieldPosition="0"/>
    </format>
    <format dxfId="3031">
      <pivotArea dataOnly="0" outline="0" axis="axisValues" fieldPosition="0"/>
    </format>
    <format dxfId="3030">
      <pivotArea field="1" type="button" dataOnly="0" labelOnly="1" outline="0" axis="axisRow" fieldPosition="0"/>
    </format>
    <format dxfId="3029">
      <pivotArea type="all" dataOnly="0" outline="0" fieldPosition="0"/>
    </format>
    <format dxfId="3028">
      <pivotArea outline="0" collapsedLevelsAreSubtotals="1" fieldPosition="0"/>
    </format>
    <format dxfId="3027">
      <pivotArea field="1" type="button" dataOnly="0" labelOnly="1" outline="0" axis="axisRow" fieldPosition="0"/>
    </format>
    <format dxfId="3026">
      <pivotArea dataOnly="0" labelOnly="1" fieldPosition="0">
        <references count="1">
          <reference field="1" count="0"/>
        </references>
      </pivotArea>
    </format>
    <format dxfId="3025">
      <pivotArea dataOnly="0" labelOnly="1" grandRow="1" outline="0" fieldPosition="0"/>
    </format>
    <format dxfId="3024">
      <pivotArea dataOnly="0" labelOnly="1" outline="0" axis="axisValues" fieldPosition="0"/>
    </format>
  </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Number of Employe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5"/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unover by Race]"/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A2B57-19FA-4FF5-BC75-B96368B263CC}" name="PivotTable22" cacheId="1940" applyNumberFormats="0" applyBorderFormats="0" applyFontFormats="0" applyPatternFormats="0" applyAlignmentFormats="0" applyWidthHeightFormats="1" dataCaption="Values" tag="ad277bb2-2c86-4681-aa86-75cd59a73cdf" updatedVersion="8" minRefreshableVersion="3" useAutoFormatting="1" itemPrintTitles="1" createdVersion="8" indent="0" outline="1" outlineData="1" multipleFieldFilters="0" rowHeaderCaption="Emplyee Actual Status">
  <location ref="D1:E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umber of Employees" fld="1" subtotal="count" baseField="0" baseItem="0"/>
  </dataFields>
  <formats count="6">
    <format dxfId="2964">
      <pivotArea type="all" dataOnly="0" outline="0" fieldPosition="0"/>
    </format>
    <format dxfId="2963">
      <pivotArea outline="0" collapsedLevelsAreSubtotals="1" fieldPosition="0"/>
    </format>
    <format dxfId="2962">
      <pivotArea field="0" type="button" dataOnly="0" labelOnly="1" outline="0" axis="axisRow" fieldPosition="0"/>
    </format>
    <format dxfId="2961">
      <pivotArea dataOnly="0" labelOnly="1" fieldPosition="0">
        <references count="1">
          <reference field="0" count="0"/>
        </references>
      </pivotArea>
    </format>
    <format dxfId="2960">
      <pivotArea dataOnly="0" labelOnly="1" grandRow="1" outline="0" fieldPosition="0"/>
    </format>
    <format dxfId="2959">
      <pivotArea dataOnly="0" labelOnly="1" outline="0" axis="axisValues" fieldPosition="0"/>
    </format>
  </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Number of Employe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97F9E-BBA9-490D-A8CB-F19E3A8D87B9}" name="PivotTable21" cacheId="1941" applyNumberFormats="0" applyBorderFormats="0" applyFontFormats="0" applyPatternFormats="0" applyAlignmentFormats="0" applyWidthHeightFormats="1" dataCaption="Values" tag="ee6a56e7-8541-4293-9e70-e0e34ee1698e" updatedVersion="8" minRefreshableVersion="3" useAutoFormatting="1" itemPrintTitles="1" createdVersion="8" indent="0" outline="1" outlineData="1" multipleFieldFilters="0" chartFormat="5" rowHeaderCaption="Terminate Year">
  <location ref="A1:B28" firstHeaderRow="1" firstDataRow="1" firstDataCol="1"/>
  <pivotFields count="2">
    <pivotField axis="axisRow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dataField="1" subtotalTop="0" showAll="0" defaultSubtota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Number of terminated" fld="1" baseField="0" baseItem="0"/>
  </dataFields>
  <formats count="6">
    <format dxfId="2983">
      <pivotArea type="all" dataOnly="0" outline="0" fieldPosition="0"/>
    </format>
    <format dxfId="2982">
      <pivotArea outline="0" collapsedLevelsAreSubtotals="1" fieldPosition="0"/>
    </format>
    <format dxfId="2981">
      <pivotArea field="0" type="button" dataOnly="0" labelOnly="1" outline="0" axis="axisRow" fieldPosition="0"/>
    </format>
    <format dxfId="2980">
      <pivotArea dataOnly="0" labelOnly="1" fieldPosition="0">
        <references count="1">
          <reference field="0" count="0"/>
        </references>
      </pivotArea>
    </format>
    <format dxfId="2979">
      <pivotArea dataOnly="0" labelOnly="1" grandRow="1" outline="0" fieldPosition="0"/>
    </format>
    <format dxfId="297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Number of terminat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  3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D197D5-43E4-44B3-838A-4DEC051CC652}" name="PivotTable24" cacheId="1949" applyNumberFormats="0" applyBorderFormats="0" applyFontFormats="0" applyPatternFormats="0" applyAlignmentFormats="0" applyWidthHeightFormats="1" dataCaption="Values" tag="55655045-dfb7-48e3-9069-dd52de10f0cf" updatedVersion="8" minRefreshableVersion="3" useAutoFormatting="1" itemPrintTitles="1" createdVersion="8" indent="0" outline="1" outlineData="1" multipleFieldFilters="0" chartFormat="5">
  <location ref="E1:G30" firstHeaderRow="0" firstDataRow="1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3">
    <field x="0"/>
    <field x="1"/>
    <field x="2"/>
  </rowFields>
  <rowItems count="29">
    <i>
      <x/>
    </i>
    <i r="1">
      <x/>
    </i>
    <i r="2">
      <x/>
    </i>
    <i>
      <x v="1"/>
    </i>
    <i r="1">
      <x v="1"/>
    </i>
    <i r="2">
      <x v="1"/>
    </i>
    <i r="1">
      <x v="2"/>
    </i>
    <i r="2">
      <x v="2"/>
    </i>
    <i r="1">
      <x v="3"/>
    </i>
    <i r="2">
      <x v="2"/>
    </i>
    <i>
      <x v="2"/>
    </i>
    <i r="1">
      <x v="4"/>
    </i>
    <i r="2">
      <x v="3"/>
    </i>
    <i r="1">
      <x v="5"/>
    </i>
    <i r="2">
      <x v="1"/>
    </i>
    <i r="1">
      <x v="6"/>
    </i>
    <i r="2">
      <x v="2"/>
    </i>
    <i r="1">
      <x v="7"/>
    </i>
    <i r="2">
      <x v="3"/>
    </i>
    <i r="1">
      <x v="8"/>
    </i>
    <i r="2">
      <x v="1"/>
    </i>
    <i r="1">
      <x v="9"/>
    </i>
    <i r="2">
      <x v="3"/>
    </i>
    <i r="1">
      <x v="10"/>
    </i>
    <i r="2">
      <x v="2"/>
    </i>
    <i>
      <x v="3"/>
    </i>
    <i r="1">
      <x v="11"/>
    </i>
    <i r="2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erminated" fld="3" baseField="0" baseItem="0"/>
    <dataField name="Sum of total_employees" fld="4" baseField="0" baseItem="0"/>
  </dataFields>
  <formats count="22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0" type="button" dataOnly="0" labelOnly="1" outline="0" axis="axisRow" fieldPosition="0"/>
    </format>
    <format dxfId="40">
      <pivotArea dataOnly="0" labelOnly="1" fieldPosition="0">
        <references count="1">
          <reference field="0" count="0"/>
        </references>
      </pivotArea>
    </format>
    <format dxfId="39">
      <pivotArea dataOnly="0" labelOnly="1" grandRow="1" outline="0" fieldPosition="0"/>
    </format>
    <format dxfId="38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37">
      <pivotArea dataOnly="0" labelOnly="1" fieldPosition="0">
        <references count="2">
          <reference field="0" count="1" selected="0">
            <x v="1"/>
          </reference>
          <reference field="1" count="3">
            <x v="1"/>
            <x v="2"/>
            <x v="3"/>
          </reference>
        </references>
      </pivotArea>
    </format>
    <format dxfId="36">
      <pivotArea dataOnly="0" labelOnly="1" fieldPosition="0">
        <references count="2">
          <reference field="0" count="1" selected="0">
            <x v="2"/>
          </reference>
          <reference field="1" count="7">
            <x v="4"/>
            <x v="5"/>
            <x v="6"/>
            <x v="7"/>
            <x v="8"/>
            <x v="9"/>
            <x v="10"/>
          </reference>
        </references>
      </pivotArea>
    </format>
    <format dxfId="35">
      <pivotArea dataOnly="0" labelOnly="1" fieldPosition="0">
        <references count="2">
          <reference field="0" count="1" selected="0">
            <x v="3"/>
          </reference>
          <reference field="1" count="1">
            <x v="11"/>
          </reference>
        </references>
      </pivotArea>
    </format>
    <format dxfId="34">
      <pivotArea dataOnly="0" labelOnly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33">
      <pivotArea dataOnly="0" labelOnly="1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2" count="1">
            <x v="1"/>
          </reference>
        </references>
      </pivotArea>
    </format>
    <format dxfId="32">
      <pivotArea dataOnly="0" labelOnly="1" fieldPosition="0">
        <references count="3">
          <reference field="0" count="1" selected="0">
            <x v="1"/>
          </reference>
          <reference field="1" count="1" selected="0">
            <x v="2"/>
          </reference>
          <reference field="2" count="1">
            <x v="2"/>
          </reference>
        </references>
      </pivotArea>
    </format>
    <format dxfId="31">
      <pivotArea dataOnly="0" labelOnly="1" fieldPosition="0">
        <references count="3">
          <reference field="0" count="1" selected="0">
            <x v="1"/>
          </reference>
          <reference field="1" count="1" selected="0">
            <x v="3"/>
          </reference>
          <reference field="2" count="1">
            <x v="2"/>
          </reference>
        </references>
      </pivotArea>
    </format>
    <format dxfId="30">
      <pivotArea dataOnly="0" labelOnly="1" fieldPosition="0">
        <references count="3">
          <reference field="0" count="1" selected="0">
            <x v="2"/>
          </reference>
          <reference field="1" count="1" selected="0">
            <x v="4"/>
          </reference>
          <reference field="2" count="1">
            <x v="3"/>
          </reference>
        </references>
      </pivotArea>
    </format>
    <format dxfId="29">
      <pivotArea dataOnly="0" labelOnly="1" fieldPosition="0">
        <references count="3">
          <reference field="0" count="1" selected="0">
            <x v="2"/>
          </reference>
          <reference field="1" count="1" selected="0">
            <x v="5"/>
          </reference>
          <reference field="2" count="1">
            <x v="1"/>
          </reference>
        </references>
      </pivotArea>
    </format>
    <format dxfId="28">
      <pivotArea dataOnly="0" labelOnly="1" fieldPosition="0">
        <references count="3">
          <reference field="0" count="1" selected="0">
            <x v="2"/>
          </reference>
          <reference field="1" count="1" selected="0">
            <x v="6"/>
          </reference>
          <reference field="2" count="1">
            <x v="2"/>
          </reference>
        </references>
      </pivotArea>
    </format>
    <format dxfId="27">
      <pivotArea dataOnly="0" labelOnly="1" fieldPosition="0">
        <references count="3">
          <reference field="0" count="1" selected="0">
            <x v="2"/>
          </reference>
          <reference field="1" count="1" selected="0">
            <x v="7"/>
          </reference>
          <reference field="2" count="1">
            <x v="3"/>
          </reference>
        </references>
      </pivotArea>
    </format>
    <format dxfId="26">
      <pivotArea dataOnly="0" labelOnly="1" fieldPosition="0">
        <references count="3">
          <reference field="0" count="1" selected="0">
            <x v="2"/>
          </reference>
          <reference field="1" count="1" selected="0">
            <x v="8"/>
          </reference>
          <reference field="2" count="1">
            <x v="1"/>
          </reference>
        </references>
      </pivotArea>
    </format>
    <format dxfId="25">
      <pivotArea dataOnly="0" labelOnly="1" fieldPosition="0">
        <references count="3">
          <reference field="0" count="1" selected="0">
            <x v="2"/>
          </reference>
          <reference field="1" count="1" selected="0">
            <x v="9"/>
          </reference>
          <reference field="2" count="1">
            <x v="3"/>
          </reference>
        </references>
      </pivotArea>
    </format>
    <format dxfId="24">
      <pivotArea dataOnly="0" labelOnly="1" fieldPosition="0">
        <references count="3">
          <reference field="0" count="1" selected="0">
            <x v="2"/>
          </reference>
          <reference field="1" count="1" selected="0">
            <x v="10"/>
          </reference>
          <reference field="2" count="1">
            <x v="2"/>
          </reference>
        </references>
      </pivotArea>
    </format>
    <format dxfId="23">
      <pivotArea dataOnly="0" labelOnly="1" fieldPosition="0">
        <references count="3">
          <reference field="0" count="1" selected="0">
            <x v="3"/>
          </reference>
          <reference field="1" count="1" selected="0">
            <x v="11"/>
          </reference>
          <reference field="2" count="1">
            <x v="4"/>
          </reference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uroverDeptJT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36"/>
    <rowHierarchyUsage hierarchyUsage="37"/>
    <rowHierarchyUsage hierarchyUsage="4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urnover by Depr-J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BA5B4A-6A63-4E46-9312-F35A0744AAF6}" name="PivotTable23" cacheId="1943" applyNumberFormats="0" applyBorderFormats="0" applyFontFormats="0" applyPatternFormats="0" applyAlignmentFormats="0" applyWidthHeightFormats="1" dataCaption="Values" tag="0bda6cd4-8afb-4229-aac9-5dd44c6e78e3" updatedVersion="8" minRefreshableVersion="3" useAutoFormatting="1" itemPrintTitles="1" createdVersion="8" indent="0" outline="1" outlineData="1" multipleFieldFilters="0" chartFormat="6" rowHeaderCaption="Turnober By Dept">
  <location ref="A1:B28" firstHeaderRow="1" firstDataRow="1" firstDataCol="1"/>
  <pivotFields count="3"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2">
    <field x="0"/>
    <field x="1"/>
  </rowFields>
  <rowItems count="27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>
      <x v="8"/>
    </i>
    <i r="1">
      <x v="3"/>
    </i>
    <i>
      <x v="9"/>
    </i>
    <i r="1">
      <x v="8"/>
    </i>
    <i>
      <x v="10"/>
    </i>
    <i r="1">
      <x v="7"/>
    </i>
    <i>
      <x v="11"/>
    </i>
    <i r="1">
      <x v="9"/>
    </i>
    <i>
      <x v="12"/>
    </i>
    <i r="1">
      <x v="9"/>
    </i>
    <i t="grand">
      <x/>
    </i>
  </rowItems>
  <colItems count="1">
    <i/>
  </colItems>
  <dataFields count="1">
    <dataField name="Number of terminated by Dept" fld="2" baseField="0" baseItem="0"/>
  </dataFields>
  <formats count="38">
    <format dxfId="2343">
      <pivotArea type="all" dataOnly="0" outline="0" fieldPosition="0"/>
    </format>
    <format dxfId="2342">
      <pivotArea outline="0" collapsedLevelsAreSubtotals="1" fieldPosition="0"/>
    </format>
    <format dxfId="2341">
      <pivotArea field="0" type="button" dataOnly="0" labelOnly="1" outline="0" axis="axisRow" fieldPosition="0"/>
    </format>
    <format dxfId="2340">
      <pivotArea dataOnly="0" labelOnly="1" fieldPosition="0">
        <references count="1">
          <reference field="0" count="0"/>
        </references>
      </pivotArea>
    </format>
    <format dxfId="2339">
      <pivotArea dataOnly="0" labelOnly="1" grandRow="1" outline="0" fieldPosition="0"/>
    </format>
    <format dxfId="2338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337">
      <pivotArea dataOnly="0" labelOnly="1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2336">
      <pivotArea dataOnly="0" labelOnly="1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2335">
      <pivotArea dataOnly="0" labelOnly="1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2334">
      <pivotArea dataOnly="0" labelOnly="1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2333">
      <pivotArea dataOnly="0" labelOnly="1" fieldPosition="0">
        <references count="2">
          <reference field="0" count="1" selected="0">
            <x v="5"/>
          </reference>
          <reference field="1" count="1">
            <x v="5"/>
          </reference>
        </references>
      </pivotArea>
    </format>
    <format dxfId="2332">
      <pivotArea dataOnly="0" labelOnly="1" fieldPosition="0">
        <references count="2">
          <reference field="0" count="1" selected="0">
            <x v="6"/>
          </reference>
          <reference field="1" count="1">
            <x v="6"/>
          </reference>
        </references>
      </pivotArea>
    </format>
    <format dxfId="2331">
      <pivotArea dataOnly="0" labelOnly="1" fieldPosition="0">
        <references count="2">
          <reference field="0" count="1" selected="0">
            <x v="7"/>
          </reference>
          <reference field="1" count="1">
            <x v="7"/>
          </reference>
        </references>
      </pivotArea>
    </format>
    <format dxfId="2330">
      <pivotArea dataOnly="0" labelOnly="1" fieldPosition="0">
        <references count="2">
          <reference field="0" count="1" selected="0">
            <x v="8"/>
          </reference>
          <reference field="1" count="1">
            <x v="3"/>
          </reference>
        </references>
      </pivotArea>
    </format>
    <format dxfId="2329">
      <pivotArea dataOnly="0" labelOnly="1" fieldPosition="0">
        <references count="2">
          <reference field="0" count="1" selected="0">
            <x v="9"/>
          </reference>
          <reference field="1" count="1">
            <x v="8"/>
          </reference>
        </references>
      </pivotArea>
    </format>
    <format dxfId="2328">
      <pivotArea dataOnly="0" labelOnly="1" fieldPosition="0">
        <references count="2">
          <reference field="0" count="1" selected="0">
            <x v="10"/>
          </reference>
          <reference field="1" count="1">
            <x v="7"/>
          </reference>
        </references>
      </pivotArea>
    </format>
    <format dxfId="2327">
      <pivotArea dataOnly="0" labelOnly="1" fieldPosition="0">
        <references count="2">
          <reference field="0" count="1" selected="0">
            <x v="11"/>
          </reference>
          <reference field="1" count="1">
            <x v="9"/>
          </reference>
        </references>
      </pivotArea>
    </format>
    <format dxfId="2326">
      <pivotArea dataOnly="0" labelOnly="1" fieldPosition="0">
        <references count="2">
          <reference field="0" count="1" selected="0">
            <x v="12"/>
          </reference>
          <reference field="1" count="1">
            <x v="9"/>
          </reference>
        </references>
      </pivotArea>
    </format>
    <format dxfId="2325">
      <pivotArea dataOnly="0" labelOnly="1" outline="0" axis="axisValues" fieldPosition="0"/>
    </format>
    <format dxfId="2323">
      <pivotArea type="all" dataOnly="0" outline="0" fieldPosition="0"/>
    </format>
    <format dxfId="2322">
      <pivotArea outline="0" collapsedLevelsAreSubtotals="1" fieldPosition="0"/>
    </format>
    <format dxfId="2321">
      <pivotArea field="0" type="button" dataOnly="0" labelOnly="1" outline="0" axis="axisRow" fieldPosition="0"/>
    </format>
    <format dxfId="2320">
      <pivotArea dataOnly="0" labelOnly="1" fieldPosition="0">
        <references count="1">
          <reference field="0" count="0"/>
        </references>
      </pivotArea>
    </format>
    <format dxfId="2319">
      <pivotArea dataOnly="0" labelOnly="1" grandRow="1" outline="0" fieldPosition="0"/>
    </format>
    <format dxfId="2318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317">
      <pivotArea dataOnly="0" labelOnly="1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2316">
      <pivotArea dataOnly="0" labelOnly="1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2315">
      <pivotArea dataOnly="0" labelOnly="1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2314">
      <pivotArea dataOnly="0" labelOnly="1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2313">
      <pivotArea dataOnly="0" labelOnly="1" fieldPosition="0">
        <references count="2">
          <reference field="0" count="1" selected="0">
            <x v="5"/>
          </reference>
          <reference field="1" count="1">
            <x v="5"/>
          </reference>
        </references>
      </pivotArea>
    </format>
    <format dxfId="2312">
      <pivotArea dataOnly="0" labelOnly="1" fieldPosition="0">
        <references count="2">
          <reference field="0" count="1" selected="0">
            <x v="6"/>
          </reference>
          <reference field="1" count="1">
            <x v="6"/>
          </reference>
        </references>
      </pivotArea>
    </format>
    <format dxfId="2311">
      <pivotArea dataOnly="0" labelOnly="1" fieldPosition="0">
        <references count="2">
          <reference field="0" count="1" selected="0">
            <x v="7"/>
          </reference>
          <reference field="1" count="1">
            <x v="7"/>
          </reference>
        </references>
      </pivotArea>
    </format>
    <format dxfId="2310">
      <pivotArea dataOnly="0" labelOnly="1" fieldPosition="0">
        <references count="2">
          <reference field="0" count="1" selected="0">
            <x v="8"/>
          </reference>
          <reference field="1" count="1">
            <x v="3"/>
          </reference>
        </references>
      </pivotArea>
    </format>
    <format dxfId="2309">
      <pivotArea dataOnly="0" labelOnly="1" fieldPosition="0">
        <references count="2">
          <reference field="0" count="1" selected="0">
            <x v="9"/>
          </reference>
          <reference field="1" count="1">
            <x v="8"/>
          </reference>
        </references>
      </pivotArea>
    </format>
    <format dxfId="2308">
      <pivotArea dataOnly="0" labelOnly="1" fieldPosition="0">
        <references count="2">
          <reference field="0" count="1" selected="0">
            <x v="10"/>
          </reference>
          <reference field="1" count="1">
            <x v="7"/>
          </reference>
        </references>
      </pivotArea>
    </format>
    <format dxfId="2307">
      <pivotArea dataOnly="0" labelOnly="1" fieldPosition="0">
        <references count="2">
          <reference field="0" count="1" selected="0">
            <x v="11"/>
          </reference>
          <reference field="1" count="1">
            <x v="9"/>
          </reference>
        </references>
      </pivotArea>
    </format>
    <format dxfId="2306">
      <pivotArea dataOnly="0" labelOnly="1" fieldPosition="0">
        <references count="2">
          <reference field="0" count="1" selected="0">
            <x v="12"/>
          </reference>
          <reference field="1" count="1">
            <x v="9"/>
          </reference>
        </references>
      </pivotArea>
    </format>
    <format dxfId="230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umber of terminated by Dept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41"/>
    <rowHierarchyUsage hierarchyUsage="4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urnover by Dep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65281-C8E3-4DF2-9652-1026D441DB82}">
  <dimension ref="A1:J43"/>
  <sheetViews>
    <sheetView workbookViewId="0">
      <selection activeCell="I1" sqref="I1:I1048576"/>
    </sheetView>
  </sheetViews>
  <sheetFormatPr defaultRowHeight="14.4" x14ac:dyDescent="0.3"/>
  <cols>
    <col min="1" max="1" width="23.77734375" bestFit="1" customWidth="1"/>
    <col min="2" max="2" width="14.21875" bestFit="1" customWidth="1"/>
    <col min="4" max="4" width="2.77734375" customWidth="1"/>
    <col min="5" max="5" width="23.21875" bestFit="1" customWidth="1"/>
    <col min="6" max="6" width="14.21875" bestFit="1" customWidth="1"/>
    <col min="7" max="7" width="11" customWidth="1"/>
    <col min="8" max="8" width="4.88671875" customWidth="1"/>
    <col min="9" max="9" width="26.33203125" bestFit="1" customWidth="1"/>
    <col min="10" max="10" width="14.21875" bestFit="1" customWidth="1"/>
    <col min="11" max="11" width="2.88671875" customWidth="1"/>
  </cols>
  <sheetData>
    <row r="1" spans="1:10" ht="28.8" x14ac:dyDescent="0.3">
      <c r="A1" s="7" t="s">
        <v>7</v>
      </c>
      <c r="B1" s="8" t="s">
        <v>5</v>
      </c>
      <c r="C1" s="9" t="s">
        <v>6</v>
      </c>
      <c r="E1" s="16" t="s">
        <v>22</v>
      </c>
      <c r="F1" s="17" t="s">
        <v>5</v>
      </c>
      <c r="G1" s="9" t="s">
        <v>6</v>
      </c>
      <c r="I1" s="7" t="s">
        <v>26</v>
      </c>
      <c r="J1" s="8" t="s">
        <v>27</v>
      </c>
    </row>
    <row r="2" spans="1:10" x14ac:dyDescent="0.3">
      <c r="A2" s="5" t="s">
        <v>1</v>
      </c>
      <c r="B2" s="6">
        <v>18285</v>
      </c>
      <c r="C2" s="10">
        <f>GETPIVOTDATA("[Measures].[Count of id]",$A$1,"[HR Data].[Actual Employee Status]","[HR Data].[Actual Employee Status].&amp;[Active Employee]")*100/GETPIVOTDATA("[Measures].[Count of id]",$A$1)</f>
        <v>82.312955793643653</v>
      </c>
      <c r="E2" s="5" t="s">
        <v>8</v>
      </c>
      <c r="F2" s="6">
        <v>3333</v>
      </c>
      <c r="G2" s="13">
        <f>GETPIVOTDATA("[Measures].[Count of id]",$E$1,"[HR Data].[department]","[HR Data].[department].&amp;[Accounting]")/GETPIVOTDATA("[Measures].[Count of id]",$E$1)</f>
        <v>0.15004051499054649</v>
      </c>
      <c r="I2" s="5" t="s">
        <v>23</v>
      </c>
      <c r="J2" s="6"/>
    </row>
    <row r="3" spans="1:10" x14ac:dyDescent="0.3">
      <c r="A3" s="5" t="s">
        <v>2</v>
      </c>
      <c r="B3" s="6">
        <v>1024</v>
      </c>
      <c r="C3" s="10">
        <f>GETPIVOTDATA("[Measures].[Count of id]",$A$1,"[HR Data].[Actual Employee Status]","[HR Data].[Actual Employee Status].&amp;[Future Term Date (Excluded)]")*100/GETPIVOTDATA("[Measures].[Count of id]",$A$1)</f>
        <v>4.6097055910686953</v>
      </c>
      <c r="E3" s="5" t="s">
        <v>9</v>
      </c>
      <c r="F3" s="6">
        <v>52</v>
      </c>
      <c r="G3" s="11">
        <f>GETPIVOTDATA("[Measures].[Count of id]",$E$1,"[HR Data].[department]","[HR Data].[department].&amp;[Auditing]")/GETPIVOTDATA("[Measures].[Count of id]",$E$1)</f>
        <v>2.340866120464572E-3</v>
      </c>
      <c r="I3" s="15" t="s">
        <v>8</v>
      </c>
      <c r="J3" s="6">
        <v>1531</v>
      </c>
    </row>
    <row r="4" spans="1:10" x14ac:dyDescent="0.3">
      <c r="A4" s="5" t="s">
        <v>3</v>
      </c>
      <c r="B4" s="6">
        <v>2905</v>
      </c>
      <c r="C4" s="10">
        <f>GETPIVOTDATA("[Measures].[Count of id]",$A$1,"[HR Data].[Actual Employee Status]","[HR Data].[Actual Employee Status].&amp;[Terminated Employee]")*100/GETPIVOTDATA("[Measures].[Count of id]",$A$1)</f>
        <v>13.077338615287657</v>
      </c>
      <c r="E4" s="5" t="s">
        <v>10</v>
      </c>
      <c r="F4" s="6">
        <v>1642</v>
      </c>
      <c r="G4" s="11">
        <f>GETPIVOTDATA("[Measures].[Count of id]",$E$1,"[HR Data].[department]","[HR Data].[department].&amp;[Business Development]")/GETPIVOTDATA("[Measures].[Count of id]",$E$1)</f>
        <v>7.3917349419285142E-2</v>
      </c>
      <c r="I4" s="15" t="s">
        <v>9</v>
      </c>
      <c r="J4" s="6">
        <v>24</v>
      </c>
    </row>
    <row r="5" spans="1:10" x14ac:dyDescent="0.3">
      <c r="A5" s="5" t="s">
        <v>4</v>
      </c>
      <c r="B5" s="6">
        <v>22214</v>
      </c>
      <c r="C5" s="14">
        <v>1</v>
      </c>
      <c r="E5" s="5" t="s">
        <v>11</v>
      </c>
      <c r="F5" s="6">
        <v>6686</v>
      </c>
      <c r="G5" s="11">
        <f>GETPIVOTDATA("[Measures].[Count of id]",$E$1,"[HR Data].[department]","[HR Data].[department].&amp;[Engineering]")/GETPIVOTDATA("[Measures].[Count of id]",$E$1)</f>
        <v>0.30098136310434859</v>
      </c>
      <c r="I5" s="15" t="s">
        <v>10</v>
      </c>
      <c r="J5" s="6">
        <v>757</v>
      </c>
    </row>
    <row r="6" spans="1:10" x14ac:dyDescent="0.3">
      <c r="E6" s="5" t="s">
        <v>12</v>
      </c>
      <c r="F6" s="6">
        <v>1807</v>
      </c>
      <c r="G6" s="11">
        <f>GETPIVOTDATA("[Measures].[Count of id]",$E$1,"[HR Data].[department]","[HR Data].[department].&amp;[Human Resources]")/GETPIVOTDATA("[Measures].[Count of id]",$E$1)</f>
        <v>8.1345097686143869E-2</v>
      </c>
      <c r="I6" s="15" t="s">
        <v>11</v>
      </c>
      <c r="J6" s="6">
        <v>3120</v>
      </c>
    </row>
    <row r="7" spans="1:10" x14ac:dyDescent="0.3">
      <c r="E7" s="5" t="s">
        <v>13</v>
      </c>
      <c r="F7" s="6">
        <v>311</v>
      </c>
      <c r="G7" s="11">
        <f>GETPIVOTDATA("[Measures].[Count of id]",$E$1,"[HR Data].[department]","[HR Data].[department].&amp;[Legal]")/GETPIVOTDATA("[Measures].[Count of id]",$E$1)</f>
        <v>1.4000180066624651E-2</v>
      </c>
      <c r="I7" s="15" t="s">
        <v>12</v>
      </c>
      <c r="J7" s="6">
        <v>861</v>
      </c>
    </row>
    <row r="8" spans="1:10" x14ac:dyDescent="0.3">
      <c r="E8" s="5" t="s">
        <v>14</v>
      </c>
      <c r="F8" s="6">
        <v>494</v>
      </c>
      <c r="G8" s="11">
        <f>GETPIVOTDATA("[Measures].[Count of id]",$E$1,"[HR Data].[department]","[HR Data].[department].&amp;[Marketing]")/GETPIVOTDATA("[Measures].[Count of id]",$E$1)</f>
        <v>2.2238228144413431E-2</v>
      </c>
      <c r="I8" s="15" t="s">
        <v>13</v>
      </c>
      <c r="J8" s="6">
        <v>140</v>
      </c>
    </row>
    <row r="9" spans="1:10" x14ac:dyDescent="0.3">
      <c r="E9" s="5" t="s">
        <v>15</v>
      </c>
      <c r="F9" s="6">
        <v>641</v>
      </c>
      <c r="G9" s="11">
        <f>GETPIVOTDATA("[Measures].[Count of id]",$E$1,"[HR Data].[department]","[HR Data].[department].&amp;[Product Management]")/GETPIVOTDATA("[Measures].[Count of id]",$E$1)</f>
        <v>2.8855676600342127E-2</v>
      </c>
      <c r="I9" s="15" t="s">
        <v>14</v>
      </c>
      <c r="J9" s="6">
        <v>233</v>
      </c>
    </row>
    <row r="10" spans="1:10" x14ac:dyDescent="0.3">
      <c r="E10" s="5" t="s">
        <v>16</v>
      </c>
      <c r="F10" s="6">
        <v>1084</v>
      </c>
      <c r="G10" s="11">
        <f>GETPIVOTDATA("[Measures].[Count of id]",$E$1,"[HR Data].[department]","[HR Data].[department].&amp;[Research and Development]")/GETPIVOTDATA("[Measures].[Count of id]",$E$1)</f>
        <v>4.8798055280453771E-2</v>
      </c>
      <c r="I10" s="15" t="s">
        <v>15</v>
      </c>
      <c r="J10" s="6">
        <v>277</v>
      </c>
    </row>
    <row r="11" spans="1:10" x14ac:dyDescent="0.3">
      <c r="E11" s="5" t="s">
        <v>17</v>
      </c>
      <c r="F11" s="6">
        <v>1832</v>
      </c>
      <c r="G11" s="11">
        <f>GETPIVOTDATA("[Measures].[Count of id]",$E$1,"[HR Data].[department]","[HR Data].[department].&amp;[Sales]")/GETPIVOTDATA("[Measures].[Count of id]",$E$1)</f>
        <v>8.2470514090213373E-2</v>
      </c>
      <c r="I11" s="15" t="s">
        <v>16</v>
      </c>
      <c r="J11" s="6">
        <v>513</v>
      </c>
    </row>
    <row r="12" spans="1:10" x14ac:dyDescent="0.3">
      <c r="E12" s="5" t="s">
        <v>18</v>
      </c>
      <c r="F12" s="6">
        <v>1686</v>
      </c>
      <c r="G12" s="11">
        <f>GETPIVOTDATA("[Measures].[Count of id]",$E$1,"[HR Data].[department]","[HR Data].[department].&amp;[Services]")/GETPIVOTDATA("[Measures].[Count of id]",$E$1)</f>
        <v>7.5898082290447463E-2</v>
      </c>
      <c r="I12" s="15" t="s">
        <v>17</v>
      </c>
      <c r="J12" s="6">
        <v>839</v>
      </c>
    </row>
    <row r="13" spans="1:10" x14ac:dyDescent="0.3">
      <c r="E13" s="5" t="s">
        <v>19</v>
      </c>
      <c r="F13" s="6">
        <v>954</v>
      </c>
      <c r="G13" s="11">
        <f>GETPIVOTDATA("[Measures].[Count of id]",$E$1,"[HR Data].[department]","[HR Data].[department].&amp;[Support]")/GETPIVOTDATA("[Measures].[Count of id]",$E$1)</f>
        <v>4.2945889979292336E-2</v>
      </c>
      <c r="I13" s="15" t="s">
        <v>18</v>
      </c>
      <c r="J13" s="6">
        <v>800</v>
      </c>
    </row>
    <row r="14" spans="1:10" x14ac:dyDescent="0.3">
      <c r="E14" s="5" t="s">
        <v>20</v>
      </c>
      <c r="F14" s="6">
        <v>1692</v>
      </c>
      <c r="G14" s="11">
        <f>GETPIVOTDATA("[Measures].[Count of id]",$E$1,"[HR Data].[department]","[HR Data].[department].&amp;[Training]")/GETPIVOTDATA("[Measures].[Count of id]",$E$1)</f>
        <v>7.616818222742415E-2</v>
      </c>
      <c r="I14" s="15" t="s">
        <v>19</v>
      </c>
      <c r="J14" s="6">
        <v>437</v>
      </c>
    </row>
    <row r="15" spans="1:10" x14ac:dyDescent="0.3">
      <c r="E15" s="1" t="s">
        <v>4</v>
      </c>
      <c r="F15" s="2">
        <v>22214</v>
      </c>
      <c r="G15" s="14">
        <v>1</v>
      </c>
      <c r="I15" s="15" t="s">
        <v>20</v>
      </c>
      <c r="J15" s="6">
        <v>789</v>
      </c>
    </row>
    <row r="16" spans="1:10" x14ac:dyDescent="0.3">
      <c r="I16" s="5" t="s">
        <v>24</v>
      </c>
      <c r="J16" s="6"/>
    </row>
    <row r="17" spans="9:10" x14ac:dyDescent="0.3">
      <c r="I17" s="15" t="s">
        <v>8</v>
      </c>
      <c r="J17" s="6">
        <v>1711</v>
      </c>
    </row>
    <row r="18" spans="9:10" x14ac:dyDescent="0.3">
      <c r="I18" s="15" t="s">
        <v>9</v>
      </c>
      <c r="J18" s="6">
        <v>28</v>
      </c>
    </row>
    <row r="19" spans="9:10" x14ac:dyDescent="0.3">
      <c r="I19" s="15" t="s">
        <v>10</v>
      </c>
      <c r="J19" s="6">
        <v>836</v>
      </c>
    </row>
    <row r="20" spans="9:10" x14ac:dyDescent="0.3">
      <c r="I20" s="15" t="s">
        <v>11</v>
      </c>
      <c r="J20" s="6">
        <v>3373</v>
      </c>
    </row>
    <row r="21" spans="9:10" x14ac:dyDescent="0.3">
      <c r="I21" s="15" t="s">
        <v>12</v>
      </c>
      <c r="J21" s="6">
        <v>904</v>
      </c>
    </row>
    <row r="22" spans="9:10" x14ac:dyDescent="0.3">
      <c r="I22" s="15" t="s">
        <v>13</v>
      </c>
      <c r="J22" s="6">
        <v>162</v>
      </c>
    </row>
    <row r="23" spans="9:10" x14ac:dyDescent="0.3">
      <c r="I23" s="15" t="s">
        <v>14</v>
      </c>
      <c r="J23" s="6">
        <v>256</v>
      </c>
    </row>
    <row r="24" spans="9:10" x14ac:dyDescent="0.3">
      <c r="I24" s="15" t="s">
        <v>15</v>
      </c>
      <c r="J24" s="6">
        <v>349</v>
      </c>
    </row>
    <row r="25" spans="9:10" x14ac:dyDescent="0.3">
      <c r="I25" s="15" t="s">
        <v>16</v>
      </c>
      <c r="J25" s="6">
        <v>531</v>
      </c>
    </row>
    <row r="26" spans="9:10" x14ac:dyDescent="0.3">
      <c r="I26" s="15" t="s">
        <v>17</v>
      </c>
      <c r="J26" s="6">
        <v>946</v>
      </c>
    </row>
    <row r="27" spans="9:10" x14ac:dyDescent="0.3">
      <c r="I27" s="15" t="s">
        <v>18</v>
      </c>
      <c r="J27" s="6">
        <v>853</v>
      </c>
    </row>
    <row r="28" spans="9:10" x14ac:dyDescent="0.3">
      <c r="I28" s="15" t="s">
        <v>19</v>
      </c>
      <c r="J28" s="6">
        <v>481</v>
      </c>
    </row>
    <row r="29" spans="9:10" x14ac:dyDescent="0.3">
      <c r="I29" s="15" t="s">
        <v>20</v>
      </c>
      <c r="J29" s="6">
        <v>858</v>
      </c>
    </row>
    <row r="30" spans="9:10" x14ac:dyDescent="0.3">
      <c r="I30" s="5" t="s">
        <v>25</v>
      </c>
      <c r="J30" s="6"/>
    </row>
    <row r="31" spans="9:10" x14ac:dyDescent="0.3">
      <c r="I31" s="15" t="s">
        <v>8</v>
      </c>
      <c r="J31" s="6">
        <v>91</v>
      </c>
    </row>
    <row r="32" spans="9:10" x14ac:dyDescent="0.3">
      <c r="I32" s="15" t="s">
        <v>10</v>
      </c>
      <c r="J32" s="6">
        <v>49</v>
      </c>
    </row>
    <row r="33" spans="9:10" x14ac:dyDescent="0.3">
      <c r="I33" s="15" t="s">
        <v>11</v>
      </c>
      <c r="J33" s="6">
        <v>193</v>
      </c>
    </row>
    <row r="34" spans="9:10" x14ac:dyDescent="0.3">
      <c r="I34" s="15" t="s">
        <v>12</v>
      </c>
      <c r="J34" s="6">
        <v>42</v>
      </c>
    </row>
    <row r="35" spans="9:10" x14ac:dyDescent="0.3">
      <c r="I35" s="15" t="s">
        <v>13</v>
      </c>
      <c r="J35" s="6">
        <v>9</v>
      </c>
    </row>
    <row r="36" spans="9:10" x14ac:dyDescent="0.3">
      <c r="I36" s="15" t="s">
        <v>14</v>
      </c>
      <c r="J36" s="6">
        <v>5</v>
      </c>
    </row>
    <row r="37" spans="9:10" x14ac:dyDescent="0.3">
      <c r="I37" s="15" t="s">
        <v>15</v>
      </c>
      <c r="J37" s="6">
        <v>15</v>
      </c>
    </row>
    <row r="38" spans="9:10" x14ac:dyDescent="0.3">
      <c r="I38" s="15" t="s">
        <v>16</v>
      </c>
      <c r="J38" s="6">
        <v>40</v>
      </c>
    </row>
    <row r="39" spans="9:10" x14ac:dyDescent="0.3">
      <c r="I39" s="15" t="s">
        <v>17</v>
      </c>
      <c r="J39" s="6">
        <v>47</v>
      </c>
    </row>
    <row r="40" spans="9:10" x14ac:dyDescent="0.3">
      <c r="I40" s="15" t="s">
        <v>18</v>
      </c>
      <c r="J40" s="6">
        <v>33</v>
      </c>
    </row>
    <row r="41" spans="9:10" x14ac:dyDescent="0.3">
      <c r="I41" s="15" t="s">
        <v>19</v>
      </c>
      <c r="J41" s="6">
        <v>36</v>
      </c>
    </row>
    <row r="42" spans="9:10" x14ac:dyDescent="0.3">
      <c r="I42" s="15" t="s">
        <v>20</v>
      </c>
      <c r="J42" s="6">
        <v>45</v>
      </c>
    </row>
    <row r="43" spans="9:10" x14ac:dyDescent="0.3">
      <c r="I43" s="5" t="s">
        <v>4</v>
      </c>
      <c r="J43" s="6">
        <v>22214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BC490-2BA1-4EC8-A024-489F3AB569AB}">
  <dimension ref="A1:F258"/>
  <sheetViews>
    <sheetView workbookViewId="0">
      <selection activeCell="E1" sqref="E1"/>
    </sheetView>
  </sheetViews>
  <sheetFormatPr defaultRowHeight="14.4" x14ac:dyDescent="0.3"/>
  <cols>
    <col min="1" max="1" width="11.6640625" bestFit="1" customWidth="1"/>
    <col min="2" max="2" width="10.109375" bestFit="1" customWidth="1"/>
    <col min="3" max="3" width="14.109375" customWidth="1"/>
    <col min="5" max="5" width="36" bestFit="1" customWidth="1"/>
    <col min="6" max="6" width="10.109375" bestFit="1" customWidth="1"/>
  </cols>
  <sheetData>
    <row r="1" spans="1:6" ht="28.8" x14ac:dyDescent="0.3">
      <c r="A1" s="18" t="s">
        <v>33</v>
      </c>
      <c r="B1" s="8" t="s">
        <v>21</v>
      </c>
      <c r="C1" s="9" t="s">
        <v>35</v>
      </c>
      <c r="E1" s="7" t="s">
        <v>221</v>
      </c>
      <c r="F1" s="8" t="s">
        <v>21</v>
      </c>
    </row>
    <row r="2" spans="1:6" x14ac:dyDescent="0.3">
      <c r="A2" s="5" t="s">
        <v>34</v>
      </c>
      <c r="B2" s="6">
        <v>563</v>
      </c>
      <c r="C2" s="11">
        <f>GETPIVOTDATA("[Measures].[Count of id]",$A$1,"[HR Data].[Age Group]","[HR Data].[Age Group].&amp;[&lt;25]")/GETPIVOTDATA("[Measures].[Count of id]",$A$1)</f>
        <v>2.5344377419645268E-2</v>
      </c>
      <c r="E2" s="19" t="s">
        <v>8</v>
      </c>
      <c r="F2" s="6"/>
    </row>
    <row r="3" spans="1:6" x14ac:dyDescent="0.3">
      <c r="A3" s="5" t="s">
        <v>30</v>
      </c>
      <c r="B3" s="6">
        <v>6617</v>
      </c>
      <c r="C3" s="11">
        <f>GETPIVOTDATA("[Measures].[Count of id]",$A$1,"[HR Data].[Age Group]","[HR Data].[Age Group].&amp;[25-35]")/GETPIVOTDATA("[Measures].[Count of id]",$A$1)</f>
        <v>0.29787521382911675</v>
      </c>
      <c r="E3" s="15" t="s">
        <v>207</v>
      </c>
      <c r="F3" s="6">
        <v>77</v>
      </c>
    </row>
    <row r="4" spans="1:6" x14ac:dyDescent="0.3">
      <c r="A4" s="5" t="s">
        <v>31</v>
      </c>
      <c r="B4" s="6">
        <v>6148</v>
      </c>
      <c r="C4" s="11">
        <f>GETPIVOTDATA("[Measures].[Count of id]",$A$1,"[HR Data].[Age Group]","[HR Data].[Age Group].&amp;[36-45]")/GETPIVOTDATA("[Measures].[Count of id]",$A$1)</f>
        <v>0.27676240208877284</v>
      </c>
      <c r="E4" s="15" t="s">
        <v>202</v>
      </c>
      <c r="F4" s="6">
        <v>303</v>
      </c>
    </row>
    <row r="5" spans="1:6" x14ac:dyDescent="0.3">
      <c r="A5" s="5" t="s">
        <v>32</v>
      </c>
      <c r="B5" s="6">
        <v>8886</v>
      </c>
      <c r="C5" s="11">
        <f>GETPIVOTDATA("[Measures].[Count of id]",$A$1,"[HR Data].[Age Group]","[HR Data].[Age Group].&amp;[46-60]")/GETPIVOTDATA("[Measures].[Count of id]",$A$1)</f>
        <v>0.40001800666246512</v>
      </c>
      <c r="E5" s="15" t="s">
        <v>194</v>
      </c>
      <c r="F5" s="6">
        <v>28</v>
      </c>
    </row>
    <row r="6" spans="1:6" x14ac:dyDescent="0.3">
      <c r="A6" s="5" t="s">
        <v>4</v>
      </c>
      <c r="B6" s="6">
        <v>22214</v>
      </c>
      <c r="C6" s="14">
        <v>1</v>
      </c>
      <c r="E6" s="15" t="s">
        <v>187</v>
      </c>
      <c r="F6" s="6">
        <v>102</v>
      </c>
    </row>
    <row r="7" spans="1:6" x14ac:dyDescent="0.3">
      <c r="E7" s="15" t="s">
        <v>186</v>
      </c>
      <c r="F7" s="6">
        <v>96</v>
      </c>
    </row>
    <row r="8" spans="1:6" x14ac:dyDescent="0.3">
      <c r="E8" s="15" t="s">
        <v>185</v>
      </c>
      <c r="F8" s="6">
        <v>80</v>
      </c>
    </row>
    <row r="9" spans="1:6" x14ac:dyDescent="0.3">
      <c r="E9" s="15" t="s">
        <v>184</v>
      </c>
      <c r="F9" s="6">
        <v>441</v>
      </c>
    </row>
    <row r="10" spans="1:6" x14ac:dyDescent="0.3">
      <c r="E10" s="15" t="s">
        <v>163</v>
      </c>
      <c r="F10" s="6">
        <v>30</v>
      </c>
    </row>
    <row r="11" spans="1:6" x14ac:dyDescent="0.3">
      <c r="E11" s="15" t="s">
        <v>160</v>
      </c>
      <c r="F11" s="6">
        <v>317</v>
      </c>
    </row>
    <row r="12" spans="1:6" x14ac:dyDescent="0.3">
      <c r="E12" s="15" t="s">
        <v>134</v>
      </c>
      <c r="F12" s="6">
        <v>23</v>
      </c>
    </row>
    <row r="13" spans="1:6" x14ac:dyDescent="0.3">
      <c r="E13" s="15" t="s">
        <v>106</v>
      </c>
      <c r="F13" s="6">
        <v>67</v>
      </c>
    </row>
    <row r="14" spans="1:6" x14ac:dyDescent="0.3">
      <c r="E14" s="15" t="s">
        <v>105</v>
      </c>
      <c r="F14" s="6">
        <v>28</v>
      </c>
    </row>
    <row r="15" spans="1:6" x14ac:dyDescent="0.3">
      <c r="E15" s="15" t="s">
        <v>82</v>
      </c>
      <c r="F15" s="6">
        <v>308</v>
      </c>
    </row>
    <row r="16" spans="1:6" x14ac:dyDescent="0.3">
      <c r="E16" s="15" t="s">
        <v>68</v>
      </c>
      <c r="F16" s="6">
        <v>181</v>
      </c>
    </row>
    <row r="17" spans="5:6" x14ac:dyDescent="0.3">
      <c r="E17" s="15" t="s">
        <v>67</v>
      </c>
      <c r="F17" s="6">
        <v>160</v>
      </c>
    </row>
    <row r="18" spans="5:6" x14ac:dyDescent="0.3">
      <c r="E18" s="15" t="s">
        <v>66</v>
      </c>
      <c r="F18" s="6">
        <v>166</v>
      </c>
    </row>
    <row r="19" spans="5:6" x14ac:dyDescent="0.3">
      <c r="E19" s="15" t="s">
        <v>65</v>
      </c>
      <c r="F19" s="6">
        <v>161</v>
      </c>
    </row>
    <row r="20" spans="5:6" x14ac:dyDescent="0.3">
      <c r="E20" s="15" t="s">
        <v>53</v>
      </c>
      <c r="F20" s="6">
        <v>29</v>
      </c>
    </row>
    <row r="21" spans="5:6" x14ac:dyDescent="0.3">
      <c r="E21" s="15" t="s">
        <v>52</v>
      </c>
      <c r="F21" s="6">
        <v>7</v>
      </c>
    </row>
    <row r="22" spans="5:6" x14ac:dyDescent="0.3">
      <c r="E22" s="15" t="s">
        <v>51</v>
      </c>
      <c r="F22" s="6">
        <v>8</v>
      </c>
    </row>
    <row r="23" spans="5:6" x14ac:dyDescent="0.3">
      <c r="E23" s="15" t="s">
        <v>50</v>
      </c>
      <c r="F23" s="6">
        <v>5</v>
      </c>
    </row>
    <row r="24" spans="5:6" x14ac:dyDescent="0.3">
      <c r="E24" s="15" t="s">
        <v>49</v>
      </c>
      <c r="F24" s="6">
        <v>8</v>
      </c>
    </row>
    <row r="25" spans="5:6" x14ac:dyDescent="0.3">
      <c r="E25" s="15" t="s">
        <v>47</v>
      </c>
      <c r="F25" s="6">
        <v>28</v>
      </c>
    </row>
    <row r="26" spans="5:6" x14ac:dyDescent="0.3">
      <c r="E26" s="15" t="s">
        <v>46</v>
      </c>
      <c r="F26" s="6">
        <v>95</v>
      </c>
    </row>
    <row r="27" spans="5:6" x14ac:dyDescent="0.3">
      <c r="E27" s="15" t="s">
        <v>45</v>
      </c>
      <c r="F27" s="6">
        <v>72</v>
      </c>
    </row>
    <row r="28" spans="5:6" x14ac:dyDescent="0.3">
      <c r="E28" s="15" t="s">
        <v>44</v>
      </c>
      <c r="F28" s="6">
        <v>83</v>
      </c>
    </row>
    <row r="29" spans="5:6" x14ac:dyDescent="0.3">
      <c r="E29" s="15" t="s">
        <v>43</v>
      </c>
      <c r="F29" s="6">
        <v>89</v>
      </c>
    </row>
    <row r="30" spans="5:6" x14ac:dyDescent="0.3">
      <c r="E30" s="15" t="s">
        <v>42</v>
      </c>
      <c r="F30" s="6">
        <v>87</v>
      </c>
    </row>
    <row r="31" spans="5:6" x14ac:dyDescent="0.3">
      <c r="E31" s="15" t="s">
        <v>41</v>
      </c>
      <c r="F31" s="6">
        <v>86</v>
      </c>
    </row>
    <row r="32" spans="5:6" x14ac:dyDescent="0.3">
      <c r="E32" s="15" t="s">
        <v>40</v>
      </c>
      <c r="F32" s="6">
        <v>89</v>
      </c>
    </row>
    <row r="33" spans="5:6" x14ac:dyDescent="0.3">
      <c r="E33" s="15" t="s">
        <v>39</v>
      </c>
      <c r="F33" s="6">
        <v>79</v>
      </c>
    </row>
    <row r="34" spans="5:6" x14ac:dyDescent="0.3">
      <c r="E34" s="19" t="s">
        <v>9</v>
      </c>
      <c r="F34" s="6"/>
    </row>
    <row r="35" spans="5:6" x14ac:dyDescent="0.3">
      <c r="E35" s="15" t="s">
        <v>120</v>
      </c>
      <c r="F35" s="6">
        <v>52</v>
      </c>
    </row>
    <row r="36" spans="5:6" x14ac:dyDescent="0.3">
      <c r="E36" s="5" t="s">
        <v>10</v>
      </c>
      <c r="F36" s="6"/>
    </row>
    <row r="37" spans="5:6" x14ac:dyDescent="0.3">
      <c r="E37" s="15" t="s">
        <v>154</v>
      </c>
      <c r="F37" s="6">
        <v>12</v>
      </c>
    </row>
    <row r="38" spans="5:6" x14ac:dyDescent="0.3">
      <c r="E38" s="15" t="s">
        <v>153</v>
      </c>
      <c r="F38" s="6">
        <v>743</v>
      </c>
    </row>
    <row r="39" spans="5:6" x14ac:dyDescent="0.3">
      <c r="E39" s="15" t="s">
        <v>152</v>
      </c>
      <c r="F39" s="6">
        <v>291</v>
      </c>
    </row>
    <row r="40" spans="5:6" x14ac:dyDescent="0.3">
      <c r="E40" s="15" t="s">
        <v>113</v>
      </c>
      <c r="F40" s="6">
        <v>2</v>
      </c>
    </row>
    <row r="41" spans="5:6" x14ac:dyDescent="0.3">
      <c r="E41" s="15" t="s">
        <v>70</v>
      </c>
      <c r="F41" s="6">
        <v>5</v>
      </c>
    </row>
    <row r="42" spans="5:6" x14ac:dyDescent="0.3">
      <c r="E42" s="15" t="s">
        <v>69</v>
      </c>
      <c r="F42" s="6">
        <v>589</v>
      </c>
    </row>
    <row r="43" spans="5:6" x14ac:dyDescent="0.3">
      <c r="E43" s="19" t="s">
        <v>11</v>
      </c>
      <c r="F43" s="6"/>
    </row>
    <row r="44" spans="5:6" x14ac:dyDescent="0.3">
      <c r="E44" s="15" t="s">
        <v>220</v>
      </c>
      <c r="F44" s="6">
        <v>66</v>
      </c>
    </row>
    <row r="45" spans="5:6" x14ac:dyDescent="0.3">
      <c r="E45" s="15" t="s">
        <v>219</v>
      </c>
      <c r="F45" s="6">
        <v>71</v>
      </c>
    </row>
    <row r="46" spans="5:6" x14ac:dyDescent="0.3">
      <c r="E46" s="15" t="s">
        <v>218</v>
      </c>
      <c r="F46" s="6">
        <v>77</v>
      </c>
    </row>
    <row r="47" spans="5:6" x14ac:dyDescent="0.3">
      <c r="E47" s="15" t="s">
        <v>217</v>
      </c>
      <c r="F47" s="6">
        <v>99</v>
      </c>
    </row>
    <row r="48" spans="5:6" x14ac:dyDescent="0.3">
      <c r="E48" s="15" t="s">
        <v>216</v>
      </c>
      <c r="F48" s="6">
        <v>8</v>
      </c>
    </row>
    <row r="49" spans="5:6" x14ac:dyDescent="0.3">
      <c r="E49" s="15" t="s">
        <v>215</v>
      </c>
      <c r="F49" s="6">
        <v>9</v>
      </c>
    </row>
    <row r="50" spans="5:6" x14ac:dyDescent="0.3">
      <c r="E50" s="15" t="s">
        <v>214</v>
      </c>
      <c r="F50" s="6">
        <v>4</v>
      </c>
    </row>
    <row r="51" spans="5:6" x14ac:dyDescent="0.3">
      <c r="E51" s="15" t="s">
        <v>213</v>
      </c>
      <c r="F51" s="6">
        <v>30</v>
      </c>
    </row>
    <row r="52" spans="5:6" x14ac:dyDescent="0.3">
      <c r="E52" s="15" t="s">
        <v>211</v>
      </c>
      <c r="F52" s="6">
        <v>24</v>
      </c>
    </row>
    <row r="53" spans="5:6" x14ac:dyDescent="0.3">
      <c r="E53" s="15" t="s">
        <v>201</v>
      </c>
      <c r="F53" s="6">
        <v>88</v>
      </c>
    </row>
    <row r="54" spans="5:6" x14ac:dyDescent="0.3">
      <c r="E54" s="15" t="s">
        <v>200</v>
      </c>
      <c r="F54" s="6">
        <v>84</v>
      </c>
    </row>
    <row r="55" spans="5:6" x14ac:dyDescent="0.3">
      <c r="E55" s="15" t="s">
        <v>199</v>
      </c>
      <c r="F55" s="6">
        <v>74</v>
      </c>
    </row>
    <row r="56" spans="5:6" x14ac:dyDescent="0.3">
      <c r="E56" s="15" t="s">
        <v>198</v>
      </c>
      <c r="F56" s="6">
        <v>374</v>
      </c>
    </row>
    <row r="57" spans="5:6" x14ac:dyDescent="0.3">
      <c r="E57" s="15" t="s">
        <v>194</v>
      </c>
      <c r="F57" s="6">
        <v>27</v>
      </c>
    </row>
    <row r="58" spans="5:6" x14ac:dyDescent="0.3">
      <c r="E58" s="15" t="s">
        <v>193</v>
      </c>
      <c r="F58" s="6">
        <v>28</v>
      </c>
    </row>
    <row r="59" spans="5:6" x14ac:dyDescent="0.3">
      <c r="E59" s="15" t="s">
        <v>192</v>
      </c>
      <c r="F59" s="6">
        <v>2</v>
      </c>
    </row>
    <row r="60" spans="5:6" x14ac:dyDescent="0.3">
      <c r="E60" s="15" t="s">
        <v>191</v>
      </c>
      <c r="F60" s="6">
        <v>4</v>
      </c>
    </row>
    <row r="61" spans="5:6" x14ac:dyDescent="0.3">
      <c r="E61" s="15" t="s">
        <v>190</v>
      </c>
      <c r="F61" s="6">
        <v>10</v>
      </c>
    </row>
    <row r="62" spans="5:6" x14ac:dyDescent="0.3">
      <c r="E62" s="15" t="s">
        <v>189</v>
      </c>
      <c r="F62" s="6">
        <v>11</v>
      </c>
    </row>
    <row r="63" spans="5:6" x14ac:dyDescent="0.3">
      <c r="E63" s="15" t="s">
        <v>188</v>
      </c>
      <c r="F63" s="6">
        <v>33</v>
      </c>
    </row>
    <row r="64" spans="5:6" x14ac:dyDescent="0.3">
      <c r="E64" s="15" t="s">
        <v>181</v>
      </c>
      <c r="F64" s="6">
        <v>88</v>
      </c>
    </row>
    <row r="65" spans="5:6" x14ac:dyDescent="0.3">
      <c r="E65" s="15" t="s">
        <v>180</v>
      </c>
      <c r="F65" s="6">
        <v>87</v>
      </c>
    </row>
    <row r="66" spans="5:6" x14ac:dyDescent="0.3">
      <c r="E66" s="15" t="s">
        <v>179</v>
      </c>
      <c r="F66" s="6">
        <v>74</v>
      </c>
    </row>
    <row r="67" spans="5:6" x14ac:dyDescent="0.3">
      <c r="E67" s="15" t="s">
        <v>178</v>
      </c>
      <c r="F67" s="6">
        <v>88</v>
      </c>
    </row>
    <row r="68" spans="5:6" x14ac:dyDescent="0.3">
      <c r="E68" s="15" t="s">
        <v>177</v>
      </c>
      <c r="F68" s="6">
        <v>94</v>
      </c>
    </row>
    <row r="69" spans="5:6" x14ac:dyDescent="0.3">
      <c r="E69" s="15" t="s">
        <v>176</v>
      </c>
      <c r="F69" s="6">
        <v>100</v>
      </c>
    </row>
    <row r="70" spans="5:6" x14ac:dyDescent="0.3">
      <c r="E70" s="15" t="s">
        <v>175</v>
      </c>
      <c r="F70" s="6">
        <v>84</v>
      </c>
    </row>
    <row r="71" spans="5:6" x14ac:dyDescent="0.3">
      <c r="E71" s="15" t="s">
        <v>174</v>
      </c>
      <c r="F71" s="6">
        <v>397</v>
      </c>
    </row>
    <row r="72" spans="5:6" x14ac:dyDescent="0.3">
      <c r="E72" s="15" t="s">
        <v>173</v>
      </c>
      <c r="F72" s="6">
        <v>336</v>
      </c>
    </row>
    <row r="73" spans="5:6" x14ac:dyDescent="0.3">
      <c r="E73" s="15" t="s">
        <v>164</v>
      </c>
      <c r="F73" s="6">
        <v>37</v>
      </c>
    </row>
    <row r="74" spans="5:6" x14ac:dyDescent="0.3">
      <c r="E74" s="15" t="s">
        <v>163</v>
      </c>
      <c r="F74" s="6">
        <v>29</v>
      </c>
    </row>
    <row r="75" spans="5:6" x14ac:dyDescent="0.3">
      <c r="E75" s="15" t="s">
        <v>161</v>
      </c>
      <c r="F75" s="6">
        <v>361</v>
      </c>
    </row>
    <row r="76" spans="5:6" x14ac:dyDescent="0.3">
      <c r="E76" s="15" t="s">
        <v>156</v>
      </c>
      <c r="F76" s="6">
        <v>20</v>
      </c>
    </row>
    <row r="77" spans="5:6" x14ac:dyDescent="0.3">
      <c r="E77" s="15" t="s">
        <v>155</v>
      </c>
      <c r="F77" s="6">
        <v>7</v>
      </c>
    </row>
    <row r="78" spans="5:6" x14ac:dyDescent="0.3">
      <c r="E78" s="15" t="s">
        <v>154</v>
      </c>
      <c r="F78" s="6">
        <v>6</v>
      </c>
    </row>
    <row r="79" spans="5:6" x14ac:dyDescent="0.3">
      <c r="E79" s="15" t="s">
        <v>153</v>
      </c>
      <c r="F79" s="6">
        <v>11</v>
      </c>
    </row>
    <row r="80" spans="5:6" x14ac:dyDescent="0.3">
      <c r="E80" s="15" t="s">
        <v>152</v>
      </c>
      <c r="F80" s="6">
        <v>33</v>
      </c>
    </row>
    <row r="81" spans="5:6" x14ac:dyDescent="0.3">
      <c r="E81" s="15" t="s">
        <v>149</v>
      </c>
      <c r="F81" s="6">
        <v>22</v>
      </c>
    </row>
    <row r="82" spans="5:6" x14ac:dyDescent="0.3">
      <c r="E82" s="15" t="s">
        <v>147</v>
      </c>
      <c r="F82" s="6">
        <v>29</v>
      </c>
    </row>
    <row r="83" spans="5:6" x14ac:dyDescent="0.3">
      <c r="E83" s="15" t="s">
        <v>146</v>
      </c>
      <c r="F83" s="6">
        <v>32</v>
      </c>
    </row>
    <row r="84" spans="5:6" x14ac:dyDescent="0.3">
      <c r="E84" s="15" t="s">
        <v>144</v>
      </c>
      <c r="F84" s="6">
        <v>63</v>
      </c>
    </row>
    <row r="85" spans="5:6" x14ac:dyDescent="0.3">
      <c r="E85" s="15" t="s">
        <v>143</v>
      </c>
      <c r="F85" s="6">
        <v>81</v>
      </c>
    </row>
    <row r="86" spans="5:6" x14ac:dyDescent="0.3">
      <c r="E86" s="15" t="s">
        <v>142</v>
      </c>
      <c r="F86" s="6">
        <v>79</v>
      </c>
    </row>
    <row r="87" spans="5:6" x14ac:dyDescent="0.3">
      <c r="E87" s="15" t="s">
        <v>141</v>
      </c>
      <c r="F87" s="6">
        <v>86</v>
      </c>
    </row>
    <row r="88" spans="5:6" x14ac:dyDescent="0.3">
      <c r="E88" s="15" t="s">
        <v>140</v>
      </c>
      <c r="F88" s="6">
        <v>76</v>
      </c>
    </row>
    <row r="89" spans="5:6" x14ac:dyDescent="0.3">
      <c r="E89" s="15" t="s">
        <v>139</v>
      </c>
      <c r="F89" s="6">
        <v>80</v>
      </c>
    </row>
    <row r="90" spans="5:6" x14ac:dyDescent="0.3">
      <c r="E90" s="15" t="s">
        <v>138</v>
      </c>
      <c r="F90" s="6">
        <v>93</v>
      </c>
    </row>
    <row r="91" spans="5:6" x14ac:dyDescent="0.3">
      <c r="E91" s="15" t="s">
        <v>137</v>
      </c>
      <c r="F91" s="6">
        <v>94</v>
      </c>
    </row>
    <row r="92" spans="5:6" x14ac:dyDescent="0.3">
      <c r="E92" s="15" t="s">
        <v>136</v>
      </c>
      <c r="F92" s="6">
        <v>33</v>
      </c>
    </row>
    <row r="93" spans="5:6" x14ac:dyDescent="0.3">
      <c r="E93" s="15" t="s">
        <v>126</v>
      </c>
      <c r="F93" s="6">
        <v>28</v>
      </c>
    </row>
    <row r="94" spans="5:6" x14ac:dyDescent="0.3">
      <c r="E94" s="15" t="s">
        <v>119</v>
      </c>
      <c r="F94" s="6">
        <v>32</v>
      </c>
    </row>
    <row r="95" spans="5:6" x14ac:dyDescent="0.3">
      <c r="E95" s="15" t="s">
        <v>102</v>
      </c>
      <c r="F95" s="6">
        <v>3</v>
      </c>
    </row>
    <row r="96" spans="5:6" x14ac:dyDescent="0.3">
      <c r="E96" s="15" t="s">
        <v>101</v>
      </c>
      <c r="F96" s="6">
        <v>4</v>
      </c>
    </row>
    <row r="97" spans="5:6" x14ac:dyDescent="0.3">
      <c r="E97" s="15" t="s">
        <v>100</v>
      </c>
      <c r="F97" s="6">
        <v>6</v>
      </c>
    </row>
    <row r="98" spans="5:6" x14ac:dyDescent="0.3">
      <c r="E98" s="15" t="s">
        <v>99</v>
      </c>
      <c r="F98" s="6">
        <v>9</v>
      </c>
    </row>
    <row r="99" spans="5:6" x14ac:dyDescent="0.3">
      <c r="E99" s="15" t="s">
        <v>98</v>
      </c>
      <c r="F99" s="6">
        <v>31</v>
      </c>
    </row>
    <row r="100" spans="5:6" x14ac:dyDescent="0.3">
      <c r="E100" s="15" t="s">
        <v>95</v>
      </c>
      <c r="F100" s="6">
        <v>76</v>
      </c>
    </row>
    <row r="101" spans="5:6" x14ac:dyDescent="0.3">
      <c r="E101" s="15" t="s">
        <v>94</v>
      </c>
      <c r="F101" s="6">
        <v>83</v>
      </c>
    </row>
    <row r="102" spans="5:6" x14ac:dyDescent="0.3">
      <c r="E102" s="15" t="s">
        <v>93</v>
      </c>
      <c r="F102" s="6">
        <v>67</v>
      </c>
    </row>
    <row r="103" spans="5:6" x14ac:dyDescent="0.3">
      <c r="E103" s="15" t="s">
        <v>92</v>
      </c>
      <c r="F103" s="6">
        <v>81</v>
      </c>
    </row>
    <row r="104" spans="5:6" x14ac:dyDescent="0.3">
      <c r="E104" s="15" t="s">
        <v>90</v>
      </c>
      <c r="F104" s="6">
        <v>28</v>
      </c>
    </row>
    <row r="105" spans="5:6" x14ac:dyDescent="0.3">
      <c r="E105" s="15" t="s">
        <v>89</v>
      </c>
      <c r="F105" s="6">
        <v>83</v>
      </c>
    </row>
    <row r="106" spans="5:6" x14ac:dyDescent="0.3">
      <c r="E106" s="15" t="s">
        <v>88</v>
      </c>
      <c r="F106" s="6">
        <v>83</v>
      </c>
    </row>
    <row r="107" spans="5:6" x14ac:dyDescent="0.3">
      <c r="E107" s="15" t="s">
        <v>87</v>
      </c>
      <c r="F107" s="6">
        <v>91</v>
      </c>
    </row>
    <row r="108" spans="5:6" x14ac:dyDescent="0.3">
      <c r="E108" s="15" t="s">
        <v>86</v>
      </c>
      <c r="F108" s="6">
        <v>84</v>
      </c>
    </row>
    <row r="109" spans="5:6" x14ac:dyDescent="0.3">
      <c r="E109" s="15" t="s">
        <v>85</v>
      </c>
      <c r="F109" s="6">
        <v>457</v>
      </c>
    </row>
    <row r="110" spans="5:6" x14ac:dyDescent="0.3">
      <c r="E110" s="15" t="s">
        <v>84</v>
      </c>
      <c r="F110" s="6">
        <v>356</v>
      </c>
    </row>
    <row r="111" spans="5:6" x14ac:dyDescent="0.3">
      <c r="E111" s="15" t="s">
        <v>78</v>
      </c>
      <c r="F111" s="6">
        <v>72</v>
      </c>
    </row>
    <row r="112" spans="5:6" x14ac:dyDescent="0.3">
      <c r="E112" s="15" t="s">
        <v>77</v>
      </c>
      <c r="F112" s="6">
        <v>76</v>
      </c>
    </row>
    <row r="113" spans="5:6" x14ac:dyDescent="0.3">
      <c r="E113" s="15" t="s">
        <v>76</v>
      </c>
      <c r="F113" s="6">
        <v>92</v>
      </c>
    </row>
    <row r="114" spans="5:6" x14ac:dyDescent="0.3">
      <c r="E114" s="15" t="s">
        <v>75</v>
      </c>
      <c r="F114" s="6">
        <v>90</v>
      </c>
    </row>
    <row r="115" spans="5:6" x14ac:dyDescent="0.3">
      <c r="E115" s="15" t="s">
        <v>72</v>
      </c>
      <c r="F115" s="6">
        <v>71</v>
      </c>
    </row>
    <row r="116" spans="5:6" x14ac:dyDescent="0.3">
      <c r="E116" s="15" t="s">
        <v>71</v>
      </c>
      <c r="F116" s="6">
        <v>341</v>
      </c>
    </row>
    <row r="117" spans="5:6" x14ac:dyDescent="0.3">
      <c r="E117" s="15" t="s">
        <v>69</v>
      </c>
      <c r="F117" s="6">
        <v>55</v>
      </c>
    </row>
    <row r="118" spans="5:6" x14ac:dyDescent="0.3">
      <c r="E118" s="15" t="s">
        <v>64</v>
      </c>
      <c r="F118" s="6">
        <v>12</v>
      </c>
    </row>
    <row r="119" spans="5:6" x14ac:dyDescent="0.3">
      <c r="E119" s="15" t="s">
        <v>63</v>
      </c>
      <c r="F119" s="6">
        <v>5</v>
      </c>
    </row>
    <row r="120" spans="5:6" x14ac:dyDescent="0.3">
      <c r="E120" s="15" t="s">
        <v>62</v>
      </c>
      <c r="F120" s="6">
        <v>21</v>
      </c>
    </row>
    <row r="121" spans="5:6" x14ac:dyDescent="0.3">
      <c r="E121" s="15" t="s">
        <v>61</v>
      </c>
      <c r="F121" s="6">
        <v>21</v>
      </c>
    </row>
    <row r="122" spans="5:6" x14ac:dyDescent="0.3">
      <c r="E122" s="15" t="s">
        <v>59</v>
      </c>
      <c r="F122" s="6">
        <v>1</v>
      </c>
    </row>
    <row r="123" spans="5:6" x14ac:dyDescent="0.3">
      <c r="E123" s="15" t="s">
        <v>56</v>
      </c>
      <c r="F123" s="6">
        <v>16</v>
      </c>
    </row>
    <row r="124" spans="5:6" x14ac:dyDescent="0.3">
      <c r="E124" s="15" t="s">
        <v>55</v>
      </c>
      <c r="F124" s="6">
        <v>372</v>
      </c>
    </row>
    <row r="125" spans="5:6" x14ac:dyDescent="0.3">
      <c r="E125" s="15" t="s">
        <v>54</v>
      </c>
      <c r="F125" s="6">
        <v>48</v>
      </c>
    </row>
    <row r="126" spans="5:6" x14ac:dyDescent="0.3">
      <c r="E126" s="15" t="s">
        <v>53</v>
      </c>
      <c r="F126" s="6">
        <v>30</v>
      </c>
    </row>
    <row r="127" spans="5:6" x14ac:dyDescent="0.3">
      <c r="E127" s="15" t="s">
        <v>52</v>
      </c>
      <c r="F127" s="6">
        <v>1</v>
      </c>
    </row>
    <row r="128" spans="5:6" x14ac:dyDescent="0.3">
      <c r="E128" s="15" t="s">
        <v>51</v>
      </c>
      <c r="F128" s="6">
        <v>7</v>
      </c>
    </row>
    <row r="129" spans="5:6" x14ac:dyDescent="0.3">
      <c r="E129" s="15" t="s">
        <v>50</v>
      </c>
      <c r="F129" s="6">
        <v>5</v>
      </c>
    </row>
    <row r="130" spans="5:6" x14ac:dyDescent="0.3">
      <c r="E130" s="15" t="s">
        <v>49</v>
      </c>
      <c r="F130" s="6">
        <v>5</v>
      </c>
    </row>
    <row r="131" spans="5:6" x14ac:dyDescent="0.3">
      <c r="E131" s="19" t="s">
        <v>12</v>
      </c>
      <c r="F131" s="6"/>
    </row>
    <row r="132" spans="5:6" x14ac:dyDescent="0.3">
      <c r="E132" s="15" t="s">
        <v>165</v>
      </c>
      <c r="F132" s="6">
        <v>204</v>
      </c>
    </row>
    <row r="133" spans="5:6" x14ac:dyDescent="0.3">
      <c r="E133" s="15" t="s">
        <v>148</v>
      </c>
      <c r="F133" s="6">
        <v>234</v>
      </c>
    </row>
    <row r="134" spans="5:6" x14ac:dyDescent="0.3">
      <c r="E134" s="15" t="s">
        <v>118</v>
      </c>
      <c r="F134" s="6">
        <v>63</v>
      </c>
    </row>
    <row r="135" spans="5:6" x14ac:dyDescent="0.3">
      <c r="E135" s="15" t="s">
        <v>117</v>
      </c>
      <c r="F135" s="6">
        <v>12</v>
      </c>
    </row>
    <row r="136" spans="5:6" x14ac:dyDescent="0.3">
      <c r="E136" s="15" t="s">
        <v>116</v>
      </c>
      <c r="F136" s="6">
        <v>15</v>
      </c>
    </row>
    <row r="137" spans="5:6" x14ac:dyDescent="0.3">
      <c r="E137" s="15" t="s">
        <v>115</v>
      </c>
      <c r="F137" s="6">
        <v>10</v>
      </c>
    </row>
    <row r="138" spans="5:6" x14ac:dyDescent="0.3">
      <c r="E138" s="15" t="s">
        <v>114</v>
      </c>
      <c r="F138" s="6">
        <v>15</v>
      </c>
    </row>
    <row r="139" spans="5:6" x14ac:dyDescent="0.3">
      <c r="E139" s="15" t="s">
        <v>113</v>
      </c>
      <c r="F139" s="6">
        <v>611</v>
      </c>
    </row>
    <row r="140" spans="5:6" x14ac:dyDescent="0.3">
      <c r="E140" s="15" t="s">
        <v>112</v>
      </c>
      <c r="F140" s="6">
        <v>408</v>
      </c>
    </row>
    <row r="141" spans="5:6" x14ac:dyDescent="0.3">
      <c r="E141" s="15" t="s">
        <v>111</v>
      </c>
      <c r="F141" s="6">
        <v>204</v>
      </c>
    </row>
    <row r="142" spans="5:6" x14ac:dyDescent="0.3">
      <c r="E142" s="15" t="s">
        <v>74</v>
      </c>
      <c r="F142" s="6">
        <v>31</v>
      </c>
    </row>
    <row r="143" spans="5:6" x14ac:dyDescent="0.3">
      <c r="E143" s="19" t="s">
        <v>13</v>
      </c>
      <c r="F143" s="6"/>
    </row>
    <row r="144" spans="5:6" x14ac:dyDescent="0.3">
      <c r="E144" s="15" t="s">
        <v>159</v>
      </c>
      <c r="F144" s="6">
        <v>40</v>
      </c>
    </row>
    <row r="145" spans="5:6" x14ac:dyDescent="0.3">
      <c r="E145" s="15" t="s">
        <v>151</v>
      </c>
      <c r="F145" s="6">
        <v>40</v>
      </c>
    </row>
    <row r="146" spans="5:6" x14ac:dyDescent="0.3">
      <c r="E146" s="15" t="s">
        <v>133</v>
      </c>
      <c r="F146" s="6">
        <v>64</v>
      </c>
    </row>
    <row r="147" spans="5:6" x14ac:dyDescent="0.3">
      <c r="E147" s="15" t="s">
        <v>123</v>
      </c>
      <c r="F147" s="6">
        <v>27</v>
      </c>
    </row>
    <row r="148" spans="5:6" x14ac:dyDescent="0.3">
      <c r="E148" s="15" t="s">
        <v>122</v>
      </c>
      <c r="F148" s="6">
        <v>20</v>
      </c>
    </row>
    <row r="149" spans="5:6" x14ac:dyDescent="0.3">
      <c r="E149" s="15" t="s">
        <v>103</v>
      </c>
      <c r="F149" s="6">
        <v>40</v>
      </c>
    </row>
    <row r="150" spans="5:6" x14ac:dyDescent="0.3">
      <c r="E150" s="15" t="s">
        <v>60</v>
      </c>
      <c r="F150" s="6">
        <v>40</v>
      </c>
    </row>
    <row r="151" spans="5:6" x14ac:dyDescent="0.3">
      <c r="E151" s="15" t="s">
        <v>48</v>
      </c>
      <c r="F151" s="6">
        <v>40</v>
      </c>
    </row>
    <row r="152" spans="5:6" x14ac:dyDescent="0.3">
      <c r="E152" s="19" t="s">
        <v>14</v>
      </c>
      <c r="F152" s="6"/>
    </row>
    <row r="153" spans="5:6" x14ac:dyDescent="0.3">
      <c r="E153" s="15" t="s">
        <v>215</v>
      </c>
      <c r="F153" s="6">
        <v>4</v>
      </c>
    </row>
    <row r="154" spans="5:6" x14ac:dyDescent="0.3">
      <c r="E154" s="15" t="s">
        <v>213</v>
      </c>
      <c r="F154" s="6">
        <v>4</v>
      </c>
    </row>
    <row r="155" spans="5:6" x14ac:dyDescent="0.3">
      <c r="E155" s="15" t="s">
        <v>208</v>
      </c>
      <c r="F155" s="6">
        <v>42</v>
      </c>
    </row>
    <row r="156" spans="5:6" x14ac:dyDescent="0.3">
      <c r="E156" s="15" t="s">
        <v>162</v>
      </c>
      <c r="F156" s="6">
        <v>141</v>
      </c>
    </row>
    <row r="157" spans="5:6" x14ac:dyDescent="0.3">
      <c r="E157" s="15" t="s">
        <v>156</v>
      </c>
      <c r="F157" s="6">
        <v>4</v>
      </c>
    </row>
    <row r="158" spans="5:6" x14ac:dyDescent="0.3">
      <c r="E158" s="15" t="s">
        <v>129</v>
      </c>
      <c r="F158" s="6">
        <v>4</v>
      </c>
    </row>
    <row r="159" spans="5:6" x14ac:dyDescent="0.3">
      <c r="E159" s="15" t="s">
        <v>128</v>
      </c>
      <c r="F159" s="6">
        <v>49</v>
      </c>
    </row>
    <row r="160" spans="5:6" x14ac:dyDescent="0.3">
      <c r="E160" s="15" t="s">
        <v>127</v>
      </c>
      <c r="F160" s="6">
        <v>129</v>
      </c>
    </row>
    <row r="161" spans="5:6" x14ac:dyDescent="0.3">
      <c r="E161" s="15" t="s">
        <v>125</v>
      </c>
      <c r="F161" s="6">
        <v>1</v>
      </c>
    </row>
    <row r="162" spans="5:6" x14ac:dyDescent="0.3">
      <c r="E162" s="15" t="s">
        <v>124</v>
      </c>
      <c r="F162" s="6">
        <v>8</v>
      </c>
    </row>
    <row r="163" spans="5:6" x14ac:dyDescent="0.3">
      <c r="E163" s="15" t="s">
        <v>108</v>
      </c>
      <c r="F163" s="6">
        <v>12</v>
      </c>
    </row>
    <row r="164" spans="5:6" x14ac:dyDescent="0.3">
      <c r="E164" s="15" t="s">
        <v>97</v>
      </c>
      <c r="F164" s="6">
        <v>92</v>
      </c>
    </row>
    <row r="165" spans="5:6" x14ac:dyDescent="0.3">
      <c r="E165" s="15" t="s">
        <v>50</v>
      </c>
      <c r="F165" s="6">
        <v>4</v>
      </c>
    </row>
    <row r="166" spans="5:6" x14ac:dyDescent="0.3">
      <c r="E166" s="19" t="s">
        <v>15</v>
      </c>
      <c r="F166" s="6"/>
    </row>
    <row r="167" spans="5:6" x14ac:dyDescent="0.3">
      <c r="E167" s="15" t="s">
        <v>210</v>
      </c>
      <c r="F167" s="6">
        <v>41</v>
      </c>
    </row>
    <row r="168" spans="5:6" x14ac:dyDescent="0.3">
      <c r="E168" s="15" t="s">
        <v>164</v>
      </c>
      <c r="F168" s="6">
        <v>27</v>
      </c>
    </row>
    <row r="169" spans="5:6" x14ac:dyDescent="0.3">
      <c r="E169" s="15" t="s">
        <v>147</v>
      </c>
      <c r="F169" s="6">
        <v>31</v>
      </c>
    </row>
    <row r="170" spans="5:6" x14ac:dyDescent="0.3">
      <c r="E170" s="15" t="s">
        <v>146</v>
      </c>
      <c r="F170" s="6">
        <v>31</v>
      </c>
    </row>
    <row r="171" spans="5:6" x14ac:dyDescent="0.3">
      <c r="E171" s="15" t="s">
        <v>145</v>
      </c>
      <c r="F171" s="6">
        <v>340</v>
      </c>
    </row>
    <row r="172" spans="5:6" x14ac:dyDescent="0.3">
      <c r="E172" s="15" t="s">
        <v>136</v>
      </c>
      <c r="F172" s="6">
        <v>25</v>
      </c>
    </row>
    <row r="173" spans="5:6" x14ac:dyDescent="0.3">
      <c r="E173" s="15" t="s">
        <v>107</v>
      </c>
      <c r="F173" s="6">
        <v>20</v>
      </c>
    </row>
    <row r="174" spans="5:6" x14ac:dyDescent="0.3">
      <c r="E174" s="15" t="s">
        <v>90</v>
      </c>
      <c r="F174" s="6">
        <v>23</v>
      </c>
    </row>
    <row r="175" spans="5:6" x14ac:dyDescent="0.3">
      <c r="E175" s="15" t="s">
        <v>72</v>
      </c>
      <c r="F175" s="6">
        <v>17</v>
      </c>
    </row>
    <row r="176" spans="5:6" x14ac:dyDescent="0.3">
      <c r="E176" s="15" t="s">
        <v>69</v>
      </c>
      <c r="F176" s="6">
        <v>60</v>
      </c>
    </row>
    <row r="177" spans="5:6" x14ac:dyDescent="0.3">
      <c r="E177" s="15" t="s">
        <v>56</v>
      </c>
      <c r="F177" s="6">
        <v>26</v>
      </c>
    </row>
    <row r="178" spans="5:6" x14ac:dyDescent="0.3">
      <c r="E178" s="19" t="s">
        <v>16</v>
      </c>
      <c r="F178" s="6"/>
    </row>
    <row r="179" spans="5:6" x14ac:dyDescent="0.3">
      <c r="E179" s="15" t="s">
        <v>211</v>
      </c>
      <c r="F179" s="6">
        <v>19</v>
      </c>
    </row>
    <row r="180" spans="5:6" x14ac:dyDescent="0.3">
      <c r="E180" s="15" t="s">
        <v>194</v>
      </c>
      <c r="F180" s="6">
        <v>252</v>
      </c>
    </row>
    <row r="181" spans="5:6" x14ac:dyDescent="0.3">
      <c r="E181" s="15" t="s">
        <v>193</v>
      </c>
      <c r="F181" s="6">
        <v>20</v>
      </c>
    </row>
    <row r="182" spans="5:6" x14ac:dyDescent="0.3">
      <c r="E182" s="15" t="s">
        <v>190</v>
      </c>
      <c r="F182" s="6">
        <v>2</v>
      </c>
    </row>
    <row r="183" spans="5:6" x14ac:dyDescent="0.3">
      <c r="E183" s="15" t="s">
        <v>189</v>
      </c>
      <c r="F183" s="6">
        <v>1</v>
      </c>
    </row>
    <row r="184" spans="5:6" x14ac:dyDescent="0.3">
      <c r="E184" s="15" t="s">
        <v>164</v>
      </c>
      <c r="F184" s="6">
        <v>88</v>
      </c>
    </row>
    <row r="185" spans="5:6" x14ac:dyDescent="0.3">
      <c r="E185" s="15" t="s">
        <v>156</v>
      </c>
      <c r="F185" s="6">
        <v>171</v>
      </c>
    </row>
    <row r="186" spans="5:6" x14ac:dyDescent="0.3">
      <c r="E186" s="15" t="s">
        <v>152</v>
      </c>
      <c r="F186" s="6">
        <v>214</v>
      </c>
    </row>
    <row r="187" spans="5:6" x14ac:dyDescent="0.3">
      <c r="E187" s="15" t="s">
        <v>147</v>
      </c>
      <c r="F187" s="6">
        <v>2</v>
      </c>
    </row>
    <row r="188" spans="5:6" x14ac:dyDescent="0.3">
      <c r="E188" s="15" t="s">
        <v>146</v>
      </c>
      <c r="F188" s="6">
        <v>75</v>
      </c>
    </row>
    <row r="189" spans="5:6" x14ac:dyDescent="0.3">
      <c r="E189" s="15" t="s">
        <v>136</v>
      </c>
      <c r="F189" s="6">
        <v>1</v>
      </c>
    </row>
    <row r="190" spans="5:6" x14ac:dyDescent="0.3">
      <c r="E190" s="15" t="s">
        <v>132</v>
      </c>
      <c r="F190" s="6">
        <v>210</v>
      </c>
    </row>
    <row r="191" spans="5:6" x14ac:dyDescent="0.3">
      <c r="E191" s="15" t="s">
        <v>131</v>
      </c>
      <c r="F191" s="6">
        <v>1</v>
      </c>
    </row>
    <row r="192" spans="5:6" x14ac:dyDescent="0.3">
      <c r="E192" s="15" t="s">
        <v>130</v>
      </c>
      <c r="F192" s="6">
        <v>1</v>
      </c>
    </row>
    <row r="193" spans="5:6" x14ac:dyDescent="0.3">
      <c r="E193" s="15" t="s">
        <v>129</v>
      </c>
      <c r="F193" s="6">
        <v>3</v>
      </c>
    </row>
    <row r="194" spans="5:6" x14ac:dyDescent="0.3">
      <c r="E194" s="15" t="s">
        <v>119</v>
      </c>
      <c r="F194" s="6">
        <v>3</v>
      </c>
    </row>
    <row r="195" spans="5:6" x14ac:dyDescent="0.3">
      <c r="E195" s="15" t="s">
        <v>107</v>
      </c>
      <c r="F195" s="6">
        <v>1</v>
      </c>
    </row>
    <row r="196" spans="5:6" x14ac:dyDescent="0.3">
      <c r="E196" s="15" t="s">
        <v>106</v>
      </c>
      <c r="F196" s="6">
        <v>1</v>
      </c>
    </row>
    <row r="197" spans="5:6" x14ac:dyDescent="0.3">
      <c r="E197" s="15" t="s">
        <v>104</v>
      </c>
      <c r="F197" s="6">
        <v>2</v>
      </c>
    </row>
    <row r="198" spans="5:6" x14ac:dyDescent="0.3">
      <c r="E198" s="15" t="s">
        <v>101</v>
      </c>
      <c r="F198" s="6">
        <v>1</v>
      </c>
    </row>
    <row r="199" spans="5:6" x14ac:dyDescent="0.3">
      <c r="E199" s="15" t="s">
        <v>90</v>
      </c>
      <c r="F199" s="6">
        <v>3</v>
      </c>
    </row>
    <row r="200" spans="5:6" x14ac:dyDescent="0.3">
      <c r="E200" s="15" t="s">
        <v>72</v>
      </c>
      <c r="F200" s="6">
        <v>3</v>
      </c>
    </row>
    <row r="201" spans="5:6" x14ac:dyDescent="0.3">
      <c r="E201" s="15" t="s">
        <v>69</v>
      </c>
      <c r="F201" s="6">
        <v>4</v>
      </c>
    </row>
    <row r="202" spans="5:6" x14ac:dyDescent="0.3">
      <c r="E202" s="15" t="s">
        <v>57</v>
      </c>
      <c r="F202" s="6">
        <v>1</v>
      </c>
    </row>
    <row r="203" spans="5:6" x14ac:dyDescent="0.3">
      <c r="E203" s="15" t="s">
        <v>56</v>
      </c>
      <c r="F203" s="6">
        <v>2</v>
      </c>
    </row>
    <row r="204" spans="5:6" x14ac:dyDescent="0.3">
      <c r="E204" s="15" t="s">
        <v>51</v>
      </c>
      <c r="F204" s="6">
        <v>1</v>
      </c>
    </row>
    <row r="205" spans="5:6" x14ac:dyDescent="0.3">
      <c r="E205" s="15" t="s">
        <v>50</v>
      </c>
      <c r="F205" s="6">
        <v>2</v>
      </c>
    </row>
    <row r="206" spans="5:6" x14ac:dyDescent="0.3">
      <c r="E206" s="19" t="s">
        <v>17</v>
      </c>
      <c r="F206" s="6"/>
    </row>
    <row r="207" spans="5:6" x14ac:dyDescent="0.3">
      <c r="E207" s="15" t="s">
        <v>212</v>
      </c>
      <c r="F207" s="6">
        <v>6</v>
      </c>
    </row>
    <row r="208" spans="5:6" x14ac:dyDescent="0.3">
      <c r="E208" s="15" t="s">
        <v>183</v>
      </c>
      <c r="F208" s="6">
        <v>214</v>
      </c>
    </row>
    <row r="209" spans="5:6" x14ac:dyDescent="0.3">
      <c r="E209" s="15" t="s">
        <v>182</v>
      </c>
      <c r="F209" s="6">
        <v>214</v>
      </c>
    </row>
    <row r="210" spans="5:6" x14ac:dyDescent="0.3">
      <c r="E210" s="15" t="s">
        <v>166</v>
      </c>
      <c r="F210" s="6">
        <v>14</v>
      </c>
    </row>
    <row r="211" spans="5:6" x14ac:dyDescent="0.3">
      <c r="E211" s="15" t="s">
        <v>158</v>
      </c>
      <c r="F211" s="6">
        <v>5</v>
      </c>
    </row>
    <row r="212" spans="5:6" x14ac:dyDescent="0.3">
      <c r="E212" s="15" t="s">
        <v>157</v>
      </c>
      <c r="F212" s="6">
        <v>7</v>
      </c>
    </row>
    <row r="213" spans="5:6" x14ac:dyDescent="0.3">
      <c r="E213" s="15" t="s">
        <v>150</v>
      </c>
      <c r="F213" s="6">
        <v>214</v>
      </c>
    </row>
    <row r="214" spans="5:6" x14ac:dyDescent="0.3">
      <c r="E214" s="15" t="s">
        <v>135</v>
      </c>
      <c r="F214" s="6">
        <v>214</v>
      </c>
    </row>
    <row r="215" spans="5:6" x14ac:dyDescent="0.3">
      <c r="E215" s="15" t="s">
        <v>96</v>
      </c>
      <c r="F215" s="6">
        <v>9</v>
      </c>
    </row>
    <row r="216" spans="5:6" x14ac:dyDescent="0.3">
      <c r="E216" s="15" t="s">
        <v>83</v>
      </c>
      <c r="F216" s="6">
        <v>214</v>
      </c>
    </row>
    <row r="217" spans="5:6" x14ac:dyDescent="0.3">
      <c r="E217" s="15" t="s">
        <v>38</v>
      </c>
      <c r="F217" s="6">
        <v>214</v>
      </c>
    </row>
    <row r="218" spans="5:6" x14ac:dyDescent="0.3">
      <c r="E218" s="15" t="s">
        <v>37</v>
      </c>
      <c r="F218" s="6">
        <v>505</v>
      </c>
    </row>
    <row r="219" spans="5:6" x14ac:dyDescent="0.3">
      <c r="E219" s="15" t="s">
        <v>36</v>
      </c>
      <c r="F219" s="6">
        <v>2</v>
      </c>
    </row>
    <row r="220" spans="5:6" x14ac:dyDescent="0.3">
      <c r="E220" s="19" t="s">
        <v>18</v>
      </c>
      <c r="F220" s="6"/>
    </row>
    <row r="221" spans="5:6" x14ac:dyDescent="0.3">
      <c r="E221" s="15" t="s">
        <v>172</v>
      </c>
      <c r="F221" s="6">
        <v>339</v>
      </c>
    </row>
    <row r="222" spans="5:6" x14ac:dyDescent="0.3">
      <c r="E222" s="15" t="s">
        <v>171</v>
      </c>
      <c r="F222" s="6">
        <v>327</v>
      </c>
    </row>
    <row r="223" spans="5:6" x14ac:dyDescent="0.3">
      <c r="E223" s="15" t="s">
        <v>170</v>
      </c>
      <c r="F223" s="6">
        <v>327</v>
      </c>
    </row>
    <row r="224" spans="5:6" x14ac:dyDescent="0.3">
      <c r="E224" s="15" t="s">
        <v>169</v>
      </c>
      <c r="F224" s="6">
        <v>327</v>
      </c>
    </row>
    <row r="225" spans="5:6" x14ac:dyDescent="0.3">
      <c r="E225" s="15" t="s">
        <v>168</v>
      </c>
      <c r="F225" s="6">
        <v>327</v>
      </c>
    </row>
    <row r="226" spans="5:6" x14ac:dyDescent="0.3">
      <c r="E226" s="15" t="s">
        <v>156</v>
      </c>
      <c r="F226" s="6">
        <v>13</v>
      </c>
    </row>
    <row r="227" spans="5:6" x14ac:dyDescent="0.3">
      <c r="E227" s="15" t="s">
        <v>132</v>
      </c>
      <c r="F227" s="6">
        <v>15</v>
      </c>
    </row>
    <row r="228" spans="5:6" x14ac:dyDescent="0.3">
      <c r="E228" s="15" t="s">
        <v>107</v>
      </c>
      <c r="F228" s="6">
        <v>11</v>
      </c>
    </row>
    <row r="229" spans="5:6" x14ac:dyDescent="0.3">
      <c r="E229" s="19" t="s">
        <v>19</v>
      </c>
      <c r="F229" s="6"/>
    </row>
    <row r="230" spans="5:6" x14ac:dyDescent="0.3">
      <c r="E230" s="15" t="s">
        <v>197</v>
      </c>
      <c r="F230" s="6">
        <v>20</v>
      </c>
    </row>
    <row r="231" spans="5:6" x14ac:dyDescent="0.3">
      <c r="E231" s="15" t="s">
        <v>196</v>
      </c>
      <c r="F231" s="6">
        <v>59</v>
      </c>
    </row>
    <row r="232" spans="5:6" x14ac:dyDescent="0.3">
      <c r="E232" s="15" t="s">
        <v>195</v>
      </c>
      <c r="F232" s="6">
        <v>62</v>
      </c>
    </row>
    <row r="233" spans="5:6" x14ac:dyDescent="0.3">
      <c r="E233" s="15" t="s">
        <v>110</v>
      </c>
      <c r="F233" s="6">
        <v>336</v>
      </c>
    </row>
    <row r="234" spans="5:6" x14ac:dyDescent="0.3">
      <c r="E234" s="15" t="s">
        <v>109</v>
      </c>
      <c r="F234" s="6">
        <v>92</v>
      </c>
    </row>
    <row r="235" spans="5:6" x14ac:dyDescent="0.3">
      <c r="E235" s="15" t="s">
        <v>91</v>
      </c>
      <c r="F235" s="6">
        <v>321</v>
      </c>
    </row>
    <row r="236" spans="5:6" x14ac:dyDescent="0.3">
      <c r="E236" s="15" t="s">
        <v>73</v>
      </c>
      <c r="F236" s="6">
        <v>30</v>
      </c>
    </row>
    <row r="237" spans="5:6" x14ac:dyDescent="0.3">
      <c r="E237" s="15" t="s">
        <v>64</v>
      </c>
      <c r="F237" s="6">
        <v>9</v>
      </c>
    </row>
    <row r="238" spans="5:6" x14ac:dyDescent="0.3">
      <c r="E238" s="15" t="s">
        <v>63</v>
      </c>
      <c r="F238" s="6">
        <v>8</v>
      </c>
    </row>
    <row r="239" spans="5:6" x14ac:dyDescent="0.3">
      <c r="E239" s="15" t="s">
        <v>62</v>
      </c>
      <c r="F239" s="6">
        <v>9</v>
      </c>
    </row>
    <row r="240" spans="5:6" x14ac:dyDescent="0.3">
      <c r="E240" s="15" t="s">
        <v>61</v>
      </c>
      <c r="F240" s="6">
        <v>7</v>
      </c>
    </row>
    <row r="241" spans="5:6" x14ac:dyDescent="0.3">
      <c r="E241" s="15" t="s">
        <v>56</v>
      </c>
      <c r="F241" s="6">
        <v>1</v>
      </c>
    </row>
    <row r="242" spans="5:6" x14ac:dyDescent="0.3">
      <c r="E242" s="19" t="s">
        <v>20</v>
      </c>
      <c r="F242" s="6"/>
    </row>
    <row r="243" spans="5:6" x14ac:dyDescent="0.3">
      <c r="E243" s="15" t="s">
        <v>209</v>
      </c>
      <c r="F243" s="6">
        <v>1</v>
      </c>
    </row>
    <row r="244" spans="5:6" x14ac:dyDescent="0.3">
      <c r="E244" s="15" t="s">
        <v>206</v>
      </c>
      <c r="F244" s="6">
        <v>182</v>
      </c>
    </row>
    <row r="245" spans="5:6" x14ac:dyDescent="0.3">
      <c r="E245" s="15" t="s">
        <v>205</v>
      </c>
      <c r="F245" s="6">
        <v>182</v>
      </c>
    </row>
    <row r="246" spans="5:6" x14ac:dyDescent="0.3">
      <c r="E246" s="15" t="s">
        <v>204</v>
      </c>
      <c r="F246" s="6">
        <v>182</v>
      </c>
    </row>
    <row r="247" spans="5:6" x14ac:dyDescent="0.3">
      <c r="E247" s="15" t="s">
        <v>203</v>
      </c>
      <c r="F247" s="6">
        <v>182</v>
      </c>
    </row>
    <row r="248" spans="5:6" x14ac:dyDescent="0.3">
      <c r="E248" s="15" t="s">
        <v>195</v>
      </c>
      <c r="F248" s="6">
        <v>42</v>
      </c>
    </row>
    <row r="249" spans="5:6" x14ac:dyDescent="0.3">
      <c r="E249" s="15" t="s">
        <v>167</v>
      </c>
      <c r="F249" s="6">
        <v>182</v>
      </c>
    </row>
    <row r="250" spans="5:6" x14ac:dyDescent="0.3">
      <c r="E250" s="15" t="s">
        <v>121</v>
      </c>
      <c r="F250" s="6">
        <v>181</v>
      </c>
    </row>
    <row r="251" spans="5:6" x14ac:dyDescent="0.3">
      <c r="E251" s="15" t="s">
        <v>81</v>
      </c>
      <c r="F251" s="6">
        <v>54</v>
      </c>
    </row>
    <row r="252" spans="5:6" x14ac:dyDescent="0.3">
      <c r="E252" s="15" t="s">
        <v>80</v>
      </c>
      <c r="F252" s="6">
        <v>54</v>
      </c>
    </row>
    <row r="253" spans="5:6" x14ac:dyDescent="0.3">
      <c r="E253" s="15" t="s">
        <v>79</v>
      </c>
      <c r="F253" s="6">
        <v>54</v>
      </c>
    </row>
    <row r="254" spans="5:6" x14ac:dyDescent="0.3">
      <c r="E254" s="15" t="s">
        <v>72</v>
      </c>
      <c r="F254" s="6">
        <v>1</v>
      </c>
    </row>
    <row r="255" spans="5:6" x14ac:dyDescent="0.3">
      <c r="E255" s="15" t="s">
        <v>58</v>
      </c>
      <c r="F255" s="6">
        <v>182</v>
      </c>
    </row>
    <row r="256" spans="5:6" x14ac:dyDescent="0.3">
      <c r="E256" s="15" t="s">
        <v>50</v>
      </c>
      <c r="F256" s="6">
        <v>30</v>
      </c>
    </row>
    <row r="257" spans="5:6" x14ac:dyDescent="0.3">
      <c r="E257" s="15" t="s">
        <v>49</v>
      </c>
      <c r="F257" s="6">
        <v>183</v>
      </c>
    </row>
    <row r="258" spans="5:6" x14ac:dyDescent="0.3">
      <c r="E258" s="5" t="s">
        <v>4</v>
      </c>
      <c r="F258" s="6">
        <v>22214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438F-92CD-4651-86DF-78CD030393FC}">
  <dimension ref="A1:M288"/>
  <sheetViews>
    <sheetView topLeftCell="G1" workbookViewId="0">
      <selection activeCell="M3" sqref="M3"/>
    </sheetView>
  </sheetViews>
  <sheetFormatPr defaultRowHeight="14.4" x14ac:dyDescent="0.3"/>
  <cols>
    <col min="1" max="1" width="27.5546875" bestFit="1" customWidth="1"/>
    <col min="2" max="2" width="8.21875" bestFit="1" customWidth="1"/>
    <col min="3" max="3" width="3.88671875" customWidth="1"/>
    <col min="4" max="4" width="38.5546875" bestFit="1" customWidth="1"/>
    <col min="5" max="5" width="14.21875" bestFit="1" customWidth="1"/>
    <col min="6" max="6" width="3.33203125" customWidth="1"/>
    <col min="7" max="7" width="38.77734375" bestFit="1" customWidth="1"/>
    <col min="8" max="8" width="12.21875" bestFit="1" customWidth="1"/>
    <col min="9" max="9" width="4.21875" customWidth="1"/>
    <col min="10" max="10" width="30.33203125" bestFit="1" customWidth="1"/>
    <col min="11" max="11" width="14.21875" bestFit="1" customWidth="1"/>
    <col min="12" max="12" width="5.5546875" bestFit="1" customWidth="1"/>
    <col min="13" max="13" width="19.21875" bestFit="1" customWidth="1"/>
    <col min="14" max="14" width="23.88671875" bestFit="1" customWidth="1"/>
    <col min="15" max="15" width="22.77734375" bestFit="1" customWidth="1"/>
    <col min="16" max="16" width="16.109375" bestFit="1" customWidth="1"/>
    <col min="17" max="17" width="5.88671875" bestFit="1" customWidth="1"/>
    <col min="18" max="18" width="10.5546875" bestFit="1" customWidth="1"/>
  </cols>
  <sheetData>
    <row r="1" spans="1:13" ht="72" x14ac:dyDescent="0.3">
      <c r="A1" s="7" t="s">
        <v>229</v>
      </c>
      <c r="B1" s="8" t="s">
        <v>5</v>
      </c>
      <c r="D1" s="7" t="s">
        <v>230</v>
      </c>
      <c r="E1" s="8" t="s">
        <v>5</v>
      </c>
      <c r="G1" s="18" t="s">
        <v>233</v>
      </c>
      <c r="H1" s="8" t="s">
        <v>5</v>
      </c>
      <c r="I1" s="13"/>
      <c r="J1" s="18" t="s">
        <v>241</v>
      </c>
      <c r="M1" s="7" t="s">
        <v>242</v>
      </c>
    </row>
    <row r="2" spans="1:13" x14ac:dyDescent="0.3">
      <c r="A2" s="21" t="s">
        <v>222</v>
      </c>
      <c r="B2" s="6">
        <v>1327</v>
      </c>
      <c r="D2" s="22" t="s">
        <v>8</v>
      </c>
      <c r="E2" s="6"/>
      <c r="G2" s="5" t="s">
        <v>231</v>
      </c>
      <c r="H2" s="6"/>
      <c r="I2" s="13"/>
      <c r="J2" s="5" t="s">
        <v>222</v>
      </c>
      <c r="M2" s="20" t="s">
        <v>23</v>
      </c>
    </row>
    <row r="3" spans="1:13" x14ac:dyDescent="0.3">
      <c r="A3" s="21" t="s">
        <v>223</v>
      </c>
      <c r="B3" s="6">
        <v>3562</v>
      </c>
      <c r="D3" s="23" t="s">
        <v>222</v>
      </c>
      <c r="E3" s="6"/>
      <c r="G3" s="15" t="s">
        <v>23</v>
      </c>
      <c r="H3" s="6"/>
      <c r="I3" s="13"/>
      <c r="J3" s="15" t="s">
        <v>235</v>
      </c>
      <c r="M3" s="20">
        <v>13</v>
      </c>
    </row>
    <row r="4" spans="1:13" x14ac:dyDescent="0.3">
      <c r="A4" s="21" t="s">
        <v>224</v>
      </c>
      <c r="B4" s="6">
        <v>3619</v>
      </c>
      <c r="D4" s="24" t="s">
        <v>23</v>
      </c>
      <c r="E4" s="6">
        <v>98</v>
      </c>
      <c r="G4" s="24" t="s">
        <v>222</v>
      </c>
      <c r="H4" s="6">
        <v>478</v>
      </c>
      <c r="I4" s="13"/>
      <c r="J4" s="5" t="s">
        <v>223</v>
      </c>
      <c r="M4" s="20" t="s">
        <v>24</v>
      </c>
    </row>
    <row r="5" spans="1:13" x14ac:dyDescent="0.3">
      <c r="A5" s="21" t="s">
        <v>225</v>
      </c>
      <c r="B5" s="6">
        <v>2501</v>
      </c>
      <c r="D5" s="24" t="s">
        <v>24</v>
      </c>
      <c r="E5" s="6">
        <v>94</v>
      </c>
      <c r="G5" s="24" t="s">
        <v>223</v>
      </c>
      <c r="H5" s="6">
        <v>1290</v>
      </c>
      <c r="I5" s="13"/>
      <c r="J5" s="15" t="s">
        <v>236</v>
      </c>
      <c r="M5" s="20">
        <v>13</v>
      </c>
    </row>
    <row r="6" spans="1:13" ht="28.8" x14ac:dyDescent="0.3">
      <c r="A6" s="21" t="s">
        <v>226</v>
      </c>
      <c r="B6" s="6">
        <v>1229</v>
      </c>
      <c r="D6" s="23" t="s">
        <v>223</v>
      </c>
      <c r="E6" s="6"/>
      <c r="G6" s="24" t="s">
        <v>224</v>
      </c>
      <c r="H6" s="6">
        <v>1283</v>
      </c>
      <c r="J6" s="5" t="s">
        <v>224</v>
      </c>
      <c r="M6" s="20" t="s">
        <v>25</v>
      </c>
    </row>
    <row r="7" spans="1:13" x14ac:dyDescent="0.3">
      <c r="A7" s="21" t="s">
        <v>227</v>
      </c>
      <c r="B7" s="6">
        <v>3648</v>
      </c>
      <c r="D7" s="24" t="s">
        <v>23</v>
      </c>
      <c r="E7" s="6">
        <v>254</v>
      </c>
      <c r="G7" s="24" t="s">
        <v>225</v>
      </c>
      <c r="H7" s="6">
        <v>878</v>
      </c>
      <c r="J7" s="15" t="s">
        <v>237</v>
      </c>
      <c r="M7" s="20">
        <v>11</v>
      </c>
    </row>
    <row r="8" spans="1:13" x14ac:dyDescent="0.3">
      <c r="A8" s="21" t="s">
        <v>228</v>
      </c>
      <c r="B8" s="6">
        <v>6328</v>
      </c>
      <c r="D8" s="24" t="s">
        <v>24</v>
      </c>
      <c r="E8" s="6">
        <v>270</v>
      </c>
      <c r="G8" s="24" t="s">
        <v>226</v>
      </c>
      <c r="H8" s="6">
        <v>398</v>
      </c>
      <c r="J8" s="5" t="s">
        <v>225</v>
      </c>
      <c r="M8" s="20" t="s">
        <v>4</v>
      </c>
    </row>
    <row r="9" spans="1:13" x14ac:dyDescent="0.3">
      <c r="A9" s="5" t="s">
        <v>4</v>
      </c>
      <c r="B9" s="6">
        <v>22214</v>
      </c>
      <c r="D9" s="23" t="s">
        <v>224</v>
      </c>
      <c r="E9" s="6"/>
      <c r="G9" s="24" t="s">
        <v>227</v>
      </c>
      <c r="H9" s="6">
        <v>1236</v>
      </c>
      <c r="J9" s="15" t="s">
        <v>238</v>
      </c>
    </row>
    <row r="10" spans="1:13" ht="28.8" x14ac:dyDescent="0.3">
      <c r="D10" s="24" t="s">
        <v>23</v>
      </c>
      <c r="E10" s="6">
        <v>239</v>
      </c>
      <c r="G10" s="24" t="s">
        <v>228</v>
      </c>
      <c r="H10" s="6">
        <v>2214</v>
      </c>
      <c r="J10" s="21" t="s">
        <v>226</v>
      </c>
    </row>
    <row r="11" spans="1:13" x14ac:dyDescent="0.3">
      <c r="D11" s="24" t="s">
        <v>24</v>
      </c>
      <c r="E11" s="6">
        <v>269</v>
      </c>
      <c r="G11" s="15" t="s">
        <v>24</v>
      </c>
      <c r="H11" s="6"/>
      <c r="J11" s="15" t="s">
        <v>239</v>
      </c>
    </row>
    <row r="12" spans="1:13" x14ac:dyDescent="0.3">
      <c r="D12" s="23" t="s">
        <v>225</v>
      </c>
      <c r="E12" s="6"/>
      <c r="G12" s="24" t="s">
        <v>222</v>
      </c>
      <c r="H12" s="6">
        <v>495</v>
      </c>
      <c r="J12" s="5" t="s">
        <v>227</v>
      </c>
    </row>
    <row r="13" spans="1:13" x14ac:dyDescent="0.3">
      <c r="D13" s="24" t="s">
        <v>23</v>
      </c>
      <c r="E13" s="6">
        <v>189</v>
      </c>
      <c r="G13" s="24" t="s">
        <v>223</v>
      </c>
      <c r="H13" s="6">
        <v>1348</v>
      </c>
      <c r="J13" s="15" t="s">
        <v>240</v>
      </c>
    </row>
    <row r="14" spans="1:13" x14ac:dyDescent="0.3">
      <c r="D14" s="24" t="s">
        <v>24</v>
      </c>
      <c r="E14" s="6">
        <v>207</v>
      </c>
      <c r="G14" s="24" t="s">
        <v>224</v>
      </c>
      <c r="H14" s="6">
        <v>1380</v>
      </c>
      <c r="J14" s="5" t="s">
        <v>228</v>
      </c>
    </row>
    <row r="15" spans="1:13" x14ac:dyDescent="0.3">
      <c r="D15" s="23" t="s">
        <v>226</v>
      </c>
      <c r="E15" s="6"/>
      <c r="G15" s="24" t="s">
        <v>225</v>
      </c>
      <c r="H15" s="6">
        <v>974</v>
      </c>
      <c r="J15" s="15" t="s">
        <v>240</v>
      </c>
    </row>
    <row r="16" spans="1:13" x14ac:dyDescent="0.3">
      <c r="D16" s="24" t="s">
        <v>23</v>
      </c>
      <c r="E16" s="6">
        <v>79</v>
      </c>
      <c r="G16" s="24" t="s">
        <v>226</v>
      </c>
      <c r="H16" s="6">
        <v>465</v>
      </c>
      <c r="J16" s="5" t="s">
        <v>4</v>
      </c>
    </row>
    <row r="17" spans="4:8" x14ac:dyDescent="0.3">
      <c r="D17" s="24" t="s">
        <v>24</v>
      </c>
      <c r="E17" s="6">
        <v>87</v>
      </c>
      <c r="G17" s="24" t="s">
        <v>227</v>
      </c>
      <c r="H17" s="6">
        <v>1425</v>
      </c>
    </row>
    <row r="18" spans="4:8" x14ac:dyDescent="0.3">
      <c r="D18" s="23" t="s">
        <v>227</v>
      </c>
      <c r="E18" s="6"/>
      <c r="G18" s="24" t="s">
        <v>228</v>
      </c>
      <c r="H18" s="6">
        <v>2400</v>
      </c>
    </row>
    <row r="19" spans="4:8" x14ac:dyDescent="0.3">
      <c r="D19" s="24" t="s">
        <v>23</v>
      </c>
      <c r="E19" s="6">
        <v>237</v>
      </c>
      <c r="G19" s="15" t="s">
        <v>25</v>
      </c>
      <c r="H19" s="6"/>
    </row>
    <row r="20" spans="4:8" x14ac:dyDescent="0.3">
      <c r="D20" s="24" t="s">
        <v>24</v>
      </c>
      <c r="E20" s="6">
        <v>293</v>
      </c>
      <c r="G20" s="24" t="s">
        <v>222</v>
      </c>
      <c r="H20" s="6">
        <v>30</v>
      </c>
    </row>
    <row r="21" spans="4:8" x14ac:dyDescent="0.3">
      <c r="D21" s="23" t="s">
        <v>228</v>
      </c>
      <c r="E21" s="6"/>
      <c r="G21" s="24" t="s">
        <v>223</v>
      </c>
      <c r="H21" s="6">
        <v>63</v>
      </c>
    </row>
    <row r="22" spans="4:8" x14ac:dyDescent="0.3">
      <c r="D22" s="24" t="s">
        <v>23</v>
      </c>
      <c r="E22" s="6">
        <v>435</v>
      </c>
      <c r="G22" s="24" t="s">
        <v>224</v>
      </c>
      <c r="H22" s="6">
        <v>81</v>
      </c>
    </row>
    <row r="23" spans="4:8" x14ac:dyDescent="0.3">
      <c r="D23" s="24" t="s">
        <v>24</v>
      </c>
      <c r="E23" s="6">
        <v>491</v>
      </c>
      <c r="G23" s="24" t="s">
        <v>225</v>
      </c>
      <c r="H23" s="6">
        <v>50</v>
      </c>
    </row>
    <row r="24" spans="4:8" x14ac:dyDescent="0.3">
      <c r="D24" s="22" t="s">
        <v>9</v>
      </c>
      <c r="E24" s="6"/>
      <c r="G24" s="24" t="s">
        <v>226</v>
      </c>
      <c r="H24" s="6">
        <v>32</v>
      </c>
    </row>
    <row r="25" spans="4:8" x14ac:dyDescent="0.3">
      <c r="D25" s="23" t="s">
        <v>222</v>
      </c>
      <c r="E25" s="6"/>
      <c r="G25" s="24" t="s">
        <v>227</v>
      </c>
      <c r="H25" s="6">
        <v>72</v>
      </c>
    </row>
    <row r="26" spans="4:8" x14ac:dyDescent="0.3">
      <c r="D26" s="24" t="s">
        <v>23</v>
      </c>
      <c r="E26" s="6">
        <v>2</v>
      </c>
      <c r="G26" s="24" t="s">
        <v>228</v>
      </c>
      <c r="H26" s="6">
        <v>123</v>
      </c>
    </row>
    <row r="27" spans="4:8" x14ac:dyDescent="0.3">
      <c r="D27" s="24" t="s">
        <v>24</v>
      </c>
      <c r="E27" s="6">
        <v>2</v>
      </c>
      <c r="G27" s="5" t="s">
        <v>232</v>
      </c>
      <c r="H27" s="6"/>
    </row>
    <row r="28" spans="4:8" x14ac:dyDescent="0.3">
      <c r="D28" s="23" t="s">
        <v>223</v>
      </c>
      <c r="E28" s="6"/>
      <c r="G28" s="15" t="s">
        <v>23</v>
      </c>
      <c r="H28" s="6"/>
    </row>
    <row r="29" spans="4:8" x14ac:dyDescent="0.3">
      <c r="D29" s="24" t="s">
        <v>23</v>
      </c>
      <c r="E29" s="6">
        <v>7</v>
      </c>
      <c r="G29" s="24" t="s">
        <v>222</v>
      </c>
      <c r="H29" s="6">
        <v>156</v>
      </c>
    </row>
    <row r="30" spans="4:8" x14ac:dyDescent="0.3">
      <c r="D30" s="24" t="s">
        <v>24</v>
      </c>
      <c r="E30" s="6">
        <v>7</v>
      </c>
      <c r="G30" s="24" t="s">
        <v>223</v>
      </c>
      <c r="H30" s="6">
        <v>400</v>
      </c>
    </row>
    <row r="31" spans="4:8" x14ac:dyDescent="0.3">
      <c r="D31" s="23" t="s">
        <v>224</v>
      </c>
      <c r="E31" s="6"/>
      <c r="G31" s="24" t="s">
        <v>224</v>
      </c>
      <c r="H31" s="6">
        <v>389</v>
      </c>
    </row>
    <row r="32" spans="4:8" x14ac:dyDescent="0.3">
      <c r="D32" s="24" t="s">
        <v>23</v>
      </c>
      <c r="E32" s="6">
        <v>2</v>
      </c>
      <c r="G32" s="24" t="s">
        <v>225</v>
      </c>
      <c r="H32" s="6">
        <v>281</v>
      </c>
    </row>
    <row r="33" spans="4:8" x14ac:dyDescent="0.3">
      <c r="D33" s="24" t="s">
        <v>24</v>
      </c>
      <c r="E33" s="6">
        <v>8</v>
      </c>
      <c r="G33" s="24" t="s">
        <v>226</v>
      </c>
      <c r="H33" s="6">
        <v>150</v>
      </c>
    </row>
    <row r="34" spans="4:8" x14ac:dyDescent="0.3">
      <c r="D34" s="23" t="s">
        <v>225</v>
      </c>
      <c r="E34" s="6"/>
      <c r="G34" s="24" t="s">
        <v>227</v>
      </c>
      <c r="H34" s="6">
        <v>417</v>
      </c>
    </row>
    <row r="35" spans="4:8" x14ac:dyDescent="0.3">
      <c r="D35" s="24" t="s">
        <v>23</v>
      </c>
      <c r="E35" s="6">
        <v>1</v>
      </c>
      <c r="G35" s="24" t="s">
        <v>228</v>
      </c>
      <c r="H35" s="6">
        <v>751</v>
      </c>
    </row>
    <row r="36" spans="4:8" x14ac:dyDescent="0.3">
      <c r="D36" s="24" t="s">
        <v>24</v>
      </c>
      <c r="E36" s="6">
        <v>3</v>
      </c>
      <c r="G36" s="15" t="s">
        <v>24</v>
      </c>
      <c r="H36" s="6"/>
    </row>
    <row r="37" spans="4:8" x14ac:dyDescent="0.3">
      <c r="D37" s="23" t="s">
        <v>226</v>
      </c>
      <c r="E37" s="6"/>
      <c r="G37" s="24" t="s">
        <v>222</v>
      </c>
      <c r="H37" s="6">
        <v>163</v>
      </c>
    </row>
    <row r="38" spans="4:8" x14ac:dyDescent="0.3">
      <c r="D38" s="24" t="s">
        <v>23</v>
      </c>
      <c r="E38" s="6">
        <v>1</v>
      </c>
      <c r="G38" s="24" t="s">
        <v>223</v>
      </c>
      <c r="H38" s="6">
        <v>437</v>
      </c>
    </row>
    <row r="39" spans="4:8" x14ac:dyDescent="0.3">
      <c r="D39" s="24" t="s">
        <v>24</v>
      </c>
      <c r="E39" s="6">
        <v>1</v>
      </c>
      <c r="G39" s="24" t="s">
        <v>224</v>
      </c>
      <c r="H39" s="6">
        <v>458</v>
      </c>
    </row>
    <row r="40" spans="4:8" x14ac:dyDescent="0.3">
      <c r="D40" s="23" t="s">
        <v>227</v>
      </c>
      <c r="E40" s="6"/>
      <c r="G40" s="24" t="s">
        <v>225</v>
      </c>
      <c r="H40" s="6">
        <v>301</v>
      </c>
    </row>
    <row r="41" spans="4:8" x14ac:dyDescent="0.3">
      <c r="D41" s="24" t="s">
        <v>23</v>
      </c>
      <c r="E41" s="6">
        <v>7</v>
      </c>
      <c r="G41" s="24" t="s">
        <v>226</v>
      </c>
      <c r="H41" s="6">
        <v>177</v>
      </c>
    </row>
    <row r="42" spans="4:8" x14ac:dyDescent="0.3">
      <c r="D42" s="24" t="s">
        <v>24</v>
      </c>
      <c r="E42" s="6">
        <v>3</v>
      </c>
      <c r="G42" s="24" t="s">
        <v>227</v>
      </c>
      <c r="H42" s="6">
        <v>465</v>
      </c>
    </row>
    <row r="43" spans="4:8" x14ac:dyDescent="0.3">
      <c r="D43" s="23" t="s">
        <v>228</v>
      </c>
      <c r="E43" s="6"/>
      <c r="G43" s="24" t="s">
        <v>228</v>
      </c>
      <c r="H43" s="6">
        <v>800</v>
      </c>
    </row>
    <row r="44" spans="4:8" x14ac:dyDescent="0.3">
      <c r="D44" s="24" t="s">
        <v>23</v>
      </c>
      <c r="E44" s="6">
        <v>4</v>
      </c>
      <c r="G44" s="15" t="s">
        <v>25</v>
      </c>
      <c r="H44" s="6"/>
    </row>
    <row r="45" spans="4:8" x14ac:dyDescent="0.3">
      <c r="D45" s="24" t="s">
        <v>24</v>
      </c>
      <c r="E45" s="6">
        <v>4</v>
      </c>
      <c r="G45" s="24" t="s">
        <v>222</v>
      </c>
      <c r="H45" s="6">
        <v>5</v>
      </c>
    </row>
    <row r="46" spans="4:8" x14ac:dyDescent="0.3">
      <c r="D46" s="22" t="s">
        <v>10</v>
      </c>
      <c r="E46" s="6"/>
      <c r="G46" s="24" t="s">
        <v>223</v>
      </c>
      <c r="H46" s="6">
        <v>24</v>
      </c>
    </row>
    <row r="47" spans="4:8" x14ac:dyDescent="0.3">
      <c r="D47" s="23" t="s">
        <v>222</v>
      </c>
      <c r="E47" s="6"/>
      <c r="G47" s="24" t="s">
        <v>224</v>
      </c>
      <c r="H47" s="6">
        <v>28</v>
      </c>
    </row>
    <row r="48" spans="4:8" x14ac:dyDescent="0.3">
      <c r="D48" s="24" t="s">
        <v>23</v>
      </c>
      <c r="E48" s="6">
        <v>42</v>
      </c>
      <c r="G48" s="24" t="s">
        <v>225</v>
      </c>
      <c r="H48" s="6">
        <v>17</v>
      </c>
    </row>
    <row r="49" spans="4:8" x14ac:dyDescent="0.3">
      <c r="D49" s="24" t="s">
        <v>24</v>
      </c>
      <c r="E49" s="6">
        <v>42</v>
      </c>
      <c r="G49" s="24" t="s">
        <v>226</v>
      </c>
      <c r="H49" s="6">
        <v>7</v>
      </c>
    </row>
    <row r="50" spans="4:8" x14ac:dyDescent="0.3">
      <c r="D50" s="23" t="s">
        <v>223</v>
      </c>
      <c r="E50" s="6"/>
      <c r="G50" s="24" t="s">
        <v>227</v>
      </c>
      <c r="H50" s="6">
        <v>33</v>
      </c>
    </row>
    <row r="51" spans="4:8" x14ac:dyDescent="0.3">
      <c r="D51" s="24" t="s">
        <v>23</v>
      </c>
      <c r="E51" s="6">
        <v>116</v>
      </c>
      <c r="G51" s="24" t="s">
        <v>228</v>
      </c>
      <c r="H51" s="6">
        <v>40</v>
      </c>
    </row>
    <row r="52" spans="4:8" x14ac:dyDescent="0.3">
      <c r="D52" s="24" t="s">
        <v>24</v>
      </c>
      <c r="E52" s="6">
        <v>132</v>
      </c>
      <c r="G52" s="5" t="s">
        <v>4</v>
      </c>
      <c r="H52" s="6">
        <v>22214</v>
      </c>
    </row>
    <row r="53" spans="4:8" x14ac:dyDescent="0.3">
      <c r="D53" s="23" t="s">
        <v>224</v>
      </c>
      <c r="E53" s="6"/>
    </row>
    <row r="54" spans="4:8" x14ac:dyDescent="0.3">
      <c r="D54" s="24" t="s">
        <v>23</v>
      </c>
      <c r="E54" s="6">
        <v>119</v>
      </c>
    </row>
    <row r="55" spans="4:8" x14ac:dyDescent="0.3">
      <c r="D55" s="24" t="s">
        <v>24</v>
      </c>
      <c r="E55" s="6">
        <v>142</v>
      </c>
    </row>
    <row r="56" spans="4:8" x14ac:dyDescent="0.3">
      <c r="D56" s="23" t="s">
        <v>225</v>
      </c>
      <c r="E56" s="6"/>
    </row>
    <row r="57" spans="4:8" x14ac:dyDescent="0.3">
      <c r="D57" s="24" t="s">
        <v>23</v>
      </c>
      <c r="E57" s="6">
        <v>85</v>
      </c>
    </row>
    <row r="58" spans="4:8" x14ac:dyDescent="0.3">
      <c r="D58" s="24" t="s">
        <v>24</v>
      </c>
      <c r="E58" s="6">
        <v>90</v>
      </c>
    </row>
    <row r="59" spans="4:8" x14ac:dyDescent="0.3">
      <c r="D59" s="23" t="s">
        <v>226</v>
      </c>
      <c r="E59" s="6"/>
    </row>
    <row r="60" spans="4:8" x14ac:dyDescent="0.3">
      <c r="D60" s="24" t="s">
        <v>23</v>
      </c>
      <c r="E60" s="6">
        <v>40</v>
      </c>
    </row>
    <row r="61" spans="4:8" x14ac:dyDescent="0.3">
      <c r="D61" s="24" t="s">
        <v>24</v>
      </c>
      <c r="E61" s="6">
        <v>63</v>
      </c>
    </row>
    <row r="62" spans="4:8" x14ac:dyDescent="0.3">
      <c r="D62" s="23" t="s">
        <v>227</v>
      </c>
      <c r="E62" s="6"/>
    </row>
    <row r="63" spans="4:8" x14ac:dyDescent="0.3">
      <c r="D63" s="24" t="s">
        <v>23</v>
      </c>
      <c r="E63" s="6">
        <v>124</v>
      </c>
    </row>
    <row r="64" spans="4:8" x14ac:dyDescent="0.3">
      <c r="D64" s="24" t="s">
        <v>24</v>
      </c>
      <c r="E64" s="6">
        <v>142</v>
      </c>
    </row>
    <row r="65" spans="4:5" x14ac:dyDescent="0.3">
      <c r="D65" s="23" t="s">
        <v>228</v>
      </c>
      <c r="E65" s="6"/>
    </row>
    <row r="66" spans="4:5" x14ac:dyDescent="0.3">
      <c r="D66" s="24" t="s">
        <v>23</v>
      </c>
      <c r="E66" s="6">
        <v>231</v>
      </c>
    </row>
    <row r="67" spans="4:5" x14ac:dyDescent="0.3">
      <c r="D67" s="24" t="s">
        <v>24</v>
      </c>
      <c r="E67" s="6">
        <v>225</v>
      </c>
    </row>
    <row r="68" spans="4:5" x14ac:dyDescent="0.3">
      <c r="D68" s="22" t="s">
        <v>11</v>
      </c>
      <c r="E68" s="6"/>
    </row>
    <row r="69" spans="4:5" x14ac:dyDescent="0.3">
      <c r="D69" s="23" t="s">
        <v>222</v>
      </c>
      <c r="E69" s="6"/>
    </row>
    <row r="70" spans="4:5" x14ac:dyDescent="0.3">
      <c r="D70" s="24" t="s">
        <v>23</v>
      </c>
      <c r="E70" s="6">
        <v>193</v>
      </c>
    </row>
    <row r="71" spans="4:5" x14ac:dyDescent="0.3">
      <c r="D71" s="24" t="s">
        <v>24</v>
      </c>
      <c r="E71" s="6">
        <v>207</v>
      </c>
    </row>
    <row r="72" spans="4:5" x14ac:dyDescent="0.3">
      <c r="D72" s="23" t="s">
        <v>223</v>
      </c>
      <c r="E72" s="6"/>
    </row>
    <row r="73" spans="4:5" x14ac:dyDescent="0.3">
      <c r="D73" s="24" t="s">
        <v>23</v>
      </c>
      <c r="E73" s="6">
        <v>491</v>
      </c>
    </row>
    <row r="74" spans="4:5" x14ac:dyDescent="0.3">
      <c r="D74" s="24" t="s">
        <v>24</v>
      </c>
      <c r="E74" s="6">
        <v>525</v>
      </c>
    </row>
    <row r="75" spans="4:5" x14ac:dyDescent="0.3">
      <c r="D75" s="23" t="s">
        <v>224</v>
      </c>
      <c r="E75" s="6"/>
    </row>
    <row r="76" spans="4:5" x14ac:dyDescent="0.3">
      <c r="D76" s="24" t="s">
        <v>23</v>
      </c>
      <c r="E76" s="6">
        <v>514</v>
      </c>
    </row>
    <row r="77" spans="4:5" x14ac:dyDescent="0.3">
      <c r="D77" s="24" t="s">
        <v>24</v>
      </c>
      <c r="E77" s="6">
        <v>532</v>
      </c>
    </row>
    <row r="78" spans="4:5" x14ac:dyDescent="0.3">
      <c r="D78" s="23" t="s">
        <v>225</v>
      </c>
      <c r="E78" s="6"/>
    </row>
    <row r="79" spans="4:5" x14ac:dyDescent="0.3">
      <c r="D79" s="24" t="s">
        <v>23</v>
      </c>
      <c r="E79" s="6">
        <v>349</v>
      </c>
    </row>
    <row r="80" spans="4:5" x14ac:dyDescent="0.3">
      <c r="D80" s="24" t="s">
        <v>24</v>
      </c>
      <c r="E80" s="6">
        <v>373</v>
      </c>
    </row>
    <row r="81" spans="4:5" x14ac:dyDescent="0.3">
      <c r="D81" s="23" t="s">
        <v>226</v>
      </c>
      <c r="E81" s="6"/>
    </row>
    <row r="82" spans="4:5" x14ac:dyDescent="0.3">
      <c r="D82" s="24" t="s">
        <v>23</v>
      </c>
      <c r="E82" s="6">
        <v>170</v>
      </c>
    </row>
    <row r="83" spans="4:5" x14ac:dyDescent="0.3">
      <c r="D83" s="24" t="s">
        <v>24</v>
      </c>
      <c r="E83" s="6">
        <v>190</v>
      </c>
    </row>
    <row r="84" spans="4:5" x14ac:dyDescent="0.3">
      <c r="D84" s="23" t="s">
        <v>227</v>
      </c>
      <c r="E84" s="6"/>
    </row>
    <row r="85" spans="4:5" x14ac:dyDescent="0.3">
      <c r="D85" s="24" t="s">
        <v>23</v>
      </c>
      <c r="E85" s="6">
        <v>472</v>
      </c>
    </row>
    <row r="86" spans="4:5" x14ac:dyDescent="0.3">
      <c r="D86" s="24" t="s">
        <v>24</v>
      </c>
      <c r="E86" s="6">
        <v>560</v>
      </c>
    </row>
    <row r="87" spans="4:5" x14ac:dyDescent="0.3">
      <c r="D87" s="23" t="s">
        <v>228</v>
      </c>
      <c r="E87" s="6"/>
    </row>
    <row r="88" spans="4:5" x14ac:dyDescent="0.3">
      <c r="D88" s="24" t="s">
        <v>23</v>
      </c>
      <c r="E88" s="6">
        <v>931</v>
      </c>
    </row>
    <row r="89" spans="4:5" x14ac:dyDescent="0.3">
      <c r="D89" s="24" t="s">
        <v>24</v>
      </c>
      <c r="E89" s="6">
        <v>986</v>
      </c>
    </row>
    <row r="90" spans="4:5" x14ac:dyDescent="0.3">
      <c r="D90" s="22" t="s">
        <v>12</v>
      </c>
      <c r="E90" s="6"/>
    </row>
    <row r="91" spans="4:5" x14ac:dyDescent="0.3">
      <c r="D91" s="23" t="s">
        <v>222</v>
      </c>
      <c r="E91" s="6"/>
    </row>
    <row r="92" spans="4:5" x14ac:dyDescent="0.3">
      <c r="D92" s="24" t="s">
        <v>23</v>
      </c>
      <c r="E92" s="6">
        <v>45</v>
      </c>
    </row>
    <row r="93" spans="4:5" x14ac:dyDescent="0.3">
      <c r="D93" s="24" t="s">
        <v>24</v>
      </c>
      <c r="E93" s="6">
        <v>59</v>
      </c>
    </row>
    <row r="94" spans="4:5" x14ac:dyDescent="0.3">
      <c r="D94" s="23" t="s">
        <v>223</v>
      </c>
      <c r="E94" s="6"/>
    </row>
    <row r="95" spans="4:5" x14ac:dyDescent="0.3">
      <c r="D95" s="24" t="s">
        <v>23</v>
      </c>
      <c r="E95" s="6">
        <v>137</v>
      </c>
    </row>
    <row r="96" spans="4:5" x14ac:dyDescent="0.3">
      <c r="D96" s="24" t="s">
        <v>24</v>
      </c>
      <c r="E96" s="6">
        <v>142</v>
      </c>
    </row>
    <row r="97" spans="4:5" x14ac:dyDescent="0.3">
      <c r="D97" s="23" t="s">
        <v>224</v>
      </c>
      <c r="E97" s="6"/>
    </row>
    <row r="98" spans="4:5" x14ac:dyDescent="0.3">
      <c r="D98" s="24" t="s">
        <v>23</v>
      </c>
      <c r="E98" s="6">
        <v>125</v>
      </c>
    </row>
    <row r="99" spans="4:5" x14ac:dyDescent="0.3">
      <c r="D99" s="24" t="s">
        <v>24</v>
      </c>
      <c r="E99" s="6">
        <v>140</v>
      </c>
    </row>
    <row r="100" spans="4:5" x14ac:dyDescent="0.3">
      <c r="D100" s="23" t="s">
        <v>225</v>
      </c>
      <c r="E100" s="6"/>
    </row>
    <row r="101" spans="4:5" x14ac:dyDescent="0.3">
      <c r="D101" s="24" t="s">
        <v>23</v>
      </c>
      <c r="E101" s="6">
        <v>84</v>
      </c>
    </row>
    <row r="102" spans="4:5" x14ac:dyDescent="0.3">
      <c r="D102" s="24" t="s">
        <v>24</v>
      </c>
      <c r="E102" s="6">
        <v>93</v>
      </c>
    </row>
    <row r="103" spans="4:5" x14ac:dyDescent="0.3">
      <c r="D103" s="23" t="s">
        <v>226</v>
      </c>
      <c r="E103" s="6"/>
    </row>
    <row r="104" spans="4:5" x14ac:dyDescent="0.3">
      <c r="D104" s="24" t="s">
        <v>23</v>
      </c>
      <c r="E104" s="6">
        <v>48</v>
      </c>
    </row>
    <row r="105" spans="4:5" x14ac:dyDescent="0.3">
      <c r="D105" s="24" t="s">
        <v>24</v>
      </c>
      <c r="E105" s="6">
        <v>49</v>
      </c>
    </row>
    <row r="106" spans="4:5" x14ac:dyDescent="0.3">
      <c r="D106" s="23" t="s">
        <v>227</v>
      </c>
      <c r="E106" s="6"/>
    </row>
    <row r="107" spans="4:5" x14ac:dyDescent="0.3">
      <c r="D107" s="24" t="s">
        <v>23</v>
      </c>
      <c r="E107" s="6">
        <v>147</v>
      </c>
    </row>
    <row r="108" spans="4:5" x14ac:dyDescent="0.3">
      <c r="D108" s="24" t="s">
        <v>24</v>
      </c>
      <c r="E108" s="6">
        <v>163</v>
      </c>
    </row>
    <row r="109" spans="4:5" x14ac:dyDescent="0.3">
      <c r="D109" s="23" t="s">
        <v>228</v>
      </c>
      <c r="E109" s="6"/>
    </row>
    <row r="110" spans="4:5" x14ac:dyDescent="0.3">
      <c r="D110" s="24" t="s">
        <v>23</v>
      </c>
      <c r="E110" s="6">
        <v>275</v>
      </c>
    </row>
    <row r="111" spans="4:5" x14ac:dyDescent="0.3">
      <c r="D111" s="24" t="s">
        <v>24</v>
      </c>
      <c r="E111" s="6">
        <v>258</v>
      </c>
    </row>
    <row r="112" spans="4:5" x14ac:dyDescent="0.3">
      <c r="D112" s="22" t="s">
        <v>13</v>
      </c>
      <c r="E112" s="6"/>
    </row>
    <row r="113" spans="4:5" x14ac:dyDescent="0.3">
      <c r="D113" s="23" t="s">
        <v>222</v>
      </c>
      <c r="E113" s="6"/>
    </row>
    <row r="114" spans="4:5" x14ac:dyDescent="0.3">
      <c r="D114" s="24" t="s">
        <v>23</v>
      </c>
      <c r="E114" s="6">
        <v>9</v>
      </c>
    </row>
    <row r="115" spans="4:5" x14ac:dyDescent="0.3">
      <c r="D115" s="24" t="s">
        <v>24</v>
      </c>
      <c r="E115" s="6">
        <v>15</v>
      </c>
    </row>
    <row r="116" spans="4:5" x14ac:dyDescent="0.3">
      <c r="D116" s="23" t="s">
        <v>223</v>
      </c>
      <c r="E116" s="6"/>
    </row>
    <row r="117" spans="4:5" x14ac:dyDescent="0.3">
      <c r="D117" s="24" t="s">
        <v>23</v>
      </c>
      <c r="E117" s="6">
        <v>25</v>
      </c>
    </row>
    <row r="118" spans="4:5" x14ac:dyDescent="0.3">
      <c r="D118" s="24" t="s">
        <v>24</v>
      </c>
      <c r="E118" s="6">
        <v>24</v>
      </c>
    </row>
    <row r="119" spans="4:5" x14ac:dyDescent="0.3">
      <c r="D119" s="23" t="s">
        <v>224</v>
      </c>
      <c r="E119" s="6"/>
    </row>
    <row r="120" spans="4:5" x14ac:dyDescent="0.3">
      <c r="D120" s="24" t="s">
        <v>23</v>
      </c>
      <c r="E120" s="6">
        <v>21</v>
      </c>
    </row>
    <row r="121" spans="4:5" x14ac:dyDescent="0.3">
      <c r="D121" s="24" t="s">
        <v>24</v>
      </c>
      <c r="E121" s="6">
        <v>21</v>
      </c>
    </row>
    <row r="122" spans="4:5" x14ac:dyDescent="0.3">
      <c r="D122" s="23" t="s">
        <v>225</v>
      </c>
      <c r="E122" s="6"/>
    </row>
    <row r="123" spans="4:5" x14ac:dyDescent="0.3">
      <c r="D123" s="24" t="s">
        <v>23</v>
      </c>
      <c r="E123" s="6">
        <v>17</v>
      </c>
    </row>
    <row r="124" spans="4:5" x14ac:dyDescent="0.3">
      <c r="D124" s="24" t="s">
        <v>24</v>
      </c>
      <c r="E124" s="6">
        <v>16</v>
      </c>
    </row>
    <row r="125" spans="4:5" x14ac:dyDescent="0.3">
      <c r="D125" s="23" t="s">
        <v>226</v>
      </c>
      <c r="E125" s="6"/>
    </row>
    <row r="126" spans="4:5" x14ac:dyDescent="0.3">
      <c r="D126" s="24" t="s">
        <v>23</v>
      </c>
      <c r="E126" s="6">
        <v>5</v>
      </c>
    </row>
    <row r="127" spans="4:5" x14ac:dyDescent="0.3">
      <c r="D127" s="24" t="s">
        <v>24</v>
      </c>
      <c r="E127" s="6">
        <v>15</v>
      </c>
    </row>
    <row r="128" spans="4:5" x14ac:dyDescent="0.3">
      <c r="D128" s="23" t="s">
        <v>227</v>
      </c>
      <c r="E128" s="6"/>
    </row>
    <row r="129" spans="4:5" x14ac:dyDescent="0.3">
      <c r="D129" s="24" t="s">
        <v>23</v>
      </c>
      <c r="E129" s="6">
        <v>24</v>
      </c>
    </row>
    <row r="130" spans="4:5" x14ac:dyDescent="0.3">
      <c r="D130" s="24" t="s">
        <v>24</v>
      </c>
      <c r="E130" s="6">
        <v>23</v>
      </c>
    </row>
    <row r="131" spans="4:5" x14ac:dyDescent="0.3">
      <c r="D131" s="23" t="s">
        <v>228</v>
      </c>
      <c r="E131" s="6"/>
    </row>
    <row r="132" spans="4:5" x14ac:dyDescent="0.3">
      <c r="D132" s="24" t="s">
        <v>23</v>
      </c>
      <c r="E132" s="6">
        <v>39</v>
      </c>
    </row>
    <row r="133" spans="4:5" x14ac:dyDescent="0.3">
      <c r="D133" s="24" t="s">
        <v>24</v>
      </c>
      <c r="E133" s="6">
        <v>48</v>
      </c>
    </row>
    <row r="134" spans="4:5" x14ac:dyDescent="0.3">
      <c r="D134" s="22" t="s">
        <v>14</v>
      </c>
      <c r="E134" s="6"/>
    </row>
    <row r="135" spans="4:5" x14ac:dyDescent="0.3">
      <c r="D135" s="23" t="s">
        <v>222</v>
      </c>
      <c r="E135" s="6"/>
    </row>
    <row r="136" spans="4:5" x14ac:dyDescent="0.3">
      <c r="D136" s="24" t="s">
        <v>23</v>
      </c>
      <c r="E136" s="6">
        <v>8</v>
      </c>
    </row>
    <row r="137" spans="4:5" x14ac:dyDescent="0.3">
      <c r="D137" s="24" t="s">
        <v>24</v>
      </c>
      <c r="E137" s="6">
        <v>13</v>
      </c>
    </row>
    <row r="138" spans="4:5" x14ac:dyDescent="0.3">
      <c r="D138" s="23" t="s">
        <v>223</v>
      </c>
      <c r="E138" s="6"/>
    </row>
    <row r="139" spans="4:5" x14ac:dyDescent="0.3">
      <c r="D139" s="24" t="s">
        <v>23</v>
      </c>
      <c r="E139" s="6">
        <v>34</v>
      </c>
    </row>
    <row r="140" spans="4:5" x14ac:dyDescent="0.3">
      <c r="D140" s="24" t="s">
        <v>24</v>
      </c>
      <c r="E140" s="6">
        <v>42</v>
      </c>
    </row>
    <row r="141" spans="4:5" x14ac:dyDescent="0.3">
      <c r="D141" s="23" t="s">
        <v>224</v>
      </c>
      <c r="E141" s="6"/>
    </row>
    <row r="142" spans="4:5" x14ac:dyDescent="0.3">
      <c r="D142" s="24" t="s">
        <v>23</v>
      </c>
      <c r="E142" s="6">
        <v>36</v>
      </c>
    </row>
    <row r="143" spans="4:5" x14ac:dyDescent="0.3">
      <c r="D143" s="24" t="s">
        <v>24</v>
      </c>
      <c r="E143" s="6">
        <v>32</v>
      </c>
    </row>
    <row r="144" spans="4:5" x14ac:dyDescent="0.3">
      <c r="D144" s="23" t="s">
        <v>225</v>
      </c>
      <c r="E144" s="6"/>
    </row>
    <row r="145" spans="4:5" x14ac:dyDescent="0.3">
      <c r="D145" s="24" t="s">
        <v>23</v>
      </c>
      <c r="E145" s="6">
        <v>29</v>
      </c>
    </row>
    <row r="146" spans="4:5" x14ac:dyDescent="0.3">
      <c r="D146" s="24" t="s">
        <v>24</v>
      </c>
      <c r="E146" s="6">
        <v>25</v>
      </c>
    </row>
    <row r="147" spans="4:5" x14ac:dyDescent="0.3">
      <c r="D147" s="23" t="s">
        <v>226</v>
      </c>
      <c r="E147" s="6"/>
    </row>
    <row r="148" spans="4:5" x14ac:dyDescent="0.3">
      <c r="D148" s="24" t="s">
        <v>23</v>
      </c>
      <c r="E148" s="6">
        <v>19</v>
      </c>
    </row>
    <row r="149" spans="4:5" x14ac:dyDescent="0.3">
      <c r="D149" s="24" t="s">
        <v>24</v>
      </c>
      <c r="E149" s="6">
        <v>9</v>
      </c>
    </row>
    <row r="150" spans="4:5" x14ac:dyDescent="0.3">
      <c r="D150" s="23" t="s">
        <v>227</v>
      </c>
      <c r="E150" s="6"/>
    </row>
    <row r="151" spans="4:5" x14ac:dyDescent="0.3">
      <c r="D151" s="24" t="s">
        <v>23</v>
      </c>
      <c r="E151" s="6">
        <v>42</v>
      </c>
    </row>
    <row r="152" spans="4:5" x14ac:dyDescent="0.3">
      <c r="D152" s="24" t="s">
        <v>24</v>
      </c>
      <c r="E152" s="6">
        <v>57</v>
      </c>
    </row>
    <row r="153" spans="4:5" x14ac:dyDescent="0.3">
      <c r="D153" s="23" t="s">
        <v>228</v>
      </c>
      <c r="E153" s="6"/>
    </row>
    <row r="154" spans="4:5" x14ac:dyDescent="0.3">
      <c r="D154" s="24" t="s">
        <v>23</v>
      </c>
      <c r="E154" s="6">
        <v>65</v>
      </c>
    </row>
    <row r="155" spans="4:5" x14ac:dyDescent="0.3">
      <c r="D155" s="24" t="s">
        <v>24</v>
      </c>
      <c r="E155" s="6">
        <v>78</v>
      </c>
    </row>
    <row r="156" spans="4:5" x14ac:dyDescent="0.3">
      <c r="D156" s="22" t="s">
        <v>15</v>
      </c>
      <c r="E156" s="6"/>
    </row>
    <row r="157" spans="4:5" x14ac:dyDescent="0.3">
      <c r="D157" s="23" t="s">
        <v>222</v>
      </c>
      <c r="E157" s="6"/>
    </row>
    <row r="158" spans="4:5" x14ac:dyDescent="0.3">
      <c r="D158" s="24" t="s">
        <v>23</v>
      </c>
      <c r="E158" s="6">
        <v>16</v>
      </c>
    </row>
    <row r="159" spans="4:5" x14ac:dyDescent="0.3">
      <c r="D159" s="24" t="s">
        <v>24</v>
      </c>
      <c r="E159" s="6">
        <v>21</v>
      </c>
    </row>
    <row r="160" spans="4:5" x14ac:dyDescent="0.3">
      <c r="D160" s="23" t="s">
        <v>223</v>
      </c>
      <c r="E160" s="6"/>
    </row>
    <row r="161" spans="4:5" x14ac:dyDescent="0.3">
      <c r="D161" s="24" t="s">
        <v>23</v>
      </c>
      <c r="E161" s="6">
        <v>45</v>
      </c>
    </row>
    <row r="162" spans="4:5" x14ac:dyDescent="0.3">
      <c r="D162" s="24" t="s">
        <v>24</v>
      </c>
      <c r="E162" s="6">
        <v>47</v>
      </c>
    </row>
    <row r="163" spans="4:5" x14ac:dyDescent="0.3">
      <c r="D163" s="23" t="s">
        <v>224</v>
      </c>
      <c r="E163" s="6"/>
    </row>
    <row r="164" spans="4:5" x14ac:dyDescent="0.3">
      <c r="D164" s="24" t="s">
        <v>23</v>
      </c>
      <c r="E164" s="6">
        <v>40</v>
      </c>
    </row>
    <row r="165" spans="4:5" x14ac:dyDescent="0.3">
      <c r="D165" s="24" t="s">
        <v>24</v>
      </c>
      <c r="E165" s="6">
        <v>64</v>
      </c>
    </row>
    <row r="166" spans="4:5" x14ac:dyDescent="0.3">
      <c r="D166" s="23" t="s">
        <v>225</v>
      </c>
      <c r="E166" s="6"/>
    </row>
    <row r="167" spans="4:5" x14ac:dyDescent="0.3">
      <c r="D167" s="24" t="s">
        <v>23</v>
      </c>
      <c r="E167" s="6">
        <v>33</v>
      </c>
    </row>
    <row r="168" spans="4:5" x14ac:dyDescent="0.3">
      <c r="D168" s="24" t="s">
        <v>24</v>
      </c>
      <c r="E168" s="6">
        <v>36</v>
      </c>
    </row>
    <row r="169" spans="4:5" x14ac:dyDescent="0.3">
      <c r="D169" s="23" t="s">
        <v>226</v>
      </c>
      <c r="E169" s="6"/>
    </row>
    <row r="170" spans="4:5" x14ac:dyDescent="0.3">
      <c r="D170" s="24" t="s">
        <v>23</v>
      </c>
      <c r="E170" s="6">
        <v>19</v>
      </c>
    </row>
    <row r="171" spans="4:5" x14ac:dyDescent="0.3">
      <c r="D171" s="24" t="s">
        <v>24</v>
      </c>
      <c r="E171" s="6">
        <v>20</v>
      </c>
    </row>
    <row r="172" spans="4:5" x14ac:dyDescent="0.3">
      <c r="D172" s="23" t="s">
        <v>227</v>
      </c>
      <c r="E172" s="6"/>
    </row>
    <row r="173" spans="4:5" x14ac:dyDescent="0.3">
      <c r="D173" s="24" t="s">
        <v>23</v>
      </c>
      <c r="E173" s="6">
        <v>44</v>
      </c>
    </row>
    <row r="174" spans="4:5" x14ac:dyDescent="0.3">
      <c r="D174" s="24" t="s">
        <v>24</v>
      </c>
      <c r="E174" s="6">
        <v>72</v>
      </c>
    </row>
    <row r="175" spans="4:5" x14ac:dyDescent="0.3">
      <c r="D175" s="23" t="s">
        <v>228</v>
      </c>
      <c r="E175" s="6"/>
    </row>
    <row r="176" spans="4:5" x14ac:dyDescent="0.3">
      <c r="D176" s="24" t="s">
        <v>23</v>
      </c>
      <c r="E176" s="6">
        <v>80</v>
      </c>
    </row>
    <row r="177" spans="4:5" x14ac:dyDescent="0.3">
      <c r="D177" s="24" t="s">
        <v>24</v>
      </c>
      <c r="E177" s="6">
        <v>89</v>
      </c>
    </row>
    <row r="178" spans="4:5" x14ac:dyDescent="0.3">
      <c r="D178" s="22" t="s">
        <v>16</v>
      </c>
      <c r="E178" s="6"/>
    </row>
    <row r="179" spans="4:5" x14ac:dyDescent="0.3">
      <c r="D179" s="23" t="s">
        <v>222</v>
      </c>
      <c r="E179" s="6"/>
    </row>
    <row r="180" spans="4:5" x14ac:dyDescent="0.3">
      <c r="D180" s="24" t="s">
        <v>23</v>
      </c>
      <c r="E180" s="6">
        <v>30</v>
      </c>
    </row>
    <row r="181" spans="4:5" x14ac:dyDescent="0.3">
      <c r="D181" s="24" t="s">
        <v>24</v>
      </c>
      <c r="E181" s="6">
        <v>28</v>
      </c>
    </row>
    <row r="182" spans="4:5" x14ac:dyDescent="0.3">
      <c r="D182" s="23" t="s">
        <v>223</v>
      </c>
      <c r="E182" s="6"/>
    </row>
    <row r="183" spans="4:5" x14ac:dyDescent="0.3">
      <c r="D183" s="24" t="s">
        <v>23</v>
      </c>
      <c r="E183" s="6">
        <v>86</v>
      </c>
    </row>
    <row r="184" spans="4:5" x14ac:dyDescent="0.3">
      <c r="D184" s="24" t="s">
        <v>24</v>
      </c>
      <c r="E184" s="6">
        <v>75</v>
      </c>
    </row>
    <row r="185" spans="4:5" x14ac:dyDescent="0.3">
      <c r="D185" s="23" t="s">
        <v>224</v>
      </c>
      <c r="E185" s="6"/>
    </row>
    <row r="186" spans="4:5" x14ac:dyDescent="0.3">
      <c r="D186" s="24" t="s">
        <v>23</v>
      </c>
      <c r="E186" s="6">
        <v>112</v>
      </c>
    </row>
    <row r="187" spans="4:5" x14ac:dyDescent="0.3">
      <c r="D187" s="24" t="s">
        <v>24</v>
      </c>
      <c r="E187" s="6">
        <v>96</v>
      </c>
    </row>
    <row r="188" spans="4:5" x14ac:dyDescent="0.3">
      <c r="D188" s="23" t="s">
        <v>225</v>
      </c>
      <c r="E188" s="6"/>
    </row>
    <row r="189" spans="4:5" x14ac:dyDescent="0.3">
      <c r="D189" s="24" t="s">
        <v>23</v>
      </c>
      <c r="E189" s="6">
        <v>43</v>
      </c>
    </row>
    <row r="190" spans="4:5" x14ac:dyDescent="0.3">
      <c r="D190" s="24" t="s">
        <v>24</v>
      </c>
      <c r="E190" s="6">
        <v>68</v>
      </c>
    </row>
    <row r="191" spans="4:5" x14ac:dyDescent="0.3">
      <c r="D191" s="23" t="s">
        <v>226</v>
      </c>
      <c r="E191" s="6"/>
    </row>
    <row r="192" spans="4:5" x14ac:dyDescent="0.3">
      <c r="D192" s="24" t="s">
        <v>23</v>
      </c>
      <c r="E192" s="6">
        <v>21</v>
      </c>
    </row>
    <row r="193" spans="4:5" x14ac:dyDescent="0.3">
      <c r="D193" s="24" t="s">
        <v>24</v>
      </c>
      <c r="E193" s="6">
        <v>23</v>
      </c>
    </row>
    <row r="194" spans="4:5" x14ac:dyDescent="0.3">
      <c r="D194" s="23" t="s">
        <v>227</v>
      </c>
      <c r="E194" s="6"/>
    </row>
    <row r="195" spans="4:5" x14ac:dyDescent="0.3">
      <c r="D195" s="24" t="s">
        <v>23</v>
      </c>
      <c r="E195" s="6">
        <v>77</v>
      </c>
    </row>
    <row r="196" spans="4:5" x14ac:dyDescent="0.3">
      <c r="D196" s="24" t="s">
        <v>24</v>
      </c>
      <c r="E196" s="6">
        <v>94</v>
      </c>
    </row>
    <row r="197" spans="4:5" x14ac:dyDescent="0.3">
      <c r="D197" s="23" t="s">
        <v>228</v>
      </c>
      <c r="E197" s="6"/>
    </row>
    <row r="198" spans="4:5" x14ac:dyDescent="0.3">
      <c r="D198" s="24" t="s">
        <v>23</v>
      </c>
      <c r="E198" s="6">
        <v>144</v>
      </c>
    </row>
    <row r="199" spans="4:5" x14ac:dyDescent="0.3">
      <c r="D199" s="24" t="s">
        <v>24</v>
      </c>
      <c r="E199" s="6">
        <v>147</v>
      </c>
    </row>
    <row r="200" spans="4:5" x14ac:dyDescent="0.3">
      <c r="D200" s="22" t="s">
        <v>17</v>
      </c>
      <c r="E200" s="6"/>
    </row>
    <row r="201" spans="4:5" x14ac:dyDescent="0.3">
      <c r="D201" s="23" t="s">
        <v>222</v>
      </c>
      <c r="E201" s="6"/>
    </row>
    <row r="202" spans="4:5" x14ac:dyDescent="0.3">
      <c r="D202" s="24" t="s">
        <v>23</v>
      </c>
      <c r="E202" s="6">
        <v>57</v>
      </c>
    </row>
    <row r="203" spans="4:5" x14ac:dyDescent="0.3">
      <c r="D203" s="24" t="s">
        <v>24</v>
      </c>
      <c r="E203" s="6">
        <v>48</v>
      </c>
    </row>
    <row r="204" spans="4:5" x14ac:dyDescent="0.3">
      <c r="D204" s="23" t="s">
        <v>223</v>
      </c>
      <c r="E204" s="6"/>
    </row>
    <row r="205" spans="4:5" x14ac:dyDescent="0.3">
      <c r="D205" s="24" t="s">
        <v>23</v>
      </c>
      <c r="E205" s="6">
        <v>155</v>
      </c>
    </row>
    <row r="206" spans="4:5" x14ac:dyDescent="0.3">
      <c r="D206" s="24" t="s">
        <v>24</v>
      </c>
      <c r="E206" s="6">
        <v>155</v>
      </c>
    </row>
    <row r="207" spans="4:5" x14ac:dyDescent="0.3">
      <c r="D207" s="23" t="s">
        <v>224</v>
      </c>
      <c r="E207" s="6"/>
    </row>
    <row r="208" spans="4:5" x14ac:dyDescent="0.3">
      <c r="D208" s="24" t="s">
        <v>23</v>
      </c>
      <c r="E208" s="6">
        <v>123</v>
      </c>
    </row>
    <row r="209" spans="4:5" x14ac:dyDescent="0.3">
      <c r="D209" s="24" t="s">
        <v>24</v>
      </c>
      <c r="E209" s="6">
        <v>152</v>
      </c>
    </row>
    <row r="210" spans="4:5" x14ac:dyDescent="0.3">
      <c r="D210" s="23" t="s">
        <v>225</v>
      </c>
      <c r="E210" s="6"/>
    </row>
    <row r="211" spans="4:5" x14ac:dyDescent="0.3">
      <c r="D211" s="24" t="s">
        <v>23</v>
      </c>
      <c r="E211" s="6">
        <v>103</v>
      </c>
    </row>
    <row r="212" spans="4:5" x14ac:dyDescent="0.3">
      <c r="D212" s="24" t="s">
        <v>24</v>
      </c>
      <c r="E212" s="6">
        <v>121</v>
      </c>
    </row>
    <row r="213" spans="4:5" x14ac:dyDescent="0.3">
      <c r="D213" s="23" t="s">
        <v>226</v>
      </c>
      <c r="E213" s="6"/>
    </row>
    <row r="214" spans="4:5" x14ac:dyDescent="0.3">
      <c r="D214" s="24" t="s">
        <v>23</v>
      </c>
      <c r="E214" s="6">
        <v>44</v>
      </c>
    </row>
    <row r="215" spans="4:5" x14ac:dyDescent="0.3">
      <c r="D215" s="24" t="s">
        <v>24</v>
      </c>
      <c r="E215" s="6">
        <v>63</v>
      </c>
    </row>
    <row r="216" spans="4:5" x14ac:dyDescent="0.3">
      <c r="D216" s="23" t="s">
        <v>227</v>
      </c>
      <c r="E216" s="6"/>
    </row>
    <row r="217" spans="4:5" x14ac:dyDescent="0.3">
      <c r="D217" s="24" t="s">
        <v>23</v>
      </c>
      <c r="E217" s="6">
        <v>138</v>
      </c>
    </row>
    <row r="218" spans="4:5" x14ac:dyDescent="0.3">
      <c r="D218" s="24" t="s">
        <v>24</v>
      </c>
      <c r="E218" s="6">
        <v>141</v>
      </c>
    </row>
    <row r="219" spans="4:5" x14ac:dyDescent="0.3">
      <c r="D219" s="23" t="s">
        <v>228</v>
      </c>
      <c r="E219" s="6"/>
    </row>
    <row r="220" spans="4:5" x14ac:dyDescent="0.3">
      <c r="D220" s="24" t="s">
        <v>23</v>
      </c>
      <c r="E220" s="6">
        <v>219</v>
      </c>
    </row>
    <row r="221" spans="4:5" x14ac:dyDescent="0.3">
      <c r="D221" s="24" t="s">
        <v>24</v>
      </c>
      <c r="E221" s="6">
        <v>266</v>
      </c>
    </row>
    <row r="222" spans="4:5" x14ac:dyDescent="0.3">
      <c r="D222" s="22" t="s">
        <v>18</v>
      </c>
      <c r="E222" s="6"/>
    </row>
    <row r="223" spans="4:5" x14ac:dyDescent="0.3">
      <c r="D223" s="23" t="s">
        <v>222</v>
      </c>
      <c r="E223" s="6"/>
    </row>
    <row r="224" spans="4:5" x14ac:dyDescent="0.3">
      <c r="D224" s="24" t="s">
        <v>23</v>
      </c>
      <c r="E224" s="6">
        <v>50</v>
      </c>
    </row>
    <row r="225" spans="4:5" x14ac:dyDescent="0.3">
      <c r="D225" s="24" t="s">
        <v>24</v>
      </c>
      <c r="E225" s="6">
        <v>45</v>
      </c>
    </row>
    <row r="226" spans="4:5" x14ac:dyDescent="0.3">
      <c r="D226" s="23" t="s">
        <v>223</v>
      </c>
      <c r="E226" s="6"/>
    </row>
    <row r="227" spans="4:5" x14ac:dyDescent="0.3">
      <c r="D227" s="24" t="s">
        <v>23</v>
      </c>
      <c r="E227" s="6">
        <v>131</v>
      </c>
    </row>
    <row r="228" spans="4:5" x14ac:dyDescent="0.3">
      <c r="D228" s="24" t="s">
        <v>24</v>
      </c>
      <c r="E228" s="6">
        <v>146</v>
      </c>
    </row>
    <row r="229" spans="4:5" x14ac:dyDescent="0.3">
      <c r="D229" s="23" t="s">
        <v>224</v>
      </c>
      <c r="E229" s="6"/>
    </row>
    <row r="230" spans="4:5" x14ac:dyDescent="0.3">
      <c r="D230" s="24" t="s">
        <v>23</v>
      </c>
      <c r="E230" s="6">
        <v>132</v>
      </c>
    </row>
    <row r="231" spans="4:5" x14ac:dyDescent="0.3">
      <c r="D231" s="24" t="s">
        <v>24</v>
      </c>
      <c r="E231" s="6">
        <v>148</v>
      </c>
    </row>
    <row r="232" spans="4:5" x14ac:dyDescent="0.3">
      <c r="D232" s="23" t="s">
        <v>225</v>
      </c>
      <c r="E232" s="6"/>
    </row>
    <row r="233" spans="4:5" x14ac:dyDescent="0.3">
      <c r="D233" s="24" t="s">
        <v>23</v>
      </c>
      <c r="E233" s="6">
        <v>91</v>
      </c>
    </row>
    <row r="234" spans="4:5" x14ac:dyDescent="0.3">
      <c r="D234" s="24" t="s">
        <v>24</v>
      </c>
      <c r="E234" s="6">
        <v>84</v>
      </c>
    </row>
    <row r="235" spans="4:5" x14ac:dyDescent="0.3">
      <c r="D235" s="23" t="s">
        <v>226</v>
      </c>
      <c r="E235" s="6"/>
    </row>
    <row r="236" spans="4:5" x14ac:dyDescent="0.3">
      <c r="D236" s="24" t="s">
        <v>23</v>
      </c>
      <c r="E236" s="6">
        <v>29</v>
      </c>
    </row>
    <row r="237" spans="4:5" x14ac:dyDescent="0.3">
      <c r="D237" s="24" t="s">
        <v>24</v>
      </c>
      <c r="E237" s="6">
        <v>56</v>
      </c>
    </row>
    <row r="238" spans="4:5" x14ac:dyDescent="0.3">
      <c r="D238" s="23" t="s">
        <v>227</v>
      </c>
      <c r="E238" s="6"/>
    </row>
    <row r="239" spans="4:5" x14ac:dyDescent="0.3">
      <c r="D239" s="24" t="s">
        <v>23</v>
      </c>
      <c r="E239" s="6">
        <v>139</v>
      </c>
    </row>
    <row r="240" spans="4:5" x14ac:dyDescent="0.3">
      <c r="D240" s="24" t="s">
        <v>24</v>
      </c>
      <c r="E240" s="6">
        <v>141</v>
      </c>
    </row>
    <row r="241" spans="4:5" x14ac:dyDescent="0.3">
      <c r="D241" s="23" t="s">
        <v>228</v>
      </c>
      <c r="E241" s="6"/>
    </row>
    <row r="242" spans="4:5" x14ac:dyDescent="0.3">
      <c r="D242" s="24" t="s">
        <v>23</v>
      </c>
      <c r="E242" s="6">
        <v>228</v>
      </c>
    </row>
    <row r="243" spans="4:5" x14ac:dyDescent="0.3">
      <c r="D243" s="24" t="s">
        <v>24</v>
      </c>
      <c r="E243" s="6">
        <v>233</v>
      </c>
    </row>
    <row r="244" spans="4:5" x14ac:dyDescent="0.3">
      <c r="D244" s="22" t="s">
        <v>19</v>
      </c>
      <c r="E244" s="6"/>
    </row>
    <row r="245" spans="4:5" x14ac:dyDescent="0.3">
      <c r="D245" s="23" t="s">
        <v>222</v>
      </c>
      <c r="E245" s="6"/>
    </row>
    <row r="246" spans="4:5" x14ac:dyDescent="0.3">
      <c r="D246" s="24" t="s">
        <v>23</v>
      </c>
      <c r="E246" s="6">
        <v>31</v>
      </c>
    </row>
    <row r="247" spans="4:5" x14ac:dyDescent="0.3">
      <c r="D247" s="24" t="s">
        <v>24</v>
      </c>
      <c r="E247" s="6">
        <v>30</v>
      </c>
    </row>
    <row r="248" spans="4:5" x14ac:dyDescent="0.3">
      <c r="D248" s="23" t="s">
        <v>223</v>
      </c>
      <c r="E248" s="6"/>
    </row>
    <row r="249" spans="4:5" x14ac:dyDescent="0.3">
      <c r="D249" s="24" t="s">
        <v>23</v>
      </c>
      <c r="E249" s="6">
        <v>69</v>
      </c>
    </row>
    <row r="250" spans="4:5" x14ac:dyDescent="0.3">
      <c r="D250" s="24" t="s">
        <v>24</v>
      </c>
      <c r="E250" s="6">
        <v>65</v>
      </c>
    </row>
    <row r="251" spans="4:5" x14ac:dyDescent="0.3">
      <c r="D251" s="23" t="s">
        <v>224</v>
      </c>
      <c r="E251" s="6"/>
    </row>
    <row r="252" spans="4:5" x14ac:dyDescent="0.3">
      <c r="D252" s="24" t="s">
        <v>23</v>
      </c>
      <c r="E252" s="6">
        <v>82</v>
      </c>
    </row>
    <row r="253" spans="4:5" x14ac:dyDescent="0.3">
      <c r="D253" s="24" t="s">
        <v>24</v>
      </c>
      <c r="E253" s="6">
        <v>72</v>
      </c>
    </row>
    <row r="254" spans="4:5" x14ac:dyDescent="0.3">
      <c r="D254" s="23" t="s">
        <v>225</v>
      </c>
      <c r="E254" s="6"/>
    </row>
    <row r="255" spans="4:5" x14ac:dyDescent="0.3">
      <c r="D255" s="24" t="s">
        <v>23</v>
      </c>
      <c r="E255" s="6">
        <v>47</v>
      </c>
    </row>
    <row r="256" spans="4:5" x14ac:dyDescent="0.3">
      <c r="D256" s="24" t="s">
        <v>24</v>
      </c>
      <c r="E256" s="6">
        <v>69</v>
      </c>
    </row>
    <row r="257" spans="4:5" x14ac:dyDescent="0.3">
      <c r="D257" s="23" t="s">
        <v>226</v>
      </c>
      <c r="E257" s="6"/>
    </row>
    <row r="258" spans="4:5" x14ac:dyDescent="0.3">
      <c r="D258" s="24" t="s">
        <v>23</v>
      </c>
      <c r="E258" s="6">
        <v>31</v>
      </c>
    </row>
    <row r="259" spans="4:5" x14ac:dyDescent="0.3">
      <c r="D259" s="24" t="s">
        <v>24</v>
      </c>
      <c r="E259" s="6">
        <v>18</v>
      </c>
    </row>
    <row r="260" spans="4:5" x14ac:dyDescent="0.3">
      <c r="D260" s="23" t="s">
        <v>227</v>
      </c>
      <c r="E260" s="6"/>
    </row>
    <row r="261" spans="4:5" x14ac:dyDescent="0.3">
      <c r="D261" s="24" t="s">
        <v>23</v>
      </c>
      <c r="E261" s="6">
        <v>67</v>
      </c>
    </row>
    <row r="262" spans="4:5" x14ac:dyDescent="0.3">
      <c r="D262" s="24" t="s">
        <v>24</v>
      </c>
      <c r="E262" s="6">
        <v>74</v>
      </c>
    </row>
    <row r="263" spans="4:5" x14ac:dyDescent="0.3">
      <c r="D263" s="23" t="s">
        <v>228</v>
      </c>
      <c r="E263" s="6"/>
    </row>
    <row r="264" spans="4:5" x14ac:dyDescent="0.3">
      <c r="D264" s="24" t="s">
        <v>23</v>
      </c>
      <c r="E264" s="6">
        <v>110</v>
      </c>
    </row>
    <row r="265" spans="4:5" x14ac:dyDescent="0.3">
      <c r="D265" s="24" t="s">
        <v>24</v>
      </c>
      <c r="E265" s="6">
        <v>153</v>
      </c>
    </row>
    <row r="266" spans="4:5" x14ac:dyDescent="0.3">
      <c r="D266" s="22" t="s">
        <v>20</v>
      </c>
      <c r="E266" s="6"/>
    </row>
    <row r="267" spans="4:5" x14ac:dyDescent="0.3">
      <c r="D267" s="23" t="s">
        <v>222</v>
      </c>
      <c r="E267" s="6"/>
    </row>
    <row r="268" spans="4:5" x14ac:dyDescent="0.3">
      <c r="D268" s="24" t="s">
        <v>23</v>
      </c>
      <c r="E268" s="6">
        <v>53</v>
      </c>
    </row>
    <row r="269" spans="4:5" x14ac:dyDescent="0.3">
      <c r="D269" s="24" t="s">
        <v>24</v>
      </c>
      <c r="E269" s="6">
        <v>54</v>
      </c>
    </row>
    <row r="270" spans="4:5" x14ac:dyDescent="0.3">
      <c r="D270" s="23" t="s">
        <v>223</v>
      </c>
      <c r="E270" s="6"/>
    </row>
    <row r="271" spans="4:5" x14ac:dyDescent="0.3">
      <c r="D271" s="24" t="s">
        <v>23</v>
      </c>
      <c r="E271" s="6">
        <v>140</v>
      </c>
    </row>
    <row r="272" spans="4:5" x14ac:dyDescent="0.3">
      <c r="D272" s="24" t="s">
        <v>24</v>
      </c>
      <c r="E272" s="6">
        <v>155</v>
      </c>
    </row>
    <row r="273" spans="4:5" x14ac:dyDescent="0.3">
      <c r="D273" s="23" t="s">
        <v>224</v>
      </c>
      <c r="E273" s="6"/>
    </row>
    <row r="274" spans="4:5" x14ac:dyDescent="0.3">
      <c r="D274" s="24" t="s">
        <v>23</v>
      </c>
      <c r="E274" s="6">
        <v>127</v>
      </c>
    </row>
    <row r="275" spans="4:5" x14ac:dyDescent="0.3">
      <c r="D275" s="24" t="s">
        <v>24</v>
      </c>
      <c r="E275" s="6">
        <v>162</v>
      </c>
    </row>
    <row r="276" spans="4:5" x14ac:dyDescent="0.3">
      <c r="D276" s="23" t="s">
        <v>225</v>
      </c>
      <c r="E276" s="6"/>
    </row>
    <row r="277" spans="4:5" x14ac:dyDescent="0.3">
      <c r="D277" s="24" t="s">
        <v>23</v>
      </c>
      <c r="E277" s="6">
        <v>88</v>
      </c>
    </row>
    <row r="278" spans="4:5" x14ac:dyDescent="0.3">
      <c r="D278" s="24" t="s">
        <v>24</v>
      </c>
      <c r="E278" s="6">
        <v>90</v>
      </c>
    </row>
    <row r="279" spans="4:5" x14ac:dyDescent="0.3">
      <c r="D279" s="23" t="s">
        <v>226</v>
      </c>
      <c r="E279" s="6"/>
    </row>
    <row r="280" spans="4:5" x14ac:dyDescent="0.3">
      <c r="D280" s="24" t="s">
        <v>23</v>
      </c>
      <c r="E280" s="6">
        <v>42</v>
      </c>
    </row>
    <row r="281" spans="4:5" x14ac:dyDescent="0.3">
      <c r="D281" s="24" t="s">
        <v>24</v>
      </c>
      <c r="E281" s="6">
        <v>48</v>
      </c>
    </row>
    <row r="282" spans="4:5" x14ac:dyDescent="0.3">
      <c r="D282" s="23" t="s">
        <v>227</v>
      </c>
      <c r="E282" s="6"/>
    </row>
    <row r="283" spans="4:5" x14ac:dyDescent="0.3">
      <c r="D283" s="24" t="s">
        <v>23</v>
      </c>
      <c r="E283" s="6">
        <v>135</v>
      </c>
    </row>
    <row r="284" spans="4:5" x14ac:dyDescent="0.3">
      <c r="D284" s="24" t="s">
        <v>24</v>
      </c>
      <c r="E284" s="6">
        <v>127</v>
      </c>
    </row>
    <row r="285" spans="4:5" x14ac:dyDescent="0.3">
      <c r="D285" s="23" t="s">
        <v>228</v>
      </c>
      <c r="E285" s="6"/>
    </row>
    <row r="286" spans="4:5" x14ac:dyDescent="0.3">
      <c r="D286" s="24" t="s">
        <v>23</v>
      </c>
      <c r="E286" s="6">
        <v>204</v>
      </c>
    </row>
    <row r="287" spans="4:5" x14ac:dyDescent="0.3">
      <c r="D287" s="24" t="s">
        <v>24</v>
      </c>
      <c r="E287" s="6">
        <v>222</v>
      </c>
    </row>
    <row r="288" spans="4:5" x14ac:dyDescent="0.3">
      <c r="D288" s="5" t="s">
        <v>4</v>
      </c>
      <c r="E288" s="6">
        <v>21609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7C2B-2EB6-4671-81BA-70D5A52D9392}">
  <dimension ref="A1:N46"/>
  <sheetViews>
    <sheetView topLeftCell="F1" workbookViewId="0">
      <selection activeCell="N23" sqref="N4:N23"/>
    </sheetView>
  </sheetViews>
  <sheetFormatPr defaultRowHeight="14.4" x14ac:dyDescent="0.3"/>
  <cols>
    <col min="1" max="1" width="10.5546875" bestFit="1" customWidth="1"/>
    <col min="2" max="2" width="10.109375" bestFit="1" customWidth="1"/>
    <col min="3" max="3" width="4.77734375" customWidth="1"/>
    <col min="4" max="4" width="4.44140625" customWidth="1"/>
    <col min="5" max="5" width="10.109375" bestFit="1" customWidth="1"/>
    <col min="6" max="6" width="12.21875" bestFit="1" customWidth="1"/>
    <col min="7" max="7" width="5.33203125" customWidth="1"/>
    <col min="8" max="8" width="25.5546875" bestFit="1" customWidth="1"/>
    <col min="9" max="9" width="14.44140625" bestFit="1" customWidth="1"/>
    <col min="10" max="10" width="3.44140625" customWidth="1"/>
    <col min="11" max="11" width="4.109375" customWidth="1"/>
    <col min="12" max="12" width="10.33203125" bestFit="1" customWidth="1"/>
    <col min="13" max="13" width="16.6640625" bestFit="1" customWidth="1"/>
    <col min="14" max="14" width="14.44140625" bestFit="1" customWidth="1"/>
    <col min="15" max="28" width="10.33203125" bestFit="1" customWidth="1"/>
    <col min="29" max="37" width="9.33203125" bestFit="1" customWidth="1"/>
    <col min="38" max="57" width="10.33203125" bestFit="1" customWidth="1"/>
    <col min="58" max="66" width="9.33203125" bestFit="1" customWidth="1"/>
    <col min="67" max="88" width="10.33203125" bestFit="1" customWidth="1"/>
    <col min="89" max="96" width="8.33203125" bestFit="1" customWidth="1"/>
    <col min="97" max="117" width="9.33203125" bestFit="1" customWidth="1"/>
    <col min="118" max="126" width="8.33203125" bestFit="1" customWidth="1"/>
    <col min="127" max="144" width="9.33203125" bestFit="1" customWidth="1"/>
    <col min="145" max="153" width="8.33203125" bestFit="1" customWidth="1"/>
    <col min="154" max="175" width="9.33203125" bestFit="1" customWidth="1"/>
    <col min="176" max="184" width="8.33203125" bestFit="1" customWidth="1"/>
    <col min="185" max="205" width="9.33203125" bestFit="1" customWidth="1"/>
    <col min="206" max="214" width="8.33203125" bestFit="1" customWidth="1"/>
    <col min="215" max="234" width="9.33203125" bestFit="1" customWidth="1"/>
    <col min="235" max="243" width="8.33203125" bestFit="1" customWidth="1"/>
    <col min="244" max="263" width="9.33203125" bestFit="1" customWidth="1"/>
    <col min="264" max="272" width="8.33203125" bestFit="1" customWidth="1"/>
    <col min="273" max="293" width="9.33203125" bestFit="1" customWidth="1"/>
    <col min="294" max="300" width="8.33203125" bestFit="1" customWidth="1"/>
    <col min="301" max="320" width="9.33203125" bestFit="1" customWidth="1"/>
    <col min="321" max="328" width="8.33203125" bestFit="1" customWidth="1"/>
    <col min="329" max="356" width="9.33203125" bestFit="1" customWidth="1"/>
    <col min="357" max="377" width="10.33203125" bestFit="1" customWidth="1"/>
    <col min="378" max="385" width="9.33203125" bestFit="1" customWidth="1"/>
    <col min="386" max="405" width="10.33203125" bestFit="1" customWidth="1"/>
    <col min="406" max="413" width="9.33203125" bestFit="1" customWidth="1"/>
    <col min="414" max="434" width="10.33203125" bestFit="1" customWidth="1"/>
    <col min="435" max="442" width="8.33203125" bestFit="1" customWidth="1"/>
    <col min="443" max="462" width="9.33203125" bestFit="1" customWidth="1"/>
    <col min="463" max="471" width="8.33203125" bestFit="1" customWidth="1"/>
    <col min="472" max="490" width="9.33203125" bestFit="1" customWidth="1"/>
    <col min="491" max="498" width="8.33203125" bestFit="1" customWidth="1"/>
    <col min="499" max="519" width="9.33203125" bestFit="1" customWidth="1"/>
    <col min="520" max="526" width="8.33203125" bestFit="1" customWidth="1"/>
    <col min="527" max="547" width="9.33203125" bestFit="1" customWidth="1"/>
    <col min="548" max="556" width="8.33203125" bestFit="1" customWidth="1"/>
    <col min="557" max="575" width="9.33203125" bestFit="1" customWidth="1"/>
    <col min="576" max="583" width="8.33203125" bestFit="1" customWidth="1"/>
    <col min="584" max="604" width="9.33203125" bestFit="1" customWidth="1"/>
    <col min="605" max="612" width="8.33203125" bestFit="1" customWidth="1"/>
    <col min="613" max="630" width="9.33203125" bestFit="1" customWidth="1"/>
    <col min="631" max="639" width="8.33203125" bestFit="1" customWidth="1"/>
    <col min="640" max="656" width="9.33203125" bestFit="1" customWidth="1"/>
    <col min="657" max="665" width="8.33203125" bestFit="1" customWidth="1"/>
    <col min="666" max="694" width="9.33203125" bestFit="1" customWidth="1"/>
    <col min="695" max="715" width="10.33203125" bestFit="1" customWidth="1"/>
    <col min="716" max="722" width="9.33203125" bestFit="1" customWidth="1"/>
    <col min="723" max="742" width="10.33203125" bestFit="1" customWidth="1"/>
    <col min="743" max="751" width="9.33203125" bestFit="1" customWidth="1"/>
    <col min="752" max="771" width="10.33203125" bestFit="1" customWidth="1"/>
    <col min="772" max="780" width="8.33203125" bestFit="1" customWidth="1"/>
    <col min="781" max="802" width="9.33203125" bestFit="1" customWidth="1"/>
    <col min="803" max="811" width="8.33203125" bestFit="1" customWidth="1"/>
    <col min="812" max="827" width="9.33203125" bestFit="1" customWidth="1"/>
    <col min="828" max="836" width="8.33203125" bestFit="1" customWidth="1"/>
    <col min="837" max="857" width="9.33203125" bestFit="1" customWidth="1"/>
    <col min="858" max="866" width="8.33203125" bestFit="1" customWidth="1"/>
    <col min="867" max="887" width="9.33203125" bestFit="1" customWidth="1"/>
    <col min="888" max="895" width="8.33203125" bestFit="1" customWidth="1"/>
    <col min="896" max="917" width="9.33203125" bestFit="1" customWidth="1"/>
    <col min="918" max="926" width="8.33203125" bestFit="1" customWidth="1"/>
    <col min="927" max="945" width="9.33203125" bestFit="1" customWidth="1"/>
    <col min="946" max="953" width="8.33203125" bestFit="1" customWidth="1"/>
    <col min="954" max="975" width="9.33203125" bestFit="1" customWidth="1"/>
    <col min="976" max="984" width="8.33203125" bestFit="1" customWidth="1"/>
    <col min="985" max="1006" width="9.33203125" bestFit="1" customWidth="1"/>
    <col min="1007" max="1015" width="8.33203125" bestFit="1" customWidth="1"/>
    <col min="1016" max="1045" width="9.33203125" bestFit="1" customWidth="1"/>
    <col min="1046" max="1067" width="10.33203125" bestFit="1" customWidth="1"/>
    <col min="1068" max="1075" width="9.33203125" bestFit="1" customWidth="1"/>
    <col min="1076" max="1093" width="10.33203125" bestFit="1" customWidth="1"/>
    <col min="1094" max="1101" width="9.33203125" bestFit="1" customWidth="1"/>
    <col min="1102" max="1122" width="10.33203125" bestFit="1" customWidth="1"/>
    <col min="1123" max="1131" width="8.33203125" bestFit="1" customWidth="1"/>
    <col min="1132" max="1152" width="9.33203125" bestFit="1" customWidth="1"/>
    <col min="1153" max="1160" width="8.33203125" bestFit="1" customWidth="1"/>
    <col min="1161" max="1180" width="9.33203125" bestFit="1" customWidth="1"/>
    <col min="1181" max="1189" width="8.33203125" bestFit="1" customWidth="1"/>
    <col min="1190" max="1210" width="9.33203125" bestFit="1" customWidth="1"/>
    <col min="1211" max="1219" width="8.33203125" bestFit="1" customWidth="1"/>
    <col min="1220" max="1239" width="9.33203125" bestFit="1" customWidth="1"/>
    <col min="1240" max="1248" width="8.33203125" bestFit="1" customWidth="1"/>
    <col min="1249" max="1269" width="9.33203125" bestFit="1" customWidth="1"/>
    <col min="1270" max="1276" width="8.33203125" bestFit="1" customWidth="1"/>
    <col min="1277" max="1297" width="9.33203125" bestFit="1" customWidth="1"/>
    <col min="1298" max="1306" width="8.33203125" bestFit="1" customWidth="1"/>
    <col min="1307" max="1326" width="9.33203125" bestFit="1" customWidth="1"/>
    <col min="1327" max="1335" width="8.33203125" bestFit="1" customWidth="1"/>
    <col min="1336" max="1356" width="9.33203125" bestFit="1" customWidth="1"/>
    <col min="1357" max="1365" width="8.33203125" bestFit="1" customWidth="1"/>
    <col min="1366" max="1393" width="9.33203125" bestFit="1" customWidth="1"/>
    <col min="1394" max="1415" width="10.33203125" bestFit="1" customWidth="1"/>
    <col min="1416" max="1424" width="9.33203125" bestFit="1" customWidth="1"/>
    <col min="1425" max="1443" width="10.33203125" bestFit="1" customWidth="1"/>
    <col min="1444" max="1452" width="9.33203125" bestFit="1" customWidth="1"/>
    <col min="1453" max="1474" width="10.33203125" bestFit="1" customWidth="1"/>
    <col min="1475" max="1483" width="8.33203125" bestFit="1" customWidth="1"/>
    <col min="1484" max="1505" width="9.33203125" bestFit="1" customWidth="1"/>
    <col min="1506" max="1512" width="8.33203125" bestFit="1" customWidth="1"/>
    <col min="1513" max="1531" width="9.33203125" bestFit="1" customWidth="1"/>
    <col min="1532" max="1540" width="8.33203125" bestFit="1" customWidth="1"/>
    <col min="1541" max="1561" width="9.33203125" bestFit="1" customWidth="1"/>
    <col min="1562" max="1570" width="8.33203125" bestFit="1" customWidth="1"/>
    <col min="1571" max="1591" width="9.33203125" bestFit="1" customWidth="1"/>
    <col min="1592" max="1600" width="8.33203125" bestFit="1" customWidth="1"/>
    <col min="1601" max="1620" width="9.33203125" bestFit="1" customWidth="1"/>
    <col min="1621" max="1629" width="8.33203125" bestFit="1" customWidth="1"/>
    <col min="1630" max="1650" width="9.33203125" bestFit="1" customWidth="1"/>
    <col min="1651" max="1657" width="8.33203125" bestFit="1" customWidth="1"/>
    <col min="1658" max="1677" width="9.33203125" bestFit="1" customWidth="1"/>
    <col min="1678" max="1686" width="8.33203125" bestFit="1" customWidth="1"/>
    <col min="1687" max="1707" width="9.33203125" bestFit="1" customWidth="1"/>
    <col min="1708" max="1716" width="8.33203125" bestFit="1" customWidth="1"/>
    <col min="1717" max="1745" width="9.33203125" bestFit="1" customWidth="1"/>
    <col min="1746" max="1767" width="10.33203125" bestFit="1" customWidth="1"/>
    <col min="1768" max="1776" width="9.33203125" bestFit="1" customWidth="1"/>
    <col min="1777" max="1796" width="10.33203125" bestFit="1" customWidth="1"/>
    <col min="1797" max="1805" width="9.33203125" bestFit="1" customWidth="1"/>
    <col min="1806" max="1827" width="10.33203125" bestFit="1" customWidth="1"/>
    <col min="1828" max="1836" width="8.33203125" bestFit="1" customWidth="1"/>
    <col min="1837" max="1857" width="9.33203125" bestFit="1" customWidth="1"/>
    <col min="1858" max="1866" width="8.33203125" bestFit="1" customWidth="1"/>
    <col min="1867" max="1884" width="9.33203125" bestFit="1" customWidth="1"/>
    <col min="1885" max="1893" width="8.33203125" bestFit="1" customWidth="1"/>
    <col min="1894" max="1913" width="9.33203125" bestFit="1" customWidth="1"/>
    <col min="1914" max="1922" width="8.33203125" bestFit="1" customWidth="1"/>
    <col min="1923" max="1942" width="9.33203125" bestFit="1" customWidth="1"/>
    <col min="1943" max="1951" width="8.33203125" bestFit="1" customWidth="1"/>
    <col min="1952" max="1970" width="9.33203125" bestFit="1" customWidth="1"/>
    <col min="1971" max="1978" width="8.33203125" bestFit="1" customWidth="1"/>
    <col min="1979" max="1997" width="9.33203125" bestFit="1" customWidth="1"/>
    <col min="1998" max="2004" width="8.33203125" bestFit="1" customWidth="1"/>
    <col min="2005" max="2025" width="9.33203125" bestFit="1" customWidth="1"/>
    <col min="2026" max="2033" width="8.33203125" bestFit="1" customWidth="1"/>
    <col min="2034" max="2054" width="9.33203125" bestFit="1" customWidth="1"/>
    <col min="2055" max="2063" width="8.33203125" bestFit="1" customWidth="1"/>
    <col min="2064" max="2089" width="9.33203125" bestFit="1" customWidth="1"/>
    <col min="2090" max="2108" width="10.33203125" bestFit="1" customWidth="1"/>
    <col min="2109" max="2117" width="9.33203125" bestFit="1" customWidth="1"/>
    <col min="2118" max="2137" width="10.33203125" bestFit="1" customWidth="1"/>
    <col min="2138" max="2146" width="9.33203125" bestFit="1" customWidth="1"/>
    <col min="2147" max="2168" width="10.33203125" bestFit="1" customWidth="1"/>
    <col min="2169" max="2177" width="8.33203125" bestFit="1" customWidth="1"/>
    <col min="2178" max="2199" width="9.33203125" bestFit="1" customWidth="1"/>
    <col min="2200" max="2208" width="8.33203125" bestFit="1" customWidth="1"/>
    <col min="2209" max="2227" width="9.33203125" bestFit="1" customWidth="1"/>
    <col min="2228" max="2235" width="8.33203125" bestFit="1" customWidth="1"/>
    <col min="2236" max="2256" width="9.33203125" bestFit="1" customWidth="1"/>
    <col min="2257" max="2265" width="8.33203125" bestFit="1" customWidth="1"/>
    <col min="2266" max="2286" width="9.33203125" bestFit="1" customWidth="1"/>
    <col min="2287" max="2295" width="8.33203125" bestFit="1" customWidth="1"/>
    <col min="2296" max="2316" width="9.33203125" bestFit="1" customWidth="1"/>
    <col min="2317" max="2325" width="8.33203125" bestFit="1" customWidth="1"/>
    <col min="2326" max="2346" width="9.33203125" bestFit="1" customWidth="1"/>
    <col min="2347" max="2354" width="8.33203125" bestFit="1" customWidth="1"/>
    <col min="2355" max="2374" width="9.33203125" bestFit="1" customWidth="1"/>
    <col min="2375" max="2383" width="8.33203125" bestFit="1" customWidth="1"/>
    <col min="2384" max="2405" width="9.33203125" bestFit="1" customWidth="1"/>
    <col min="2406" max="2414" width="8.33203125" bestFit="1" customWidth="1"/>
    <col min="2415" max="2444" width="9.33203125" bestFit="1" customWidth="1"/>
    <col min="2445" max="2465" width="10.33203125" bestFit="1" customWidth="1"/>
    <col min="2466" max="2473" width="9.33203125" bestFit="1" customWidth="1"/>
    <col min="2474" max="2492" width="10.33203125" bestFit="1" customWidth="1"/>
    <col min="2493" max="2500" width="9.33203125" bestFit="1" customWidth="1"/>
    <col min="2501" max="2521" width="10.33203125" bestFit="1" customWidth="1"/>
    <col min="2522" max="2530" width="8.33203125" bestFit="1" customWidth="1"/>
    <col min="2531" max="2552" width="9.33203125" bestFit="1" customWidth="1"/>
    <col min="2553" max="2560" width="8.33203125" bestFit="1" customWidth="1"/>
    <col min="2561" max="2578" width="9.33203125" bestFit="1" customWidth="1"/>
    <col min="2579" max="2587" width="8.33203125" bestFit="1" customWidth="1"/>
    <col min="2588" max="2609" width="9.33203125" bestFit="1" customWidth="1"/>
    <col min="2610" max="2617" width="8.33203125" bestFit="1" customWidth="1"/>
    <col min="2618" max="2637" width="9.33203125" bestFit="1" customWidth="1"/>
    <col min="2638" max="2646" width="8.33203125" bestFit="1" customWidth="1"/>
    <col min="2647" max="2665" width="9.33203125" bestFit="1" customWidth="1"/>
    <col min="2666" max="2674" width="8.33203125" bestFit="1" customWidth="1"/>
    <col min="2675" max="2694" width="9.33203125" bestFit="1" customWidth="1"/>
    <col min="2695" max="2701" width="8.33203125" bestFit="1" customWidth="1"/>
    <col min="2702" max="2720" width="9.33203125" bestFit="1" customWidth="1"/>
    <col min="2721" max="2729" width="8.33203125" bestFit="1" customWidth="1"/>
    <col min="2730" max="2749" width="9.33203125" bestFit="1" customWidth="1"/>
    <col min="2750" max="2758" width="8.33203125" bestFit="1" customWidth="1"/>
    <col min="2759" max="2787" width="9.33203125" bestFit="1" customWidth="1"/>
    <col min="2788" max="2809" width="10.33203125" bestFit="1" customWidth="1"/>
    <col min="2810" max="2817" width="9.33203125" bestFit="1" customWidth="1"/>
    <col min="2818" max="2838" width="10.33203125" bestFit="1" customWidth="1"/>
    <col min="2839" max="2847" width="9.33203125" bestFit="1" customWidth="1"/>
    <col min="2848" max="2868" width="10.33203125" bestFit="1" customWidth="1"/>
    <col min="2869" max="2877" width="8.33203125" bestFit="1" customWidth="1"/>
    <col min="2878" max="2898" width="9.33203125" bestFit="1" customWidth="1"/>
    <col min="2899" max="2907" width="8.33203125" bestFit="1" customWidth="1"/>
    <col min="2908" max="2925" width="9.33203125" bestFit="1" customWidth="1"/>
    <col min="2926" max="2934" width="8.33203125" bestFit="1" customWidth="1"/>
    <col min="2935" max="2956" width="9.33203125" bestFit="1" customWidth="1"/>
    <col min="2957" max="2965" width="8.33203125" bestFit="1" customWidth="1"/>
    <col min="2966" max="2984" width="9.33203125" bestFit="1" customWidth="1"/>
    <col min="2985" max="2993" width="8.33203125" bestFit="1" customWidth="1"/>
    <col min="2994" max="3013" width="9.33203125" bestFit="1" customWidth="1"/>
    <col min="3014" max="3021" width="8.33203125" bestFit="1" customWidth="1"/>
    <col min="3022" max="3042" width="9.33203125" bestFit="1" customWidth="1"/>
    <col min="3043" max="3051" width="8.33203125" bestFit="1" customWidth="1"/>
    <col min="3052" max="3072" width="9.33203125" bestFit="1" customWidth="1"/>
    <col min="3073" max="3080" width="8.33203125" bestFit="1" customWidth="1"/>
    <col min="3081" max="3100" width="9.33203125" bestFit="1" customWidth="1"/>
    <col min="3101" max="3109" width="8.33203125" bestFit="1" customWidth="1"/>
    <col min="3110" max="3137" width="9.33203125" bestFit="1" customWidth="1"/>
    <col min="3138" max="3158" width="10.33203125" bestFit="1" customWidth="1"/>
    <col min="3159" max="3165" width="9.33203125" bestFit="1" customWidth="1"/>
    <col min="3166" max="3186" width="10.33203125" bestFit="1" customWidth="1"/>
    <col min="3187" max="3194" width="9.33203125" bestFit="1" customWidth="1"/>
    <col min="3195" max="3214" width="10.33203125" bestFit="1" customWidth="1"/>
    <col min="3215" max="3223" width="8.33203125" bestFit="1" customWidth="1"/>
    <col min="3224" max="3243" width="9.33203125" bestFit="1" customWidth="1"/>
    <col min="3244" max="3250" width="8.33203125" bestFit="1" customWidth="1"/>
    <col min="3251" max="3269" width="9.33203125" bestFit="1" customWidth="1"/>
    <col min="3270" max="3277" width="8.33203125" bestFit="1" customWidth="1"/>
    <col min="3278" max="3299" width="9.33203125" bestFit="1" customWidth="1"/>
    <col min="3300" max="3306" width="8.33203125" bestFit="1" customWidth="1"/>
    <col min="3307" max="3327" width="9.33203125" bestFit="1" customWidth="1"/>
    <col min="3328" max="3335" width="8.33203125" bestFit="1" customWidth="1"/>
    <col min="3336" max="3357" width="9.33203125" bestFit="1" customWidth="1"/>
    <col min="3358" max="3366" width="8.33203125" bestFit="1" customWidth="1"/>
    <col min="3367" max="3386" width="9.33203125" bestFit="1" customWidth="1"/>
    <col min="3387" max="3395" width="8.33203125" bestFit="1" customWidth="1"/>
    <col min="3396" max="3416" width="9.33203125" bestFit="1" customWidth="1"/>
    <col min="3417" max="3424" width="8.33203125" bestFit="1" customWidth="1"/>
    <col min="3425" max="3445" width="9.33203125" bestFit="1" customWidth="1"/>
    <col min="3446" max="3454" width="8.33203125" bestFit="1" customWidth="1"/>
    <col min="3455" max="3483" width="9.33203125" bestFit="1" customWidth="1"/>
    <col min="3484" max="3505" width="10.33203125" bestFit="1" customWidth="1"/>
    <col min="3506" max="3514" width="9.33203125" bestFit="1" customWidth="1"/>
    <col min="3515" max="3532" width="10.33203125" bestFit="1" customWidth="1"/>
    <col min="3533" max="3540" width="9.33203125" bestFit="1" customWidth="1"/>
    <col min="3541" max="3562" width="10.33203125" bestFit="1" customWidth="1"/>
    <col min="3563" max="3570" width="8.33203125" bestFit="1" customWidth="1"/>
    <col min="3571" max="3592" width="9.33203125" bestFit="1" customWidth="1"/>
    <col min="3593" max="3601" width="8.33203125" bestFit="1" customWidth="1"/>
    <col min="3602" max="3619" width="9.33203125" bestFit="1" customWidth="1"/>
    <col min="3620" max="3628" width="8.33203125" bestFit="1" customWidth="1"/>
    <col min="3629" max="3648" width="9.33203125" bestFit="1" customWidth="1"/>
    <col min="3649" max="3656" width="8.33203125" bestFit="1" customWidth="1"/>
    <col min="3657" max="3677" width="9.33203125" bestFit="1" customWidth="1"/>
    <col min="3678" max="3686" width="8.33203125" bestFit="1" customWidth="1"/>
    <col min="3687" max="3707" width="9.33203125" bestFit="1" customWidth="1"/>
    <col min="3708" max="3716" width="8.33203125" bestFit="1" customWidth="1"/>
    <col min="3717" max="3737" width="9.33203125" bestFit="1" customWidth="1"/>
    <col min="3738" max="3745" width="8.33203125" bestFit="1" customWidth="1"/>
    <col min="3746" max="3766" width="9.33203125" bestFit="1" customWidth="1"/>
    <col min="3767" max="3774" width="8.33203125" bestFit="1" customWidth="1"/>
    <col min="3775" max="3796" width="9.33203125" bestFit="1" customWidth="1"/>
    <col min="3797" max="3804" width="8.33203125" bestFit="1" customWidth="1"/>
    <col min="3805" max="3834" width="9.33203125" bestFit="1" customWidth="1"/>
    <col min="3835" max="3855" width="10.33203125" bestFit="1" customWidth="1"/>
    <col min="3856" max="3864" width="9.33203125" bestFit="1" customWidth="1"/>
    <col min="3865" max="3885" width="10.33203125" bestFit="1" customWidth="1"/>
    <col min="3886" max="3894" width="9.33203125" bestFit="1" customWidth="1"/>
    <col min="3895" max="3915" width="10.33203125" bestFit="1" customWidth="1"/>
    <col min="3916" max="3923" width="8.33203125" bestFit="1" customWidth="1"/>
    <col min="3924" max="3944" width="9.33203125" bestFit="1" customWidth="1"/>
    <col min="3945" max="3953" width="8.33203125" bestFit="1" customWidth="1"/>
    <col min="3954" max="3972" width="9.33203125" bestFit="1" customWidth="1"/>
    <col min="3973" max="3981" width="8.33203125" bestFit="1" customWidth="1"/>
    <col min="3982" max="4003" width="9.33203125" bestFit="1" customWidth="1"/>
    <col min="4004" max="4010" width="8.33203125" bestFit="1" customWidth="1"/>
    <col min="4011" max="4031" width="9.33203125" bestFit="1" customWidth="1"/>
    <col min="4032" max="4040" width="8.33203125" bestFit="1" customWidth="1"/>
    <col min="4041" max="4062" width="9.33203125" bestFit="1" customWidth="1"/>
    <col min="4063" max="4071" width="8.33203125" bestFit="1" customWidth="1"/>
    <col min="4072" max="4090" width="9.33203125" bestFit="1" customWidth="1"/>
    <col min="4091" max="4099" width="8.33203125" bestFit="1" customWidth="1"/>
    <col min="4100" max="4118" width="9.33203125" bestFit="1" customWidth="1"/>
    <col min="4119" max="4127" width="8.33203125" bestFit="1" customWidth="1"/>
    <col min="4128" max="4148" width="9.33203125" bestFit="1" customWidth="1"/>
    <col min="4149" max="4157" width="8.33203125" bestFit="1" customWidth="1"/>
    <col min="4158" max="4187" width="9.33203125" bestFit="1" customWidth="1"/>
    <col min="4188" max="4208" width="10.33203125" bestFit="1" customWidth="1"/>
    <col min="4209" max="4216" width="9.33203125" bestFit="1" customWidth="1"/>
    <col min="4217" max="4235" width="10.33203125" bestFit="1" customWidth="1"/>
    <col min="4236" max="4244" width="9.33203125" bestFit="1" customWidth="1"/>
    <col min="4245" max="4265" width="10.33203125" bestFit="1" customWidth="1"/>
    <col min="4266" max="4273" width="8.33203125" bestFit="1" customWidth="1"/>
    <col min="4274" max="4291" width="9.33203125" bestFit="1" customWidth="1"/>
    <col min="4292" max="4300" width="8.33203125" bestFit="1" customWidth="1"/>
    <col min="4301" max="4318" width="9.33203125" bestFit="1" customWidth="1"/>
    <col min="4319" max="4327" width="8.33203125" bestFit="1" customWidth="1"/>
    <col min="4328" max="4347" width="9.33203125" bestFit="1" customWidth="1"/>
    <col min="4348" max="4356" width="8.33203125" bestFit="1" customWidth="1"/>
    <col min="4357" max="4377" width="9.33203125" bestFit="1" customWidth="1"/>
    <col min="4378" max="4386" width="8.33203125" bestFit="1" customWidth="1"/>
    <col min="4387" max="4408" width="9.33203125" bestFit="1" customWidth="1"/>
    <col min="4409" max="4416" width="8.33203125" bestFit="1" customWidth="1"/>
    <col min="4417" max="4437" width="9.33203125" bestFit="1" customWidth="1"/>
    <col min="4438" max="4444" width="8.33203125" bestFit="1" customWidth="1"/>
    <col min="4445" max="4466" width="9.33203125" bestFit="1" customWidth="1"/>
    <col min="4467" max="4475" width="8.33203125" bestFit="1" customWidth="1"/>
    <col min="4476" max="4494" width="9.33203125" bestFit="1" customWidth="1"/>
    <col min="4495" max="4503" width="8.33203125" bestFit="1" customWidth="1"/>
    <col min="4504" max="4531" width="9.33203125" bestFit="1" customWidth="1"/>
    <col min="4532" max="4551" width="10.33203125" bestFit="1" customWidth="1"/>
    <col min="4552" max="4559" width="9.33203125" bestFit="1" customWidth="1"/>
    <col min="4560" max="4578" width="10.33203125" bestFit="1" customWidth="1"/>
    <col min="4579" max="4586" width="9.33203125" bestFit="1" customWidth="1"/>
    <col min="4587" max="4604" width="10.33203125" bestFit="1" customWidth="1"/>
    <col min="4605" max="4613" width="8.33203125" bestFit="1" customWidth="1"/>
    <col min="4614" max="4635" width="9.33203125" bestFit="1" customWidth="1"/>
    <col min="4636" max="4644" width="8.33203125" bestFit="1" customWidth="1"/>
    <col min="4645" max="4662" width="9.33203125" bestFit="1" customWidth="1"/>
    <col min="4663" max="4668" width="8.33203125" bestFit="1" customWidth="1"/>
    <col min="4669" max="4690" width="9.33203125" bestFit="1" customWidth="1"/>
    <col min="4691" max="4699" width="8.33203125" bestFit="1" customWidth="1"/>
    <col min="4700" max="4720" width="9.33203125" bestFit="1" customWidth="1"/>
    <col min="4721" max="4728" width="8.33203125" bestFit="1" customWidth="1"/>
    <col min="4729" max="4750" width="9.33203125" bestFit="1" customWidth="1"/>
    <col min="4751" max="4759" width="8.33203125" bestFit="1" customWidth="1"/>
    <col min="4760" max="4775" width="9.33203125" bestFit="1" customWidth="1"/>
    <col min="4776" max="4784" width="8.33203125" bestFit="1" customWidth="1"/>
    <col min="4785" max="4805" width="9.33203125" bestFit="1" customWidth="1"/>
    <col min="4806" max="4814" width="8.33203125" bestFit="1" customWidth="1"/>
    <col min="4815" max="4836" width="9.33203125" bestFit="1" customWidth="1"/>
    <col min="4837" max="4845" width="8.33203125" bestFit="1" customWidth="1"/>
    <col min="4846" max="4875" width="9.33203125" bestFit="1" customWidth="1"/>
    <col min="4876" max="4896" width="10.33203125" bestFit="1" customWidth="1"/>
    <col min="4897" max="4905" width="9.33203125" bestFit="1" customWidth="1"/>
    <col min="4906" max="4924" width="10.33203125" bestFit="1" customWidth="1"/>
    <col min="4925" max="4933" width="9.33203125" bestFit="1" customWidth="1"/>
    <col min="4934" max="4955" width="10.33203125" bestFit="1" customWidth="1"/>
    <col min="4956" max="4964" width="8.33203125" bestFit="1" customWidth="1"/>
    <col min="4965" max="4984" width="9.33203125" bestFit="1" customWidth="1"/>
    <col min="4985" max="4992" width="8.33203125" bestFit="1" customWidth="1"/>
    <col min="4993" max="5011" width="9.33203125" bestFit="1" customWidth="1"/>
    <col min="5012" max="5020" width="8.33203125" bestFit="1" customWidth="1"/>
    <col min="5021" max="5040" width="9.33203125" bestFit="1" customWidth="1"/>
    <col min="5041" max="5048" width="8.33203125" bestFit="1" customWidth="1"/>
    <col min="5049" max="5069" width="9.33203125" bestFit="1" customWidth="1"/>
    <col min="5070" max="5078" width="8.33203125" bestFit="1" customWidth="1"/>
    <col min="5079" max="5099" width="9.33203125" bestFit="1" customWidth="1"/>
    <col min="5100" max="5107" width="8.33203125" bestFit="1" customWidth="1"/>
    <col min="5108" max="5128" width="9.33203125" bestFit="1" customWidth="1"/>
    <col min="5129" max="5136" width="8.33203125" bestFit="1" customWidth="1"/>
    <col min="5137" max="5157" width="9.33203125" bestFit="1" customWidth="1"/>
    <col min="5158" max="5164" width="8.33203125" bestFit="1" customWidth="1"/>
    <col min="5165" max="5184" width="9.33203125" bestFit="1" customWidth="1"/>
    <col min="5185" max="5192" width="8.33203125" bestFit="1" customWidth="1"/>
    <col min="5193" max="5222" width="9.33203125" bestFit="1" customWidth="1"/>
    <col min="5223" max="5244" width="10.33203125" bestFit="1" customWidth="1"/>
    <col min="5245" max="5253" width="9.33203125" bestFit="1" customWidth="1"/>
    <col min="5254" max="5273" width="10.33203125" bestFit="1" customWidth="1"/>
    <col min="5274" max="5281" width="9.33203125" bestFit="1" customWidth="1"/>
    <col min="5282" max="5302" width="10.33203125" bestFit="1" customWidth="1"/>
    <col min="5303" max="5310" width="8.33203125" bestFit="1" customWidth="1"/>
    <col min="5311" max="5330" width="9.33203125" bestFit="1" customWidth="1"/>
    <col min="5331" max="5339" width="8.33203125" bestFit="1" customWidth="1"/>
    <col min="5340" max="5356" width="9.33203125" bestFit="1" customWidth="1"/>
    <col min="5357" max="5364" width="8.33203125" bestFit="1" customWidth="1"/>
    <col min="5365" max="5384" width="9.33203125" bestFit="1" customWidth="1"/>
    <col min="5385" max="5393" width="8.33203125" bestFit="1" customWidth="1"/>
    <col min="5394" max="5414" width="9.33203125" bestFit="1" customWidth="1"/>
    <col min="5415" max="5422" width="8.33203125" bestFit="1" customWidth="1"/>
    <col min="5423" max="5443" width="9.33203125" bestFit="1" customWidth="1"/>
    <col min="5444" max="5452" width="8.33203125" bestFit="1" customWidth="1"/>
    <col min="5453" max="5471" width="9.33203125" bestFit="1" customWidth="1"/>
    <col min="5472" max="5480" width="8.33203125" bestFit="1" customWidth="1"/>
    <col min="5481" max="5500" width="9.33203125" bestFit="1" customWidth="1"/>
    <col min="5501" max="5509" width="8.33203125" bestFit="1" customWidth="1"/>
    <col min="5510" max="5530" width="9.33203125" bestFit="1" customWidth="1"/>
    <col min="5531" max="5538" width="8.33203125" bestFit="1" customWidth="1"/>
    <col min="5539" max="5566" width="9.33203125" bestFit="1" customWidth="1"/>
    <col min="5567" max="5587" width="10.33203125" bestFit="1" customWidth="1"/>
    <col min="5588" max="5596" width="9.33203125" bestFit="1" customWidth="1"/>
    <col min="5597" max="5616" width="10.33203125" bestFit="1" customWidth="1"/>
    <col min="5617" max="5625" width="9.33203125" bestFit="1" customWidth="1"/>
    <col min="5626" max="5646" width="10.33203125" bestFit="1" customWidth="1"/>
    <col min="5647" max="5655" width="8.33203125" bestFit="1" customWidth="1"/>
    <col min="5656" max="5676" width="9.33203125" bestFit="1" customWidth="1"/>
    <col min="5677" max="5685" width="8.33203125" bestFit="1" customWidth="1"/>
    <col min="5686" max="5704" width="9.33203125" bestFit="1" customWidth="1"/>
    <col min="5705" max="5711" width="8.33203125" bestFit="1" customWidth="1"/>
    <col min="5712" max="5733" width="9.33203125" bestFit="1" customWidth="1"/>
    <col min="5734" max="5740" width="8.33203125" bestFit="1" customWidth="1"/>
    <col min="5741" max="5759" width="9.33203125" bestFit="1" customWidth="1"/>
    <col min="5760" max="5768" width="8.33203125" bestFit="1" customWidth="1"/>
    <col min="5769" max="5789" width="9.33203125" bestFit="1" customWidth="1"/>
    <col min="5790" max="5798" width="8.33203125" bestFit="1" customWidth="1"/>
    <col min="5799" max="5819" width="9.33203125" bestFit="1" customWidth="1"/>
    <col min="5820" max="5828" width="8.33203125" bestFit="1" customWidth="1"/>
    <col min="5829" max="5850" width="9.33203125" bestFit="1" customWidth="1"/>
    <col min="5851" max="5859" width="8.33203125" bestFit="1" customWidth="1"/>
    <col min="5860" max="5881" width="9.33203125" bestFit="1" customWidth="1"/>
    <col min="5882" max="5890" width="8.33203125" bestFit="1" customWidth="1"/>
    <col min="5891" max="5919" width="9.33203125" bestFit="1" customWidth="1"/>
    <col min="5920" max="5939" width="10.33203125" bestFit="1" customWidth="1"/>
    <col min="5940" max="5947" width="9.33203125" bestFit="1" customWidth="1"/>
    <col min="5948" max="5968" width="10.33203125" bestFit="1" customWidth="1"/>
    <col min="5969" max="5977" width="9.33203125" bestFit="1" customWidth="1"/>
    <col min="5978" max="5998" width="10.33203125" bestFit="1" customWidth="1"/>
    <col min="5999" max="6007" width="8.33203125" bestFit="1" customWidth="1"/>
    <col min="6008" max="6028" width="9.33203125" bestFit="1" customWidth="1"/>
    <col min="6029" max="6036" width="8.33203125" bestFit="1" customWidth="1"/>
    <col min="6037" max="6052" width="9.33203125" bestFit="1" customWidth="1"/>
    <col min="6053" max="6061" width="8.33203125" bestFit="1" customWidth="1"/>
    <col min="6062" max="6082" width="9.33203125" bestFit="1" customWidth="1"/>
    <col min="6083" max="6091" width="8.33203125" bestFit="1" customWidth="1"/>
    <col min="6092" max="6111" width="9.33203125" bestFit="1" customWidth="1"/>
    <col min="6112" max="6119" width="8.33203125" bestFit="1" customWidth="1"/>
    <col min="6120" max="6140" width="9.33203125" bestFit="1" customWidth="1"/>
    <col min="6141" max="6149" width="8.33203125" bestFit="1" customWidth="1"/>
    <col min="6150" max="6170" width="9.33203125" bestFit="1" customWidth="1"/>
    <col min="6171" max="6179" width="8.33203125" bestFit="1" customWidth="1"/>
    <col min="6180" max="6201" width="9.33203125" bestFit="1" customWidth="1"/>
    <col min="6202" max="6210" width="8.33203125" bestFit="1" customWidth="1"/>
    <col min="6211" max="6232" width="9.33203125" bestFit="1" customWidth="1"/>
    <col min="6233" max="6241" width="8.33203125" bestFit="1" customWidth="1"/>
    <col min="6242" max="6270" width="9.33203125" bestFit="1" customWidth="1"/>
    <col min="6271" max="6292" width="10.33203125" bestFit="1" customWidth="1"/>
    <col min="6293" max="6301" width="9.33203125" bestFit="1" customWidth="1"/>
    <col min="6302" max="6322" width="10.33203125" bestFit="1" customWidth="1"/>
    <col min="6323" max="6331" width="9.33203125" bestFit="1" customWidth="1"/>
    <col min="6332" max="6352" width="10.33203125" bestFit="1" customWidth="1"/>
    <col min="6353" max="6361" width="8.33203125" bestFit="1" customWidth="1"/>
    <col min="6362" max="6383" width="9.33203125" bestFit="1" customWidth="1"/>
    <col min="6384" max="6392" width="8.33203125" bestFit="1" customWidth="1"/>
    <col min="6393" max="6410" width="9.33203125" bestFit="1" customWidth="1"/>
    <col min="6411" max="6419" width="8.33203125" bestFit="1" customWidth="1"/>
    <col min="6420" max="6440" width="9.33203125" bestFit="1" customWidth="1"/>
    <col min="6441" max="6448" width="8.33203125" bestFit="1" customWidth="1"/>
    <col min="6449" max="6469" width="9.33203125" bestFit="1" customWidth="1"/>
    <col min="6470" max="6477" width="8.33203125" bestFit="1" customWidth="1"/>
    <col min="6478" max="6498" width="9.33203125" bestFit="1" customWidth="1"/>
    <col min="6499" max="6505" width="8.33203125" bestFit="1" customWidth="1"/>
    <col min="6506" max="6525" width="9.33203125" bestFit="1" customWidth="1"/>
    <col min="6526" max="6532" width="8.33203125" bestFit="1" customWidth="1"/>
    <col min="6533" max="6554" width="9.33203125" bestFit="1" customWidth="1"/>
    <col min="6555" max="6563" width="8.33203125" bestFit="1" customWidth="1"/>
    <col min="6564" max="6584" width="9.33203125" bestFit="1" customWidth="1"/>
    <col min="6585" max="6593" width="8.33203125" bestFit="1" customWidth="1"/>
    <col min="6594" max="6621" width="9.33203125" bestFit="1" customWidth="1"/>
    <col min="6622" max="6642" width="10.33203125" bestFit="1" customWidth="1"/>
    <col min="6643" max="6651" width="9.33203125" bestFit="1" customWidth="1"/>
    <col min="6652" max="6671" width="10.33203125" bestFit="1" customWidth="1"/>
    <col min="6672" max="6680" width="9.33203125" bestFit="1" customWidth="1"/>
    <col min="6681" max="6701" width="10.33203125" bestFit="1" customWidth="1"/>
    <col min="6702" max="6710" width="8.33203125" bestFit="1" customWidth="1"/>
    <col min="6711" max="6732" width="9.33203125" bestFit="1" customWidth="1"/>
    <col min="6733" max="6740" width="8.33203125" bestFit="1" customWidth="1"/>
    <col min="6741" max="6757" width="9.33203125" bestFit="1" customWidth="1"/>
    <col min="6758" max="6766" width="8.33203125" bestFit="1" customWidth="1"/>
    <col min="6767" max="6787" width="9.33203125" bestFit="1" customWidth="1"/>
    <col min="6788" max="6796" width="8.33203125" bestFit="1" customWidth="1"/>
    <col min="6797" max="6816" width="9.33203125" bestFit="1" customWidth="1"/>
    <col min="6817" max="6825" width="8.33203125" bestFit="1" customWidth="1"/>
    <col min="6826" max="6844" width="9.33203125" bestFit="1" customWidth="1"/>
    <col min="6845" max="6852" width="8.33203125" bestFit="1" customWidth="1"/>
    <col min="6853" max="6869" width="9.33203125" bestFit="1" customWidth="1"/>
    <col min="6870" max="6878" width="8.33203125" bestFit="1" customWidth="1"/>
    <col min="6879" max="6899" width="9.33203125" bestFit="1" customWidth="1"/>
    <col min="6900" max="6908" width="8.33203125" bestFit="1" customWidth="1"/>
    <col min="6909" max="6929" width="9.33203125" bestFit="1" customWidth="1"/>
    <col min="6930" max="6938" width="8.33203125" bestFit="1" customWidth="1"/>
    <col min="6939" max="6966" width="9.33203125" bestFit="1" customWidth="1"/>
    <col min="6967" max="6988" width="10.33203125" bestFit="1" customWidth="1"/>
    <col min="6989" max="6997" width="9.33203125" bestFit="1" customWidth="1"/>
    <col min="6998" max="7017" width="10.33203125" bestFit="1" customWidth="1"/>
    <col min="7018" max="7025" width="9.33203125" bestFit="1" customWidth="1"/>
    <col min="7026" max="7029" width="10.33203125" bestFit="1" customWidth="1"/>
    <col min="7030" max="7030" width="10.5546875" bestFit="1" customWidth="1"/>
  </cols>
  <sheetData>
    <row r="1" spans="1:14" ht="43.2" x14ac:dyDescent="0.3">
      <c r="A1" s="7" t="s">
        <v>267</v>
      </c>
      <c r="B1" s="8" t="s">
        <v>21</v>
      </c>
      <c r="E1" s="8" t="s">
        <v>5</v>
      </c>
      <c r="H1" s="7" t="s">
        <v>270</v>
      </c>
      <c r="I1" s="8" t="s">
        <v>268</v>
      </c>
      <c r="M1" s="7" t="s">
        <v>269</v>
      </c>
      <c r="N1" s="8" t="s">
        <v>268</v>
      </c>
    </row>
    <row r="2" spans="1:14" x14ac:dyDescent="0.3">
      <c r="A2" s="5" t="s">
        <v>243</v>
      </c>
      <c r="B2" s="6"/>
      <c r="E2" s="6">
        <v>2905</v>
      </c>
      <c r="H2" s="5" t="s">
        <v>8</v>
      </c>
      <c r="I2" s="6">
        <v>3333</v>
      </c>
      <c r="M2" s="5" t="s">
        <v>231</v>
      </c>
      <c r="N2" s="6"/>
    </row>
    <row r="3" spans="1:14" x14ac:dyDescent="0.3">
      <c r="A3" s="15" t="s">
        <v>264</v>
      </c>
      <c r="B3" s="6">
        <v>46</v>
      </c>
      <c r="H3" s="5" t="s">
        <v>9</v>
      </c>
      <c r="I3" s="6">
        <v>52</v>
      </c>
      <c r="M3" s="15" t="s">
        <v>243</v>
      </c>
      <c r="N3" s="6">
        <v>169</v>
      </c>
    </row>
    <row r="4" spans="1:14" x14ac:dyDescent="0.3">
      <c r="A4" s="15" t="s">
        <v>265</v>
      </c>
      <c r="B4" s="6">
        <v>74</v>
      </c>
      <c r="H4" s="5" t="s">
        <v>10</v>
      </c>
      <c r="I4" s="6">
        <v>1642</v>
      </c>
      <c r="M4" s="15" t="s">
        <v>244</v>
      </c>
      <c r="N4" s="6">
        <v>848</v>
      </c>
    </row>
    <row r="5" spans="1:14" x14ac:dyDescent="0.3">
      <c r="A5" s="15" t="s">
        <v>266</v>
      </c>
      <c r="B5" s="6">
        <v>100</v>
      </c>
      <c r="H5" s="5" t="s">
        <v>11</v>
      </c>
      <c r="I5" s="6">
        <v>6686</v>
      </c>
      <c r="M5" s="15" t="s">
        <v>245</v>
      </c>
      <c r="N5" s="6">
        <v>799</v>
      </c>
    </row>
    <row r="6" spans="1:14" x14ac:dyDescent="0.3">
      <c r="A6" s="5" t="s">
        <v>244</v>
      </c>
      <c r="B6" s="6">
        <v>1122</v>
      </c>
      <c r="H6" s="5" t="s">
        <v>12</v>
      </c>
      <c r="I6" s="6">
        <v>1807</v>
      </c>
      <c r="M6" s="15" t="s">
        <v>246</v>
      </c>
      <c r="N6" s="6">
        <v>866</v>
      </c>
    </row>
    <row r="7" spans="1:14" x14ac:dyDescent="0.3">
      <c r="A7" s="5" t="s">
        <v>245</v>
      </c>
      <c r="B7" s="6">
        <v>1067</v>
      </c>
      <c r="H7" s="5" t="s">
        <v>13</v>
      </c>
      <c r="I7" s="6">
        <v>311</v>
      </c>
      <c r="M7" s="15" t="s">
        <v>247</v>
      </c>
      <c r="N7" s="6">
        <v>846</v>
      </c>
    </row>
    <row r="8" spans="1:14" x14ac:dyDescent="0.3">
      <c r="A8" s="5" t="s">
        <v>246</v>
      </c>
      <c r="B8" s="6">
        <v>1142</v>
      </c>
      <c r="H8" s="5" t="s">
        <v>14</v>
      </c>
      <c r="I8" s="6">
        <v>494</v>
      </c>
      <c r="M8" s="15" t="s">
        <v>248</v>
      </c>
      <c r="N8" s="6">
        <v>805</v>
      </c>
    </row>
    <row r="9" spans="1:14" x14ac:dyDescent="0.3">
      <c r="A9" s="5" t="s">
        <v>247</v>
      </c>
      <c r="B9" s="6">
        <v>1135</v>
      </c>
      <c r="H9" s="5" t="s">
        <v>15</v>
      </c>
      <c r="I9" s="6">
        <v>641</v>
      </c>
      <c r="M9" s="15" t="s">
        <v>249</v>
      </c>
      <c r="N9" s="6">
        <v>836</v>
      </c>
    </row>
    <row r="10" spans="1:14" x14ac:dyDescent="0.3">
      <c r="A10" s="5" t="s">
        <v>248</v>
      </c>
      <c r="B10" s="6">
        <v>1097</v>
      </c>
      <c r="H10" s="5" t="s">
        <v>16</v>
      </c>
      <c r="I10" s="6">
        <v>1084</v>
      </c>
      <c r="M10" s="15" t="s">
        <v>250</v>
      </c>
      <c r="N10" s="6">
        <v>820</v>
      </c>
    </row>
    <row r="11" spans="1:14" x14ac:dyDescent="0.3">
      <c r="A11" s="5" t="s">
        <v>249</v>
      </c>
      <c r="B11" s="6">
        <v>1118</v>
      </c>
      <c r="H11" s="5" t="s">
        <v>17</v>
      </c>
      <c r="I11" s="6">
        <v>1832</v>
      </c>
      <c r="M11" s="15" t="s">
        <v>251</v>
      </c>
      <c r="N11" s="6">
        <v>840</v>
      </c>
    </row>
    <row r="12" spans="1:14" x14ac:dyDescent="0.3">
      <c r="A12" s="5" t="s">
        <v>250</v>
      </c>
      <c r="B12" s="6">
        <v>1090</v>
      </c>
      <c r="H12" s="5" t="s">
        <v>18</v>
      </c>
      <c r="I12" s="6">
        <v>1686</v>
      </c>
      <c r="M12" s="15" t="s">
        <v>252</v>
      </c>
      <c r="N12" s="6">
        <v>877</v>
      </c>
    </row>
    <row r="13" spans="1:14" x14ac:dyDescent="0.3">
      <c r="A13" s="5" t="s">
        <v>251</v>
      </c>
      <c r="B13" s="6">
        <v>1108</v>
      </c>
      <c r="H13" s="5" t="s">
        <v>19</v>
      </c>
      <c r="I13" s="6">
        <v>954</v>
      </c>
      <c r="M13" s="15" t="s">
        <v>253</v>
      </c>
      <c r="N13" s="6">
        <v>822</v>
      </c>
    </row>
    <row r="14" spans="1:14" x14ac:dyDescent="0.3">
      <c r="A14" s="5" t="s">
        <v>252</v>
      </c>
      <c r="B14" s="6">
        <v>1140</v>
      </c>
      <c r="H14" s="5" t="s">
        <v>20</v>
      </c>
      <c r="I14" s="6">
        <v>1692</v>
      </c>
      <c r="M14" s="15" t="s">
        <v>254</v>
      </c>
      <c r="N14" s="6">
        <v>824</v>
      </c>
    </row>
    <row r="15" spans="1:14" x14ac:dyDescent="0.3">
      <c r="A15" s="5" t="s">
        <v>253</v>
      </c>
      <c r="B15" s="6">
        <v>1099</v>
      </c>
      <c r="H15" s="5" t="s">
        <v>4</v>
      </c>
      <c r="I15" s="6">
        <v>22214</v>
      </c>
      <c r="M15" s="15" t="s">
        <v>255</v>
      </c>
      <c r="N15" s="6">
        <v>834</v>
      </c>
    </row>
    <row r="16" spans="1:14" x14ac:dyDescent="0.3">
      <c r="A16" s="5" t="s">
        <v>254</v>
      </c>
      <c r="B16" s="6">
        <v>1101</v>
      </c>
      <c r="M16" s="15" t="s">
        <v>256</v>
      </c>
      <c r="N16" s="6">
        <v>815</v>
      </c>
    </row>
    <row r="17" spans="1:14" x14ac:dyDescent="0.3">
      <c r="A17" s="5" t="s">
        <v>255</v>
      </c>
      <c r="B17" s="6">
        <v>1103</v>
      </c>
      <c r="M17" s="15" t="s">
        <v>257</v>
      </c>
      <c r="N17" s="6">
        <v>794</v>
      </c>
    </row>
    <row r="18" spans="1:14" x14ac:dyDescent="0.3">
      <c r="A18" s="5" t="s">
        <v>256</v>
      </c>
      <c r="B18" s="6">
        <v>1105</v>
      </c>
      <c r="M18" s="15" t="s">
        <v>258</v>
      </c>
      <c r="N18" s="6">
        <v>816</v>
      </c>
    </row>
    <row r="19" spans="1:14" x14ac:dyDescent="0.3">
      <c r="A19" s="5" t="s">
        <v>257</v>
      </c>
      <c r="B19" s="6">
        <v>1053</v>
      </c>
      <c r="M19" s="15" t="s">
        <v>259</v>
      </c>
      <c r="N19" s="6">
        <v>835</v>
      </c>
    </row>
    <row r="20" spans="1:14" x14ac:dyDescent="0.3">
      <c r="A20" s="5" t="s">
        <v>258</v>
      </c>
      <c r="B20" s="6">
        <v>1059</v>
      </c>
      <c r="M20" s="15" t="s">
        <v>260</v>
      </c>
      <c r="N20" s="6">
        <v>811</v>
      </c>
    </row>
    <row r="21" spans="1:14" x14ac:dyDescent="0.3">
      <c r="A21" s="5" t="s">
        <v>259</v>
      </c>
      <c r="B21" s="6">
        <v>1122</v>
      </c>
      <c r="M21" s="15" t="s">
        <v>261</v>
      </c>
      <c r="N21" s="6">
        <v>873</v>
      </c>
    </row>
    <row r="22" spans="1:14" x14ac:dyDescent="0.3">
      <c r="A22" s="5" t="s">
        <v>260</v>
      </c>
      <c r="B22" s="6">
        <v>1091</v>
      </c>
      <c r="M22" s="15" t="s">
        <v>262</v>
      </c>
      <c r="N22" s="6">
        <v>816</v>
      </c>
    </row>
    <row r="23" spans="1:14" x14ac:dyDescent="0.3">
      <c r="A23" s="5" t="s">
        <v>261</v>
      </c>
      <c r="B23" s="6">
        <v>1147</v>
      </c>
      <c r="M23" s="15" t="s">
        <v>263</v>
      </c>
      <c r="N23" s="6">
        <v>769</v>
      </c>
    </row>
    <row r="24" spans="1:14" x14ac:dyDescent="0.3">
      <c r="A24" s="5" t="s">
        <v>262</v>
      </c>
      <c r="B24" s="6">
        <v>1083</v>
      </c>
      <c r="M24" s="5" t="s">
        <v>232</v>
      </c>
      <c r="N24" s="6"/>
    </row>
    <row r="25" spans="1:14" x14ac:dyDescent="0.3">
      <c r="A25" s="5" t="s">
        <v>263</v>
      </c>
      <c r="B25" s="6">
        <v>1012</v>
      </c>
      <c r="M25" s="15" t="s">
        <v>243</v>
      </c>
      <c r="N25" s="6">
        <v>51</v>
      </c>
    </row>
    <row r="26" spans="1:14" x14ac:dyDescent="0.3">
      <c r="A26" s="5" t="s">
        <v>4</v>
      </c>
      <c r="B26" s="6">
        <v>22214</v>
      </c>
      <c r="M26" s="15" t="s">
        <v>244</v>
      </c>
      <c r="N26" s="6">
        <v>274</v>
      </c>
    </row>
    <row r="27" spans="1:14" x14ac:dyDescent="0.3">
      <c r="M27" s="15" t="s">
        <v>245</v>
      </c>
      <c r="N27" s="6">
        <v>268</v>
      </c>
    </row>
    <row r="28" spans="1:14" x14ac:dyDescent="0.3">
      <c r="M28" s="15" t="s">
        <v>246</v>
      </c>
      <c r="N28" s="6">
        <v>276</v>
      </c>
    </row>
    <row r="29" spans="1:14" x14ac:dyDescent="0.3">
      <c r="M29" s="15" t="s">
        <v>247</v>
      </c>
      <c r="N29" s="6">
        <v>289</v>
      </c>
    </row>
    <row r="30" spans="1:14" x14ac:dyDescent="0.3">
      <c r="M30" s="15" t="s">
        <v>248</v>
      </c>
      <c r="N30" s="6">
        <v>292</v>
      </c>
    </row>
    <row r="31" spans="1:14" x14ac:dyDescent="0.3">
      <c r="M31" s="15" t="s">
        <v>249</v>
      </c>
      <c r="N31" s="6">
        <v>282</v>
      </c>
    </row>
    <row r="32" spans="1:14" x14ac:dyDescent="0.3">
      <c r="M32" s="15" t="s">
        <v>250</v>
      </c>
      <c r="N32" s="6">
        <v>270</v>
      </c>
    </row>
    <row r="33" spans="13:14" x14ac:dyDescent="0.3">
      <c r="M33" s="15" t="s">
        <v>251</v>
      </c>
      <c r="N33" s="6">
        <v>268</v>
      </c>
    </row>
    <row r="34" spans="13:14" x14ac:dyDescent="0.3">
      <c r="M34" s="15" t="s">
        <v>252</v>
      </c>
      <c r="N34" s="6">
        <v>263</v>
      </c>
    </row>
    <row r="35" spans="13:14" x14ac:dyDescent="0.3">
      <c r="M35" s="15" t="s">
        <v>253</v>
      </c>
      <c r="N35" s="6">
        <v>277</v>
      </c>
    </row>
    <row r="36" spans="13:14" x14ac:dyDescent="0.3">
      <c r="M36" s="15" t="s">
        <v>254</v>
      </c>
      <c r="N36" s="6">
        <v>277</v>
      </c>
    </row>
    <row r="37" spans="13:14" x14ac:dyDescent="0.3">
      <c r="M37" s="15" t="s">
        <v>255</v>
      </c>
      <c r="N37" s="6">
        <v>269</v>
      </c>
    </row>
    <row r="38" spans="13:14" x14ac:dyDescent="0.3">
      <c r="M38" s="15" t="s">
        <v>256</v>
      </c>
      <c r="N38" s="6">
        <v>290</v>
      </c>
    </row>
    <row r="39" spans="13:14" x14ac:dyDescent="0.3">
      <c r="M39" s="15" t="s">
        <v>257</v>
      </c>
      <c r="N39" s="6">
        <v>259</v>
      </c>
    </row>
    <row r="40" spans="13:14" x14ac:dyDescent="0.3">
      <c r="M40" s="15" t="s">
        <v>258</v>
      </c>
      <c r="N40" s="6">
        <v>243</v>
      </c>
    </row>
    <row r="41" spans="13:14" x14ac:dyDescent="0.3">
      <c r="M41" s="15" t="s">
        <v>259</v>
      </c>
      <c r="N41" s="6">
        <v>287</v>
      </c>
    </row>
    <row r="42" spans="13:14" x14ac:dyDescent="0.3">
      <c r="M42" s="15" t="s">
        <v>260</v>
      </c>
      <c r="N42" s="6">
        <v>280</v>
      </c>
    </row>
    <row r="43" spans="13:14" x14ac:dyDescent="0.3">
      <c r="M43" s="15" t="s">
        <v>261</v>
      </c>
      <c r="N43" s="6">
        <v>274</v>
      </c>
    </row>
    <row r="44" spans="13:14" x14ac:dyDescent="0.3">
      <c r="M44" s="15" t="s">
        <v>262</v>
      </c>
      <c r="N44" s="6">
        <v>267</v>
      </c>
    </row>
    <row r="45" spans="13:14" x14ac:dyDescent="0.3">
      <c r="M45" s="15" t="s">
        <v>263</v>
      </c>
      <c r="N45" s="6">
        <v>243</v>
      </c>
    </row>
    <row r="46" spans="13:14" x14ac:dyDescent="0.3">
      <c r="M46" s="5" t="s">
        <v>4</v>
      </c>
      <c r="N46" s="6">
        <v>22214</v>
      </c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98A91-8552-4DE3-8072-4FC8CD736D3B}">
  <dimension ref="A1:E28"/>
  <sheetViews>
    <sheetView workbookViewId="0">
      <selection activeCell="K27" sqref="K27"/>
    </sheetView>
  </sheetViews>
  <sheetFormatPr defaultRowHeight="14.4" x14ac:dyDescent="0.3"/>
  <cols>
    <col min="1" max="1" width="17.6640625" customWidth="1"/>
    <col min="2" max="2" width="25.109375" customWidth="1"/>
    <col min="4" max="4" width="23.77734375" bestFit="1" customWidth="1"/>
    <col min="5" max="5" width="12.33203125" customWidth="1"/>
  </cols>
  <sheetData>
    <row r="1" spans="1:5" x14ac:dyDescent="0.3">
      <c r="A1" s="3" t="s">
        <v>277</v>
      </c>
      <c r="B1" s="4" t="s">
        <v>278</v>
      </c>
      <c r="D1" s="3" t="s">
        <v>279</v>
      </c>
      <c r="E1" s="4" t="s">
        <v>21</v>
      </c>
    </row>
    <row r="2" spans="1:5" x14ac:dyDescent="0.3">
      <c r="A2" s="5" t="s">
        <v>244</v>
      </c>
      <c r="B2" s="6">
        <v>7</v>
      </c>
      <c r="D2" s="5" t="s">
        <v>1</v>
      </c>
      <c r="E2" s="6">
        <v>18285</v>
      </c>
    </row>
    <row r="3" spans="1:5" x14ac:dyDescent="0.3">
      <c r="A3" s="5" t="s">
        <v>245</v>
      </c>
      <c r="B3" s="6">
        <v>10</v>
      </c>
      <c r="D3" s="5" t="s">
        <v>2</v>
      </c>
      <c r="E3" s="6">
        <v>1024</v>
      </c>
    </row>
    <row r="4" spans="1:5" x14ac:dyDescent="0.3">
      <c r="A4" s="5" t="s">
        <v>246</v>
      </c>
      <c r="B4" s="6">
        <v>31</v>
      </c>
      <c r="D4" s="5" t="s">
        <v>3</v>
      </c>
      <c r="E4" s="6">
        <v>2905</v>
      </c>
    </row>
    <row r="5" spans="1:5" x14ac:dyDescent="0.3">
      <c r="A5" s="5" t="s">
        <v>247</v>
      </c>
      <c r="B5" s="6">
        <v>29</v>
      </c>
      <c r="D5" s="5" t="s">
        <v>4</v>
      </c>
      <c r="E5" s="6">
        <v>22214</v>
      </c>
    </row>
    <row r="6" spans="1:5" x14ac:dyDescent="0.3">
      <c r="A6" s="5" t="s">
        <v>248</v>
      </c>
      <c r="B6" s="6">
        <v>50</v>
      </c>
    </row>
    <row r="7" spans="1:5" x14ac:dyDescent="0.3">
      <c r="A7" s="5" t="s">
        <v>249</v>
      </c>
      <c r="B7" s="6">
        <v>68</v>
      </c>
    </row>
    <row r="8" spans="1:5" x14ac:dyDescent="0.3">
      <c r="A8" s="5" t="s">
        <v>250</v>
      </c>
      <c r="B8" s="6">
        <v>50</v>
      </c>
    </row>
    <row r="9" spans="1:5" x14ac:dyDescent="0.3">
      <c r="A9" s="5" t="s">
        <v>251</v>
      </c>
      <c r="B9" s="6">
        <v>87</v>
      </c>
    </row>
    <row r="10" spans="1:5" x14ac:dyDescent="0.3">
      <c r="A10" s="5" t="s">
        <v>252</v>
      </c>
      <c r="B10" s="6">
        <v>74</v>
      </c>
    </row>
    <row r="11" spans="1:5" x14ac:dyDescent="0.3">
      <c r="A11" s="5" t="s">
        <v>253</v>
      </c>
      <c r="B11" s="6">
        <v>116</v>
      </c>
    </row>
    <row r="12" spans="1:5" x14ac:dyDescent="0.3">
      <c r="A12" s="5" t="s">
        <v>254</v>
      </c>
      <c r="B12" s="6">
        <v>89</v>
      </c>
    </row>
    <row r="13" spans="1:5" x14ac:dyDescent="0.3">
      <c r="A13" s="5" t="s">
        <v>255</v>
      </c>
      <c r="B13" s="6">
        <v>124</v>
      </c>
    </row>
    <row r="14" spans="1:5" x14ac:dyDescent="0.3">
      <c r="A14" s="5" t="s">
        <v>256</v>
      </c>
      <c r="B14" s="6">
        <v>112</v>
      </c>
    </row>
    <row r="15" spans="1:5" x14ac:dyDescent="0.3">
      <c r="A15" s="5" t="s">
        <v>257</v>
      </c>
      <c r="B15" s="6">
        <v>116</v>
      </c>
    </row>
    <row r="16" spans="1:5" x14ac:dyDescent="0.3">
      <c r="A16" s="5" t="s">
        <v>258</v>
      </c>
      <c r="B16" s="6">
        <v>131</v>
      </c>
    </row>
    <row r="17" spans="1:2" x14ac:dyDescent="0.3">
      <c r="A17" s="5" t="s">
        <v>259</v>
      </c>
      <c r="B17" s="6">
        <v>142</v>
      </c>
    </row>
    <row r="18" spans="1:2" x14ac:dyDescent="0.3">
      <c r="A18" s="5" t="s">
        <v>260</v>
      </c>
      <c r="B18" s="6">
        <v>153</v>
      </c>
    </row>
    <row r="19" spans="1:2" x14ac:dyDescent="0.3">
      <c r="A19" s="5" t="s">
        <v>261</v>
      </c>
      <c r="B19" s="6">
        <v>166</v>
      </c>
    </row>
    <row r="20" spans="1:2" x14ac:dyDescent="0.3">
      <c r="A20" s="5" t="s">
        <v>262</v>
      </c>
      <c r="B20" s="6">
        <v>177</v>
      </c>
    </row>
    <row r="21" spans="1:2" x14ac:dyDescent="0.3">
      <c r="A21" s="5" t="s">
        <v>263</v>
      </c>
      <c r="B21" s="6">
        <v>166</v>
      </c>
    </row>
    <row r="22" spans="1:2" x14ac:dyDescent="0.3">
      <c r="A22" s="5" t="s">
        <v>271</v>
      </c>
      <c r="B22" s="6">
        <v>205</v>
      </c>
    </row>
    <row r="23" spans="1:2" x14ac:dyDescent="0.3">
      <c r="A23" s="5" t="s">
        <v>272</v>
      </c>
      <c r="B23" s="6">
        <v>186</v>
      </c>
    </row>
    <row r="24" spans="1:2" x14ac:dyDescent="0.3">
      <c r="A24" s="5" t="s">
        <v>273</v>
      </c>
      <c r="B24" s="6">
        <v>163</v>
      </c>
    </row>
    <row r="25" spans="1:2" x14ac:dyDescent="0.3">
      <c r="A25" s="5" t="s">
        <v>274</v>
      </c>
      <c r="B25" s="6">
        <v>178</v>
      </c>
    </row>
    <row r="26" spans="1:2" x14ac:dyDescent="0.3">
      <c r="A26" s="5" t="s">
        <v>275</v>
      </c>
      <c r="B26" s="6">
        <v>160</v>
      </c>
    </row>
    <row r="27" spans="1:2" x14ac:dyDescent="0.3">
      <c r="A27" s="5" t="s">
        <v>276</v>
      </c>
      <c r="B27" s="6">
        <v>115</v>
      </c>
    </row>
    <row r="28" spans="1:2" x14ac:dyDescent="0.3">
      <c r="A28" s="5" t="s">
        <v>4</v>
      </c>
      <c r="B28" s="6">
        <v>2905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A4B27-32C2-4D98-A88A-BC0111C808FB}">
  <dimension ref="A1:G30"/>
  <sheetViews>
    <sheetView tabSelected="1" workbookViewId="0">
      <selection activeCell="E3" sqref="E3"/>
    </sheetView>
  </sheetViews>
  <sheetFormatPr defaultRowHeight="14.4" x14ac:dyDescent="0.3"/>
  <cols>
    <col min="1" max="1" width="25.5546875" bestFit="1" customWidth="1"/>
    <col min="2" max="3" width="23.33203125" bestFit="1" customWidth="1"/>
    <col min="5" max="5" width="32.21875" bestFit="1" customWidth="1"/>
    <col min="6" max="6" width="16.44140625" bestFit="1" customWidth="1"/>
    <col min="7" max="7" width="21" bestFit="1" customWidth="1"/>
  </cols>
  <sheetData>
    <row r="1" spans="1:7" x14ac:dyDescent="0.3">
      <c r="A1" s="7" t="s">
        <v>288</v>
      </c>
      <c r="B1" s="12" t="s">
        <v>289</v>
      </c>
      <c r="E1" s="3" t="s">
        <v>0</v>
      </c>
      <c r="F1" s="4" t="s">
        <v>293</v>
      </c>
      <c r="G1" s="4" t="s">
        <v>234</v>
      </c>
    </row>
    <row r="2" spans="1:7" x14ac:dyDescent="0.3">
      <c r="A2" s="20" t="s">
        <v>8</v>
      </c>
      <c r="B2" s="25"/>
      <c r="E2" s="5" t="s">
        <v>8</v>
      </c>
      <c r="F2" s="6"/>
      <c r="G2" s="6"/>
    </row>
    <row r="3" spans="1:7" x14ac:dyDescent="0.3">
      <c r="A3" s="20" t="s">
        <v>280</v>
      </c>
      <c r="B3" s="25">
        <v>429</v>
      </c>
      <c r="E3" s="15" t="s">
        <v>134</v>
      </c>
      <c r="F3" s="6"/>
      <c r="G3" s="6"/>
    </row>
    <row r="4" spans="1:7" x14ac:dyDescent="0.3">
      <c r="A4" s="20" t="s">
        <v>9</v>
      </c>
      <c r="B4" s="25"/>
      <c r="E4" s="24" t="s">
        <v>290</v>
      </c>
      <c r="F4" s="6">
        <v>7</v>
      </c>
      <c r="G4" s="6">
        <v>23</v>
      </c>
    </row>
    <row r="5" spans="1:7" x14ac:dyDescent="0.3">
      <c r="A5" s="20" t="s">
        <v>281</v>
      </c>
      <c r="B5" s="25">
        <v>10</v>
      </c>
      <c r="E5" s="5" t="s">
        <v>11</v>
      </c>
      <c r="F5" s="6"/>
      <c r="G5" s="6"/>
    </row>
    <row r="6" spans="1:7" x14ac:dyDescent="0.3">
      <c r="A6" s="20" t="s">
        <v>10</v>
      </c>
      <c r="B6" s="25"/>
      <c r="E6" s="15" t="s">
        <v>100</v>
      </c>
      <c r="F6" s="6"/>
      <c r="G6" s="6"/>
    </row>
    <row r="7" spans="1:7" x14ac:dyDescent="0.3">
      <c r="A7" s="20" t="s">
        <v>282</v>
      </c>
      <c r="B7" s="25">
        <v>191</v>
      </c>
      <c r="E7" s="24" t="s">
        <v>291</v>
      </c>
      <c r="F7" s="6">
        <v>2</v>
      </c>
      <c r="G7" s="6">
        <v>6</v>
      </c>
    </row>
    <row r="8" spans="1:7" x14ac:dyDescent="0.3">
      <c r="A8" s="20" t="s">
        <v>11</v>
      </c>
      <c r="B8" s="25"/>
      <c r="E8" s="15" t="s">
        <v>191</v>
      </c>
      <c r="F8" s="6"/>
      <c r="G8" s="6"/>
    </row>
    <row r="9" spans="1:7" x14ac:dyDescent="0.3">
      <c r="A9" s="20" t="s">
        <v>236</v>
      </c>
      <c r="B9" s="25">
        <v>883</v>
      </c>
      <c r="E9" s="24" t="s">
        <v>29</v>
      </c>
      <c r="F9" s="6">
        <v>2</v>
      </c>
      <c r="G9" s="6">
        <v>4</v>
      </c>
    </row>
    <row r="10" spans="1:7" x14ac:dyDescent="0.3">
      <c r="A10" s="20" t="s">
        <v>12</v>
      </c>
      <c r="B10" s="25"/>
      <c r="E10" s="15" t="s">
        <v>192</v>
      </c>
      <c r="F10" s="6"/>
      <c r="G10" s="6"/>
    </row>
    <row r="11" spans="1:7" x14ac:dyDescent="0.3">
      <c r="A11" s="20" t="s">
        <v>240</v>
      </c>
      <c r="B11" s="25">
        <v>236</v>
      </c>
      <c r="E11" s="24" t="s">
        <v>29</v>
      </c>
      <c r="F11" s="6">
        <v>1</v>
      </c>
      <c r="G11" s="6">
        <v>2</v>
      </c>
    </row>
    <row r="12" spans="1:7" x14ac:dyDescent="0.3">
      <c r="A12" s="20" t="s">
        <v>13</v>
      </c>
      <c r="B12" s="25"/>
      <c r="E12" s="5" t="s">
        <v>16</v>
      </c>
      <c r="F12" s="6"/>
      <c r="G12" s="6"/>
    </row>
    <row r="13" spans="1:7" x14ac:dyDescent="0.3">
      <c r="A13" s="20" t="s">
        <v>283</v>
      </c>
      <c r="B13" s="25">
        <v>52</v>
      </c>
      <c r="E13" s="15" t="s">
        <v>51</v>
      </c>
      <c r="F13" s="6"/>
      <c r="G13" s="6"/>
    </row>
    <row r="14" spans="1:7" x14ac:dyDescent="0.3">
      <c r="A14" s="20" t="s">
        <v>14</v>
      </c>
      <c r="B14" s="25"/>
      <c r="E14" s="24" t="s">
        <v>292</v>
      </c>
      <c r="F14" s="6">
        <v>1</v>
      </c>
      <c r="G14" s="6">
        <v>1</v>
      </c>
    </row>
    <row r="15" spans="1:7" x14ac:dyDescent="0.3">
      <c r="A15" s="20" t="s">
        <v>284</v>
      </c>
      <c r="B15" s="25">
        <v>55</v>
      </c>
      <c r="E15" s="15" t="s">
        <v>90</v>
      </c>
      <c r="F15" s="6"/>
      <c r="G15" s="6"/>
    </row>
    <row r="16" spans="1:7" x14ac:dyDescent="0.3">
      <c r="A16" s="20" t="s">
        <v>15</v>
      </c>
      <c r="B16" s="25"/>
      <c r="E16" s="24" t="s">
        <v>291</v>
      </c>
      <c r="F16" s="6">
        <v>1</v>
      </c>
      <c r="G16" s="6">
        <v>3</v>
      </c>
    </row>
    <row r="17" spans="1:7" x14ac:dyDescent="0.3">
      <c r="A17" s="20" t="s">
        <v>285</v>
      </c>
      <c r="B17" s="25">
        <v>82</v>
      </c>
      <c r="E17" s="15" t="s">
        <v>104</v>
      </c>
      <c r="F17" s="6"/>
      <c r="G17" s="6"/>
    </row>
    <row r="18" spans="1:7" x14ac:dyDescent="0.3">
      <c r="A18" s="20" t="s">
        <v>16</v>
      </c>
      <c r="B18" s="25"/>
      <c r="E18" s="24" t="s">
        <v>29</v>
      </c>
      <c r="F18" s="6">
        <v>1</v>
      </c>
      <c r="G18" s="6">
        <v>2</v>
      </c>
    </row>
    <row r="19" spans="1:7" x14ac:dyDescent="0.3">
      <c r="A19" s="20" t="s">
        <v>236</v>
      </c>
      <c r="B19" s="25">
        <v>143</v>
      </c>
      <c r="E19" s="15" t="s">
        <v>106</v>
      </c>
      <c r="F19" s="6"/>
      <c r="G19" s="6"/>
    </row>
    <row r="20" spans="1:7" x14ac:dyDescent="0.3">
      <c r="A20" s="20" t="s">
        <v>17</v>
      </c>
      <c r="B20" s="25"/>
      <c r="E20" s="24" t="s">
        <v>292</v>
      </c>
      <c r="F20" s="6">
        <v>1</v>
      </c>
      <c r="G20" s="6">
        <v>1</v>
      </c>
    </row>
    <row r="21" spans="1:7" x14ac:dyDescent="0.3">
      <c r="A21" s="20" t="s">
        <v>286</v>
      </c>
      <c r="B21" s="25">
        <v>245</v>
      </c>
      <c r="E21" s="15" t="s">
        <v>129</v>
      </c>
      <c r="F21" s="6"/>
      <c r="G21" s="6"/>
    </row>
    <row r="22" spans="1:7" x14ac:dyDescent="0.3">
      <c r="A22" s="20" t="s">
        <v>18</v>
      </c>
      <c r="B22" s="25"/>
      <c r="E22" s="24" t="s">
        <v>291</v>
      </c>
      <c r="F22" s="6">
        <v>1</v>
      </c>
      <c r="G22" s="6">
        <v>3</v>
      </c>
    </row>
    <row r="23" spans="1:7" x14ac:dyDescent="0.3">
      <c r="A23" s="20" t="s">
        <v>285</v>
      </c>
      <c r="B23" s="25">
        <v>216</v>
      </c>
      <c r="E23" s="15" t="s">
        <v>130</v>
      </c>
      <c r="F23" s="6"/>
      <c r="G23" s="6"/>
    </row>
    <row r="24" spans="1:7" x14ac:dyDescent="0.3">
      <c r="A24" s="20" t="s">
        <v>19</v>
      </c>
      <c r="B24" s="25"/>
      <c r="E24" s="24" t="s">
        <v>292</v>
      </c>
      <c r="F24" s="6">
        <v>1</v>
      </c>
      <c r="G24" s="6">
        <v>1</v>
      </c>
    </row>
    <row r="25" spans="1:7" x14ac:dyDescent="0.3">
      <c r="A25" s="20" t="s">
        <v>287</v>
      </c>
      <c r="B25" s="25">
        <v>131</v>
      </c>
      <c r="E25" s="15" t="s">
        <v>190</v>
      </c>
      <c r="F25" s="6"/>
      <c r="G25" s="6"/>
    </row>
    <row r="26" spans="1:7" x14ac:dyDescent="0.3">
      <c r="A26" s="20" t="s">
        <v>20</v>
      </c>
      <c r="B26" s="25"/>
      <c r="E26" s="24" t="s">
        <v>29</v>
      </c>
      <c r="F26" s="6">
        <v>1</v>
      </c>
      <c r="G26" s="6">
        <v>2</v>
      </c>
    </row>
    <row r="27" spans="1:7" x14ac:dyDescent="0.3">
      <c r="A27" s="20" t="s">
        <v>287</v>
      </c>
      <c r="B27" s="25">
        <v>232</v>
      </c>
      <c r="E27" s="5" t="s">
        <v>17</v>
      </c>
      <c r="F27" s="6"/>
      <c r="G27" s="6"/>
    </row>
    <row r="28" spans="1:7" x14ac:dyDescent="0.3">
      <c r="A28" s="20" t="s">
        <v>4</v>
      </c>
      <c r="B28" s="25">
        <v>2905</v>
      </c>
      <c r="E28" s="15" t="s">
        <v>158</v>
      </c>
      <c r="F28" s="6"/>
      <c r="G28" s="6"/>
    </row>
    <row r="29" spans="1:7" x14ac:dyDescent="0.3">
      <c r="E29" s="24" t="s">
        <v>28</v>
      </c>
      <c r="F29" s="6">
        <v>2</v>
      </c>
      <c r="G29" s="6">
        <v>5</v>
      </c>
    </row>
    <row r="30" spans="1:7" x14ac:dyDescent="0.3">
      <c r="E30" s="5" t="s">
        <v>4</v>
      </c>
      <c r="F30" s="6">
        <v>21</v>
      </c>
      <c r="G30" s="6">
        <v>53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F0119A7C-8E52-422F-B94A-7F3FE8FFE40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A7E795A-8E22-49DD-8A16-56E12D906DB9}">
  <ds:schemaRefs/>
</ds:datastoreItem>
</file>

<file path=customXml/itemProps3.xml><?xml version="1.0" encoding="utf-8"?>
<ds:datastoreItem xmlns:ds="http://schemas.openxmlformats.org/officeDocument/2006/customXml" ds:itemID="{7DC2B566-2404-4287-8F29-58BA87C6C84E}">
  <ds:schemaRefs/>
</ds:datastoreItem>
</file>

<file path=customXml/itemProps4.xml><?xml version="1.0" encoding="utf-8"?>
<ds:datastoreItem xmlns:ds="http://schemas.openxmlformats.org/officeDocument/2006/customXml" ds:itemID="{B168E9FF-F544-4293-9E26-EF954ADD7891}">
  <ds:schemaRefs/>
</ds:datastoreItem>
</file>

<file path=customXml/itemProps5.xml><?xml version="1.0" encoding="utf-8"?>
<ds:datastoreItem xmlns:ds="http://schemas.openxmlformats.org/officeDocument/2006/customXml" ds:itemID="{7B62258A-14DF-422D-9303-B142524194D9}">
  <ds:schemaRefs/>
</ds:datastoreItem>
</file>

<file path=customXml/itemProps6.xml><?xml version="1.0" encoding="utf-8"?>
<ds:datastoreItem xmlns:ds="http://schemas.openxmlformats.org/officeDocument/2006/customXml" ds:itemID="{52EADEFE-2C13-4D4A-A901-8399D086C34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A-Q.1,2,3</vt:lpstr>
      <vt:lpstr>A-Q.4&amp;5</vt:lpstr>
      <vt:lpstr>B-Q.6,7,8,9</vt:lpstr>
      <vt:lpstr>C-Q.10,11,12,13</vt:lpstr>
      <vt:lpstr>D-Q.14,15</vt:lpstr>
      <vt:lpstr>D-Q16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Magdy</dc:creator>
  <cp:lastModifiedBy>Mayar Magdy</cp:lastModifiedBy>
  <dcterms:created xsi:type="dcterms:W3CDTF">2026-10-08T13:09:18Z</dcterms:created>
  <dcterms:modified xsi:type="dcterms:W3CDTF">2026-10-08T20:32:25Z</dcterms:modified>
</cp:coreProperties>
</file>