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pnedubo-my.sharepoint.com/personal/malvareza_fcpn_edu_bo/Documents/Documents/UMSA/2024-I/II-2024/sis-254/git/PropagacionDelError/"/>
    </mc:Choice>
  </mc:AlternateContent>
  <xr:revisionPtr revIDLastSave="119" documentId="13_ncr:1_{236027F5-897F-4CA7-9E74-E1C42D2E6DD2}" xr6:coauthVersionLast="47" xr6:coauthVersionMax="47" xr10:uidLastSave="{DF3E3C73-5910-499E-8B7C-850866185FE2}"/>
  <bookViews>
    <workbookView xWindow="-120" yWindow="-120" windowWidth="29040" windowHeight="15720" xr2:uid="{0F163F5E-9B1B-40F8-AD7D-76329B5F140F}"/>
  </bookViews>
  <sheets>
    <sheet name="Hoja1" sheetId="1" r:id="rId1"/>
    <sheet name="ej1" sheetId="2" r:id="rId2"/>
    <sheet name="ej2" sheetId="3" r:id="rId3"/>
    <sheet name="ej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E35" i="3"/>
  <c r="E31" i="3"/>
  <c r="D19" i="3"/>
  <c r="E23" i="3"/>
  <c r="D16" i="3"/>
  <c r="D20" i="3"/>
  <c r="D35" i="2"/>
  <c r="D34" i="2"/>
  <c r="D32" i="2"/>
  <c r="E27" i="2"/>
  <c r="D28" i="2" s="1"/>
  <c r="D16" i="2"/>
  <c r="E23" i="2"/>
  <c r="D19" i="2"/>
  <c r="D24" i="2"/>
  <c r="D20" i="2"/>
  <c r="K17" i="1"/>
  <c r="K12" i="1"/>
  <c r="K9" i="1"/>
  <c r="K6" i="1"/>
  <c r="K15" i="1" s="1"/>
  <c r="D36" i="3" l="1"/>
  <c r="D32" i="3"/>
  <c r="D28" i="3"/>
  <c r="D24" i="3"/>
  <c r="D22" i="3"/>
  <c r="D26" i="3" s="1"/>
  <c r="D30" i="3" s="1"/>
  <c r="D39" i="3" s="1"/>
  <c r="D40" i="3" s="1"/>
  <c r="D22" i="2"/>
  <c r="D26" i="2" s="1"/>
  <c r="D30" i="2" s="1"/>
  <c r="K19" i="1"/>
  <c r="J23" i="1" s="1"/>
  <c r="D34" i="3" l="1"/>
  <c r="J22" i="1"/>
</calcChain>
</file>

<file path=xl/sharedStrings.xml><?xml version="1.0" encoding="utf-8"?>
<sst xmlns="http://schemas.openxmlformats.org/spreadsheetml/2006/main" count="62" uniqueCount="35">
  <si>
    <t>A</t>
  </si>
  <si>
    <t>e</t>
  </si>
  <si>
    <t>T</t>
  </si>
  <si>
    <t>cte</t>
  </si>
  <si>
    <t>Error</t>
  </si>
  <si>
    <t>Valor</t>
  </si>
  <si>
    <t>H</t>
  </si>
  <si>
    <t>eH=</t>
  </si>
  <si>
    <t>H - eH=</t>
  </si>
  <si>
    <t>H + eH=</t>
  </si>
  <si>
    <t>ITERACION DE ORDEN 1</t>
  </si>
  <si>
    <t>x0=</t>
  </si>
  <si>
    <t>f(x0) = cos(x0)</t>
  </si>
  <si>
    <t>se desea conocer</t>
  </si>
  <si>
    <t>x1=</t>
  </si>
  <si>
    <t>h= x1 -x0</t>
  </si>
  <si>
    <t>f(x1) =</t>
  </si>
  <si>
    <t>f'(x)=</t>
  </si>
  <si>
    <t>ef</t>
  </si>
  <si>
    <t>ITERACION DE ORDEN 2</t>
  </si>
  <si>
    <t>f''(x)=</t>
  </si>
  <si>
    <t>ITERACION DE ORDEN 3</t>
  </si>
  <si>
    <t>f'''(x)=</t>
  </si>
  <si>
    <t>f(x) = 25X^3-6X^2+7X-88</t>
  </si>
  <si>
    <t>75*x^2-12x+7</t>
  </si>
  <si>
    <t>150x-12</t>
  </si>
  <si>
    <t>ERROR ABS</t>
  </si>
  <si>
    <t>ERROR RELA</t>
  </si>
  <si>
    <t>f(x) =ln(x)</t>
  </si>
  <si>
    <t>1/x</t>
  </si>
  <si>
    <t>(-1/x^2)</t>
  </si>
  <si>
    <t>2/x^3</t>
  </si>
  <si>
    <t>f(x0) = ln</t>
  </si>
  <si>
    <t>ITERACION DE ORDEN 4</t>
  </si>
  <si>
    <t>(-6/x^4)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</si>
</sst>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0" xfId="0" applyFont="1" applyFill="1"/>
    <xf numFmtId="0" fontId="0" fillId="3" borderId="0" xfId="0" applyFill="1"/>
    <xf numFmtId="9" fontId="0" fillId="0" borderId="0" xfId="0" applyNumberFormat="1"/>
    <xf numFmtId="9" fontId="3" fillId="0" borderId="0" xfId="1" applyFont="1"/>
    <xf numFmtId="0" fontId="0" fillId="4" borderId="0" xfId="0" applyFill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206375</xdr:colOff>
      <xdr:row>0</xdr:row>
      <xdr:rowOff>174625</xdr:rowOff>
    </xdr:from>
    <xdr:to>
      <xdr:col>7</xdr:col>
      <xdr:colOff>711909</xdr:colOff>
      <xdr:row>17</xdr:row>
      <xdr:rowOff>184603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C67388-9542-BA12-21F4-B20B33C7C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375" y="174625"/>
          <a:ext cx="5077534" cy="3248478"/>
        </a:xfrm>
        <a:prstGeom prst="rect">
          <a:avLst/>
        </a:prstGeom>
      </xdr:spPr>
    </xdr:pic>
    <xdr:clientData/>
  </xdr:twoCellAnchor>
  <xdr:twoCellAnchor editAs="oneCell">
    <xdr:from>
      <xdr:col>9</xdr:col>
      <xdr:colOff>175846</xdr:colOff>
      <xdr:row>9</xdr:row>
      <xdr:rowOff>131884</xdr:rowOff>
    </xdr:from>
    <xdr:to>
      <xdr:col>10</xdr:col>
      <xdr:colOff>13850</xdr:colOff>
      <xdr:row>12</xdr:row>
      <xdr:rowOff>7326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060187-A168-36F5-A27A-0C59C78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3846" y="1846384"/>
          <a:ext cx="600004" cy="44694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108034</xdr:rowOff>
    </xdr:from>
    <xdr:to>
      <xdr:col>9</xdr:col>
      <xdr:colOff>681404</xdr:colOff>
      <xdr:row>15</xdr:row>
      <xdr:rowOff>123895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EB7213-05D7-1E9F-D5E6-7E8AF9678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2584534"/>
          <a:ext cx="681404" cy="396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371474</xdr:colOff>
      <xdr:row>2</xdr:row>
      <xdr:rowOff>95250</xdr:rowOff>
    </xdr:from>
    <xdr:to>
      <xdr:col>9</xdr:col>
      <xdr:colOff>217883</xdr:colOff>
      <xdr:row>11</xdr:row>
      <xdr:rowOff>28246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5A8B4B-3B4A-3E23-A15C-CEB0FDC78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4" y="476250"/>
          <a:ext cx="5972175" cy="16474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645318</xdr:colOff>
      <xdr:row>2</xdr:row>
      <xdr:rowOff>165496</xdr:rowOff>
    </xdr:from>
    <xdr:to>
      <xdr:col>12</xdr:col>
      <xdr:colOff>441788</xdr:colOff>
      <xdr:row>11</xdr:row>
      <xdr:rowOff>23812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A1BBDB-4FCE-8C85-F4C3-E32104576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318" y="546496"/>
          <a:ext cx="8970236" cy="15728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2</xdr:row>
      <xdr:rowOff>19050</xdr:rowOff>
    </xdr:from>
    <xdr:to>
      <xdr:col>9</xdr:col>
      <xdr:colOff>748</xdr:colOff>
      <xdr:row>20</xdr:row>
      <xdr:rowOff>76687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D5759D-B957-3232-467A-5129EE7C7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400050"/>
          <a:ext cx="5363323" cy="3486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B3D3-28C1-4DAD-8D3F-EB8CF5087300}">
  <dimension ref="I2:O23"/>
  <sheetViews>
    <sheetView tabSelected="1" zoomScale="130" zoomScaleNormal="130" workbookViewId="0">
      <selection activeCell="O20" sqref="O20"/>
    </sheetView>
  </sheetViews>
  <sheetFormatPr baseColWidth="10" defaultRowHeight="15" x14ac:dyDescent="0.25"/>
  <sheetData>
    <row r="2" spans="9:12" x14ac:dyDescent="0.25">
      <c r="J2" s="1"/>
      <c r="K2" s="1" t="s">
        <v>5</v>
      </c>
      <c r="L2" s="1" t="s">
        <v>4</v>
      </c>
    </row>
    <row r="3" spans="9:12" x14ac:dyDescent="0.25">
      <c r="J3" s="1" t="s">
        <v>0</v>
      </c>
      <c r="K3" s="2">
        <v>0.15</v>
      </c>
      <c r="L3" s="2">
        <v>0.01</v>
      </c>
    </row>
    <row r="4" spans="9:12" x14ac:dyDescent="0.25">
      <c r="J4" s="1" t="s">
        <v>1</v>
      </c>
      <c r="K4" s="2">
        <v>0.9</v>
      </c>
      <c r="L4" s="2">
        <v>0.01</v>
      </c>
    </row>
    <row r="5" spans="9:12" x14ac:dyDescent="0.25">
      <c r="J5" s="1" t="s">
        <v>2</v>
      </c>
      <c r="K5" s="2">
        <v>650</v>
      </c>
      <c r="L5" s="2">
        <v>20</v>
      </c>
    </row>
    <row r="6" spans="9:12" x14ac:dyDescent="0.25">
      <c r="J6" s="1" t="s">
        <v>3</v>
      </c>
      <c r="K6" s="1">
        <f>5.67*10^-8</f>
        <v>5.6699999999999998E-8</v>
      </c>
      <c r="L6" s="1"/>
    </row>
    <row r="7" spans="9:12" x14ac:dyDescent="0.25">
      <c r="J7" s="1"/>
      <c r="K7" s="1"/>
      <c r="L7" s="1"/>
    </row>
    <row r="9" spans="9:12" x14ac:dyDescent="0.25">
      <c r="J9" s="1" t="s">
        <v>6</v>
      </c>
      <c r="K9">
        <f>+K3*K4*K6*K5^4</f>
        <v>1366.3760906250002</v>
      </c>
    </row>
    <row r="11" spans="9:12" x14ac:dyDescent="0.25">
      <c r="I11" s="1"/>
      <c r="J11" s="1"/>
      <c r="K11" s="1"/>
      <c r="L11" s="1"/>
    </row>
    <row r="12" spans="9:12" x14ac:dyDescent="0.25">
      <c r="I12" s="1"/>
      <c r="J12" s="1"/>
      <c r="K12">
        <f>+K4*K6*K5^4</f>
        <v>9109.1739374999997</v>
      </c>
      <c r="L12" s="1"/>
    </row>
    <row r="13" spans="9:12" x14ac:dyDescent="0.25">
      <c r="I13" s="1"/>
      <c r="J13" s="1"/>
      <c r="K13" s="1"/>
      <c r="L13" s="1"/>
    </row>
    <row r="14" spans="9:12" x14ac:dyDescent="0.25">
      <c r="I14" s="1"/>
      <c r="J14" s="1"/>
      <c r="K14" s="1"/>
      <c r="L14" s="1"/>
    </row>
    <row r="15" spans="9:12" x14ac:dyDescent="0.25">
      <c r="I15" s="1"/>
      <c r="J15" s="1"/>
      <c r="K15">
        <f>4*K4*K3*K6*K5^3</f>
        <v>8.4084682500000003</v>
      </c>
      <c r="L15" s="1"/>
    </row>
    <row r="16" spans="9:12" x14ac:dyDescent="0.25">
      <c r="I16" s="1"/>
      <c r="J16" s="1"/>
      <c r="K16" s="1"/>
      <c r="L16" s="1"/>
    </row>
    <row r="17" spans="9:15" x14ac:dyDescent="0.25">
      <c r="I17" s="1"/>
      <c r="J17" s="1"/>
      <c r="K17">
        <f>+K6*K5^4*K3</f>
        <v>1518.19565625</v>
      </c>
      <c r="L17" s="1"/>
    </row>
    <row r="18" spans="9:15" x14ac:dyDescent="0.25">
      <c r="I18" s="1"/>
      <c r="J18" s="1"/>
      <c r="K18" s="1"/>
      <c r="L18" s="1"/>
    </row>
    <row r="19" spans="9:15" x14ac:dyDescent="0.25">
      <c r="I19" s="1"/>
      <c r="J19" s="3" t="s">
        <v>7</v>
      </c>
      <c r="K19">
        <f>+K12*L3+K15*L5+L4*K17</f>
        <v>274.44306093749998</v>
      </c>
      <c r="L19" s="1"/>
    </row>
    <row r="20" spans="9:15" x14ac:dyDescent="0.25">
      <c r="I20" s="1"/>
      <c r="J20" s="1"/>
      <c r="K20" s="1"/>
      <c r="L20" s="1"/>
      <c r="O20" s="8"/>
    </row>
    <row r="22" spans="9:15" x14ac:dyDescent="0.25">
      <c r="I22" t="s">
        <v>8</v>
      </c>
      <c r="J22">
        <f>+K9-K19</f>
        <v>1091.9330296875003</v>
      </c>
    </row>
    <row r="23" spans="9:15" x14ac:dyDescent="0.25">
      <c r="I23" t="s">
        <v>9</v>
      </c>
      <c r="J23">
        <f>+K9+K19</f>
        <v>1640.8191515625001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26F2-F042-406B-9022-1263F07BB3F8}">
  <dimension ref="C13:E35"/>
  <sheetViews>
    <sheetView zoomScale="160" zoomScaleNormal="160" workbookViewId="0">
      <selection activeCell="C13" sqref="C13:E35"/>
    </sheetView>
  </sheetViews>
  <sheetFormatPr baseColWidth="10" defaultRowHeight="15" x14ac:dyDescent="0.25"/>
  <cols>
    <col min="4" max="4" width="11.85546875" bestFit="1" customWidth="1"/>
  </cols>
  <sheetData>
    <row r="13" spans="3:4" x14ac:dyDescent="0.25">
      <c r="C13" s="4" t="s">
        <v>23</v>
      </c>
      <c r="D13" s="4"/>
    </row>
    <row r="14" spans="3:4" x14ac:dyDescent="0.25">
      <c r="C14" s="4"/>
      <c r="D14" s="4"/>
    </row>
    <row r="15" spans="3:4" x14ac:dyDescent="0.25">
      <c r="C15" s="4" t="s">
        <v>11</v>
      </c>
      <c r="D15">
        <v>1</v>
      </c>
    </row>
    <row r="16" spans="3:4" x14ac:dyDescent="0.25">
      <c r="C16" s="4" t="s">
        <v>12</v>
      </c>
      <c r="D16">
        <f>25*(D15)^3-6*(D15)^2+7*(D15)-88</f>
        <v>-62</v>
      </c>
    </row>
    <row r="17" spans="3:5" x14ac:dyDescent="0.25">
      <c r="C17" s="4" t="s">
        <v>13</v>
      </c>
      <c r="D17" s="4"/>
    </row>
    <row r="18" spans="3:5" x14ac:dyDescent="0.25">
      <c r="C18" s="4" t="s">
        <v>14</v>
      </c>
      <c r="D18" s="4">
        <v>3</v>
      </c>
    </row>
    <row r="19" spans="3:5" x14ac:dyDescent="0.25">
      <c r="C19" s="4" t="s">
        <v>16</v>
      </c>
      <c r="D19">
        <f>25*(D18)^3-6*(D18)^2+7*(D18)-88</f>
        <v>554</v>
      </c>
    </row>
    <row r="20" spans="3:5" x14ac:dyDescent="0.25">
      <c r="C20" s="4" t="s">
        <v>15</v>
      </c>
      <c r="D20" s="4">
        <f>+D18-D15</f>
        <v>2</v>
      </c>
    </row>
    <row r="21" spans="3:5" x14ac:dyDescent="0.25">
      <c r="C21" t="s">
        <v>10</v>
      </c>
    </row>
    <row r="22" spans="3:5" x14ac:dyDescent="0.25">
      <c r="C22" s="4" t="s">
        <v>16</v>
      </c>
      <c r="D22">
        <f>D16+E23*D20</f>
        <v>78</v>
      </c>
    </row>
    <row r="23" spans="3:5" x14ac:dyDescent="0.25">
      <c r="C23" s="4" t="s">
        <v>17</v>
      </c>
      <c r="D23" t="s">
        <v>24</v>
      </c>
      <c r="E23">
        <f>75*D15^2-12*D15+7</f>
        <v>70</v>
      </c>
    </row>
    <row r="24" spans="3:5" x14ac:dyDescent="0.25">
      <c r="C24" s="4" t="s">
        <v>18</v>
      </c>
      <c r="D24">
        <f>E23*D20</f>
        <v>140</v>
      </c>
    </row>
    <row r="25" spans="3:5" x14ac:dyDescent="0.25">
      <c r="C25" t="s">
        <v>19</v>
      </c>
    </row>
    <row r="26" spans="3:5" x14ac:dyDescent="0.25">
      <c r="C26" s="4" t="s">
        <v>16</v>
      </c>
      <c r="D26">
        <f>D22+E27/FACT(2)*(D18-D15)^2</f>
        <v>354</v>
      </c>
    </row>
    <row r="27" spans="3:5" x14ac:dyDescent="0.25">
      <c r="C27" s="4" t="s">
        <v>20</v>
      </c>
      <c r="D27" t="s">
        <v>25</v>
      </c>
      <c r="E27">
        <f>150*D15-12</f>
        <v>138</v>
      </c>
    </row>
    <row r="28" spans="3:5" x14ac:dyDescent="0.25">
      <c r="C28" s="4" t="s">
        <v>18</v>
      </c>
      <c r="D28">
        <f>E27*D20</f>
        <v>276</v>
      </c>
    </row>
    <row r="29" spans="3:5" x14ac:dyDescent="0.25">
      <c r="C29" t="s">
        <v>21</v>
      </c>
    </row>
    <row r="30" spans="3:5" x14ac:dyDescent="0.25">
      <c r="C30" s="4" t="s">
        <v>16</v>
      </c>
      <c r="D30">
        <f>D26+(E31/FACT(3))*(D18-D15)^3</f>
        <v>554</v>
      </c>
    </row>
    <row r="31" spans="3:5" x14ac:dyDescent="0.25">
      <c r="C31" s="4" t="s">
        <v>22</v>
      </c>
      <c r="D31">
        <v>150</v>
      </c>
      <c r="E31">
        <v>150</v>
      </c>
    </row>
    <row r="32" spans="3:5" x14ac:dyDescent="0.25">
      <c r="C32" s="4" t="s">
        <v>18</v>
      </c>
      <c r="D32">
        <f>E31*D20</f>
        <v>300</v>
      </c>
    </row>
    <row r="34" spans="3:5" x14ac:dyDescent="0.25">
      <c r="C34" s="4" t="s">
        <v>26</v>
      </c>
      <c r="D34">
        <f>ABS(D19-D30)</f>
        <v>0</v>
      </c>
    </row>
    <row r="35" spans="3:5" x14ac:dyDescent="0.25">
      <c r="C35" s="4" t="s">
        <v>27</v>
      </c>
      <c r="D35" s="6">
        <f>(D34/D16)*100</f>
        <v>0</v>
      </c>
      <c r="E3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70BF-737B-4D74-B279-6C74931F5753}">
  <dimension ref="C13:E40"/>
  <sheetViews>
    <sheetView zoomScale="130" zoomScaleNormal="130" workbookViewId="0">
      <selection activeCell="G38" sqref="G38"/>
    </sheetView>
  </sheetViews>
  <sheetFormatPr baseColWidth="10" defaultRowHeight="15" x14ac:dyDescent="0.25"/>
  <cols>
    <col min="4" max="4" width="11.85546875" bestFit="1" customWidth="1"/>
  </cols>
  <sheetData>
    <row r="13" spans="3:4" x14ac:dyDescent="0.25">
      <c r="C13" s="4" t="s">
        <v>28</v>
      </c>
      <c r="D13" s="4"/>
    </row>
    <row r="14" spans="3:4" x14ac:dyDescent="0.25">
      <c r="C14" s="4"/>
      <c r="D14" s="4"/>
    </row>
    <row r="15" spans="3:4" x14ac:dyDescent="0.25">
      <c r="C15" s="4" t="s">
        <v>11</v>
      </c>
      <c r="D15">
        <v>1</v>
      </c>
    </row>
    <row r="16" spans="3:4" x14ac:dyDescent="0.25">
      <c r="C16" s="4" t="s">
        <v>32</v>
      </c>
      <c r="D16">
        <f>LN(D15)</f>
        <v>0</v>
      </c>
    </row>
    <row r="17" spans="3:5" x14ac:dyDescent="0.25">
      <c r="C17" s="4" t="s">
        <v>13</v>
      </c>
      <c r="D17" s="4"/>
    </row>
    <row r="18" spans="3:5" x14ac:dyDescent="0.25">
      <c r="C18" s="4" t="s">
        <v>14</v>
      </c>
      <c r="D18" s="4">
        <v>2.5</v>
      </c>
    </row>
    <row r="19" spans="3:5" x14ac:dyDescent="0.25">
      <c r="C19" s="4" t="s">
        <v>16</v>
      </c>
      <c r="D19">
        <f>LN(D18)</f>
        <v>0.91629073187415511</v>
      </c>
    </row>
    <row r="20" spans="3:5" x14ac:dyDescent="0.25">
      <c r="C20" s="4" t="s">
        <v>15</v>
      </c>
      <c r="D20" s="4">
        <f>+D18-D15</f>
        <v>1.5</v>
      </c>
    </row>
    <row r="21" spans="3:5" x14ac:dyDescent="0.25">
      <c r="C21" t="s">
        <v>10</v>
      </c>
    </row>
    <row r="22" spans="3:5" x14ac:dyDescent="0.25">
      <c r="C22" s="4" t="s">
        <v>16</v>
      </c>
      <c r="D22">
        <f>D16+E23*D20</f>
        <v>0.1</v>
      </c>
    </row>
    <row r="23" spans="3:5" x14ac:dyDescent="0.25">
      <c r="C23" s="4" t="s">
        <v>17</v>
      </c>
      <c r="D23" t="s">
        <v>29</v>
      </c>
      <c r="E23">
        <f>1/15</f>
        <v>6.6666666666666666E-2</v>
      </c>
    </row>
    <row r="24" spans="3:5" x14ac:dyDescent="0.25">
      <c r="C24" s="4" t="s">
        <v>18</v>
      </c>
      <c r="D24">
        <f>E23*D20</f>
        <v>0.1</v>
      </c>
    </row>
    <row r="25" spans="3:5" x14ac:dyDescent="0.25">
      <c r="C25" t="s">
        <v>19</v>
      </c>
    </row>
    <row r="26" spans="3:5" x14ac:dyDescent="0.25">
      <c r="C26" s="4" t="s">
        <v>16</v>
      </c>
      <c r="D26">
        <f>D22+E27/FACT(2)*(D18-D15)^2</f>
        <v>-1.0249999999999999</v>
      </c>
    </row>
    <row r="27" spans="3:5" x14ac:dyDescent="0.25">
      <c r="C27" s="4" t="s">
        <v>20</v>
      </c>
      <c r="D27" t="s">
        <v>30</v>
      </c>
      <c r="E27">
        <f>-1/(D15^2)</f>
        <v>-1</v>
      </c>
    </row>
    <row r="28" spans="3:5" x14ac:dyDescent="0.25">
      <c r="C28" s="4" t="s">
        <v>18</v>
      </c>
      <c r="D28">
        <f>E27*D20</f>
        <v>-1.5</v>
      </c>
    </row>
    <row r="29" spans="3:5" x14ac:dyDescent="0.25">
      <c r="C29" t="s">
        <v>21</v>
      </c>
    </row>
    <row r="30" spans="3:5" x14ac:dyDescent="0.25">
      <c r="C30" s="4" t="s">
        <v>16</v>
      </c>
      <c r="D30">
        <f>D26+(E31/FACT(3))*(D18-D15)^3</f>
        <v>0.10000000000000009</v>
      </c>
    </row>
    <row r="31" spans="3:5" x14ac:dyDescent="0.25">
      <c r="C31" s="4" t="s">
        <v>22</v>
      </c>
      <c r="D31" t="s">
        <v>31</v>
      </c>
      <c r="E31">
        <f>2/D15^3</f>
        <v>2</v>
      </c>
    </row>
    <row r="32" spans="3:5" x14ac:dyDescent="0.25">
      <c r="C32" s="4" t="s">
        <v>18</v>
      </c>
      <c r="D32">
        <f>E31*D20</f>
        <v>3</v>
      </c>
    </row>
    <row r="33" spans="3:5" x14ac:dyDescent="0.25">
      <c r="C33" t="s">
        <v>33</v>
      </c>
    </row>
    <row r="34" spans="3:5" x14ac:dyDescent="0.25">
      <c r="C34" s="4" t="s">
        <v>16</v>
      </c>
      <c r="D34">
        <f>D30+(E35/FACT(4))*(D18-D15)^4</f>
        <v>-1.1656249999999999</v>
      </c>
    </row>
    <row r="35" spans="3:5" x14ac:dyDescent="0.25">
      <c r="C35" s="4" t="s">
        <v>22</v>
      </c>
      <c r="D35" t="s">
        <v>34</v>
      </c>
      <c r="E35">
        <f>-6/D15^4</f>
        <v>-6</v>
      </c>
    </row>
    <row r="36" spans="3:5" x14ac:dyDescent="0.25">
      <c r="C36" s="4" t="s">
        <v>18</v>
      </c>
      <c r="D36">
        <f>E35*D24</f>
        <v>-0.60000000000000009</v>
      </c>
    </row>
    <row r="37" spans="3:5" x14ac:dyDescent="0.25">
      <c r="C37" s="7"/>
    </row>
    <row r="39" spans="3:5" x14ac:dyDescent="0.25">
      <c r="C39" s="4" t="s">
        <v>26</v>
      </c>
      <c r="D39">
        <f>ABS(D19-D30)</f>
        <v>0.81629073187415502</v>
      </c>
    </row>
    <row r="40" spans="3:5" x14ac:dyDescent="0.25">
      <c r="C40" s="4" t="s">
        <v>27</v>
      </c>
      <c r="D40" s="6" t="e">
        <f>(D39/D16)*100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DB7F-A7F8-4EA7-97EB-0C8B04CE7723}">
  <dimension ref="A1"/>
  <sheetViews>
    <sheetView workbookViewId="0">
      <selection activeCell="M19" sqref="M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ej1</vt:lpstr>
      <vt:lpstr>ej2</vt:lpstr>
      <vt:lpstr>ej3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Maycol Alexander Alvarez Aduviri</cp:lastModifiedBy>
  <dcterms:created xsi:type="dcterms:W3CDTF">2024-09-03T14:47:47Z</dcterms:created>
  <dcterms:modified xsi:type="dcterms:W3CDTF">2024-09-05T04:29:00Z</dcterms:modified>
</cp:coreProperties>
</file>