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" sheetId="1" r:id="rId4"/>
    <sheet state="visible" name="Balance de situacion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la situación económica y financiera de una empresa
	-mayerling aguilera</t>
      </text>
    </comment>
  </commentList>
</comments>
</file>

<file path=xl/sharedStrings.xml><?xml version="1.0" encoding="utf-8"?>
<sst xmlns="http://schemas.openxmlformats.org/spreadsheetml/2006/main" count="144" uniqueCount="115">
  <si>
    <t>Comercial Delta S.A.</t>
  </si>
  <si>
    <t>Activo corriente</t>
  </si>
  <si>
    <t>Existencias</t>
  </si>
  <si>
    <t>Clientes</t>
  </si>
  <si>
    <t>Tesorería</t>
  </si>
  <si>
    <t>Activo no corriente</t>
  </si>
  <si>
    <t>Inmovilizado material</t>
  </si>
  <si>
    <t>Pasivo corriente / circular</t>
  </si>
  <si>
    <t>Proveedores</t>
  </si>
  <si>
    <t>Deudas a corto plazo</t>
  </si>
  <si>
    <t>Pasivo no corriente / no circulante</t>
  </si>
  <si>
    <t>Deudas a largo plazo</t>
  </si>
  <si>
    <t>Patrimonio Neto</t>
  </si>
  <si>
    <t>Capital</t>
  </si>
  <si>
    <t>Reservas</t>
  </si>
  <si>
    <t>Subt Pat</t>
  </si>
  <si>
    <t>Cuenta de Resultados (en miles de euros)</t>
  </si>
  <si>
    <t>• Ventas netas</t>
  </si>
  <si>
    <t>• Coste de las ventas</t>
  </si>
  <si>
    <t>• Gastos financieros</t>
  </si>
  <si>
    <t>• Resultado antes de impuestos e intereses</t>
  </si>
  <si>
    <r>
      <rPr>
        <rFont val="Arial"/>
        <b/>
        <color theme="1"/>
      </rPr>
      <t xml:space="preserve">Alumna: </t>
    </r>
    <r>
      <rPr>
        <rFont val="Arial"/>
        <color theme="1"/>
      </rPr>
      <t>Mayerling Aguilera</t>
    </r>
  </si>
  <si>
    <t>Balance de Situación</t>
  </si>
  <si>
    <t>Activos</t>
  </si>
  <si>
    <t>Pasivos</t>
  </si>
  <si>
    <t>Ratios</t>
  </si>
  <si>
    <t>Activo corriente/ Circulante</t>
  </si>
  <si>
    <t>Pasivo corriente/ Circulante</t>
  </si>
  <si>
    <t>Fondo de maniobra</t>
  </si>
  <si>
    <t>Indica si la empresa puede cubrir sus deudas a corto plazo - Dinero disponible a corto plazo</t>
  </si>
  <si>
    <t>Positivo</t>
  </si>
  <si>
    <t>Solvencia a corto plazo</t>
  </si>
  <si>
    <t xml:space="preserve"> ¿Me sobra o me falta dinero después de pagar mis deudas a corto plazo?</t>
  </si>
  <si>
    <t>Negativo</t>
  </si>
  <si>
    <t>Proplemas para pagar sus deudas inmediatas</t>
  </si>
  <si>
    <t>Ratio de Liquidez</t>
  </si>
  <si>
    <t xml:space="preserve">Indica la capacidad de la empresa para pagar sus deudas a corto plazo con sus activos corrientes </t>
  </si>
  <si>
    <t>&gt; 1</t>
  </si>
  <si>
    <t>Hay mas activos que deudas</t>
  </si>
  <si>
    <t>&lt; 1</t>
  </si>
  <si>
    <t>Problemas de liquidez</t>
  </si>
  <si>
    <t>Subt</t>
  </si>
  <si>
    <t>Sub</t>
  </si>
  <si>
    <t>Acid Test</t>
  </si>
  <si>
    <t>Es una versión más estricta del ratio de liquidez, ya que excluye los inventarios</t>
  </si>
  <si>
    <t>La empresa puede pagar sus deudas sin vender inventario</t>
  </si>
  <si>
    <t>Activo no corriente/ no circulante</t>
  </si>
  <si>
    <t>Pasivo no corriente/ no circulante</t>
  </si>
  <si>
    <t>Liquidez Inmediata</t>
  </si>
  <si>
    <t>Mide que tan rapido puede pagar sus deudas con el dinero disponible</t>
  </si>
  <si>
    <t>Alto</t>
  </si>
  <si>
    <t>Tiene suficiente dinero en caja para pagar sus deudas.</t>
  </si>
  <si>
    <t>Bajo</t>
  </si>
  <si>
    <t>Depende de vender activos o cobrar cuentas pendientes.</t>
  </si>
  <si>
    <t>Mide la disponibilidad inmediata del pago</t>
  </si>
  <si>
    <t>Total (Corr. + No corr.)</t>
  </si>
  <si>
    <t>Ratio de Endeudamiento</t>
  </si>
  <si>
    <t>Qué porcentaje de los activos de la empresa han sido financiados con deuda.</t>
  </si>
  <si>
    <t>Muy alto</t>
  </si>
  <si>
    <t>La empresa depende demasiado de prestamos</t>
  </si>
  <si>
    <t>Ratio calidad de la deuda</t>
  </si>
  <si>
    <t>Proporcion de la deuda a corto plazo sobre la deuda actual</t>
  </si>
  <si>
    <t>Mas alto</t>
  </si>
  <si>
    <t>Parte de la deuda es a corto plazo.</t>
  </si>
  <si>
    <t xml:space="preserve">En general, una deuda de mejor calidad es aquella con mayor proporción a largo plazo, ya que permite una mejor planificación financiera.
</t>
  </si>
  <si>
    <t>Capital social</t>
  </si>
  <si>
    <t>Que porcentaje de las deudas es a corto plazo</t>
  </si>
  <si>
    <t>Mas bajo</t>
  </si>
  <si>
    <t>Mas deuda a largo plazo</t>
  </si>
  <si>
    <t>Coste de la deuda</t>
  </si>
  <si>
    <t>Cuanto paga la empresa de interes en relacion con sus deudas</t>
  </si>
  <si>
    <t>Empresa paga mucho interes por sus prestamos</t>
  </si>
  <si>
    <t>sub</t>
  </si>
  <si>
    <t>Cobertura de gastos financieros</t>
  </si>
  <si>
    <t>Capacidad de la empresa para cubrir los intereses de su deuda con los beneficios obtenidos</t>
  </si>
  <si>
    <t>Genera suficientes beneficios para cubrir los intereses</t>
  </si>
  <si>
    <t>Total</t>
  </si>
  <si>
    <t xml:space="preserve">Total   </t>
  </si>
  <si>
    <t>Podria tener dificultades para cubrir los gastos financieros</t>
  </si>
  <si>
    <t>Deuda total</t>
  </si>
  <si>
    <t>Periodo medio de cobro</t>
  </si>
  <si>
    <t>Tiempo promedio que la empresa tarda en pagar a sus proveedores.</t>
  </si>
  <si>
    <t>Periodo medio de pago</t>
  </si>
  <si>
    <t>Cuantos dias tarda la empresa en pagar a sus proveedores</t>
  </si>
  <si>
    <t>La empresa paga rápido</t>
  </si>
  <si>
    <t>La empresa esta retrasando pagos</t>
  </si>
  <si>
    <t>Cuantos dias tarda la empresa a cobrar sus facturas</t>
  </si>
  <si>
    <t>Cuenta de Resultados</t>
  </si>
  <si>
    <t>Ventas netas</t>
  </si>
  <si>
    <t>Coste de las ventas</t>
  </si>
  <si>
    <t>Gastos financieros</t>
  </si>
  <si>
    <t>Resultado antes de impuestos</t>
  </si>
  <si>
    <t>Formula</t>
  </si>
  <si>
    <t>Conclusion</t>
  </si>
  <si>
    <t>Activo corriente - Pasivo corriente</t>
  </si>
  <si>
    <t>Es positivo, la empresa posee solvencia a corto plazo, en otras palabras posee recursos para pagar sus deudas a corto plazo</t>
  </si>
  <si>
    <t>Activo corriente/Pasivo corriente</t>
  </si>
  <si>
    <t xml:space="preserve">Es &gt; 1, indicando que hay mas activos que deudas </t>
  </si>
  <si>
    <t>Act corriente-  Existencia/Pasv corriente</t>
  </si>
  <si>
    <t>Es &gt; 1, la empresa puede pagar sus deudas a corto plazo sin depender la venta de existencia</t>
  </si>
  <si>
    <t>Tesoreria/Pasv corriente</t>
  </si>
  <si>
    <t>Se puede concluir que la empresa puede pagar sus deudas de forma inmediata en 37 %</t>
  </si>
  <si>
    <t>La empresa puede cubrir un 37,5% de sus deudas inmediatas con el efectivo que tiene disponible.</t>
  </si>
  <si>
    <t>Pasv corriente + Pasv no corriente / Pasv total</t>
  </si>
  <si>
    <t>El 60,87% de los activos de la empresa ha sido obtenido con deudas, esta cerca a un 50% lo que indica un equilibrio saludable</t>
  </si>
  <si>
    <t>Pasv corriente / deuda total</t>
  </si>
  <si>
    <t>El porcentaje de las deudas a corto plazo es de 28,57% , con un 71,43% a largo plazo, lo que permite una buena planificacion.</t>
  </si>
  <si>
    <t>Gastos financieros/deuda total</t>
  </si>
  <si>
    <t>La empresa paga un 9,09% de intereses sobre la deuda total, para verificar si es un buen % es necesario investigar la media del mercado</t>
  </si>
  <si>
    <t>Beneficios antes de impuestos e intereses / Gastos financieros</t>
  </si>
  <si>
    <t>La empresa genera 4 veces mas beneficios antes de impuesto e intereres, indicando que puede cubrir sus gastos finacieros</t>
  </si>
  <si>
    <t>Clientes /ventas neta *365</t>
  </si>
  <si>
    <t xml:space="preserve">La empresa tarda 36dias en cobrar sus facturas </t>
  </si>
  <si>
    <t>Proveedores/coste de las ventas * 365</t>
  </si>
  <si>
    <t>La empresa tarda 43 dias en pagar a sus proveedores, tardando mas en pagar que cobrar permitiendoles cierta olgura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</si>
</sst>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rgb="FF0B5394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  <font>
      <b/>
      <i/>
      <sz val="11.0"/>
      <color rgb="FF073763"/>
      <name val="Arial"/>
      <scheme val="minor"/>
    </font>
    <font>
      <b/>
      <color rgb="FF15426C"/>
      <name val="Arial"/>
      <scheme val="minor"/>
    </font>
    <font>
      <b/>
      <i/>
      <color theme="1"/>
      <name val="Arial"/>
      <scheme val="minor"/>
    </font>
    <font>
      <i/>
      <u/>
      <color theme="1"/>
      <name val="Arial"/>
      <scheme val="minor"/>
    </font>
    <font>
      <i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8E1F1"/>
        <bgColor rgb="FFD8E1F1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4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6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/>
    </xf>
    <xf borderId="0" fillId="3" fontId="9" numFmtId="0" xfId="0" applyAlignment="1" applyFill="1" applyFont="1">
      <alignment readingOrder="0"/>
    </xf>
    <xf borderId="0" fillId="3" fontId="1" numFmtId="0" xfId="0" applyFont="1"/>
    <xf borderId="0" fillId="4" fontId="9" numFmtId="0" xfId="0" applyAlignment="1" applyFill="1" applyFont="1">
      <alignment readingOrder="0"/>
    </xf>
    <xf borderId="0" fillId="4" fontId="1" numFmtId="0" xfId="0" applyFont="1"/>
    <xf borderId="1" fillId="5" fontId="9" numFmtId="0" xfId="0" applyAlignment="1" applyBorder="1" applyFill="1" applyFont="1">
      <alignment readingOrder="0"/>
    </xf>
    <xf borderId="2" fillId="5" fontId="9" numFmtId="0" xfId="0" applyAlignment="1" applyBorder="1" applyFont="1">
      <alignment readingOrder="0"/>
    </xf>
    <xf borderId="2" fillId="0" fontId="12" numFmtId="0" xfId="0" applyBorder="1" applyFont="1"/>
    <xf borderId="3" fillId="0" fontId="12" numFmtId="0" xfId="0" applyBorder="1" applyFont="1"/>
    <xf borderId="4" fillId="0" fontId="11" numFmtId="0" xfId="0" applyAlignment="1" applyBorder="1" applyFont="1">
      <alignment readingOrder="0"/>
    </xf>
    <xf borderId="5" fillId="0" fontId="12" numFmtId="0" xfId="0" applyBorder="1" applyFont="1"/>
    <xf borderId="4" fillId="0" fontId="1" numFmtId="0" xfId="0" applyBorder="1" applyFont="1"/>
    <xf borderId="0" fillId="0" fontId="1" numFmtId="10" xfId="0" applyFont="1" applyNumberFormat="1"/>
    <xf borderId="6" fillId="0" fontId="11" numFmtId="0" xfId="0" applyAlignment="1" applyBorder="1" applyFon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2" numFmtId="0" xfId="0" applyBorder="1" applyFont="1"/>
    <xf borderId="8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4.38"/>
  </cols>
  <sheetData>
    <row r="2">
      <c r="A2" s="1"/>
      <c r="B2" s="1"/>
      <c r="C2" s="1"/>
      <c r="D2" s="1"/>
    </row>
    <row r="3">
      <c r="A3" s="1"/>
      <c r="B3" s="2" t="s">
        <v>0</v>
      </c>
      <c r="D3" s="1"/>
    </row>
    <row r="4">
      <c r="A4" s="1"/>
      <c r="D4" s="1"/>
    </row>
    <row r="5">
      <c r="A5" s="1"/>
      <c r="B5" s="3" t="s">
        <v>1</v>
      </c>
      <c r="D5" s="1"/>
    </row>
    <row r="6">
      <c r="A6" s="1"/>
      <c r="B6" s="4" t="s">
        <v>2</v>
      </c>
      <c r="C6" s="4">
        <v>50.0</v>
      </c>
      <c r="D6" s="1"/>
    </row>
    <row r="7">
      <c r="A7" s="1"/>
      <c r="B7" s="4" t="s">
        <v>3</v>
      </c>
      <c r="C7" s="4">
        <v>80.0</v>
      </c>
      <c r="D7" s="1"/>
    </row>
    <row r="8">
      <c r="A8" s="1"/>
      <c r="B8" s="4" t="s">
        <v>4</v>
      </c>
      <c r="C8" s="4">
        <v>30.0</v>
      </c>
      <c r="D8" s="1"/>
    </row>
    <row r="9">
      <c r="A9" s="1"/>
      <c r="B9" s="3" t="s">
        <v>5</v>
      </c>
      <c r="D9" s="1"/>
    </row>
    <row r="10">
      <c r="A10" s="1"/>
      <c r="B10" s="4" t="s">
        <v>6</v>
      </c>
      <c r="C10" s="4">
        <v>300.0</v>
      </c>
      <c r="D10" s="1"/>
    </row>
    <row r="11">
      <c r="A11" s="1"/>
      <c r="B11" s="3" t="s">
        <v>7</v>
      </c>
      <c r="D11" s="1"/>
    </row>
    <row r="12">
      <c r="A12" s="1"/>
      <c r="B12" s="4" t="s">
        <v>8</v>
      </c>
      <c r="C12" s="4">
        <v>60.0</v>
      </c>
      <c r="D12" s="1"/>
    </row>
    <row r="13">
      <c r="A13" s="1"/>
      <c r="B13" s="4" t="s">
        <v>9</v>
      </c>
      <c r="C13" s="4">
        <v>20.0</v>
      </c>
      <c r="D13" s="1"/>
    </row>
    <row r="14">
      <c r="A14" s="1"/>
      <c r="B14" s="3" t="s">
        <v>10</v>
      </c>
      <c r="D14" s="1"/>
    </row>
    <row r="15">
      <c r="A15" s="1"/>
      <c r="B15" s="4" t="s">
        <v>11</v>
      </c>
      <c r="C15" s="4">
        <v>200.0</v>
      </c>
      <c r="D15" s="1"/>
    </row>
    <row r="16">
      <c r="A16" s="1"/>
      <c r="B16" s="5" t="s">
        <v>12</v>
      </c>
      <c r="D16" s="1"/>
    </row>
    <row r="17">
      <c r="A17" s="1"/>
      <c r="B17" s="4" t="s">
        <v>13</v>
      </c>
      <c r="C17" s="4">
        <v>150.0</v>
      </c>
      <c r="D17" s="1"/>
    </row>
    <row r="18">
      <c r="A18" s="1"/>
      <c r="B18" s="4" t="s">
        <v>14</v>
      </c>
      <c r="C18" s="4">
        <v>30.0</v>
      </c>
      <c r="D18" s="1"/>
    </row>
    <row r="19">
      <c r="A19" s="1"/>
      <c r="B19" s="4" t="s">
        <v>15</v>
      </c>
      <c r="C19" s="4">
        <v>180.0</v>
      </c>
      <c r="D19" s="1"/>
    </row>
    <row r="20">
      <c r="A20" s="1"/>
      <c r="D20" s="1"/>
    </row>
    <row r="21">
      <c r="A21" s="1"/>
      <c r="B21" s="3" t="s">
        <v>16</v>
      </c>
      <c r="D21" s="1"/>
    </row>
    <row r="22">
      <c r="A22" s="1"/>
      <c r="B22" s="6" t="s">
        <v>17</v>
      </c>
      <c r="C22" s="6">
        <v>800.0</v>
      </c>
      <c r="D22" s="1"/>
    </row>
    <row r="23">
      <c r="A23" s="1"/>
      <c r="B23" s="6" t="s">
        <v>18</v>
      </c>
      <c r="C23" s="6">
        <v>500.0</v>
      </c>
      <c r="D23" s="1"/>
    </row>
    <row r="24">
      <c r="A24" s="1"/>
      <c r="B24" s="6" t="s">
        <v>19</v>
      </c>
      <c r="C24" s="6">
        <v>20.0</v>
      </c>
      <c r="D24" s="1"/>
    </row>
    <row r="25">
      <c r="A25" s="1"/>
      <c r="B25" s="6" t="s">
        <v>20</v>
      </c>
      <c r="C25" s="6">
        <v>80.0</v>
      </c>
      <c r="D25" s="1"/>
    </row>
    <row r="26">
      <c r="A26" s="1"/>
      <c r="B26" s="1"/>
      <c r="C26" s="1"/>
      <c r="D26" s="1"/>
    </row>
    <row r="27">
      <c r="A27" s="1"/>
      <c r="B27" s="7" t="s">
        <v>21</v>
      </c>
      <c r="C27" s="1"/>
      <c r="D27" s="1"/>
    </row>
    <row r="28">
      <c r="A28" s="8"/>
    </row>
    <row r="29">
      <c r="A29" s="9"/>
      <c r="B29" s="9"/>
      <c r="C29" s="10"/>
      <c r="D29" s="9"/>
    </row>
    <row r="30">
      <c r="A30" s="11"/>
      <c r="B30" s="9"/>
      <c r="C30" s="9"/>
      <c r="D30" s="11"/>
    </row>
    <row r="31">
      <c r="A31" s="11"/>
      <c r="B31" s="9"/>
      <c r="C31" s="9"/>
      <c r="D31" s="11"/>
    </row>
    <row r="32">
      <c r="A32" s="11"/>
      <c r="B32" s="9"/>
      <c r="C32" s="9"/>
      <c r="D32" s="9"/>
    </row>
    <row r="33">
      <c r="A33" s="11"/>
      <c r="B33" s="9"/>
      <c r="C33" s="9"/>
      <c r="D33" s="9"/>
    </row>
    <row r="34">
      <c r="A34" s="11"/>
      <c r="B34" s="9"/>
      <c r="C34" s="12"/>
      <c r="D34" s="11"/>
    </row>
    <row r="35">
      <c r="A35" s="9"/>
      <c r="B35" s="9"/>
      <c r="C35" s="9"/>
      <c r="D35" s="9"/>
    </row>
    <row r="36">
      <c r="A36" s="9"/>
      <c r="B36" s="9"/>
      <c r="C36" s="10"/>
      <c r="D36" s="9"/>
    </row>
    <row r="37">
      <c r="A37" s="11"/>
      <c r="B37" s="9"/>
      <c r="C37" s="9"/>
      <c r="D37" s="11"/>
    </row>
    <row r="38">
      <c r="A38" s="9"/>
      <c r="B38" s="9"/>
      <c r="C38" s="12"/>
      <c r="D38" s="11"/>
    </row>
    <row r="39">
      <c r="A39" s="9"/>
      <c r="B39" s="9"/>
      <c r="C39" s="9"/>
      <c r="D39" s="9"/>
    </row>
    <row r="40">
      <c r="A40" s="9"/>
      <c r="B40" s="9"/>
      <c r="C40" s="10"/>
      <c r="D40" s="9"/>
    </row>
    <row r="41">
      <c r="A41" s="9"/>
      <c r="B41" s="9"/>
      <c r="C41" s="9"/>
      <c r="D41" s="11"/>
    </row>
    <row r="42">
      <c r="A42" s="9"/>
      <c r="B42" s="9"/>
      <c r="C42" s="9"/>
      <c r="D42" s="11"/>
    </row>
    <row r="43">
      <c r="A43" s="9"/>
      <c r="B43" s="9"/>
      <c r="C43" s="12"/>
      <c r="D43" s="11"/>
    </row>
    <row r="44">
      <c r="A44" s="9"/>
      <c r="B44" s="9"/>
      <c r="C44" s="9"/>
      <c r="D44" s="9"/>
    </row>
    <row r="45">
      <c r="A45" s="13"/>
      <c r="B45" s="9"/>
      <c r="C45" s="10"/>
      <c r="D45" s="13"/>
    </row>
    <row r="46">
      <c r="A46" s="9"/>
      <c r="B46" s="9"/>
      <c r="C46" s="9"/>
      <c r="D46" s="9"/>
    </row>
    <row r="47">
      <c r="A47" s="9"/>
      <c r="B47" s="9"/>
      <c r="C47" s="10"/>
      <c r="D47" s="9"/>
    </row>
    <row r="48">
      <c r="A48" s="9"/>
      <c r="B48" s="9"/>
      <c r="C48" s="9"/>
      <c r="D48" s="9"/>
    </row>
    <row r="49">
      <c r="A49" s="9"/>
      <c r="B49" s="9"/>
      <c r="C49" s="9"/>
      <c r="D49" s="11"/>
    </row>
    <row r="50">
      <c r="A50" s="9"/>
      <c r="B50" s="9"/>
      <c r="C50" s="9"/>
      <c r="D50" s="11"/>
    </row>
    <row r="51">
      <c r="A51" s="9"/>
      <c r="B51" s="9"/>
      <c r="C51" s="9"/>
      <c r="D51" s="11"/>
    </row>
    <row r="52">
      <c r="A52" s="9"/>
      <c r="B52" s="9"/>
      <c r="C52" s="9"/>
      <c r="D52" s="11"/>
    </row>
    <row r="53">
      <c r="A53" s="9"/>
      <c r="B53" s="9"/>
      <c r="C53" s="9"/>
      <c r="D53" s="9"/>
    </row>
    <row r="54">
      <c r="A54" s="1"/>
      <c r="B54" s="1"/>
      <c r="C54" s="1"/>
      <c r="D54" s="1"/>
    </row>
    <row r="55">
      <c r="A55" s="1"/>
      <c r="B55" s="1"/>
      <c r="C55" s="1"/>
      <c r="D55" s="1"/>
    </row>
    <row r="56">
      <c r="A56" s="1"/>
      <c r="B56" s="1"/>
      <c r="C56" s="1"/>
      <c r="D56" s="1"/>
    </row>
    <row r="57">
      <c r="A57" s="1"/>
      <c r="B57" s="1"/>
      <c r="C57" s="1"/>
      <c r="D57" s="1"/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1"/>
    </row>
    <row r="61">
      <c r="A61" s="1"/>
      <c r="B61" s="1"/>
      <c r="C61" s="1"/>
      <c r="D61" s="1"/>
    </row>
    <row r="62">
      <c r="A62" s="1"/>
      <c r="B62" s="1"/>
      <c r="C62" s="1"/>
      <c r="D62" s="1"/>
    </row>
  </sheetData>
  <mergeCells count="1">
    <mergeCell ref="A28:D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3" width="12.75"/>
    <col customWidth="1" min="4" max="4" width="30.5"/>
    <col customWidth="1" min="5" max="7" width="12.75"/>
    <col customWidth="1" min="9" max="9" width="4.25"/>
    <col customWidth="1" min="10" max="10" width="19.38"/>
    <col customWidth="1" min="15" max="15" width="7.63"/>
  </cols>
  <sheetData>
    <row r="2">
      <c r="B2" s="14" t="s">
        <v>22</v>
      </c>
    </row>
    <row r="3" ht="7.5" customHeight="1">
      <c r="B3" s="2"/>
    </row>
    <row r="4">
      <c r="B4" s="15" t="s">
        <v>23</v>
      </c>
      <c r="C4" s="16"/>
      <c r="D4" s="15" t="s">
        <v>24</v>
      </c>
      <c r="I4" s="17"/>
      <c r="J4" s="17" t="s">
        <v>25</v>
      </c>
    </row>
    <row r="5">
      <c r="B5" s="18" t="s">
        <v>26</v>
      </c>
      <c r="D5" s="18" t="s">
        <v>27</v>
      </c>
      <c r="F5" s="18"/>
      <c r="I5" s="19">
        <v>1.0</v>
      </c>
      <c r="J5" s="19" t="s">
        <v>28</v>
      </c>
      <c r="K5" s="20" t="s">
        <v>29</v>
      </c>
      <c r="O5" s="6" t="s">
        <v>30</v>
      </c>
      <c r="P5" s="6" t="s">
        <v>31</v>
      </c>
      <c r="R5" s="21" t="s">
        <v>32</v>
      </c>
    </row>
    <row r="6">
      <c r="B6" s="4" t="s">
        <v>2</v>
      </c>
      <c r="C6" s="4">
        <v>50.0</v>
      </c>
      <c r="D6" s="4" t="s">
        <v>8</v>
      </c>
      <c r="E6" s="4">
        <v>60.0</v>
      </c>
      <c r="I6" s="22"/>
      <c r="J6" s="22"/>
      <c r="O6" s="6" t="s">
        <v>33</v>
      </c>
      <c r="P6" s="6" t="s">
        <v>34</v>
      </c>
    </row>
    <row r="7">
      <c r="B7" s="4" t="s">
        <v>3</v>
      </c>
      <c r="C7" s="4">
        <v>80.0</v>
      </c>
      <c r="D7" s="4" t="s">
        <v>9</v>
      </c>
      <c r="E7" s="4">
        <v>20.0</v>
      </c>
      <c r="I7" s="19">
        <v>2.0</v>
      </c>
      <c r="J7" s="19" t="s">
        <v>35</v>
      </c>
      <c r="K7" s="20" t="s">
        <v>36</v>
      </c>
      <c r="O7" s="6" t="s">
        <v>37</v>
      </c>
      <c r="P7" s="6" t="s">
        <v>38</v>
      </c>
    </row>
    <row r="8">
      <c r="B8" s="4" t="s">
        <v>4</v>
      </c>
      <c r="C8" s="4">
        <v>30.0</v>
      </c>
      <c r="I8" s="22"/>
      <c r="J8" s="22"/>
      <c r="O8" s="6" t="s">
        <v>39</v>
      </c>
      <c r="P8" s="6" t="s">
        <v>40</v>
      </c>
    </row>
    <row r="9">
      <c r="B9" s="23" t="s">
        <v>41</v>
      </c>
      <c r="C9" s="4">
        <f>SUM(C6:C8)</f>
        <v>160</v>
      </c>
      <c r="D9" s="19" t="s">
        <v>42</v>
      </c>
      <c r="E9" s="6">
        <f>SUM(E6:E7)</f>
        <v>80</v>
      </c>
      <c r="I9" s="19">
        <v>3.0</v>
      </c>
      <c r="J9" s="19" t="s">
        <v>43</v>
      </c>
      <c r="K9" s="6" t="s">
        <v>44</v>
      </c>
      <c r="O9" s="6" t="s">
        <v>37</v>
      </c>
      <c r="P9" s="6" t="s">
        <v>45</v>
      </c>
    </row>
    <row r="10">
      <c r="B10" s="18" t="s">
        <v>46</v>
      </c>
      <c r="D10" s="18" t="s">
        <v>47</v>
      </c>
      <c r="I10" s="19">
        <v>4.0</v>
      </c>
      <c r="J10" s="19" t="s">
        <v>48</v>
      </c>
      <c r="K10" s="24" t="s">
        <v>49</v>
      </c>
      <c r="O10" s="6" t="s">
        <v>50</v>
      </c>
      <c r="P10" s="6" t="s">
        <v>51</v>
      </c>
    </row>
    <row r="11">
      <c r="B11" s="4" t="s">
        <v>6</v>
      </c>
      <c r="C11" s="4">
        <v>300.0</v>
      </c>
      <c r="D11" s="4" t="s">
        <v>11</v>
      </c>
      <c r="E11" s="4">
        <v>200.0</v>
      </c>
      <c r="I11" s="22"/>
      <c r="J11" s="22"/>
      <c r="O11" s="6" t="s">
        <v>52</v>
      </c>
      <c r="P11" s="6" t="s">
        <v>53</v>
      </c>
    </row>
    <row r="12">
      <c r="B12" s="23" t="s">
        <v>41</v>
      </c>
      <c r="C12" s="6">
        <v>300.0</v>
      </c>
      <c r="D12" s="23" t="s">
        <v>41</v>
      </c>
      <c r="E12" s="4">
        <f>E11</f>
        <v>200</v>
      </c>
      <c r="I12" s="22"/>
      <c r="J12" s="22"/>
      <c r="K12" s="6" t="s">
        <v>54</v>
      </c>
    </row>
    <row r="13">
      <c r="D13" s="17" t="s">
        <v>55</v>
      </c>
      <c r="E13" s="4">
        <f>SUM(E9,E12)</f>
        <v>280</v>
      </c>
      <c r="F13" s="17"/>
      <c r="I13" s="19">
        <v>5.0</v>
      </c>
      <c r="J13" s="19" t="s">
        <v>56</v>
      </c>
      <c r="K13" s="6" t="s">
        <v>57</v>
      </c>
      <c r="O13" s="6" t="s">
        <v>58</v>
      </c>
      <c r="P13" s="6" t="s">
        <v>59</v>
      </c>
    </row>
    <row r="14">
      <c r="D14" s="18" t="s">
        <v>12</v>
      </c>
      <c r="I14" s="19">
        <v>6.0</v>
      </c>
      <c r="J14" s="19" t="s">
        <v>60</v>
      </c>
      <c r="K14" s="6" t="s">
        <v>61</v>
      </c>
      <c r="O14" s="6" t="s">
        <v>62</v>
      </c>
      <c r="P14" s="6" t="s">
        <v>63</v>
      </c>
      <c r="R14" s="25" t="s">
        <v>64</v>
      </c>
    </row>
    <row r="15">
      <c r="D15" s="6" t="s">
        <v>65</v>
      </c>
      <c r="E15" s="6">
        <v>150.0</v>
      </c>
      <c r="I15" s="22"/>
      <c r="J15" s="22"/>
      <c r="K15" s="6" t="s">
        <v>66</v>
      </c>
      <c r="O15" s="6" t="s">
        <v>67</v>
      </c>
      <c r="P15" s="6" t="s">
        <v>68</v>
      </c>
    </row>
    <row r="16">
      <c r="D16" s="6" t="s">
        <v>14</v>
      </c>
      <c r="E16" s="6">
        <v>30.0</v>
      </c>
      <c r="I16" s="19">
        <v>7.0</v>
      </c>
      <c r="J16" s="19" t="s">
        <v>69</v>
      </c>
      <c r="K16" s="6" t="s">
        <v>70</v>
      </c>
      <c r="O16" s="6" t="s">
        <v>50</v>
      </c>
      <c r="P16" s="6" t="s">
        <v>71</v>
      </c>
    </row>
    <row r="17">
      <c r="D17" s="26" t="s">
        <v>72</v>
      </c>
      <c r="E17" s="4">
        <f>SUM(E15,E16)</f>
        <v>180</v>
      </c>
      <c r="I17" s="6">
        <v>8.0</v>
      </c>
      <c r="J17" s="6" t="s">
        <v>73</v>
      </c>
      <c r="K17" s="24" t="s">
        <v>74</v>
      </c>
      <c r="O17" s="6" t="s">
        <v>50</v>
      </c>
      <c r="P17" s="6" t="s">
        <v>75</v>
      </c>
    </row>
    <row r="18">
      <c r="B18" s="27" t="s">
        <v>76</v>
      </c>
      <c r="C18" s="28">
        <f>SUM(C9,C12)</f>
        <v>460</v>
      </c>
      <c r="D18" s="29" t="s">
        <v>77</v>
      </c>
      <c r="E18" s="30">
        <f>E9+E12+E17</f>
        <v>460</v>
      </c>
      <c r="O18" s="6" t="s">
        <v>52</v>
      </c>
      <c r="P18" s="6" t="s">
        <v>78</v>
      </c>
    </row>
    <row r="19">
      <c r="D19" s="17" t="s">
        <v>79</v>
      </c>
      <c r="E19" s="4">
        <f>E7+E11</f>
        <v>220</v>
      </c>
      <c r="I19" s="19">
        <v>9.0</v>
      </c>
      <c r="J19" s="19" t="s">
        <v>80</v>
      </c>
      <c r="K19" s="6" t="s">
        <v>81</v>
      </c>
    </row>
    <row r="20">
      <c r="I20" s="19">
        <v>10.0</v>
      </c>
      <c r="J20" s="19" t="s">
        <v>82</v>
      </c>
      <c r="K20" s="20" t="s">
        <v>83</v>
      </c>
      <c r="O20" s="6" t="s">
        <v>50</v>
      </c>
      <c r="P20" s="6" t="s">
        <v>84</v>
      </c>
    </row>
    <row r="21">
      <c r="O21" s="6" t="s">
        <v>52</v>
      </c>
      <c r="P21" s="6" t="s">
        <v>85</v>
      </c>
      <c r="R21" s="6" t="s">
        <v>86</v>
      </c>
    </row>
    <row r="22">
      <c r="D22" s="10" t="s">
        <v>87</v>
      </c>
      <c r="E22" s="9"/>
    </row>
    <row r="23">
      <c r="D23" s="9" t="s">
        <v>88</v>
      </c>
      <c r="E23" s="11">
        <v>800.0</v>
      </c>
    </row>
    <row r="24">
      <c r="D24" s="9" t="s">
        <v>89</v>
      </c>
      <c r="E24" s="11">
        <v>500.0</v>
      </c>
    </row>
    <row r="25">
      <c r="D25" s="9" t="s">
        <v>90</v>
      </c>
      <c r="E25" s="11">
        <v>20.0</v>
      </c>
    </row>
    <row r="26">
      <c r="D26" s="9" t="s">
        <v>91</v>
      </c>
      <c r="E26" s="11">
        <v>80.0</v>
      </c>
    </row>
    <row r="27">
      <c r="A27" s="9"/>
    </row>
    <row r="28">
      <c r="A28" s="9"/>
    </row>
    <row r="29">
      <c r="B29" s="31" t="s">
        <v>25</v>
      </c>
      <c r="C29" s="32" t="s">
        <v>76</v>
      </c>
      <c r="D29" s="32" t="s">
        <v>92</v>
      </c>
      <c r="E29" s="32" t="s">
        <v>93</v>
      </c>
      <c r="F29" s="33"/>
      <c r="G29" s="33"/>
      <c r="H29" s="33"/>
      <c r="I29" s="33"/>
      <c r="J29" s="33"/>
      <c r="K29" s="33"/>
      <c r="L29" s="34"/>
    </row>
    <row r="30">
      <c r="B30" s="35" t="s">
        <v>28</v>
      </c>
      <c r="C30" s="4">
        <f>C9-E9</f>
        <v>80</v>
      </c>
      <c r="D30" s="6" t="s">
        <v>94</v>
      </c>
      <c r="E30" s="6" t="s">
        <v>95</v>
      </c>
      <c r="L30" s="36"/>
    </row>
    <row r="31">
      <c r="B31" s="35" t="s">
        <v>35</v>
      </c>
      <c r="C31" s="4">
        <f>C9/E9</f>
        <v>2</v>
      </c>
      <c r="D31" s="6" t="s">
        <v>96</v>
      </c>
      <c r="E31" s="6" t="s">
        <v>97</v>
      </c>
      <c r="L31" s="36"/>
    </row>
    <row r="32">
      <c r="B32" s="35" t="s">
        <v>43</v>
      </c>
      <c r="C32" s="4">
        <f>(C9-C6)/E9</f>
        <v>1.375</v>
      </c>
      <c r="D32" s="6" t="s">
        <v>98</v>
      </c>
      <c r="E32" s="6" t="s">
        <v>99</v>
      </c>
      <c r="L32" s="36"/>
    </row>
    <row r="33">
      <c r="B33" s="35" t="s">
        <v>48</v>
      </c>
      <c r="C33" s="4">
        <f>C8/E9</f>
        <v>0.375</v>
      </c>
      <c r="D33" s="6" t="s">
        <v>100</v>
      </c>
      <c r="E33" s="6" t="s">
        <v>101</v>
      </c>
      <c r="L33" s="36"/>
    </row>
    <row r="34">
      <c r="B34" s="37"/>
      <c r="E34" s="6" t="s">
        <v>102</v>
      </c>
      <c r="L34" s="36"/>
    </row>
    <row r="35">
      <c r="B35" s="35" t="s">
        <v>56</v>
      </c>
      <c r="C35" s="38">
        <f>E13/E18</f>
        <v>0.6086956522</v>
      </c>
      <c r="D35" s="6" t="s">
        <v>103</v>
      </c>
      <c r="E35" s="6" t="s">
        <v>104</v>
      </c>
      <c r="L35" s="36"/>
    </row>
    <row r="36">
      <c r="B36" s="35" t="s">
        <v>60</v>
      </c>
      <c r="C36" s="38">
        <f>E9/E13</f>
        <v>0.2857142857</v>
      </c>
      <c r="D36" s="6" t="s">
        <v>105</v>
      </c>
      <c r="E36" s="6" t="s">
        <v>106</v>
      </c>
      <c r="L36" s="36"/>
    </row>
    <row r="37">
      <c r="B37" s="35" t="s">
        <v>69</v>
      </c>
      <c r="C37" s="38">
        <f>E25/E19</f>
        <v>0.09090909091</v>
      </c>
      <c r="D37" s="6" t="s">
        <v>107</v>
      </c>
      <c r="E37" s="6" t="s">
        <v>108</v>
      </c>
      <c r="L37" s="36"/>
    </row>
    <row r="38">
      <c r="B38" s="35" t="s">
        <v>73</v>
      </c>
      <c r="C38" s="4">
        <f>E26/E25</f>
        <v>4</v>
      </c>
      <c r="D38" s="6" t="s">
        <v>109</v>
      </c>
      <c r="E38" s="6" t="s">
        <v>110</v>
      </c>
      <c r="L38" s="36"/>
    </row>
    <row r="39">
      <c r="B39" s="35" t="s">
        <v>80</v>
      </c>
      <c r="C39" s="4">
        <f>C7/E23*365</f>
        <v>36.5</v>
      </c>
      <c r="D39" s="6" t="s">
        <v>111</v>
      </c>
      <c r="E39" s="6" t="s">
        <v>112</v>
      </c>
      <c r="L39" s="36"/>
    </row>
    <row r="40">
      <c r="B40" s="39" t="s">
        <v>82</v>
      </c>
      <c r="C40" s="40">
        <f>E6/E24*365</f>
        <v>43.8</v>
      </c>
      <c r="D40" s="41" t="s">
        <v>113</v>
      </c>
      <c r="E40" s="41" t="s">
        <v>114</v>
      </c>
      <c r="F40" s="42"/>
      <c r="G40" s="42"/>
      <c r="H40" s="42"/>
      <c r="I40" s="42"/>
      <c r="J40" s="42"/>
      <c r="K40" s="42"/>
      <c r="L40" s="43"/>
    </row>
  </sheetData>
  <mergeCells count="19">
    <mergeCell ref="K5:N6"/>
    <mergeCell ref="R5:T6"/>
    <mergeCell ref="K7:N8"/>
    <mergeCell ref="K10:N11"/>
    <mergeCell ref="R14:U16"/>
    <mergeCell ref="K17:N18"/>
    <mergeCell ref="K20:N21"/>
    <mergeCell ref="E36:L36"/>
    <mergeCell ref="E37:L37"/>
    <mergeCell ref="E38:L38"/>
    <mergeCell ref="E39:L39"/>
    <mergeCell ref="E40:L40"/>
    <mergeCell ref="E29:L29"/>
    <mergeCell ref="E30:L30"/>
    <mergeCell ref="E31:L31"/>
    <mergeCell ref="E32:L32"/>
    <mergeCell ref="E33:L33"/>
    <mergeCell ref="E34:L34"/>
    <mergeCell ref="E35:L35"/>
  </mergeCells>
  <drawing r:id="rId2"/>
  <legacyDrawing r:id="rId3"/>
</worksheet>
</file>