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8\CDA\01-Bases de données\Mettre en place une base de données\Bibliothequ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0" i="1"/>
  <c r="B59" i="1"/>
  <c r="B60" i="1"/>
  <c r="B61" i="1"/>
  <c r="B62" i="1"/>
  <c r="B63" i="1"/>
  <c r="B64" i="1"/>
  <c r="B65" i="1"/>
  <c r="B58" i="1"/>
  <c r="B48" i="1"/>
  <c r="B49" i="1"/>
  <c r="B50" i="1"/>
  <c r="B51" i="1"/>
  <c r="B52" i="1"/>
  <c r="B53" i="1"/>
  <c r="B47" i="1"/>
  <c r="B37" i="1"/>
  <c r="B38" i="1"/>
  <c r="B39" i="1"/>
  <c r="B40" i="1"/>
  <c r="B41" i="1"/>
  <c r="B42" i="1"/>
  <c r="B36" i="1"/>
  <c r="B29" i="1"/>
  <c r="B30" i="1"/>
  <c r="B28" i="1"/>
  <c r="B17" i="1"/>
  <c r="B18" i="1"/>
  <c r="B19" i="1"/>
  <c r="B20" i="1"/>
  <c r="B21" i="1"/>
  <c r="B22" i="1"/>
  <c r="B16" i="1"/>
  <c r="B5" i="1"/>
  <c r="B6" i="1"/>
  <c r="B7" i="1"/>
  <c r="B8" i="1"/>
  <c r="B9" i="1"/>
  <c r="B10" i="1"/>
  <c r="B4" i="1"/>
  <c r="U17" i="1"/>
  <c r="U18" i="1"/>
  <c r="U19" i="1"/>
  <c r="U20" i="1"/>
  <c r="U21" i="1"/>
  <c r="U22" i="1"/>
  <c r="U16" i="1"/>
  <c r="T17" i="1"/>
  <c r="T18" i="1"/>
  <c r="T19" i="1"/>
  <c r="T20" i="1"/>
  <c r="T21" i="1"/>
  <c r="T22" i="1"/>
  <c r="T16" i="1"/>
</calcChain>
</file>

<file path=xl/sharedStrings.xml><?xml version="1.0" encoding="utf-8"?>
<sst xmlns="http://schemas.openxmlformats.org/spreadsheetml/2006/main" count="102" uniqueCount="97">
  <si>
    <t>CategorieProfessionnelle</t>
  </si>
  <si>
    <t>id</t>
  </si>
  <si>
    <t>libelle</t>
  </si>
  <si>
    <t>Ouvrier</t>
  </si>
  <si>
    <t>Employer</t>
  </si>
  <si>
    <t>Techniciens</t>
  </si>
  <si>
    <t>Agens de maitrise</t>
  </si>
  <si>
    <t>Ingénieurs</t>
  </si>
  <si>
    <t>Cadres</t>
  </si>
  <si>
    <t>Dieu</t>
  </si>
  <si>
    <t>Abonnes</t>
  </si>
  <si>
    <t>idAbonne</t>
  </si>
  <si>
    <t>nomAbonne</t>
  </si>
  <si>
    <t>adresseAbonne</t>
  </si>
  <si>
    <t>telephoneAbonne</t>
  </si>
  <si>
    <t>dateAdhesion</t>
  </si>
  <si>
    <t>dateNaissance</t>
  </si>
  <si>
    <t>idCategPro</t>
  </si>
  <si>
    <t>Jean</t>
  </si>
  <si>
    <t>116 route de Lyon</t>
  </si>
  <si>
    <t>23/03/1998</t>
  </si>
  <si>
    <t>23/03/1986</t>
  </si>
  <si>
    <t>Morice</t>
  </si>
  <si>
    <t>29 rue Banaudon</t>
  </si>
  <si>
    <t>18/08/1967</t>
  </si>
  <si>
    <t>18/08/1955</t>
  </si>
  <si>
    <t>Jeanne</t>
  </si>
  <si>
    <t>72 rue des Coudriers</t>
  </si>
  <si>
    <t>Albert</t>
  </si>
  <si>
    <t>83 Avenue De Marlioz</t>
  </si>
  <si>
    <t>Robert</t>
  </si>
  <si>
    <t>16 Rue Bonnet</t>
  </si>
  <si>
    <t>29/11/2000</t>
  </si>
  <si>
    <t>29/11/1990</t>
  </si>
  <si>
    <t>Jaqueline</t>
  </si>
  <si>
    <t>64 rue Saint Germain</t>
  </si>
  <si>
    <t>14/12/1976</t>
  </si>
  <si>
    <t>14/12/1956</t>
  </si>
  <si>
    <t>Adrien</t>
  </si>
  <si>
    <t>66 rue du Général Aileret</t>
  </si>
  <si>
    <t>15/11/1989</t>
  </si>
  <si>
    <t>15/11/1958</t>
  </si>
  <si>
    <t>CATEGORIE PROFESSIONNELLE</t>
  </si>
  <si>
    <t>EtatsReservation</t>
  </si>
  <si>
    <t>idEtat</t>
  </si>
  <si>
    <t>libelleEtat</t>
  </si>
  <si>
    <t>En Attente</t>
  </si>
  <si>
    <t>Satisfait</t>
  </si>
  <si>
    <t>Non Satisfait</t>
  </si>
  <si>
    <t>ETAT RESERVATION</t>
  </si>
  <si>
    <t>ABONNE</t>
  </si>
  <si>
    <t>Livres</t>
  </si>
  <si>
    <t>idLivres</t>
  </si>
  <si>
    <t>idEditeur</t>
  </si>
  <si>
    <t>idTheme</t>
  </si>
  <si>
    <t>titre</t>
  </si>
  <si>
    <t>codeCatalogue</t>
  </si>
  <si>
    <t>L'Insoutenable Légèreté de l'être</t>
  </si>
  <si>
    <t>J'irai cracher sur vos tombes</t>
  </si>
  <si>
    <t>Voyage au bout de la nuit</t>
  </si>
  <si>
    <t>Les Androïdes rêvent-ils de moutons électriques ?</t>
  </si>
  <si>
    <t xml:space="preserve">L'Écume des jours </t>
  </si>
  <si>
    <t>Les Raisins de la colère</t>
  </si>
  <si>
    <t>LIVRES</t>
  </si>
  <si>
    <t>Usures</t>
  </si>
  <si>
    <t>idUsure</t>
  </si>
  <si>
    <t>codeUsure</t>
  </si>
  <si>
    <t>Exploser</t>
  </si>
  <si>
    <t>Plus de couverture</t>
  </si>
  <si>
    <t>Manque de pages</t>
  </si>
  <si>
    <t>Bruler</t>
  </si>
  <si>
    <t>Bon état</t>
  </si>
  <si>
    <t>Neuf</t>
  </si>
  <si>
    <t>Tester sur le terrain</t>
  </si>
  <si>
    <t>USURES</t>
  </si>
  <si>
    <t>Editeurs</t>
  </si>
  <si>
    <t>nomEditeur</t>
  </si>
  <si>
    <t>Gallimard</t>
  </si>
  <si>
    <t>Flammarion</t>
  </si>
  <si>
    <t>Milan</t>
  </si>
  <si>
    <t>Baudelaire</t>
  </si>
  <si>
    <t>Minuit</t>
  </si>
  <si>
    <t>Hachette</t>
  </si>
  <si>
    <t>Le léopard masqué</t>
  </si>
  <si>
    <t>Privat</t>
  </si>
  <si>
    <t>Auteur</t>
  </si>
  <si>
    <t>idAuteur</t>
  </si>
  <si>
    <t>nomAuteur</t>
  </si>
  <si>
    <t>Alain-Fournier</t>
  </si>
  <si>
    <t>Anouih</t>
  </si>
  <si>
    <t>Balzac</t>
  </si>
  <si>
    <t>Barbey d'Aurevilly</t>
  </si>
  <si>
    <t>Calus</t>
  </si>
  <si>
    <t>Céline</t>
  </si>
  <si>
    <t>Dard</t>
  </si>
  <si>
    <t>Eberhardt</t>
  </si>
  <si>
    <t>Auteurs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</si>
</sst>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High Tower Text"/>
      <family val="1"/>
    </font>
    <font>
      <sz val="12"/>
      <color theme="1"/>
      <name val="Courier New"/>
      <family val="3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18" xfId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critique.com/livre/L_Ecume_des_jours/58734" TargetMode="External"/><Relationship Id="rId2" Type="http://schemas.openxmlformats.org/officeDocument/2006/relationships/hyperlink" Target="https://www.senscritique.com/livre/Voyage_au_bout_de_la_nuit/64476" TargetMode="External"/><Relationship Id="rId1" Type="http://schemas.openxmlformats.org/officeDocument/2006/relationships/hyperlink" Target="https://www.senscritique.com/livre/J_irai_cracher_sur_vos_tombes/1350194" TargetMode="External"/><Relationship Id="rId5" Type="http://schemas.openxmlformats.org/officeDocument/2006/relationships/hyperlink" Target="https://www.senscritique.com/livre/Les_Raisins_de_la_colere/179454" TargetMode="External"/><Relationship Id="rId4" Type="http://schemas.openxmlformats.org/officeDocument/2006/relationships/hyperlink" Target="https://www.senscritique.com/livre/Les_Androides_revent_ils_de_moutons_electriques/452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7"/>
  <sheetViews>
    <sheetView tabSelected="1" topLeftCell="A31" zoomScale="70" zoomScaleNormal="70" workbookViewId="0">
      <selection activeCell="B70" sqref="B70:B77"/>
    </sheetView>
  </sheetViews>
  <sheetFormatPr baseColWidth="10" defaultRowHeight="15" x14ac:dyDescent="0.25"/>
  <cols>
    <col min="6" max="6" width="45.7109375" customWidth="1"/>
    <col min="9" max="9" width="26.28515625" customWidth="1"/>
    <col min="10" max="10" width="22.85546875" customWidth="1"/>
    <col min="12" max="12" width="46.28515625" customWidth="1"/>
    <col min="14" max="14" width="34.28515625" customWidth="1"/>
    <col min="15" max="15" width="33.5703125" customWidth="1"/>
    <col min="16" max="16" width="21.42578125" customWidth="1"/>
    <col min="17" max="17" width="19.85546875" customWidth="1"/>
    <col min="18" max="18" width="17.140625" customWidth="1"/>
    <col min="19" max="19" width="15.42578125" customWidth="1"/>
    <col min="20" max="20" width="17.7109375" customWidth="1"/>
    <col min="21" max="21" width="17.85546875" customWidth="1"/>
  </cols>
  <sheetData>
    <row r="1" spans="2:21" ht="15.75" thickBot="1" x14ac:dyDescent="0.3"/>
    <row r="2" spans="2:21" ht="27" thickBot="1" x14ac:dyDescent="0.45">
      <c r="B2" s="28" t="s">
        <v>42</v>
      </c>
      <c r="C2" s="28"/>
      <c r="D2" s="28"/>
      <c r="E2" s="28"/>
      <c r="F2" s="28"/>
      <c r="G2" s="28"/>
      <c r="H2" s="28"/>
      <c r="I2" s="28"/>
      <c r="J2" s="28"/>
      <c r="K2" s="28"/>
      <c r="L2" s="29"/>
      <c r="M2" s="1" t="s">
        <v>0</v>
      </c>
      <c r="N2" s="2"/>
    </row>
    <row r="3" spans="2:21" ht="16.5" thickBot="1" x14ac:dyDescent="0.3">
      <c r="M3" s="3" t="s">
        <v>1</v>
      </c>
      <c r="N3" s="3" t="s">
        <v>2</v>
      </c>
    </row>
    <row r="4" spans="2:21" ht="15.75" x14ac:dyDescent="0.25">
      <c r="B4" t="str">
        <f>"INSERT INTO `categoriesprofessionnelles`(`IdCategorieProfessionnelle`, `LibelleCategPro`) VALUES ("""&amp;M4&amp;""","""&amp;N4&amp;""");"</f>
        <v>INSERT INTO `categoriesprofessionnelles`(`IdCategorieProfessionnelle`, `LibelleCategPro`) VALUES ("1","Ouvrier");</v>
      </c>
      <c r="M4" s="4">
        <v>1</v>
      </c>
      <c r="N4" s="5" t="s">
        <v>3</v>
      </c>
    </row>
    <row r="5" spans="2:21" ht="15.75" x14ac:dyDescent="0.25">
      <c r="B5" t="str">
        <f t="shared" ref="B5:B10" si="0">"INSERT INTO `categoriesprofessionnelles`(`IdCategorieProfessionnelle`, `LibelleCategPro`) VALUES ("""&amp;M5&amp;""","""&amp;N5&amp;""");"</f>
        <v>INSERT INTO `categoriesprofessionnelles`(`IdCategorieProfessionnelle`, `LibelleCategPro`) VALUES ("2","Employer");</v>
      </c>
      <c r="M5" s="6">
        <v>2</v>
      </c>
      <c r="N5" s="7" t="s">
        <v>4</v>
      </c>
    </row>
    <row r="6" spans="2:21" ht="15.75" x14ac:dyDescent="0.25">
      <c r="B6" t="str">
        <f t="shared" si="0"/>
        <v>INSERT INTO `categoriesprofessionnelles`(`IdCategorieProfessionnelle`, `LibelleCategPro`) VALUES ("3","Techniciens");</v>
      </c>
      <c r="M6" s="6">
        <v>3</v>
      </c>
      <c r="N6" s="7" t="s">
        <v>5</v>
      </c>
    </row>
    <row r="7" spans="2:21" ht="15.75" x14ac:dyDescent="0.25">
      <c r="B7" t="str">
        <f t="shared" si="0"/>
        <v>INSERT INTO `categoriesprofessionnelles`(`IdCategorieProfessionnelle`, `LibelleCategPro`) VALUES ("4","Agens de maitrise");</v>
      </c>
      <c r="M7" s="6">
        <v>4</v>
      </c>
      <c r="N7" s="7" t="s">
        <v>6</v>
      </c>
    </row>
    <row r="8" spans="2:21" ht="15.75" x14ac:dyDescent="0.25">
      <c r="B8" t="str">
        <f t="shared" si="0"/>
        <v>INSERT INTO `categoriesprofessionnelles`(`IdCategorieProfessionnelle`, `LibelleCategPro`) VALUES ("5","Ingénieurs");</v>
      </c>
      <c r="M8" s="6">
        <v>5</v>
      </c>
      <c r="N8" s="7" t="s">
        <v>7</v>
      </c>
    </row>
    <row r="9" spans="2:21" ht="15.75" x14ac:dyDescent="0.25">
      <c r="B9" t="str">
        <f t="shared" si="0"/>
        <v>INSERT INTO `categoriesprofessionnelles`(`IdCategorieProfessionnelle`, `LibelleCategPro`) VALUES ("6","Cadres");</v>
      </c>
      <c r="M9" s="6">
        <v>6</v>
      </c>
      <c r="N9" s="7" t="s">
        <v>8</v>
      </c>
    </row>
    <row r="10" spans="2:21" ht="16.5" thickBot="1" x14ac:dyDescent="0.3">
      <c r="B10" t="str">
        <f t="shared" si="0"/>
        <v>INSERT INTO `categoriesprofessionnelles`(`IdCategorieProfessionnelle`, `LibelleCategPro`) VALUES ("7","Dieu");</v>
      </c>
      <c r="M10" s="8">
        <v>7</v>
      </c>
      <c r="N10" s="9" t="s">
        <v>9</v>
      </c>
    </row>
    <row r="13" spans="2:21" ht="15.75" thickBot="1" x14ac:dyDescent="0.3"/>
    <row r="14" spans="2:21" ht="27" thickBot="1" x14ac:dyDescent="0.45">
      <c r="B14" s="28" t="s">
        <v>50</v>
      </c>
      <c r="C14" s="28"/>
      <c r="D14" s="28"/>
      <c r="E14" s="28"/>
      <c r="F14" s="28"/>
      <c r="G14" s="28"/>
      <c r="H14" s="28"/>
      <c r="I14" s="28"/>
      <c r="J14" s="28"/>
      <c r="K14" s="28"/>
      <c r="L14" s="29"/>
      <c r="M14" s="10" t="s">
        <v>10</v>
      </c>
      <c r="N14" s="11"/>
      <c r="O14" s="11"/>
      <c r="P14" s="11"/>
      <c r="Q14" s="11"/>
      <c r="R14" s="11"/>
      <c r="S14" s="12"/>
    </row>
    <row r="15" spans="2:21" ht="16.5" thickBot="1" x14ac:dyDescent="0.3">
      <c r="M15" s="13" t="s">
        <v>11</v>
      </c>
      <c r="N15" s="14" t="s">
        <v>12</v>
      </c>
      <c r="O15" s="15" t="s">
        <v>13</v>
      </c>
      <c r="P15" s="14" t="s">
        <v>14</v>
      </c>
      <c r="Q15" s="15" t="s">
        <v>15</v>
      </c>
      <c r="R15" s="14" t="s">
        <v>16</v>
      </c>
      <c r="S15" s="16" t="s">
        <v>17</v>
      </c>
      <c r="T15" s="27" t="s">
        <v>15</v>
      </c>
      <c r="U15" s="27" t="s">
        <v>16</v>
      </c>
    </row>
    <row r="16" spans="2:21" ht="15.75" x14ac:dyDescent="0.25">
      <c r="B16" t="str">
        <f>"INSERT INTO `abonnes`(`MatriculeAbonne`, `NomAbonne`, `AdresseAbonne`, `TelephoneAbonne`, `DateAdhesion`, `DateNaissance`, `IdCategorieProfessionnelle`) VALUES ("""&amp;M16&amp;""","""&amp;N16&amp;""","""&amp;O16&amp;""","""&amp;P16&amp;""","""&amp;T16&amp;""","""&amp;U16&amp;""","""&amp;S16&amp;""");"</f>
        <v>INSERT INTO `abonnes`(`MatriculeAbonne`, `NomAbonne`, `AdresseAbonne`, `TelephoneAbonne`, `DateAdhesion`, `DateNaissance`, `IdCategorieProfessionnelle`) VALUES ("1","Jean","116 route de Lyon","36372752","1998-03-23","1986-03-23","6");</v>
      </c>
      <c r="M16" s="17">
        <v>1</v>
      </c>
      <c r="N16" s="18" t="s">
        <v>18</v>
      </c>
      <c r="O16" s="18" t="s">
        <v>19</v>
      </c>
      <c r="P16" s="18">
        <v>36372752</v>
      </c>
      <c r="Q16" s="18" t="s">
        <v>20</v>
      </c>
      <c r="R16" s="18" t="s">
        <v>21</v>
      </c>
      <c r="S16" s="19">
        <v>6</v>
      </c>
      <c r="T16" t="str">
        <f>TEXT(Q16,"AAAA-MM-JJ")</f>
        <v>1998-03-23</v>
      </c>
      <c r="U16" t="str">
        <f>TEXT(R16,"AAAA-MM-JJ")</f>
        <v>1986-03-23</v>
      </c>
    </row>
    <row r="17" spans="2:21" ht="15.75" x14ac:dyDescent="0.25">
      <c r="B17" t="str">
        <f t="shared" ref="B17:B22" si="1">"INSERT INTO `abonnes`(`MatriculeAbonne`, `NomAbonne`, `AdresseAbonne`, `TelephoneAbonne`, `DateAdhesion`, `DateNaissance`, `IdCategorieProfessionnelle`) VALUES ("""&amp;M17&amp;""","""&amp;N17&amp;""","""&amp;O17&amp;""","""&amp;P17&amp;""","""&amp;T17&amp;""","""&amp;U17&amp;""","""&amp;S17&amp;""");"</f>
        <v>INSERT INTO `abonnes`(`MatriculeAbonne`, `NomAbonne`, `AdresseAbonne`, `TelephoneAbonne`, `DateAdhesion`, `DateNaissance`, `IdCategorieProfessionnelle`) VALUES ("2","Morice","29 rue Banaudon","74344564","1967-08-18","1955-08-18","5");</v>
      </c>
      <c r="M17" s="20">
        <v>2</v>
      </c>
      <c r="N17" s="21" t="s">
        <v>22</v>
      </c>
      <c r="O17" s="21" t="s">
        <v>23</v>
      </c>
      <c r="P17" s="21">
        <v>74344564</v>
      </c>
      <c r="Q17" s="21" t="s">
        <v>24</v>
      </c>
      <c r="R17" s="21" t="s">
        <v>25</v>
      </c>
      <c r="S17" s="22">
        <v>5</v>
      </c>
      <c r="T17" t="str">
        <f t="shared" ref="T17:T22" si="2">TEXT(Q17,"AAAA-MM-JJ")</f>
        <v>1967-08-18</v>
      </c>
      <c r="U17" t="str">
        <f t="shared" ref="U17:U22" si="3">TEXT(R17,"AAAA-MM-JJ")</f>
        <v>1955-08-18</v>
      </c>
    </row>
    <row r="18" spans="2:21" ht="15.75" x14ac:dyDescent="0.25">
      <c r="B18" t="str">
        <f t="shared" si="1"/>
        <v>INSERT INTO `abonnes`(`MatriculeAbonne`, `NomAbonne`, `AdresseAbonne`, `TelephoneAbonne`, `DateAdhesion`, `DateNaissance`, `IdCategorieProfessionnelle`) VALUES ("3","Jeanne","72 rue des Coudriers","48457499","1990-03-08","1980-03-08","2");</v>
      </c>
      <c r="M18" s="20">
        <v>3</v>
      </c>
      <c r="N18" s="21" t="s">
        <v>26</v>
      </c>
      <c r="O18" s="21" t="s">
        <v>27</v>
      </c>
      <c r="P18" s="21">
        <v>48457499</v>
      </c>
      <c r="Q18" s="23">
        <v>32940</v>
      </c>
      <c r="R18" s="23">
        <v>29288</v>
      </c>
      <c r="S18" s="22">
        <v>2</v>
      </c>
      <c r="T18" t="str">
        <f t="shared" si="2"/>
        <v>1990-03-08</v>
      </c>
      <c r="U18" t="str">
        <f t="shared" si="3"/>
        <v>1980-03-08</v>
      </c>
    </row>
    <row r="19" spans="2:21" ht="15.75" x14ac:dyDescent="0.25">
      <c r="B19" t="str">
        <f t="shared" si="1"/>
        <v>INSERT INTO `abonnes`(`MatriculeAbonne`, `NomAbonne`, `AdresseAbonne`, `TelephoneAbonne`, `DateAdhesion`, `DateNaissance`, `IdCategorieProfessionnelle`) VALUES ("4","Albert","83 Avenue De Marlioz","49534733","2001-05-06","1989-05-06","1");</v>
      </c>
      <c r="M19" s="20">
        <v>4</v>
      </c>
      <c r="N19" s="21" t="s">
        <v>28</v>
      </c>
      <c r="O19" s="21" t="s">
        <v>29</v>
      </c>
      <c r="P19" s="21">
        <v>49534733</v>
      </c>
      <c r="Q19" s="23">
        <v>37017</v>
      </c>
      <c r="R19" s="23">
        <v>32634</v>
      </c>
      <c r="S19" s="22">
        <v>1</v>
      </c>
      <c r="T19" t="str">
        <f t="shared" si="2"/>
        <v>2001-05-06</v>
      </c>
      <c r="U19" t="str">
        <f t="shared" si="3"/>
        <v>1989-05-06</v>
      </c>
    </row>
    <row r="20" spans="2:21" ht="15.75" x14ac:dyDescent="0.25">
      <c r="B20" t="str">
        <f t="shared" si="1"/>
        <v>INSERT INTO `abonnes`(`MatriculeAbonne`, `NomAbonne`, `AdresseAbonne`, `TelephoneAbonne`, `DateAdhesion`, `DateNaissance`, `IdCategorieProfessionnelle`) VALUES ("5","Robert","16 Rue Bonnet","48564547","2000-11-29","1990-11-29","1");</v>
      </c>
      <c r="M20" s="20">
        <v>5</v>
      </c>
      <c r="N20" s="21" t="s">
        <v>30</v>
      </c>
      <c r="O20" s="21" t="s">
        <v>31</v>
      </c>
      <c r="P20" s="21">
        <v>48564547</v>
      </c>
      <c r="Q20" s="21" t="s">
        <v>32</v>
      </c>
      <c r="R20" s="21" t="s">
        <v>33</v>
      </c>
      <c r="S20" s="22">
        <v>1</v>
      </c>
      <c r="T20" t="str">
        <f t="shared" si="2"/>
        <v>2000-11-29</v>
      </c>
      <c r="U20" t="str">
        <f t="shared" si="3"/>
        <v>1990-11-29</v>
      </c>
    </row>
    <row r="21" spans="2:21" ht="15.75" x14ac:dyDescent="0.25">
      <c r="B21" t="str">
        <f t="shared" si="1"/>
        <v>INSERT INTO `abonnes`(`MatriculeAbonne`, `NomAbonne`, `AdresseAbonne`, `TelephoneAbonne`, `DateAdhesion`, `DateNaissance`, `IdCategorieProfessionnelle`) VALUES ("6","Jaqueline","64 rue Saint Germain","23344567","1976-12-14","1956-12-14","7");</v>
      </c>
      <c r="M21" s="20">
        <v>6</v>
      </c>
      <c r="N21" s="21" t="s">
        <v>34</v>
      </c>
      <c r="O21" s="21" t="s">
        <v>35</v>
      </c>
      <c r="P21" s="21">
        <v>23344567</v>
      </c>
      <c r="Q21" s="21" t="s">
        <v>36</v>
      </c>
      <c r="R21" s="21" t="s">
        <v>37</v>
      </c>
      <c r="S21" s="22">
        <v>7</v>
      </c>
      <c r="T21" t="str">
        <f t="shared" si="2"/>
        <v>1976-12-14</v>
      </c>
      <c r="U21" t="str">
        <f t="shared" si="3"/>
        <v>1956-12-14</v>
      </c>
    </row>
    <row r="22" spans="2:21" ht="16.5" thickBot="1" x14ac:dyDescent="0.3">
      <c r="B22" t="str">
        <f t="shared" si="1"/>
        <v>INSERT INTO `abonnes`(`MatriculeAbonne`, `NomAbonne`, `AdresseAbonne`, `TelephoneAbonne`, `DateAdhesion`, `DateNaissance`, `IdCategorieProfessionnelle`) VALUES ("7","Adrien","66 rue du Général Aileret","14987543","1989-11-15","1958-11-15","3");</v>
      </c>
      <c r="M22" s="24">
        <v>7</v>
      </c>
      <c r="N22" s="25" t="s">
        <v>38</v>
      </c>
      <c r="O22" s="25" t="s">
        <v>39</v>
      </c>
      <c r="P22" s="25">
        <v>14987543</v>
      </c>
      <c r="Q22" s="25" t="s">
        <v>40</v>
      </c>
      <c r="R22" s="25" t="s">
        <v>41</v>
      </c>
      <c r="S22" s="26">
        <v>3</v>
      </c>
      <c r="T22" t="str">
        <f t="shared" si="2"/>
        <v>1989-11-15</v>
      </c>
      <c r="U22" t="str">
        <f t="shared" si="3"/>
        <v>1958-11-15</v>
      </c>
    </row>
    <row r="25" spans="2:21" ht="15.75" thickBot="1" x14ac:dyDescent="0.3"/>
    <row r="26" spans="2:21" ht="27" thickBot="1" x14ac:dyDescent="0.45">
      <c r="B26" s="28" t="s">
        <v>49</v>
      </c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30" t="s">
        <v>43</v>
      </c>
      <c r="N26" s="31"/>
    </row>
    <row r="27" spans="2:21" ht="16.5" thickBot="1" x14ac:dyDescent="0.3">
      <c r="M27" s="32" t="s">
        <v>44</v>
      </c>
      <c r="N27" s="33" t="s">
        <v>45</v>
      </c>
    </row>
    <row r="28" spans="2:21" ht="15.75" x14ac:dyDescent="0.25">
      <c r="B28" t="str">
        <f>"INSERT INTO `etatsreserves`(`IdEtatReserve`, `LibelleEtatReserve`) VALUES ("""&amp;M28&amp;""","""&amp;N28&amp;""");"</f>
        <v>INSERT INTO `etatsreserves`(`IdEtatReserve`, `LibelleEtatReserve`) VALUES ("1","En Attente");</v>
      </c>
      <c r="M28" s="34">
        <v>1</v>
      </c>
      <c r="N28" s="35" t="s">
        <v>46</v>
      </c>
    </row>
    <row r="29" spans="2:21" ht="15.75" x14ac:dyDescent="0.25">
      <c r="B29" t="str">
        <f t="shared" ref="B29:B30" si="4">"INSERT INTO `etatsreserves`(`IdEtatReserve`, `LibelleEtatReserve`) VALUES ("""&amp;M29&amp;""","""&amp;N29&amp;""");"</f>
        <v>INSERT INTO `etatsreserves`(`IdEtatReserve`, `LibelleEtatReserve`) VALUES ("2","Satisfait");</v>
      </c>
      <c r="M29" s="36">
        <v>2</v>
      </c>
      <c r="N29" s="37" t="s">
        <v>47</v>
      </c>
    </row>
    <row r="30" spans="2:21" ht="15.75" x14ac:dyDescent="0.25">
      <c r="B30" t="str">
        <f t="shared" si="4"/>
        <v>INSERT INTO `etatsreserves`(`IdEtatReserve`, `LibelleEtatReserve`) VALUES ("3","Non Satisfait");</v>
      </c>
      <c r="M30" s="36">
        <v>3</v>
      </c>
      <c r="N30" s="37" t="s">
        <v>48</v>
      </c>
    </row>
    <row r="33" spans="2:19" ht="15.75" thickBot="1" x14ac:dyDescent="0.3"/>
    <row r="34" spans="2:19" ht="27" thickBot="1" x14ac:dyDescent="0.45">
      <c r="B34" s="28" t="s">
        <v>63</v>
      </c>
      <c r="C34" s="28"/>
      <c r="D34" s="28"/>
      <c r="E34" s="28"/>
      <c r="F34" s="28"/>
      <c r="G34" s="28"/>
      <c r="H34" s="28"/>
      <c r="I34" s="28"/>
      <c r="J34" s="28"/>
      <c r="K34" s="28"/>
      <c r="L34" s="29"/>
      <c r="M34" s="38" t="s">
        <v>51</v>
      </c>
      <c r="N34" s="39"/>
      <c r="O34" s="39"/>
      <c r="P34" s="39"/>
      <c r="Q34" s="40"/>
      <c r="R34" s="39"/>
      <c r="S34" s="41"/>
    </row>
    <row r="35" spans="2:19" ht="16.5" thickBot="1" x14ac:dyDescent="0.3">
      <c r="M35" s="42" t="s">
        <v>52</v>
      </c>
      <c r="N35" s="43" t="s">
        <v>53</v>
      </c>
      <c r="O35" s="44" t="s">
        <v>54</v>
      </c>
      <c r="P35" s="45"/>
      <c r="Q35" s="43" t="s">
        <v>55</v>
      </c>
      <c r="R35" s="44" t="s">
        <v>56</v>
      </c>
      <c r="S35" s="45"/>
    </row>
    <row r="36" spans="2:19" ht="15.75" x14ac:dyDescent="0.25">
      <c r="B36" t="str">
        <f>"INSERT INTO `livres`(`TitreLivre`, `CodeCatalogue`, `IdEditeur`, `IdTheme`) VALUES ("""&amp;Q36&amp;""","""&amp;R36&amp;""","""&amp;N36&amp;""","""&amp;O36&amp;""");"</f>
        <v>INSERT INTO `livres`(`TitreLivre`, `CodeCatalogue`, `IdEditeur`, `IdTheme`) VALUES ("L'Insoutenable Légèreté de l'être","347233","1","1");</v>
      </c>
      <c r="M36" s="46">
        <v>1</v>
      </c>
      <c r="N36" s="47">
        <v>1</v>
      </c>
      <c r="O36" s="48">
        <v>1</v>
      </c>
      <c r="P36" s="49"/>
      <c r="Q36" s="47" t="s">
        <v>57</v>
      </c>
      <c r="R36" s="50">
        <v>347233</v>
      </c>
      <c r="S36" s="51"/>
    </row>
    <row r="37" spans="2:19" ht="15.75" x14ac:dyDescent="0.25">
      <c r="B37" t="str">
        <f t="shared" ref="B37:B42" si="5">"INSERT INTO `livres`(`TitreLivre`, `CodeCatalogue`, `IdEditeur`, `IdTheme`) VALUES ("""&amp;Q37&amp;""","""&amp;R37&amp;""","""&amp;N37&amp;""","""&amp;O37&amp;""");"</f>
        <v>INSERT INTO `livres`(`TitreLivre`, `CodeCatalogue`, `IdEditeur`, `IdTheme`) VALUES ("J'irai cracher sur vos tombes","384239","1","2");</v>
      </c>
      <c r="M37" s="52">
        <v>2</v>
      </c>
      <c r="N37" s="53">
        <v>1</v>
      </c>
      <c r="O37" s="54">
        <v>2</v>
      </c>
      <c r="P37" s="55"/>
      <c r="Q37" s="56" t="s">
        <v>58</v>
      </c>
      <c r="R37" s="57">
        <v>384239</v>
      </c>
      <c r="S37" s="58"/>
    </row>
    <row r="38" spans="2:19" ht="15.75" x14ac:dyDescent="0.25">
      <c r="B38" t="str">
        <f t="shared" si="5"/>
        <v>INSERT INTO `livres`(`TitreLivre`, `CodeCatalogue`, `IdEditeur`, `IdTheme`) VALUES ("Voyage au bout de la nuit","454834","3","3");</v>
      </c>
      <c r="M38" s="52">
        <v>3</v>
      </c>
      <c r="N38" s="47">
        <v>3</v>
      </c>
      <c r="O38" s="54">
        <v>3</v>
      </c>
      <c r="P38" s="55"/>
      <c r="Q38" s="56" t="s">
        <v>59</v>
      </c>
      <c r="R38" s="57">
        <v>454834</v>
      </c>
      <c r="S38" s="58"/>
    </row>
    <row r="39" spans="2:19" ht="15.75" x14ac:dyDescent="0.25">
      <c r="B39" t="str">
        <f t="shared" si="5"/>
        <v>INSERT INTO `livres`(`TitreLivre`, `CodeCatalogue`, `IdEditeur`, `IdTheme`) VALUES ("Les Androïdes rêvent-ils de moutons électriques ?","439058","2","4");</v>
      </c>
      <c r="M39" s="52">
        <v>4</v>
      </c>
      <c r="N39" s="53">
        <v>2</v>
      </c>
      <c r="O39" s="54">
        <v>4</v>
      </c>
      <c r="P39" s="55"/>
      <c r="Q39" s="56" t="s">
        <v>60</v>
      </c>
      <c r="R39" s="57">
        <v>439058</v>
      </c>
      <c r="S39" s="58"/>
    </row>
    <row r="40" spans="2:19" ht="15.75" x14ac:dyDescent="0.25">
      <c r="B40" t="str">
        <f t="shared" si="5"/>
        <v>INSERT INTO `livres`(`TitreLivre`, `CodeCatalogue`, `IdEditeur`, `IdTheme`) VALUES ("L'Écume des jours ","588540","6","5");</v>
      </c>
      <c r="M40" s="52">
        <v>5</v>
      </c>
      <c r="N40" s="47">
        <v>6</v>
      </c>
      <c r="O40" s="54">
        <v>5</v>
      </c>
      <c r="P40" s="55"/>
      <c r="Q40" s="56" t="s">
        <v>61</v>
      </c>
      <c r="R40" s="57">
        <v>588540</v>
      </c>
      <c r="S40" s="58"/>
    </row>
    <row r="41" spans="2:19" ht="15.75" x14ac:dyDescent="0.25">
      <c r="B41" t="str">
        <f t="shared" si="5"/>
        <v>INSERT INTO `livres`(`TitreLivre`, `CodeCatalogue`, `IdEditeur`, `IdTheme`) VALUES ("Les Androïdes rêvent-ils de moutons électriques ?","439058","5","4");</v>
      </c>
      <c r="M41" s="52">
        <v>6</v>
      </c>
      <c r="N41" s="53">
        <v>5</v>
      </c>
      <c r="O41" s="54">
        <v>4</v>
      </c>
      <c r="P41" s="55"/>
      <c r="Q41" s="56" t="s">
        <v>60</v>
      </c>
      <c r="R41" s="57">
        <v>439058</v>
      </c>
      <c r="S41" s="58"/>
    </row>
    <row r="42" spans="2:19" ht="16.5" thickBot="1" x14ac:dyDescent="0.3">
      <c r="B42" t="str">
        <f t="shared" si="5"/>
        <v>INSERT INTO `livres`(`TitreLivre`, `CodeCatalogue`, `IdEditeur`, `IdTheme`) VALUES ("Les Raisins de la colère","754352","7","6");</v>
      </c>
      <c r="M42" s="59">
        <v>7</v>
      </c>
      <c r="N42" s="60">
        <v>7</v>
      </c>
      <c r="O42" s="61">
        <v>6</v>
      </c>
      <c r="P42" s="62"/>
      <c r="Q42" s="63" t="s">
        <v>62</v>
      </c>
      <c r="R42" s="64">
        <v>754352</v>
      </c>
      <c r="S42" s="65"/>
    </row>
    <row r="44" spans="2:19" ht="15.75" thickBot="1" x14ac:dyDescent="0.3"/>
    <row r="45" spans="2:19" ht="27" thickBot="1" x14ac:dyDescent="0.45">
      <c r="B45" s="28" t="s">
        <v>74</v>
      </c>
      <c r="C45" s="28"/>
      <c r="D45" s="28"/>
      <c r="E45" s="28"/>
      <c r="F45" s="28"/>
      <c r="G45" s="28"/>
      <c r="H45" s="28"/>
      <c r="I45" s="28"/>
      <c r="J45" s="28"/>
      <c r="K45" s="28"/>
      <c r="L45" s="29"/>
      <c r="M45" s="66" t="s">
        <v>64</v>
      </c>
      <c r="N45" s="67"/>
    </row>
    <row r="46" spans="2:19" ht="16.5" thickBot="1" x14ac:dyDescent="0.3">
      <c r="M46" s="68" t="s">
        <v>65</v>
      </c>
      <c r="N46" s="68" t="s">
        <v>66</v>
      </c>
    </row>
    <row r="47" spans="2:19" ht="15.75" x14ac:dyDescent="0.25">
      <c r="B47" t="str">
        <f>"INSERT INTO `usures`(`IdUsure`, `CodeUsure`) VALUES ("""&amp;M47&amp;""","""&amp;N47&amp;""");"</f>
        <v>INSERT INTO `usures`(`IdUsure`, `CodeUsure`) VALUES ("1","Exploser");</v>
      </c>
      <c r="M47" s="69">
        <v>1</v>
      </c>
      <c r="N47" s="70" t="s">
        <v>67</v>
      </c>
    </row>
    <row r="48" spans="2:19" ht="15.75" x14ac:dyDescent="0.25">
      <c r="B48" t="str">
        <f t="shared" ref="B48:B53" si="6">"INSERT INTO `usures`(`IdUsure`, `CodeUsure`) VALUES ("""&amp;M48&amp;""","""&amp;N48&amp;""");"</f>
        <v>INSERT INTO `usures`(`IdUsure`, `CodeUsure`) VALUES ("2","Plus de couverture");</v>
      </c>
      <c r="M48" s="71">
        <v>2</v>
      </c>
      <c r="N48" s="72" t="s">
        <v>68</v>
      </c>
    </row>
    <row r="49" spans="2:14" ht="15.75" x14ac:dyDescent="0.25">
      <c r="B49" t="str">
        <f t="shared" si="6"/>
        <v>INSERT INTO `usures`(`IdUsure`, `CodeUsure`) VALUES ("3","Manque de pages");</v>
      </c>
      <c r="M49" s="69">
        <v>3</v>
      </c>
      <c r="N49" s="72" t="s">
        <v>69</v>
      </c>
    </row>
    <row r="50" spans="2:14" ht="15.75" x14ac:dyDescent="0.25">
      <c r="B50" t="str">
        <f t="shared" si="6"/>
        <v>INSERT INTO `usures`(`IdUsure`, `CodeUsure`) VALUES ("4","Bruler");</v>
      </c>
      <c r="M50" s="71">
        <v>4</v>
      </c>
      <c r="N50" s="72" t="s">
        <v>70</v>
      </c>
    </row>
    <row r="51" spans="2:14" ht="15.75" x14ac:dyDescent="0.25">
      <c r="B51" t="str">
        <f t="shared" si="6"/>
        <v>INSERT INTO `usures`(`IdUsure`, `CodeUsure`) VALUES ("5","Bon état");</v>
      </c>
      <c r="M51" s="69">
        <v>5</v>
      </c>
      <c r="N51" s="72" t="s">
        <v>71</v>
      </c>
    </row>
    <row r="52" spans="2:14" ht="15.75" x14ac:dyDescent="0.25">
      <c r="B52" t="str">
        <f t="shared" si="6"/>
        <v>INSERT INTO `usures`(`IdUsure`, `CodeUsure`) VALUES ("6","Neuf");</v>
      </c>
      <c r="M52" s="71">
        <v>6</v>
      </c>
      <c r="N52" s="72" t="s">
        <v>72</v>
      </c>
    </row>
    <row r="53" spans="2:14" ht="16.5" thickBot="1" x14ac:dyDescent="0.3">
      <c r="B53" t="str">
        <f t="shared" si="6"/>
        <v>INSERT INTO `usures`(`IdUsure`, `CodeUsure`) VALUES ("7","Tester sur le terrain");</v>
      </c>
      <c r="M53" s="73">
        <v>7</v>
      </c>
      <c r="N53" s="74" t="s">
        <v>73</v>
      </c>
    </row>
    <row r="55" spans="2:14" ht="15.75" thickBot="1" x14ac:dyDescent="0.3"/>
    <row r="56" spans="2:14" ht="27" thickBot="1" x14ac:dyDescent="0.45">
      <c r="B56" s="28" t="s">
        <v>75</v>
      </c>
      <c r="C56" s="28"/>
      <c r="D56" s="28"/>
      <c r="E56" s="28"/>
      <c r="F56" s="28"/>
      <c r="G56" s="28"/>
      <c r="H56" s="28"/>
      <c r="I56" s="28"/>
      <c r="J56" s="28"/>
      <c r="K56" s="28"/>
      <c r="L56" s="29"/>
      <c r="M56" s="75" t="s">
        <v>75</v>
      </c>
      <c r="N56" s="76"/>
    </row>
    <row r="57" spans="2:14" ht="16.5" thickBot="1" x14ac:dyDescent="0.3">
      <c r="M57" s="77" t="s">
        <v>53</v>
      </c>
      <c r="N57" s="78" t="s">
        <v>76</v>
      </c>
    </row>
    <row r="58" spans="2:14" ht="15.75" x14ac:dyDescent="0.25">
      <c r="B58" t="str">
        <f>"INSERT INTO `editeurs`(`IdEditeur`, `NomEditeur`) VALUES ("""&amp;M58&amp;""","""&amp;N58&amp;""");"</f>
        <v>INSERT INTO `editeurs`(`IdEditeur`, `NomEditeur`) VALUES ("1","Gallimard");</v>
      </c>
      <c r="M58" s="79">
        <v>1</v>
      </c>
      <c r="N58" s="80" t="s">
        <v>77</v>
      </c>
    </row>
    <row r="59" spans="2:14" ht="15.75" x14ac:dyDescent="0.25">
      <c r="B59" t="str">
        <f t="shared" ref="B59:B65" si="7">"INSERT INTO `editeurs`(`IdEditeur`, `NomEditeur`) VALUES ("""&amp;M59&amp;""","""&amp;N59&amp;""");"</f>
        <v>INSERT INTO `editeurs`(`IdEditeur`, `NomEditeur`) VALUES ("2","Flammarion");</v>
      </c>
      <c r="M59" s="81">
        <v>2</v>
      </c>
      <c r="N59" s="82" t="s">
        <v>78</v>
      </c>
    </row>
    <row r="60" spans="2:14" ht="15.75" x14ac:dyDescent="0.25">
      <c r="B60" t="str">
        <f t="shared" si="7"/>
        <v>INSERT INTO `editeurs`(`IdEditeur`, `NomEditeur`) VALUES ("3","Milan");</v>
      </c>
      <c r="M60" s="81">
        <v>3</v>
      </c>
      <c r="N60" s="82" t="s">
        <v>79</v>
      </c>
    </row>
    <row r="61" spans="2:14" ht="15.75" x14ac:dyDescent="0.25">
      <c r="B61" t="str">
        <f t="shared" si="7"/>
        <v>INSERT INTO `editeurs`(`IdEditeur`, `NomEditeur`) VALUES ("4","Baudelaire");</v>
      </c>
      <c r="M61" s="81">
        <v>4</v>
      </c>
      <c r="N61" s="82" t="s">
        <v>80</v>
      </c>
    </row>
    <row r="62" spans="2:14" ht="15.75" x14ac:dyDescent="0.25">
      <c r="B62" t="str">
        <f t="shared" si="7"/>
        <v>INSERT INTO `editeurs`(`IdEditeur`, `NomEditeur`) VALUES ("5","Minuit");</v>
      </c>
      <c r="M62" s="81">
        <v>5</v>
      </c>
      <c r="N62" s="82" t="s">
        <v>81</v>
      </c>
    </row>
    <row r="63" spans="2:14" ht="15.75" x14ac:dyDescent="0.25">
      <c r="B63" t="str">
        <f t="shared" si="7"/>
        <v>INSERT INTO `editeurs`(`IdEditeur`, `NomEditeur`) VALUES ("6","Hachette");</v>
      </c>
      <c r="M63" s="81">
        <v>6</v>
      </c>
      <c r="N63" s="82" t="s">
        <v>82</v>
      </c>
    </row>
    <row r="64" spans="2:14" ht="15.75" x14ac:dyDescent="0.25">
      <c r="B64" t="str">
        <f t="shared" si="7"/>
        <v>INSERT INTO `editeurs`(`IdEditeur`, `NomEditeur`) VALUES ("7","Le léopard masqué");</v>
      </c>
      <c r="M64" s="81">
        <v>7</v>
      </c>
      <c r="N64" s="82" t="s">
        <v>83</v>
      </c>
    </row>
    <row r="65" spans="2:14" ht="16.5" thickBot="1" x14ac:dyDescent="0.3">
      <c r="B65" t="str">
        <f t="shared" si="7"/>
        <v>INSERT INTO `editeurs`(`IdEditeur`, `NomEditeur`) VALUES ("8","Privat");</v>
      </c>
      <c r="M65" s="83">
        <v>8</v>
      </c>
      <c r="N65" s="84" t="s">
        <v>84</v>
      </c>
    </row>
    <row r="67" spans="2:14" ht="15.75" thickBot="1" x14ac:dyDescent="0.3"/>
    <row r="68" spans="2:14" ht="27" thickBot="1" x14ac:dyDescent="0.45">
      <c r="B68" s="28" t="s">
        <v>96</v>
      </c>
      <c r="C68" s="28"/>
      <c r="D68" s="28"/>
      <c r="E68" s="28"/>
      <c r="F68" s="28"/>
      <c r="G68" s="28"/>
      <c r="H68" s="28"/>
      <c r="I68" s="28"/>
      <c r="J68" s="28"/>
      <c r="K68" s="28"/>
      <c r="L68" s="29"/>
      <c r="M68" s="85" t="s">
        <v>85</v>
      </c>
      <c r="N68" s="86"/>
    </row>
    <row r="69" spans="2:14" ht="16.5" thickBot="1" x14ac:dyDescent="0.3">
      <c r="M69" s="87" t="s">
        <v>86</v>
      </c>
      <c r="N69" s="88" t="s">
        <v>87</v>
      </c>
    </row>
    <row r="70" spans="2:14" ht="15.75" x14ac:dyDescent="0.25">
      <c r="B70" t="str">
        <f>"INSERT INTO `auteurs`(`IdAuteur`, `NomAutheur`) VALUES ("""&amp;M70&amp;""","""&amp;N70&amp;""");"</f>
        <v>INSERT INTO `auteurs`(`IdAuteur`, `NomAutheur`) VALUES ("1","Alain-Fournier");</v>
      </c>
      <c r="M70" s="89">
        <v>1</v>
      </c>
      <c r="N70" s="90" t="s">
        <v>88</v>
      </c>
    </row>
    <row r="71" spans="2:14" ht="15.75" x14ac:dyDescent="0.25">
      <c r="B71" t="str">
        <f t="shared" ref="B71:B77" si="8">"INSERT INTO `auteurs`(`IdAuteur`, `NomAutheur`) VALUES ("""&amp;M71&amp;""","""&amp;N71&amp;""");"</f>
        <v>INSERT INTO `auteurs`(`IdAuteur`, `NomAutheur`) VALUES ("2","Anouih");</v>
      </c>
      <c r="M71" s="91">
        <v>2</v>
      </c>
      <c r="N71" s="92" t="s">
        <v>89</v>
      </c>
    </row>
    <row r="72" spans="2:14" ht="15.75" x14ac:dyDescent="0.25">
      <c r="B72" t="str">
        <f t="shared" si="8"/>
        <v>INSERT INTO `auteurs`(`IdAuteur`, `NomAutheur`) VALUES ("3","Balzac");</v>
      </c>
      <c r="M72" s="91">
        <v>3</v>
      </c>
      <c r="N72" s="92" t="s">
        <v>90</v>
      </c>
    </row>
    <row r="73" spans="2:14" ht="15.75" x14ac:dyDescent="0.25">
      <c r="B73" t="str">
        <f t="shared" si="8"/>
        <v>INSERT INTO `auteurs`(`IdAuteur`, `NomAutheur`) VALUES ("4","Barbey d'Aurevilly");</v>
      </c>
      <c r="M73" s="91">
        <v>4</v>
      </c>
      <c r="N73" s="92" t="s">
        <v>91</v>
      </c>
    </row>
    <row r="74" spans="2:14" ht="15.75" x14ac:dyDescent="0.25">
      <c r="B74" t="str">
        <f t="shared" si="8"/>
        <v>INSERT INTO `auteurs`(`IdAuteur`, `NomAutheur`) VALUES ("5","Calus");</v>
      </c>
      <c r="M74" s="91">
        <v>5</v>
      </c>
      <c r="N74" s="92" t="s">
        <v>92</v>
      </c>
    </row>
    <row r="75" spans="2:14" ht="15.75" x14ac:dyDescent="0.25">
      <c r="B75" t="str">
        <f t="shared" si="8"/>
        <v>INSERT INTO `auteurs`(`IdAuteur`, `NomAutheur`) VALUES ("6","Céline");</v>
      </c>
      <c r="M75" s="91">
        <v>6</v>
      </c>
      <c r="N75" s="92" t="s">
        <v>93</v>
      </c>
    </row>
    <row r="76" spans="2:14" ht="15.75" x14ac:dyDescent="0.25">
      <c r="B76" t="str">
        <f t="shared" si="8"/>
        <v>INSERT INTO `auteurs`(`IdAuteur`, `NomAutheur`) VALUES ("7","Dard");</v>
      </c>
      <c r="M76" s="91">
        <v>7</v>
      </c>
      <c r="N76" s="92" t="s">
        <v>94</v>
      </c>
    </row>
    <row r="77" spans="2:14" ht="16.5" thickBot="1" x14ac:dyDescent="0.3">
      <c r="B77" t="str">
        <f t="shared" si="8"/>
        <v>INSERT INTO `auteurs`(`IdAuteur`, `NomAutheur`) VALUES ("8","Eberhardt");</v>
      </c>
      <c r="M77" s="93">
        <v>8</v>
      </c>
      <c r="N77" s="94" t="s">
        <v>95</v>
      </c>
    </row>
  </sheetData>
  <mergeCells count="30">
    <mergeCell ref="M56:N56"/>
    <mergeCell ref="B56:L56"/>
    <mergeCell ref="M68:N68"/>
    <mergeCell ref="B68:L68"/>
    <mergeCell ref="O41:P41"/>
    <mergeCell ref="R41:S41"/>
    <mergeCell ref="O42:P42"/>
    <mergeCell ref="R42:S42"/>
    <mergeCell ref="B34:L34"/>
    <mergeCell ref="M45:N45"/>
    <mergeCell ref="B45:L45"/>
    <mergeCell ref="O38:P38"/>
    <mergeCell ref="R38:S38"/>
    <mergeCell ref="O39:P39"/>
    <mergeCell ref="R39:S39"/>
    <mergeCell ref="O40:P40"/>
    <mergeCell ref="R40:S40"/>
    <mergeCell ref="M34:S34"/>
    <mergeCell ref="O35:P35"/>
    <mergeCell ref="R35:S35"/>
    <mergeCell ref="O36:P36"/>
    <mergeCell ref="R36:S36"/>
    <mergeCell ref="O37:P37"/>
    <mergeCell ref="R37:S37"/>
    <mergeCell ref="M2:N2"/>
    <mergeCell ref="M14:S14"/>
    <mergeCell ref="B14:L14"/>
    <mergeCell ref="B2:L2"/>
    <mergeCell ref="M26:N26"/>
    <mergeCell ref="B26:L26"/>
  </mergeCells>
  <hyperlinks>
    <hyperlink ref="Q37" r:id="rId1" display="https://www.senscritique.com/livre/J_irai_cracher_sur_vos_tombes/1350194"/>
    <hyperlink ref="Q38" r:id="rId2" display="https://www.senscritique.com/livre/Voyage_au_bout_de_la_nuit/64476"/>
    <hyperlink ref="Q40" r:id="rId3" display="https://www.senscritique.com/livre/L_Ecume_des_jours/58734"/>
    <hyperlink ref="Q41" r:id="rId4" display="https://www.senscritique.com/livre/Les_Androides_revent_ils_de_moutons_electriques/452029"/>
    <hyperlink ref="Q42" r:id="rId5" display="https://www.senscritique.com/livre/Les_Raisins_de_la_colere/1794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59011-07-08</dc:creator>
  <cp:lastModifiedBy>59011-07-08</cp:lastModifiedBy>
  <dcterms:created xsi:type="dcterms:W3CDTF">2021-10-12T14:47:14Z</dcterms:created>
  <dcterms:modified xsi:type="dcterms:W3CDTF">2021-10-12T15:27:51Z</dcterms:modified>
</cp:coreProperties>
</file>