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09\EVAL_BDD_Bruno\"/>
    </mc:Choice>
  </mc:AlternateContent>
  <bookViews>
    <workbookView xWindow="0" yWindow="0" windowWidth="28800" windowHeight="12300" activeTab="2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K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H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<sst xmlns="http://schemas.openxmlformats.org/spreadsheetml/2006/main" count="377" uniqueCount="131">
  <si>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</si>
  <si>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</si>
  <si>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</si>
  <si>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</si>
  <si>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</si>
  <si>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</si>
  <si>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</si>
  <si>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</si>
  <si>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</si>
  <si>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</si>
  <si>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</si>
  <si>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</si>
  <si>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</si>
  <si>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</si>
  <si>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</si>
  <si>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</si>
  <si>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</si>
  <si>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</si>
  <si>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</si>
  <si>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</si>
  <si>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</si>
  <si>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</si>
  <si>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</si>
  <si>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</si>
  <si>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</si>
  <si>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</si>
  <si>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</si>
  <si>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</si>
  <si>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</si>
  <si>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</si>
  <si>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</si>
  <si>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</si>
  <si>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</si>
  <si>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</si>
  <si>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</si>
  <si>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</si>
  <si>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</si>
  <si>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</si>
  <si>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</si>
  <si>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</si>
  <si>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</si>
  <si>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</si>
  <si>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</si>
  <si>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</si>
  <si>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</si>
  <si>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</si>
  <si>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</si>
  <si>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</si>
  <si>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</si>
  <si>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</si>
  <si>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</si>
  <si>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</si>
  <si>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</si>
  <si>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</si>
  <si>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</si>
  <si>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</si>
  <si>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</si>
  <si>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</si>
  <si>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</si>
  <si>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</si>
  <si>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</si>
  <si>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</si>
  <si>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</si>
  <si>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</si>
  <si>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</si>
  <si>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</si>
  <si>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</si>
  <si>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</si>
  <si>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</si>
  <si>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</si>
  <si>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</si>
  <si>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</si>
  <si>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</si>
  <si>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</si>
  <si>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</si>
  <si>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</si>
  <si>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</si>
  <si>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</si>
  <si>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</si>
  <si>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</si>
  <si>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</si>
  <si>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</si>
  <si>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</si>
  <si>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</si>
  <si>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</si>
  <si>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</si>
  <si>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</si>
  <si>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</si>
  <si>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</si>
  <si>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</si>
  <si>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</si>
  <si>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</si>
  <si>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</si>
  <si>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</si>
  <si>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</si>
  <si>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</si>
  <si>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</si>
  <si>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</si>
  <si>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</si>
  <si>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</si>
  <si>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</si>
  <si>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</si>
  <si>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</si>
  <si>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</si>
  <si>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</si>
  <si>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</si>
  <si>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</si>
  <si>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</si>
  <si>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</si>
  <si>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</si>
  <si>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</si>
  <si>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</si>
  <si>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</si>
  <si>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</si>
  <si>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</si>
  <si>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</si>
  <si>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</si>
  <si>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</si>
  <si>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</si>
  <si>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</si>
  <si>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</si>
  <si>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</si>
  <si>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</si>
  <si>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</si>
  <si>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</si>
  <si>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</si>
  <si>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</si>
  <si>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</si>
  <si>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idHotel</t>
  </si>
  <si>
    <t>idStation</t>
  </si>
  <si>
    <t>idClient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</si>
</sst>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B1" sqref="B1:C9"/>
    </sheetView>
  </sheetViews>
  <sheetFormatPr baseColWidth="10" defaultRowHeight="15" x14ac:dyDescent="0.25"/>
  <cols>
    <col min="2" max="3" width="23.5703125" bestFit="1" customWidth="1"/>
    <col min="4" max="4" width="50.42578125" customWidth="1"/>
    <col min="5" max="5" width="25.5703125" bestFit="1" customWidth="1"/>
    <col min="8" max="8" width="25.42578125" customWidth="1"/>
    <col min="10" max="10" width="34.140625" customWidth="1"/>
  </cols>
  <sheetData>
    <row r="1" spans="1:4" x14ac:dyDescent="0.25">
      <c r="A1" t="s">
        <v>73</v>
      </c>
      <c r="B1" t="s">
        <v>74</v>
      </c>
      <c r="C1" t="s">
        <v>75</v>
      </c>
    </row>
    <row r="2" spans="1:4" x14ac:dyDescent="0.25">
      <c r="A2">
        <v>1</v>
      </c>
      <c r="B2" t="s">
        <v>69</v>
      </c>
      <c r="C2">
        <v>2500</v>
      </c>
      <c r="D2" t="str">
        <f>"INSERT INTO `stations`(`idStation`, `nomStation`, `altitude`) VALUES(NULL,"""&amp;B2&amp;""","""&amp;C2&amp;""");"</f>
        <v>INSERT INTO `stations`(`idStation`, `nomStation`, `altitude`) VALUES(NULL,"La Montagne","2500");</v>
      </c>
    </row>
    <row r="3" spans="1:4" x14ac:dyDescent="0.25">
      <c r="A3">
        <v>2</v>
      </c>
      <c r="B3" t="s">
        <v>70</v>
      </c>
      <c r="C3">
        <v>200</v>
      </c>
      <c r="D3" t="str">
        <f t="shared" ref="D3:D9" si="0">"INSERT INTO `stations`(`idStation`, `nomStation`, `altitude`) VALUES(NULL,"""&amp;B3&amp;""","""&amp;C3&amp;""");"</f>
        <v>INSERT INTO `stations`(`idStation`, `nomStation`, `altitude`) VALUES(NULL,"Le Sud","200");</v>
      </c>
    </row>
    <row r="4" spans="1:4" x14ac:dyDescent="0.25">
      <c r="A4">
        <v>3</v>
      </c>
      <c r="B4" t="s">
        <v>71</v>
      </c>
      <c r="C4">
        <v>10</v>
      </c>
      <c r="D4" t="str">
        <f t="shared" si="0"/>
        <v>INSERT INTO `stations`(`idStation`, `nomStation`, `altitude`) VALUES(NULL,"La Plage","10");</v>
      </c>
    </row>
    <row r="5" spans="1:4" x14ac:dyDescent="0.25">
      <c r="A5">
        <v>4</v>
      </c>
      <c r="B5" t="s">
        <v>53</v>
      </c>
      <c r="C5">
        <v>1860</v>
      </c>
      <c r="D5" t="str">
        <f t="shared" si="0"/>
        <v>INSERT INTO `stations`(`idStation`, `nomStation`, `altitude`) VALUES(NULL,"Alpe d Huez","1860");</v>
      </c>
    </row>
    <row r="6" spans="1:4" x14ac:dyDescent="0.25">
      <c r="A6">
        <v>5</v>
      </c>
      <c r="B6" t="s">
        <v>55</v>
      </c>
      <c r="C6">
        <v>1200</v>
      </c>
      <c r="D6" t="str">
        <f t="shared" si="0"/>
        <v>INSERT INTO `stations`(`idStation`, `nomStation`, `altitude`) VALUES(NULL,"Areches","1200");</v>
      </c>
    </row>
    <row r="7" spans="1:4" x14ac:dyDescent="0.25">
      <c r="A7">
        <v>6</v>
      </c>
      <c r="B7" t="s">
        <v>57</v>
      </c>
      <c r="C7">
        <v>1200</v>
      </c>
      <c r="D7" t="str">
        <f t="shared" si="0"/>
        <v>INSERT INTO `stations`(`idStation`, `nomStation`, `altitude`) VALUES(NULL,"Beaufort","1200");</v>
      </c>
    </row>
    <row r="8" spans="1:4" x14ac:dyDescent="0.25">
      <c r="A8">
        <v>7</v>
      </c>
      <c r="B8" t="s">
        <v>59</v>
      </c>
      <c r="C8">
        <v>1500</v>
      </c>
      <c r="D8" t="str">
        <f t="shared" si="0"/>
        <v>INSERT INTO `stations`(`idStation`, `nomStation`, `altitude`) VALUES(NULL,"Aussois","1500");</v>
      </c>
    </row>
    <row r="9" spans="1:4" x14ac:dyDescent="0.25">
      <c r="A9">
        <v>8</v>
      </c>
      <c r="B9" t="s">
        <v>62</v>
      </c>
      <c r="C9">
        <v>1800</v>
      </c>
      <c r="D9" t="str">
        <f t="shared" si="0"/>
        <v>INSERT INTO `stations`(`idStation`, `nomStation`, `altitude`) VALUES(NULL,"Avoriaz","1800");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B1" workbookViewId="0">
      <selection activeCell="L26" sqref="L26"/>
    </sheetView>
  </sheetViews>
  <sheetFormatPr baseColWidth="10" defaultColWidth="17.85546875" defaultRowHeight="15" x14ac:dyDescent="0.25"/>
  <cols>
    <col min="8" max="8" width="53.5703125" customWidth="1"/>
    <col min="11" max="11" width="44.85546875" customWidth="1"/>
  </cols>
  <sheetData>
    <row r="1" spans="1:17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  <c r="G1" t="s">
        <v>128</v>
      </c>
      <c r="H1" t="str">
        <f>"INSERT INTO `chambres`(`idChambre`, `numeroChambre`, `typeChambre`, `capaciteChambre`, `idHotel`) VALUES(NULL;"&amp;D2&amp;","&amp;F2&amp;","&amp;E2&amp;","&amp;G2&amp;");"</f>
        <v>INSERT INTO `chambres`(`idChambre`, `numeroChambre`, `typeChambre`, `capaciteChambre`, `idHotel`) VALUES(NULL;101,1,1,1);</v>
      </c>
      <c r="K1" t="s">
        <v>76</v>
      </c>
      <c r="L1" t="s">
        <v>77</v>
      </c>
      <c r="M1" t="s">
        <v>78</v>
      </c>
      <c r="N1" t="s">
        <v>128</v>
      </c>
      <c r="O1" t="s">
        <v>79</v>
      </c>
      <c r="P1" t="s">
        <v>80</v>
      </c>
      <c r="Q1" t="s">
        <v>81</v>
      </c>
    </row>
    <row r="2" spans="1:17" x14ac:dyDescent="0.25">
      <c r="B2">
        <v>1</v>
      </c>
      <c r="C2" t="s">
        <v>34</v>
      </c>
      <c r="D2">
        <v>101</v>
      </c>
      <c r="E2">
        <v>1</v>
      </c>
      <c r="F2">
        <v>1</v>
      </c>
      <c r="G2">
        <f>IF(ISNA(VLOOKUP(C2,M:N,2,0))," ",VLOOKUP(C2,M:N,2,0))</f>
        <v>1</v>
      </c>
      <c r="H2" t="str">
        <f>"INSERT INTO `chambres`(`idChambre`, `numeroChambre`, `typeChambre`, `capaciteChambre`, `idHotel`) VALUES(NULL,"&amp;D2&amp;","&amp;F2&amp;","&amp;E2&amp;","&amp;G2&amp;");"</f>
        <v>INSERT INTO `chambres`(`idChambre`, `numeroChambre`, `typeChambre`, `capaciteChambre`, `idHotel`) VALUES(NULL,101,1,1,1);</v>
      </c>
      <c r="L2" t="s">
        <v>69</v>
      </c>
      <c r="M2" t="s">
        <v>34</v>
      </c>
      <c r="N2">
        <v>1</v>
      </c>
      <c r="O2">
        <v>3</v>
      </c>
      <c r="P2" t="s">
        <v>35</v>
      </c>
      <c r="Q2" t="s">
        <v>36</v>
      </c>
    </row>
    <row r="3" spans="1:17" x14ac:dyDescent="0.25">
      <c r="B3">
        <v>2</v>
      </c>
      <c r="C3" t="s">
        <v>34</v>
      </c>
      <c r="D3">
        <v>102</v>
      </c>
      <c r="E3">
        <v>2</v>
      </c>
      <c r="F3">
        <v>1</v>
      </c>
      <c r="G3">
        <f t="shared" ref="G3:G40" si="0">IF(ISNA(VLOOKUP(C3,M:N,2,0))," ",VLOOKUP(C3,M:N,2,0))</f>
        <v>1</v>
      </c>
      <c r="H3" t="str">
        <f t="shared" ref="H3:H40" si="1">"INSERT INTO `chambres`(`idChambre`, `numeroChambre`, `typeChambre`, `capaciteChambre`, `idHotel`) VALUES(NULL,"&amp;D3&amp;","&amp;F3&amp;","&amp;E3&amp;","&amp;G3&amp;");"</f>
        <v>INSERT INTO `chambres`(`idChambre`, `numeroChambre`, `typeChambre`, `capaciteChambre`, `idHotel`) VALUES(NULL,102,1,2,1);</v>
      </c>
      <c r="L3" t="s">
        <v>69</v>
      </c>
      <c r="M3" t="s">
        <v>37</v>
      </c>
      <c r="N3">
        <v>2</v>
      </c>
      <c r="O3">
        <v>1</v>
      </c>
      <c r="P3" t="s">
        <v>38</v>
      </c>
      <c r="Q3" t="s">
        <v>36</v>
      </c>
    </row>
    <row r="4" spans="1:17" x14ac:dyDescent="0.25">
      <c r="B4">
        <v>3</v>
      </c>
      <c r="C4" t="s">
        <v>34</v>
      </c>
      <c r="D4">
        <v>103</v>
      </c>
      <c r="E4">
        <v>1</v>
      </c>
      <c r="F4">
        <v>1</v>
      </c>
      <c r="G4">
        <f t="shared" si="0"/>
        <v>1</v>
      </c>
      <c r="H4" t="str">
        <f t="shared" si="1"/>
        <v>INSERT INTO `chambres`(`idChambre`, `numeroChambre`, `typeChambre`, `capaciteChambre`, `idHotel`) VALUES(NULL,103,1,1,1);</v>
      </c>
      <c r="L4" t="s">
        <v>70</v>
      </c>
      <c r="M4" t="s">
        <v>39</v>
      </c>
      <c r="N4">
        <v>3</v>
      </c>
      <c r="O4">
        <v>3</v>
      </c>
      <c r="P4" t="s">
        <v>40</v>
      </c>
      <c r="Q4" t="s">
        <v>41</v>
      </c>
    </row>
    <row r="5" spans="1:17" x14ac:dyDescent="0.25">
      <c r="B5">
        <v>4</v>
      </c>
      <c r="C5" t="s">
        <v>37</v>
      </c>
      <c r="D5">
        <v>104</v>
      </c>
      <c r="E5">
        <v>2</v>
      </c>
      <c r="F5">
        <v>1</v>
      </c>
      <c r="G5">
        <f t="shared" si="0"/>
        <v>2</v>
      </c>
      <c r="H5" t="str">
        <f t="shared" si="1"/>
        <v>INSERT INTO `chambres`(`idChambre`, `numeroChambre`, `typeChambre`, `capaciteChambre`, `idHotel`) VALUES(NULL,104,1,2,2);</v>
      </c>
      <c r="L5" t="s">
        <v>70</v>
      </c>
      <c r="M5" t="s">
        <v>42</v>
      </c>
      <c r="N5">
        <v>4</v>
      </c>
      <c r="O5">
        <v>4</v>
      </c>
      <c r="P5" t="s">
        <v>43</v>
      </c>
      <c r="Q5" t="s">
        <v>44</v>
      </c>
    </row>
    <row r="6" spans="1:17" x14ac:dyDescent="0.25">
      <c r="B6">
        <v>5</v>
      </c>
      <c r="C6" t="s">
        <v>37</v>
      </c>
      <c r="D6">
        <v>105</v>
      </c>
      <c r="E6">
        <v>2</v>
      </c>
      <c r="F6">
        <v>1</v>
      </c>
      <c r="G6">
        <f t="shared" si="0"/>
        <v>2</v>
      </c>
      <c r="H6" t="str">
        <f t="shared" si="1"/>
        <v>INSERT INTO `chambres`(`idChambre`, `numeroChambre`, `typeChambre`, `capaciteChambre`, `idHotel`) VALUES(NULL,105,1,2,2);</v>
      </c>
      <c r="L6" t="s">
        <v>70</v>
      </c>
      <c r="M6" t="s">
        <v>45</v>
      </c>
      <c r="N6">
        <v>5</v>
      </c>
      <c r="O6">
        <v>5</v>
      </c>
      <c r="P6" t="s">
        <v>46</v>
      </c>
      <c r="Q6" t="s">
        <v>44</v>
      </c>
    </row>
    <row r="7" spans="1:17" x14ac:dyDescent="0.25">
      <c r="B7">
        <v>6</v>
      </c>
      <c r="C7" t="s">
        <v>37</v>
      </c>
      <c r="D7">
        <v>106</v>
      </c>
      <c r="E7">
        <v>1</v>
      </c>
      <c r="F7">
        <v>1</v>
      </c>
      <c r="G7">
        <f t="shared" si="0"/>
        <v>2</v>
      </c>
      <c r="H7" t="str">
        <f t="shared" si="1"/>
        <v>INSERT INTO `chambres`(`idChambre`, `numeroChambre`, `typeChambre`, `capaciteChambre`, `idHotel`) VALUES(NULL,106,1,1,2);</v>
      </c>
      <c r="L7" t="s">
        <v>70</v>
      </c>
      <c r="M7" t="s">
        <v>47</v>
      </c>
      <c r="N7">
        <v>6</v>
      </c>
      <c r="O7">
        <v>2</v>
      </c>
      <c r="P7" t="s">
        <v>48</v>
      </c>
      <c r="Q7" t="s">
        <v>44</v>
      </c>
    </row>
    <row r="8" spans="1:17" x14ac:dyDescent="0.25">
      <c r="B8">
        <v>7</v>
      </c>
      <c r="C8" t="s">
        <v>39</v>
      </c>
      <c r="D8">
        <v>107</v>
      </c>
      <c r="E8">
        <v>3</v>
      </c>
      <c r="F8">
        <v>1</v>
      </c>
      <c r="G8">
        <f t="shared" si="0"/>
        <v>3</v>
      </c>
      <c r="H8" t="str">
        <f t="shared" si="1"/>
        <v>INSERT INTO `chambres`(`idChambre`, `numeroChambre`, `typeChambre`, `capaciteChambre`, `idHotel`) VALUES(NULL,107,1,3,3);</v>
      </c>
      <c r="L8" t="s">
        <v>71</v>
      </c>
      <c r="M8" t="s">
        <v>49</v>
      </c>
      <c r="N8">
        <v>7</v>
      </c>
      <c r="O8">
        <v>3</v>
      </c>
      <c r="P8" t="s">
        <v>50</v>
      </c>
      <c r="Q8" t="s">
        <v>51</v>
      </c>
    </row>
    <row r="9" spans="1:17" x14ac:dyDescent="0.25">
      <c r="B9">
        <v>8</v>
      </c>
      <c r="C9" t="s">
        <v>39</v>
      </c>
      <c r="D9">
        <v>108</v>
      </c>
      <c r="E9">
        <v>1</v>
      </c>
      <c r="F9">
        <v>1</v>
      </c>
      <c r="G9">
        <f t="shared" si="0"/>
        <v>3</v>
      </c>
      <c r="H9" t="str">
        <f t="shared" si="1"/>
        <v>INSERT INTO `chambres`(`idChambre`, `numeroChambre`, `typeChambre`, `capaciteChambre`, `idHotel`) VALUES(NULL,108,1,1,3);</v>
      </c>
      <c r="L9" t="s">
        <v>57</v>
      </c>
      <c r="M9" t="s">
        <v>97</v>
      </c>
      <c r="N9">
        <v>8</v>
      </c>
      <c r="O9">
        <v>1</v>
      </c>
      <c r="P9" t="s">
        <v>52</v>
      </c>
      <c r="Q9" t="s">
        <v>53</v>
      </c>
    </row>
    <row r="10" spans="1:17" x14ac:dyDescent="0.25">
      <c r="B10">
        <v>9</v>
      </c>
      <c r="C10" t="s">
        <v>39</v>
      </c>
      <c r="D10">
        <v>109</v>
      </c>
      <c r="E10">
        <v>2</v>
      </c>
      <c r="F10">
        <v>1</v>
      </c>
      <c r="G10">
        <f t="shared" si="0"/>
        <v>3</v>
      </c>
      <c r="H10" t="str">
        <f t="shared" si="1"/>
        <v>INSERT INTO `chambres`(`idChambre`, `numeroChambre`, `typeChambre`, `capaciteChambre`, `idHotel`) VALUES(NULL,109,1,2,3);</v>
      </c>
      <c r="L10" t="s">
        <v>70</v>
      </c>
      <c r="M10" t="s">
        <v>98</v>
      </c>
      <c r="N10">
        <v>9</v>
      </c>
      <c r="O10">
        <v>5</v>
      </c>
      <c r="P10" t="s">
        <v>54</v>
      </c>
      <c r="Q10" t="s">
        <v>55</v>
      </c>
    </row>
    <row r="11" spans="1:17" x14ac:dyDescent="0.25">
      <c r="B11">
        <v>10</v>
      </c>
      <c r="C11" t="s">
        <v>42</v>
      </c>
      <c r="D11">
        <v>235</v>
      </c>
      <c r="E11">
        <v>1</v>
      </c>
      <c r="F11">
        <v>1</v>
      </c>
      <c r="G11">
        <f t="shared" si="0"/>
        <v>4</v>
      </c>
      <c r="H11" t="str">
        <f t="shared" si="1"/>
        <v>INSERT INTO `chambres`(`idChambre`, `numeroChambre`, `typeChambre`, `capaciteChambre`, `idHotel`) VALUES(NULL,235,1,1,4);</v>
      </c>
      <c r="L11" t="s">
        <v>70</v>
      </c>
      <c r="M11" t="s">
        <v>99</v>
      </c>
      <c r="N11">
        <v>10</v>
      </c>
      <c r="O11">
        <v>4</v>
      </c>
      <c r="P11" t="s">
        <v>56</v>
      </c>
      <c r="Q11" t="s">
        <v>57</v>
      </c>
    </row>
    <row r="12" spans="1:17" x14ac:dyDescent="0.25">
      <c r="B12">
        <v>11</v>
      </c>
      <c r="C12" t="s">
        <v>42</v>
      </c>
      <c r="D12">
        <v>157</v>
      </c>
      <c r="E12">
        <v>1</v>
      </c>
      <c r="F12">
        <v>1</v>
      </c>
      <c r="G12">
        <f t="shared" si="0"/>
        <v>4</v>
      </c>
      <c r="H12" t="str">
        <f t="shared" si="1"/>
        <v>INSERT INTO `chambres`(`idChambre`, `numeroChambre`, `typeChambre`, `capaciteChambre`, `idHotel`) VALUES(NULL,157,1,1,4);</v>
      </c>
      <c r="L12" t="s">
        <v>53</v>
      </c>
      <c r="M12" t="s">
        <v>100</v>
      </c>
      <c r="N12">
        <v>11</v>
      </c>
      <c r="O12">
        <v>5</v>
      </c>
      <c r="P12" t="s">
        <v>58</v>
      </c>
      <c r="Q12" t="s">
        <v>59</v>
      </c>
    </row>
    <row r="13" spans="1:17" x14ac:dyDescent="0.25">
      <c r="B13">
        <v>12</v>
      </c>
      <c r="C13" t="s">
        <v>49</v>
      </c>
      <c r="D13">
        <v>874</v>
      </c>
      <c r="E13">
        <v>1</v>
      </c>
      <c r="F13">
        <v>1</v>
      </c>
      <c r="G13">
        <f t="shared" si="0"/>
        <v>7</v>
      </c>
      <c r="H13" t="str">
        <f t="shared" si="1"/>
        <v>INSERT INTO `chambres`(`idChambre`, `numeroChambre`, `typeChambre`, `capaciteChambre`, `idHotel`) VALUES(NULL,874,1,1,7);</v>
      </c>
      <c r="L13" t="s">
        <v>71</v>
      </c>
      <c r="M13" t="s">
        <v>60</v>
      </c>
      <c r="N13">
        <v>12</v>
      </c>
      <c r="O13">
        <v>3</v>
      </c>
      <c r="P13" t="s">
        <v>61</v>
      </c>
      <c r="Q13" t="s">
        <v>62</v>
      </c>
    </row>
    <row r="14" spans="1:17" x14ac:dyDescent="0.25">
      <c r="B14">
        <v>13</v>
      </c>
      <c r="C14" t="s">
        <v>49</v>
      </c>
      <c r="D14">
        <v>125</v>
      </c>
      <c r="E14">
        <v>5</v>
      </c>
      <c r="F14">
        <v>1</v>
      </c>
      <c r="G14">
        <f t="shared" si="0"/>
        <v>7</v>
      </c>
      <c r="H14" t="str">
        <f t="shared" si="1"/>
        <v>INSERT INTO `chambres`(`idChambre`, `numeroChambre`, `typeChambre`, `capaciteChambre`, `idHotel`) VALUES(NULL,125,1,5,7);</v>
      </c>
      <c r="L14" t="s">
        <v>62</v>
      </c>
      <c r="M14" t="s">
        <v>63</v>
      </c>
      <c r="N14">
        <v>13</v>
      </c>
      <c r="O14">
        <v>3</v>
      </c>
      <c r="P14" t="s">
        <v>64</v>
      </c>
      <c r="Q14" t="s">
        <v>53</v>
      </c>
    </row>
    <row r="15" spans="1:17" x14ac:dyDescent="0.25">
      <c r="B15">
        <v>14</v>
      </c>
      <c r="C15" t="s">
        <v>47</v>
      </c>
      <c r="D15">
        <v>101</v>
      </c>
      <c r="E15">
        <v>3</v>
      </c>
      <c r="F15">
        <v>1</v>
      </c>
      <c r="G15">
        <f t="shared" si="0"/>
        <v>6</v>
      </c>
      <c r="H15" t="str">
        <f t="shared" si="1"/>
        <v>INSERT INTO `chambres`(`idChambre`, `numeroChambre`, `typeChambre`, `capaciteChambre`, `idHotel`) VALUES(NULL,101,1,3,6);</v>
      </c>
      <c r="L15" t="s">
        <v>57</v>
      </c>
      <c r="M15" t="s">
        <v>65</v>
      </c>
      <c r="N15">
        <v>14</v>
      </c>
      <c r="O15">
        <v>2</v>
      </c>
      <c r="P15" t="s">
        <v>66</v>
      </c>
      <c r="Q15" t="s">
        <v>55</v>
      </c>
    </row>
    <row r="16" spans="1:17" x14ac:dyDescent="0.25">
      <c r="B16">
        <v>15</v>
      </c>
      <c r="C16" t="s">
        <v>47</v>
      </c>
      <c r="D16">
        <v>102</v>
      </c>
      <c r="E16">
        <v>3</v>
      </c>
      <c r="F16">
        <v>1</v>
      </c>
      <c r="G16">
        <f t="shared" si="0"/>
        <v>6</v>
      </c>
      <c r="H16" t="str">
        <f t="shared" si="1"/>
        <v>INSERT INTO `chambres`(`idChambre`, `numeroChambre`, `typeChambre`, `capaciteChambre`, `idHotel`) VALUES(NULL,102,1,3,6);</v>
      </c>
      <c r="L16" t="s">
        <v>62</v>
      </c>
      <c r="M16" t="s">
        <v>67</v>
      </c>
      <c r="N16">
        <v>15</v>
      </c>
      <c r="O16">
        <v>5</v>
      </c>
      <c r="P16" t="s">
        <v>68</v>
      </c>
      <c r="Q16" t="s">
        <v>57</v>
      </c>
    </row>
    <row r="17" spans="2:8" x14ac:dyDescent="0.25">
      <c r="B17">
        <v>16</v>
      </c>
      <c r="C17" t="s">
        <v>99</v>
      </c>
      <c r="D17">
        <v>103</v>
      </c>
      <c r="E17">
        <v>2</v>
      </c>
      <c r="F17">
        <v>1</v>
      </c>
      <c r="G17">
        <f t="shared" si="0"/>
        <v>10</v>
      </c>
      <c r="H17" t="str">
        <f t="shared" si="1"/>
        <v>INSERT INTO `chambres`(`idChambre`, `numeroChambre`, `typeChambre`, `capaciteChambre`, `idHotel`) VALUES(NULL,103,1,2,10);</v>
      </c>
    </row>
    <row r="18" spans="2:8" x14ac:dyDescent="0.25">
      <c r="B18">
        <v>17</v>
      </c>
      <c r="C18" t="s">
        <v>67</v>
      </c>
      <c r="D18">
        <v>104</v>
      </c>
      <c r="E18">
        <v>3</v>
      </c>
      <c r="F18">
        <v>1</v>
      </c>
      <c r="G18">
        <f t="shared" si="0"/>
        <v>15</v>
      </c>
      <c r="H18" t="str">
        <f t="shared" si="1"/>
        <v>INSERT INTO `chambres`(`idChambre`, `numeroChambre`, `typeChambre`, `capaciteChambre`, `idHotel`) VALUES(NULL,104,1,3,15);</v>
      </c>
    </row>
    <row r="19" spans="2:8" x14ac:dyDescent="0.25">
      <c r="B19">
        <v>18</v>
      </c>
      <c r="C19" t="s">
        <v>47</v>
      </c>
      <c r="D19">
        <v>105</v>
      </c>
      <c r="E19">
        <v>3</v>
      </c>
      <c r="F19">
        <v>1</v>
      </c>
      <c r="G19">
        <f t="shared" si="0"/>
        <v>6</v>
      </c>
      <c r="H19" t="str">
        <f t="shared" si="1"/>
        <v>INSERT INTO `chambres`(`idChambre`, `numeroChambre`, `typeChambre`, `capaciteChambre`, `idHotel`) VALUES(NULL,105,1,3,6);</v>
      </c>
    </row>
    <row r="20" spans="2:8" x14ac:dyDescent="0.25">
      <c r="B20">
        <v>19</v>
      </c>
      <c r="C20" t="s">
        <v>67</v>
      </c>
      <c r="D20">
        <v>106</v>
      </c>
      <c r="E20">
        <v>1</v>
      </c>
      <c r="F20">
        <v>1</v>
      </c>
      <c r="G20">
        <f t="shared" si="0"/>
        <v>15</v>
      </c>
      <c r="H20" t="str">
        <f t="shared" si="1"/>
        <v>INSERT INTO `chambres`(`idChambre`, `numeroChambre`, `typeChambre`, `capaciteChambre`, `idHotel`) VALUES(NULL,106,1,1,15);</v>
      </c>
    </row>
    <row r="21" spans="2:8" x14ac:dyDescent="0.25">
      <c r="B21">
        <v>20</v>
      </c>
      <c r="C21" t="s">
        <v>100</v>
      </c>
      <c r="D21">
        <v>107</v>
      </c>
      <c r="E21">
        <v>1</v>
      </c>
      <c r="F21">
        <v>1</v>
      </c>
      <c r="G21">
        <f t="shared" si="0"/>
        <v>11</v>
      </c>
      <c r="H21" t="str">
        <f t="shared" si="1"/>
        <v>INSERT INTO `chambres`(`idChambre`, `numeroChambre`, `typeChambre`, `capaciteChambre`, `idHotel`) VALUES(NULL,107,1,1,11);</v>
      </c>
    </row>
    <row r="22" spans="2:8" x14ac:dyDescent="0.25">
      <c r="B22">
        <v>21</v>
      </c>
      <c r="C22" t="s">
        <v>63</v>
      </c>
      <c r="D22">
        <v>108</v>
      </c>
      <c r="E22">
        <v>2</v>
      </c>
      <c r="F22">
        <v>1</v>
      </c>
      <c r="G22">
        <f t="shared" si="0"/>
        <v>13</v>
      </c>
      <c r="H22" t="str">
        <f t="shared" si="1"/>
        <v>INSERT INTO `chambres`(`idChambre`, `numeroChambre`, `typeChambre`, `capaciteChambre`, `idHotel`) VALUES(NULL,108,1,2,13);</v>
      </c>
    </row>
    <row r="23" spans="2:8" x14ac:dyDescent="0.25">
      <c r="B23">
        <v>22</v>
      </c>
      <c r="C23" t="s">
        <v>99</v>
      </c>
      <c r="D23">
        <v>109</v>
      </c>
      <c r="E23">
        <v>2</v>
      </c>
      <c r="F23">
        <v>1</v>
      </c>
      <c r="G23">
        <f t="shared" si="0"/>
        <v>10</v>
      </c>
      <c r="H23" t="str">
        <f t="shared" si="1"/>
        <v>INSERT INTO `chambres`(`idChambre`, `numeroChambre`, `typeChambre`, `capaciteChambre`, `idHotel`) VALUES(NULL,109,1,2,10);</v>
      </c>
    </row>
    <row r="24" spans="2:8" x14ac:dyDescent="0.25">
      <c r="B24">
        <v>23</v>
      </c>
      <c r="C24" t="s">
        <v>60</v>
      </c>
      <c r="D24">
        <v>235</v>
      </c>
      <c r="E24">
        <v>3</v>
      </c>
      <c r="F24">
        <v>1</v>
      </c>
      <c r="G24">
        <f t="shared" si="0"/>
        <v>12</v>
      </c>
      <c r="H24" t="str">
        <f t="shared" si="1"/>
        <v>INSERT INTO `chambres`(`idChambre`, `numeroChambre`, `typeChambre`, `capaciteChambre`, `idHotel`) VALUES(NULL,235,1,3,12);</v>
      </c>
    </row>
    <row r="25" spans="2:8" x14ac:dyDescent="0.25">
      <c r="B25">
        <v>24</v>
      </c>
      <c r="C25" t="s">
        <v>100</v>
      </c>
      <c r="D25">
        <v>157</v>
      </c>
      <c r="E25">
        <v>1</v>
      </c>
      <c r="F25">
        <v>1</v>
      </c>
      <c r="G25">
        <f t="shared" si="0"/>
        <v>11</v>
      </c>
      <c r="H25" t="str">
        <f t="shared" si="1"/>
        <v>INSERT INTO `chambres`(`idChambre`, `numeroChambre`, `typeChambre`, `capaciteChambre`, `idHotel`) VALUES(NULL,157,1,1,11);</v>
      </c>
    </row>
    <row r="26" spans="2:8" x14ac:dyDescent="0.25">
      <c r="B26">
        <v>25</v>
      </c>
      <c r="C26" t="s">
        <v>49</v>
      </c>
      <c r="D26">
        <v>874</v>
      </c>
      <c r="E26">
        <v>2</v>
      </c>
      <c r="F26">
        <v>1</v>
      </c>
      <c r="G26">
        <f t="shared" si="0"/>
        <v>7</v>
      </c>
      <c r="H26" t="str">
        <f t="shared" si="1"/>
        <v>INSERT INTO `chambres`(`idChambre`, `numeroChambre`, `typeChambre`, `capaciteChambre`, `idHotel`) VALUES(NULL,874,1,2,7);</v>
      </c>
    </row>
    <row r="27" spans="2:8" x14ac:dyDescent="0.25">
      <c r="B27">
        <v>26</v>
      </c>
      <c r="C27" t="s">
        <v>98</v>
      </c>
      <c r="D27">
        <v>125</v>
      </c>
      <c r="E27">
        <v>1</v>
      </c>
      <c r="F27">
        <v>1</v>
      </c>
      <c r="G27">
        <f t="shared" si="0"/>
        <v>9</v>
      </c>
      <c r="H27" t="str">
        <f t="shared" si="1"/>
        <v>INSERT INTO `chambres`(`idChambre`, `numeroChambre`, `typeChambre`, `capaciteChambre`, `idHotel`) VALUES(NULL,125,1,1,9);</v>
      </c>
    </row>
    <row r="28" spans="2:8" x14ac:dyDescent="0.25">
      <c r="B28">
        <v>27</v>
      </c>
      <c r="C28" t="s">
        <v>97</v>
      </c>
      <c r="D28">
        <v>101</v>
      </c>
      <c r="E28">
        <v>3</v>
      </c>
      <c r="F28">
        <v>1</v>
      </c>
      <c r="G28">
        <f t="shared" si="0"/>
        <v>8</v>
      </c>
      <c r="H28" t="str">
        <f t="shared" si="1"/>
        <v>INSERT INTO `chambres`(`idChambre`, `numeroChambre`, `typeChambre`, `capaciteChambre`, `idHotel`) VALUES(NULL,101,1,3,8);</v>
      </c>
    </row>
    <row r="29" spans="2:8" x14ac:dyDescent="0.25">
      <c r="B29">
        <v>28</v>
      </c>
      <c r="C29" t="s">
        <v>67</v>
      </c>
      <c r="D29">
        <v>102</v>
      </c>
      <c r="E29">
        <v>3</v>
      </c>
      <c r="F29">
        <v>1</v>
      </c>
      <c r="G29">
        <f t="shared" si="0"/>
        <v>15</v>
      </c>
      <c r="H29" t="str">
        <f t="shared" si="1"/>
        <v>INSERT INTO `chambres`(`idChambre`, `numeroChambre`, `typeChambre`, `capaciteChambre`, `idHotel`) VALUES(NULL,102,1,3,15);</v>
      </c>
    </row>
    <row r="30" spans="2:8" x14ac:dyDescent="0.25">
      <c r="B30">
        <v>29</v>
      </c>
      <c r="C30" t="s">
        <v>100</v>
      </c>
      <c r="D30">
        <v>103</v>
      </c>
      <c r="E30">
        <v>1</v>
      </c>
      <c r="F30">
        <v>1</v>
      </c>
      <c r="G30">
        <f t="shared" si="0"/>
        <v>11</v>
      </c>
      <c r="H30" t="str">
        <f t="shared" si="1"/>
        <v>INSERT INTO `chambres`(`idChambre`, `numeroChambre`, `typeChambre`, `capaciteChambre`, `idHotel`) VALUES(NULL,103,1,1,11);</v>
      </c>
    </row>
    <row r="31" spans="2:8" x14ac:dyDescent="0.25">
      <c r="B31">
        <v>30</v>
      </c>
      <c r="C31" t="s">
        <v>100</v>
      </c>
      <c r="D31">
        <v>104</v>
      </c>
      <c r="E31">
        <v>1</v>
      </c>
      <c r="F31">
        <v>1</v>
      </c>
      <c r="G31">
        <f t="shared" si="0"/>
        <v>11</v>
      </c>
      <c r="H31" t="str">
        <f t="shared" si="1"/>
        <v>INSERT INTO `chambres`(`idChambre`, `numeroChambre`, `typeChambre`, `capaciteChambre`, `idHotel`) VALUES(NULL,104,1,1,11);</v>
      </c>
    </row>
    <row r="32" spans="2:8" x14ac:dyDescent="0.25">
      <c r="B32">
        <v>31</v>
      </c>
      <c r="C32" t="s">
        <v>63</v>
      </c>
      <c r="D32">
        <v>105</v>
      </c>
      <c r="E32">
        <v>1</v>
      </c>
      <c r="F32">
        <v>1</v>
      </c>
      <c r="G32">
        <f t="shared" si="0"/>
        <v>13</v>
      </c>
      <c r="H32" t="str">
        <f t="shared" si="1"/>
        <v>INSERT INTO `chambres`(`idChambre`, `numeroChambre`, `typeChambre`, `capaciteChambre`, `idHotel`) VALUES(NULL,105,1,1,13);</v>
      </c>
    </row>
    <row r="33" spans="2:8" x14ac:dyDescent="0.25">
      <c r="B33">
        <v>32</v>
      </c>
      <c r="C33" t="s">
        <v>67</v>
      </c>
      <c r="D33">
        <v>106</v>
      </c>
      <c r="E33">
        <v>2</v>
      </c>
      <c r="F33">
        <v>1</v>
      </c>
      <c r="G33">
        <f t="shared" si="0"/>
        <v>15</v>
      </c>
      <c r="H33" t="str">
        <f t="shared" si="1"/>
        <v>INSERT INTO `chambres`(`idChambre`, `numeroChambre`, `typeChambre`, `capaciteChambre`, `idHotel`) VALUES(NULL,106,1,2,15);</v>
      </c>
    </row>
    <row r="34" spans="2:8" x14ac:dyDescent="0.25">
      <c r="B34">
        <v>33</v>
      </c>
      <c r="C34" t="s">
        <v>60</v>
      </c>
      <c r="D34">
        <v>107</v>
      </c>
      <c r="E34">
        <v>2</v>
      </c>
      <c r="F34">
        <v>1</v>
      </c>
      <c r="G34">
        <f t="shared" si="0"/>
        <v>12</v>
      </c>
      <c r="H34" t="str">
        <f t="shared" si="1"/>
        <v>INSERT INTO `chambres`(`idChambre`, `numeroChambre`, `typeChambre`, `capaciteChambre`, `idHotel`) VALUES(NULL,107,1,2,12);</v>
      </c>
    </row>
    <row r="35" spans="2:8" x14ac:dyDescent="0.25">
      <c r="B35">
        <v>34</v>
      </c>
      <c r="C35" t="s">
        <v>98</v>
      </c>
      <c r="D35">
        <v>108</v>
      </c>
      <c r="E35">
        <v>1</v>
      </c>
      <c r="F35">
        <v>1</v>
      </c>
      <c r="G35">
        <f t="shared" si="0"/>
        <v>9</v>
      </c>
      <c r="H35" t="str">
        <f t="shared" si="1"/>
        <v>INSERT INTO `chambres`(`idChambre`, `numeroChambre`, `typeChambre`, `capaciteChambre`, `idHotel`) VALUES(NULL,108,1,1,9);</v>
      </c>
    </row>
    <row r="36" spans="2:8" x14ac:dyDescent="0.25">
      <c r="B36">
        <v>35</v>
      </c>
      <c r="C36" t="s">
        <v>63</v>
      </c>
      <c r="D36">
        <v>109</v>
      </c>
      <c r="E36">
        <v>3</v>
      </c>
      <c r="F36">
        <v>1</v>
      </c>
      <c r="G36">
        <f t="shared" si="0"/>
        <v>13</v>
      </c>
      <c r="H36" t="str">
        <f t="shared" si="1"/>
        <v>INSERT INTO `chambres`(`idChambre`, `numeroChambre`, `typeChambre`, `capaciteChambre`, `idHotel`) VALUES(NULL,109,1,3,13);</v>
      </c>
    </row>
    <row r="37" spans="2:8" x14ac:dyDescent="0.25">
      <c r="B37">
        <v>36</v>
      </c>
      <c r="C37" t="s">
        <v>97</v>
      </c>
      <c r="D37">
        <v>235</v>
      </c>
      <c r="E37">
        <v>3</v>
      </c>
      <c r="F37">
        <v>1</v>
      </c>
      <c r="G37">
        <f t="shared" si="0"/>
        <v>8</v>
      </c>
      <c r="H37" t="str">
        <f t="shared" si="1"/>
        <v>INSERT INTO `chambres`(`idChambre`, `numeroChambre`, `typeChambre`, `capaciteChambre`, `idHotel`) VALUES(NULL,235,1,3,8);</v>
      </c>
    </row>
    <row r="38" spans="2:8" x14ac:dyDescent="0.25">
      <c r="B38">
        <v>37</v>
      </c>
      <c r="C38" t="s">
        <v>65</v>
      </c>
      <c r="D38">
        <v>157</v>
      </c>
      <c r="E38">
        <v>3</v>
      </c>
      <c r="F38">
        <v>1</v>
      </c>
      <c r="G38">
        <f t="shared" si="0"/>
        <v>14</v>
      </c>
      <c r="H38" t="str">
        <f t="shared" si="1"/>
        <v>INSERT INTO `chambres`(`idChambre`, `numeroChambre`, `typeChambre`, `capaciteChambre`, `idHotel`) VALUES(NULL,157,1,3,14);</v>
      </c>
    </row>
    <row r="39" spans="2:8" x14ac:dyDescent="0.25">
      <c r="B39">
        <v>38</v>
      </c>
      <c r="C39" t="s">
        <v>97</v>
      </c>
      <c r="D39">
        <v>874</v>
      </c>
      <c r="E39">
        <v>1</v>
      </c>
      <c r="F39">
        <v>1</v>
      </c>
      <c r="G39">
        <f t="shared" si="0"/>
        <v>8</v>
      </c>
      <c r="H39" t="str">
        <f t="shared" si="1"/>
        <v>INSERT INTO `chambres`(`idChambre`, `numeroChambre`, `typeChambre`, `capaciteChambre`, `idHotel`) VALUES(NULL,874,1,1,8);</v>
      </c>
    </row>
    <row r="40" spans="2:8" x14ac:dyDescent="0.25">
      <c r="B40">
        <v>39</v>
      </c>
      <c r="C40" t="s">
        <v>99</v>
      </c>
      <c r="D40">
        <v>125</v>
      </c>
      <c r="E40">
        <v>2</v>
      </c>
      <c r="F40">
        <v>1</v>
      </c>
      <c r="G40">
        <f t="shared" si="0"/>
        <v>10</v>
      </c>
      <c r="H40" t="str">
        <f t="shared" si="1"/>
        <v>INSERT INTO `chambres`(`idChambre`, `numeroChambre`, `typeChambre`, `capaciteChambre`, `idHotel`) VALUES(NULL,125,1,2,10);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K3" sqref="K3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31.28515625" bestFit="1" customWidth="1"/>
    <col min="6" max="6" width="24.85546875" style="2" bestFit="1" customWidth="1"/>
    <col min="7" max="7" width="25.5703125" bestFit="1" customWidth="1"/>
    <col min="11" max="11" width="48.42578125" customWidth="1"/>
    <col min="13" max="13" width="160" customWidth="1"/>
  </cols>
  <sheetData>
    <row r="1" spans="1:16" x14ac:dyDescent="0.25">
      <c r="A1" t="s">
        <v>72</v>
      </c>
      <c r="B1" t="s">
        <v>127</v>
      </c>
      <c r="C1" t="s">
        <v>104</v>
      </c>
      <c r="D1" t="s">
        <v>82</v>
      </c>
      <c r="E1" t="s">
        <v>105</v>
      </c>
      <c r="F1" s="2" t="s">
        <v>106</v>
      </c>
      <c r="G1" t="s">
        <v>107</v>
      </c>
      <c r="H1" t="s">
        <v>108</v>
      </c>
      <c r="I1" t="s">
        <v>109</v>
      </c>
      <c r="J1" t="s">
        <v>130</v>
      </c>
      <c r="N1" t="s">
        <v>78</v>
      </c>
      <c r="P1" t="s">
        <v>83</v>
      </c>
    </row>
    <row r="2" spans="1:16" x14ac:dyDescent="0.25">
      <c r="B2">
        <v>4</v>
      </c>
      <c r="C2">
        <v>1</v>
      </c>
      <c r="D2" t="s">
        <v>114</v>
      </c>
      <c r="E2" s="1">
        <v>43773.796511834531</v>
      </c>
      <c r="F2" s="2">
        <v>43782.62501025157</v>
      </c>
      <c r="G2" s="1">
        <v>43786.354144812714</v>
      </c>
      <c r="H2">
        <v>400</v>
      </c>
      <c r="I2">
        <v>50</v>
      </c>
      <c r="J2">
        <f>IF(ISNA(VLOOKUP(D2,N:O,2,0))," ",VLOOKUP(D2,N:O,2,0))</f>
        <v>3</v>
      </c>
      <c r="K2" t="str">
        <f>"INSERT INTO `reservations`(`idReservation`, `idChambre`, `idClient`, `dateReservation`, `arrhes`, `dateDebutSejour`, `dateFinSejour`, `prix`) VALUES(NULL,"&amp;C2&amp;","&amp;J2&amp;","""&amp;E2&amp;""","&amp;I2&amp;","""&amp;F2&amp;""","""&amp;G2&amp;""","&amp;H2&amp;");"</f>
        <v>INSERT INTO `reservations`(`idReservation`, `idChambre`, `idClient`, `dateReservation`, `arrhes`, `dateDebutSejour`, `dateFinSejour`, `prix`) VALUES(NULL,1,3,"43773,7965118345",50,"43782,6250102516","43786,3541448127",400);</v>
      </c>
      <c r="N2" t="s">
        <v>112</v>
      </c>
      <c r="O2">
        <v>1</v>
      </c>
      <c r="P2" t="s">
        <v>0</v>
      </c>
    </row>
    <row r="3" spans="1:16" x14ac:dyDescent="0.25">
      <c r="B3">
        <v>3</v>
      </c>
      <c r="C3">
        <v>1</v>
      </c>
      <c r="D3" t="s">
        <v>112</v>
      </c>
      <c r="E3" s="1">
        <v>43575.34561282082</v>
      </c>
      <c r="F3" s="2">
        <v>43592.884323879553</v>
      </c>
      <c r="G3" s="1">
        <v>43594.663580799323</v>
      </c>
      <c r="H3">
        <v>2400</v>
      </c>
      <c r="I3">
        <v>800</v>
      </c>
      <c r="J3">
        <f t="shared" ref="J3:J40" si="0">IF(ISNA(VLOOKUP(D3,N:O,2,0))," ",VLOOKUP(D3,N:O,2,0))</f>
        <v>1</v>
      </c>
      <c r="N3" t="s">
        <v>113</v>
      </c>
      <c r="O3">
        <v>2</v>
      </c>
      <c r="P3" t="s">
        <v>1</v>
      </c>
    </row>
    <row r="4" spans="1:16" x14ac:dyDescent="0.25">
      <c r="B4">
        <v>5</v>
      </c>
      <c r="C4">
        <v>2</v>
      </c>
      <c r="D4" t="s">
        <v>113</v>
      </c>
      <c r="E4" s="1">
        <v>43841.056756792081</v>
      </c>
      <c r="F4" s="2">
        <v>43873.387060673849</v>
      </c>
      <c r="G4" s="1">
        <v>43879.655554145684</v>
      </c>
      <c r="H4">
        <v>3400</v>
      </c>
      <c r="I4">
        <v>100</v>
      </c>
      <c r="J4">
        <f t="shared" si="0"/>
        <v>2</v>
      </c>
      <c r="N4" t="s">
        <v>114</v>
      </c>
      <c r="O4">
        <v>3</v>
      </c>
      <c r="P4" t="s">
        <v>3</v>
      </c>
    </row>
    <row r="5" spans="1:16" x14ac:dyDescent="0.25">
      <c r="B5">
        <v>6</v>
      </c>
      <c r="C5">
        <v>2</v>
      </c>
      <c r="D5" t="s">
        <v>115</v>
      </c>
      <c r="E5" s="1">
        <v>43635.448679179171</v>
      </c>
      <c r="F5" s="2">
        <v>43682.676707269959</v>
      </c>
      <c r="G5" s="1">
        <v>43695.584964539645</v>
      </c>
      <c r="H5">
        <v>7200</v>
      </c>
      <c r="I5">
        <v>180</v>
      </c>
      <c r="J5">
        <f t="shared" si="0"/>
        <v>4</v>
      </c>
      <c r="N5" t="s">
        <v>115</v>
      </c>
      <c r="O5">
        <v>4</v>
      </c>
      <c r="P5" t="s">
        <v>5</v>
      </c>
    </row>
    <row r="6" spans="1:16" x14ac:dyDescent="0.25">
      <c r="B6">
        <v>7</v>
      </c>
      <c r="C6">
        <v>3</v>
      </c>
      <c r="D6" t="s">
        <v>116</v>
      </c>
      <c r="E6" s="1">
        <v>43557.812914564543</v>
      </c>
      <c r="F6" s="2">
        <v>43584.716760789597</v>
      </c>
      <c r="G6" s="1">
        <v>43588.099829370003</v>
      </c>
      <c r="H6">
        <v>1400</v>
      </c>
      <c r="I6">
        <v>450</v>
      </c>
      <c r="J6">
        <f t="shared" si="0"/>
        <v>5</v>
      </c>
      <c r="N6" t="s">
        <v>116</v>
      </c>
      <c r="O6">
        <v>5</v>
      </c>
      <c r="P6" t="s">
        <v>7</v>
      </c>
    </row>
    <row r="7" spans="1:16" x14ac:dyDescent="0.25">
      <c r="B7">
        <v>8</v>
      </c>
      <c r="C7">
        <v>4</v>
      </c>
      <c r="D7" t="s">
        <v>117</v>
      </c>
      <c r="E7" s="1">
        <v>43758.573031665983</v>
      </c>
      <c r="F7" s="2">
        <v>43800.948470552248</v>
      </c>
      <c r="G7" s="1">
        <v>43814.133372242926</v>
      </c>
      <c r="H7">
        <v>2400</v>
      </c>
      <c r="I7">
        <v>780</v>
      </c>
      <c r="J7">
        <f t="shared" si="0"/>
        <v>6</v>
      </c>
      <c r="N7" t="s">
        <v>117</v>
      </c>
      <c r="O7">
        <v>6</v>
      </c>
      <c r="P7" t="s">
        <v>9</v>
      </c>
    </row>
    <row r="8" spans="1:16" x14ac:dyDescent="0.25">
      <c r="B8">
        <v>9</v>
      </c>
      <c r="C8">
        <v>4</v>
      </c>
      <c r="D8" t="s">
        <v>117</v>
      </c>
      <c r="E8" s="1">
        <v>43523.01846121678</v>
      </c>
      <c r="F8" s="2">
        <v>43555.561690915551</v>
      </c>
      <c r="G8" s="1">
        <v>43559.659462155192</v>
      </c>
      <c r="H8">
        <v>500</v>
      </c>
      <c r="I8">
        <v>80</v>
      </c>
      <c r="J8">
        <f t="shared" si="0"/>
        <v>6</v>
      </c>
      <c r="N8" t="s">
        <v>118</v>
      </c>
      <c r="O8">
        <v>7</v>
      </c>
      <c r="P8" t="s">
        <v>10</v>
      </c>
    </row>
    <row r="9" spans="1:16" x14ac:dyDescent="0.25">
      <c r="B9">
        <v>10</v>
      </c>
      <c r="C9">
        <v>4</v>
      </c>
      <c r="D9" t="s">
        <v>119</v>
      </c>
      <c r="E9" s="1">
        <v>43667.382417926099</v>
      </c>
      <c r="F9" s="2">
        <v>43693.246396746777</v>
      </c>
      <c r="G9" s="1">
        <v>43693.533942700582</v>
      </c>
      <c r="H9">
        <v>40</v>
      </c>
      <c r="I9">
        <v>0</v>
      </c>
      <c r="J9">
        <f t="shared" si="0"/>
        <v>8</v>
      </c>
      <c r="N9" t="s">
        <v>119</v>
      </c>
      <c r="O9">
        <v>8</v>
      </c>
      <c r="P9" t="s">
        <v>11</v>
      </c>
    </row>
    <row r="10" spans="1:16" x14ac:dyDescent="0.25">
      <c r="B10">
        <v>11</v>
      </c>
      <c r="C10">
        <v>8</v>
      </c>
      <c r="D10" t="s">
        <v>24</v>
      </c>
      <c r="E10" s="1">
        <v>43750.940082529749</v>
      </c>
      <c r="F10" s="2">
        <v>43792.136592280811</v>
      </c>
      <c r="G10" s="1">
        <v>43798.873962494414</v>
      </c>
      <c r="H10">
        <v>580</v>
      </c>
      <c r="I10">
        <v>58</v>
      </c>
      <c r="J10">
        <f t="shared" si="0"/>
        <v>15</v>
      </c>
      <c r="N10" t="s">
        <v>13</v>
      </c>
      <c r="O10">
        <v>9</v>
      </c>
      <c r="P10" t="s">
        <v>14</v>
      </c>
    </row>
    <row r="11" spans="1:16" x14ac:dyDescent="0.25">
      <c r="B11">
        <v>12</v>
      </c>
      <c r="C11">
        <v>9</v>
      </c>
      <c r="D11" t="s">
        <v>27</v>
      </c>
      <c r="E11" s="1">
        <v>43821.542511648418</v>
      </c>
      <c r="F11" s="2">
        <v>43857.84873807081</v>
      </c>
      <c r="G11" s="1">
        <v>43860.38558592488</v>
      </c>
      <c r="H11">
        <v>140</v>
      </c>
      <c r="I11">
        <v>14</v>
      </c>
      <c r="J11">
        <f t="shared" si="0"/>
        <v>17</v>
      </c>
      <c r="N11" t="s">
        <v>15</v>
      </c>
      <c r="O11">
        <v>10</v>
      </c>
      <c r="P11" t="s">
        <v>16</v>
      </c>
    </row>
    <row r="12" spans="1:16" x14ac:dyDescent="0.25">
      <c r="B12">
        <v>13</v>
      </c>
      <c r="C12">
        <v>8</v>
      </c>
      <c r="D12" t="s">
        <v>24</v>
      </c>
      <c r="E12" s="1">
        <v>43667.656301912313</v>
      </c>
      <c r="F12" s="2">
        <v>43695.230586694852</v>
      </c>
      <c r="G12" s="1">
        <v>43698.042408881774</v>
      </c>
      <c r="H12">
        <v>360</v>
      </c>
      <c r="I12">
        <v>36</v>
      </c>
      <c r="J12">
        <f t="shared" si="0"/>
        <v>15</v>
      </c>
      <c r="N12" t="s">
        <v>17</v>
      </c>
      <c r="O12">
        <v>11</v>
      </c>
      <c r="P12" t="s">
        <v>18</v>
      </c>
    </row>
    <row r="13" spans="1:16" x14ac:dyDescent="0.25">
      <c r="B13">
        <v>14</v>
      </c>
      <c r="C13">
        <v>4</v>
      </c>
      <c r="D13" t="s">
        <v>32</v>
      </c>
      <c r="E13" s="1">
        <v>43475.330180743913</v>
      </c>
      <c r="F13" s="2">
        <v>43516.07683876199</v>
      </c>
      <c r="G13" s="1">
        <v>43525.997274196918</v>
      </c>
      <c r="H13">
        <v>1380</v>
      </c>
      <c r="I13">
        <v>138</v>
      </c>
      <c r="J13">
        <f t="shared" si="0"/>
        <v>20</v>
      </c>
      <c r="N13" t="s">
        <v>111</v>
      </c>
      <c r="O13">
        <v>12</v>
      </c>
      <c r="P13" t="s">
        <v>19</v>
      </c>
    </row>
    <row r="14" spans="1:16" x14ac:dyDescent="0.25">
      <c r="B14">
        <v>15</v>
      </c>
      <c r="C14">
        <v>13</v>
      </c>
      <c r="D14" t="s">
        <v>25</v>
      </c>
      <c r="E14" s="1">
        <v>43564.873513750012</v>
      </c>
      <c r="F14" s="2">
        <v>43572.690538478986</v>
      </c>
      <c r="G14" s="1">
        <v>43587.529526677245</v>
      </c>
      <c r="H14">
        <v>420</v>
      </c>
      <c r="I14">
        <v>42</v>
      </c>
      <c r="J14">
        <f t="shared" si="0"/>
        <v>16</v>
      </c>
      <c r="N14" t="s">
        <v>20</v>
      </c>
      <c r="O14">
        <v>13</v>
      </c>
      <c r="P14" t="s">
        <v>21</v>
      </c>
    </row>
    <row r="15" spans="1:16" x14ac:dyDescent="0.25">
      <c r="B15">
        <v>16</v>
      </c>
      <c r="C15">
        <v>13</v>
      </c>
      <c r="D15" t="s">
        <v>25</v>
      </c>
      <c r="E15" s="1">
        <v>43606.385566533034</v>
      </c>
      <c r="F15" s="2">
        <v>43629.820513453815</v>
      </c>
      <c r="G15" s="1">
        <v>43642.018577106945</v>
      </c>
      <c r="H15">
        <v>360</v>
      </c>
      <c r="I15">
        <v>36</v>
      </c>
      <c r="J15">
        <f t="shared" si="0"/>
        <v>16</v>
      </c>
      <c r="N15" t="s">
        <v>22</v>
      </c>
      <c r="O15">
        <v>14</v>
      </c>
      <c r="P15" t="s">
        <v>23</v>
      </c>
    </row>
    <row r="16" spans="1:16" x14ac:dyDescent="0.25">
      <c r="B16">
        <v>17</v>
      </c>
      <c r="C16">
        <v>12</v>
      </c>
      <c r="D16" t="s">
        <v>112</v>
      </c>
      <c r="E16" s="1">
        <v>43672.430491541199</v>
      </c>
      <c r="F16" s="2">
        <v>43686.057829922291</v>
      </c>
      <c r="G16" s="1">
        <v>43697.162808878282</v>
      </c>
      <c r="H16">
        <v>680</v>
      </c>
      <c r="I16">
        <v>68</v>
      </c>
      <c r="J16">
        <f t="shared" si="0"/>
        <v>1</v>
      </c>
      <c r="N16" t="s">
        <v>24</v>
      </c>
      <c r="O16">
        <v>15</v>
      </c>
      <c r="P16" t="s">
        <v>23</v>
      </c>
    </row>
    <row r="17" spans="2:16" x14ac:dyDescent="0.25">
      <c r="B17">
        <v>18</v>
      </c>
      <c r="C17">
        <v>21</v>
      </c>
      <c r="D17" t="s">
        <v>24</v>
      </c>
      <c r="E17" s="1">
        <v>43798.264098343352</v>
      </c>
      <c r="F17" s="2">
        <v>43799.286017738712</v>
      </c>
      <c r="G17" s="1">
        <v>43813.138479234738</v>
      </c>
      <c r="H17">
        <v>1280</v>
      </c>
      <c r="I17">
        <v>128</v>
      </c>
      <c r="J17">
        <f t="shared" si="0"/>
        <v>15</v>
      </c>
      <c r="N17" t="s">
        <v>25</v>
      </c>
      <c r="O17">
        <v>16</v>
      </c>
      <c r="P17" t="s">
        <v>26</v>
      </c>
    </row>
    <row r="18" spans="2:16" x14ac:dyDescent="0.25">
      <c r="B18">
        <v>19</v>
      </c>
      <c r="C18">
        <v>14</v>
      </c>
      <c r="D18" t="s">
        <v>31</v>
      </c>
      <c r="E18" s="1">
        <v>43536.069748215785</v>
      </c>
      <c r="F18" s="2">
        <v>43561.05941891847</v>
      </c>
      <c r="G18" s="1">
        <v>43564.994393935405</v>
      </c>
      <c r="H18">
        <v>420</v>
      </c>
      <c r="I18">
        <v>42</v>
      </c>
      <c r="J18">
        <f t="shared" si="0"/>
        <v>19</v>
      </c>
      <c r="N18" t="s">
        <v>27</v>
      </c>
      <c r="O18">
        <v>17</v>
      </c>
      <c r="P18" t="s">
        <v>28</v>
      </c>
    </row>
    <row r="19" spans="2:16" x14ac:dyDescent="0.25">
      <c r="B19">
        <v>20</v>
      </c>
      <c r="C19">
        <v>24</v>
      </c>
      <c r="D19" t="s">
        <v>111</v>
      </c>
      <c r="E19" s="1">
        <v>43482.193316909375</v>
      </c>
      <c r="F19" s="2">
        <v>43489.819058679146</v>
      </c>
      <c r="G19" s="1">
        <v>43493.263885665991</v>
      </c>
      <c r="H19">
        <v>260</v>
      </c>
      <c r="I19">
        <v>26</v>
      </c>
      <c r="J19">
        <f t="shared" si="0"/>
        <v>12</v>
      </c>
      <c r="N19" t="s">
        <v>29</v>
      </c>
      <c r="O19">
        <v>18</v>
      </c>
      <c r="P19" t="s">
        <v>30</v>
      </c>
    </row>
    <row r="20" spans="2:16" x14ac:dyDescent="0.25">
      <c r="B20">
        <v>21</v>
      </c>
      <c r="C20">
        <v>12</v>
      </c>
      <c r="D20" t="s">
        <v>13</v>
      </c>
      <c r="E20" s="1">
        <v>43832.638645833336</v>
      </c>
      <c r="F20" s="2">
        <v>43876.710424709978</v>
      </c>
      <c r="G20" s="1">
        <v>43885.364807232727</v>
      </c>
      <c r="H20">
        <v>1380</v>
      </c>
      <c r="I20">
        <v>138</v>
      </c>
      <c r="J20">
        <f t="shared" si="0"/>
        <v>9</v>
      </c>
      <c r="N20" t="s">
        <v>31</v>
      </c>
      <c r="O20">
        <v>19</v>
      </c>
      <c r="P20" t="s">
        <v>14</v>
      </c>
    </row>
    <row r="21" spans="2:16" x14ac:dyDescent="0.25">
      <c r="B21">
        <v>22</v>
      </c>
      <c r="C21">
        <v>4</v>
      </c>
      <c r="D21" t="s">
        <v>111</v>
      </c>
      <c r="E21" s="1">
        <v>43718.284730413368</v>
      </c>
      <c r="F21" s="2">
        <v>43732.55733562621</v>
      </c>
      <c r="G21" s="1">
        <v>43739.313131747491</v>
      </c>
      <c r="H21">
        <v>1430</v>
      </c>
      <c r="I21">
        <v>143</v>
      </c>
      <c r="J21">
        <f t="shared" si="0"/>
        <v>12</v>
      </c>
      <c r="N21" t="s">
        <v>32</v>
      </c>
      <c r="O21">
        <v>20</v>
      </c>
      <c r="P21" t="s">
        <v>33</v>
      </c>
    </row>
    <row r="22" spans="2:16" x14ac:dyDescent="0.25">
      <c r="B22">
        <v>23</v>
      </c>
      <c r="C22">
        <v>23</v>
      </c>
      <c r="D22" t="s">
        <v>112</v>
      </c>
      <c r="E22" s="1">
        <v>43596.046420362851</v>
      </c>
      <c r="F22" s="2">
        <v>43626.590765845191</v>
      </c>
      <c r="G22" s="1">
        <v>43630.056295794551</v>
      </c>
      <c r="H22">
        <v>820</v>
      </c>
      <c r="I22">
        <v>82</v>
      </c>
      <c r="J22">
        <f t="shared" si="0"/>
        <v>1</v>
      </c>
    </row>
    <row r="23" spans="2:16" x14ac:dyDescent="0.25">
      <c r="B23">
        <v>24</v>
      </c>
      <c r="C23">
        <v>10</v>
      </c>
      <c r="D23" t="s">
        <v>17</v>
      </c>
      <c r="E23" s="1">
        <v>43759.19295784417</v>
      </c>
      <c r="F23" s="2">
        <v>43762.872494197749</v>
      </c>
      <c r="G23" s="1">
        <v>43769.739087977614</v>
      </c>
      <c r="H23">
        <v>650</v>
      </c>
      <c r="I23">
        <v>65</v>
      </c>
      <c r="J23">
        <f t="shared" si="0"/>
        <v>11</v>
      </c>
    </row>
    <row r="24" spans="2:16" x14ac:dyDescent="0.25">
      <c r="B24">
        <v>25</v>
      </c>
      <c r="C24">
        <v>20</v>
      </c>
      <c r="D24" t="s">
        <v>22</v>
      </c>
      <c r="E24" s="1">
        <v>43842.771249999998</v>
      </c>
      <c r="F24" s="2">
        <v>43894.614465297738</v>
      </c>
      <c r="G24" s="1">
        <v>43899.021477149654</v>
      </c>
      <c r="H24">
        <v>1290</v>
      </c>
      <c r="I24">
        <v>129</v>
      </c>
      <c r="J24">
        <f t="shared" si="0"/>
        <v>14</v>
      </c>
    </row>
    <row r="25" spans="2:16" x14ac:dyDescent="0.25">
      <c r="B25">
        <v>26</v>
      </c>
      <c r="C25">
        <v>15</v>
      </c>
      <c r="D25" t="s">
        <v>31</v>
      </c>
      <c r="E25" s="1">
        <v>43557.897736153405</v>
      </c>
      <c r="F25" s="2">
        <v>43587.224356568811</v>
      </c>
      <c r="G25" s="1">
        <v>43594.975878469209</v>
      </c>
      <c r="H25">
        <v>1030</v>
      </c>
      <c r="I25">
        <v>103</v>
      </c>
      <c r="J25">
        <f t="shared" si="0"/>
        <v>19</v>
      </c>
    </row>
    <row r="26" spans="2:16" x14ac:dyDescent="0.25">
      <c r="B26">
        <v>27</v>
      </c>
      <c r="C26">
        <v>17</v>
      </c>
      <c r="D26" t="s">
        <v>27</v>
      </c>
      <c r="E26" s="1">
        <v>43469.629495069581</v>
      </c>
      <c r="F26" s="2">
        <v>43511.831732095772</v>
      </c>
      <c r="G26" s="1">
        <v>43521.905093922047</v>
      </c>
      <c r="H26">
        <v>470</v>
      </c>
      <c r="I26">
        <v>47</v>
      </c>
      <c r="J26">
        <f t="shared" si="0"/>
        <v>17</v>
      </c>
    </row>
    <row r="27" spans="2:16" x14ac:dyDescent="0.25">
      <c r="B27">
        <v>28</v>
      </c>
      <c r="C27">
        <v>14</v>
      </c>
      <c r="D27" t="s">
        <v>25</v>
      </c>
      <c r="E27" s="1">
        <v>43602.312272349132</v>
      </c>
      <c r="F27" s="2">
        <v>43616.082025035867</v>
      </c>
      <c r="G27" s="1">
        <v>43619.309360719744</v>
      </c>
      <c r="H27">
        <v>1460</v>
      </c>
      <c r="I27">
        <v>146</v>
      </c>
      <c r="J27">
        <f t="shared" si="0"/>
        <v>16</v>
      </c>
    </row>
    <row r="28" spans="2:16" x14ac:dyDescent="0.25">
      <c r="B28">
        <v>29</v>
      </c>
      <c r="C28">
        <v>21</v>
      </c>
      <c r="D28" t="s">
        <v>117</v>
      </c>
      <c r="E28" s="1">
        <v>43567.759135190921</v>
      </c>
      <c r="F28" s="2">
        <v>43608.530136891262</v>
      </c>
      <c r="G28" s="1">
        <v>43613.916475695238</v>
      </c>
      <c r="H28">
        <v>1310</v>
      </c>
      <c r="I28">
        <v>131</v>
      </c>
      <c r="J28">
        <f t="shared" si="0"/>
        <v>6</v>
      </c>
    </row>
    <row r="29" spans="2:16" x14ac:dyDescent="0.25">
      <c r="B29">
        <v>30</v>
      </c>
      <c r="C29">
        <v>20</v>
      </c>
      <c r="D29" t="s">
        <v>13</v>
      </c>
      <c r="E29" s="1">
        <v>43642.13925899801</v>
      </c>
      <c r="F29" s="2">
        <v>43661.605960557055</v>
      </c>
      <c r="G29" s="1">
        <v>43667.193376164709</v>
      </c>
      <c r="H29">
        <v>460</v>
      </c>
      <c r="I29">
        <v>46</v>
      </c>
      <c r="J29">
        <f t="shared" si="0"/>
        <v>9</v>
      </c>
    </row>
    <row r="30" spans="2:16" x14ac:dyDescent="0.25">
      <c r="B30">
        <v>31</v>
      </c>
      <c r="C30">
        <v>18</v>
      </c>
      <c r="D30" t="s">
        <v>27</v>
      </c>
      <c r="E30" s="1">
        <v>43564.381543139076</v>
      </c>
      <c r="F30" s="2">
        <v>43608.352807717762</v>
      </c>
      <c r="G30" s="1">
        <v>43612.742905607927</v>
      </c>
      <c r="H30">
        <v>350</v>
      </c>
      <c r="I30">
        <v>35</v>
      </c>
      <c r="J30">
        <f t="shared" si="0"/>
        <v>17</v>
      </c>
    </row>
    <row r="31" spans="2:16" x14ac:dyDescent="0.25">
      <c r="B31">
        <v>32</v>
      </c>
      <c r="C31">
        <v>23</v>
      </c>
      <c r="D31" t="s">
        <v>22</v>
      </c>
      <c r="E31" s="1">
        <v>43630.241959429353</v>
      </c>
      <c r="F31" s="2">
        <v>43679.608378964404</v>
      </c>
      <c r="G31" s="1">
        <v>43681.175523274833</v>
      </c>
      <c r="H31">
        <v>890</v>
      </c>
      <c r="I31">
        <v>89</v>
      </c>
      <c r="J31">
        <f t="shared" si="0"/>
        <v>14</v>
      </c>
    </row>
    <row r="32" spans="2:16" x14ac:dyDescent="0.25">
      <c r="B32">
        <v>33</v>
      </c>
      <c r="C32">
        <v>12</v>
      </c>
      <c r="D32" t="s">
        <v>22</v>
      </c>
      <c r="E32" s="1">
        <v>43530.819769845199</v>
      </c>
      <c r="F32" s="2">
        <v>43547.988722229005</v>
      </c>
      <c r="G32" s="1">
        <v>43555.935957235677</v>
      </c>
      <c r="H32">
        <v>1440</v>
      </c>
      <c r="I32">
        <v>144</v>
      </c>
      <c r="J32">
        <f t="shared" si="0"/>
        <v>14</v>
      </c>
    </row>
    <row r="33" spans="2:10" x14ac:dyDescent="0.25">
      <c r="B33">
        <v>34</v>
      </c>
      <c r="C33">
        <v>19</v>
      </c>
      <c r="D33" t="s">
        <v>27</v>
      </c>
      <c r="E33" s="1">
        <v>43551.079638646741</v>
      </c>
      <c r="F33" s="2">
        <v>43584.377732956644</v>
      </c>
      <c r="G33" s="1">
        <v>43592.63825020918</v>
      </c>
      <c r="H33">
        <v>1010</v>
      </c>
      <c r="I33">
        <v>101</v>
      </c>
      <c r="J33">
        <f t="shared" si="0"/>
        <v>17</v>
      </c>
    </row>
    <row r="34" spans="2:10" x14ac:dyDescent="0.25">
      <c r="B34">
        <v>35</v>
      </c>
      <c r="C34">
        <v>16</v>
      </c>
      <c r="D34" t="s">
        <v>20</v>
      </c>
      <c r="E34" s="1">
        <v>43507.857479898441</v>
      </c>
      <c r="F34" s="2">
        <v>43532.756838732465</v>
      </c>
      <c r="G34" s="1">
        <v>43546.577192151264</v>
      </c>
      <c r="H34">
        <v>790</v>
      </c>
      <c r="I34">
        <v>79</v>
      </c>
      <c r="J34">
        <f t="shared" si="0"/>
        <v>13</v>
      </c>
    </row>
    <row r="35" spans="2:10" x14ac:dyDescent="0.25">
      <c r="B35">
        <v>36</v>
      </c>
      <c r="C35">
        <v>2</v>
      </c>
      <c r="D35" t="s">
        <v>116</v>
      </c>
      <c r="E35" s="1">
        <v>43570.062534315271</v>
      </c>
      <c r="F35" s="2">
        <v>43578.394998427058</v>
      </c>
      <c r="G35" s="1">
        <v>43589.62418991021</v>
      </c>
      <c r="H35">
        <v>270</v>
      </c>
      <c r="I35">
        <v>27</v>
      </c>
      <c r="J35">
        <f t="shared" si="0"/>
        <v>5</v>
      </c>
    </row>
    <row r="36" spans="2:10" x14ac:dyDescent="0.25">
      <c r="B36">
        <v>37</v>
      </c>
      <c r="C36">
        <v>19</v>
      </c>
      <c r="D36" t="s">
        <v>31</v>
      </c>
      <c r="E36" s="1">
        <v>43549.367806825547</v>
      </c>
      <c r="F36" s="2">
        <v>43587.155382768782</v>
      </c>
      <c r="G36" s="1">
        <v>43601.581281453393</v>
      </c>
      <c r="H36">
        <v>660</v>
      </c>
      <c r="I36">
        <v>66</v>
      </c>
      <c r="J36">
        <f t="shared" si="0"/>
        <v>19</v>
      </c>
    </row>
    <row r="37" spans="2:10" x14ac:dyDescent="0.25">
      <c r="B37">
        <v>38</v>
      </c>
      <c r="C37">
        <v>4</v>
      </c>
      <c r="D37" t="s">
        <v>20</v>
      </c>
      <c r="E37" s="1">
        <v>43586.616644903654</v>
      </c>
      <c r="F37" s="2">
        <v>43630.818224951334</v>
      </c>
      <c r="G37" s="1">
        <v>43634.362441893754</v>
      </c>
      <c r="H37">
        <v>140</v>
      </c>
      <c r="I37">
        <v>14</v>
      </c>
      <c r="J37">
        <f t="shared" si="0"/>
        <v>13</v>
      </c>
    </row>
    <row r="38" spans="2:10" x14ac:dyDescent="0.25">
      <c r="B38">
        <v>39</v>
      </c>
      <c r="C38">
        <v>19</v>
      </c>
      <c r="D38" t="s">
        <v>22</v>
      </c>
      <c r="E38" s="1">
        <v>43840.541096836409</v>
      </c>
      <c r="F38" s="2">
        <v>43885.393173702185</v>
      </c>
      <c r="G38" s="1">
        <v>43890.651248378519</v>
      </c>
      <c r="H38">
        <v>1460</v>
      </c>
      <c r="I38">
        <v>146</v>
      </c>
      <c r="J38">
        <f t="shared" si="0"/>
        <v>14</v>
      </c>
    </row>
    <row r="39" spans="2:10" x14ac:dyDescent="0.25">
      <c r="B39">
        <v>40</v>
      </c>
      <c r="C39">
        <v>4</v>
      </c>
      <c r="D39" t="s">
        <v>117</v>
      </c>
      <c r="E39" s="1">
        <v>43793.740177486878</v>
      </c>
      <c r="F39" s="2">
        <v>43799.638333093069</v>
      </c>
      <c r="G39" s="1">
        <v>43800.477209937322</v>
      </c>
      <c r="H39">
        <v>790</v>
      </c>
      <c r="I39">
        <v>79</v>
      </c>
      <c r="J39">
        <f t="shared" si="0"/>
        <v>6</v>
      </c>
    </row>
    <row r="40" spans="2:10" x14ac:dyDescent="0.25">
      <c r="B40">
        <v>41</v>
      </c>
      <c r="C40">
        <v>20</v>
      </c>
      <c r="D40" t="s">
        <v>24</v>
      </c>
      <c r="E40" s="1">
        <v>43843.146282966954</v>
      </c>
      <c r="F40" s="2">
        <v>43860.698649429687</v>
      </c>
      <c r="G40" s="1">
        <v>43875.316375780065</v>
      </c>
      <c r="H40">
        <v>390</v>
      </c>
      <c r="I40">
        <v>39</v>
      </c>
      <c r="J40">
        <f t="shared" si="0"/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B1" workbookViewId="0">
      <selection activeCell="B1" sqref="B1:C21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25.5703125" bestFit="1" customWidth="1"/>
  </cols>
  <sheetData>
    <row r="1" spans="1:6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</row>
    <row r="2" spans="1:6" x14ac:dyDescent="0.25">
      <c r="A2">
        <v>1</v>
      </c>
      <c r="B2" t="s">
        <v>112</v>
      </c>
      <c r="C2" t="s">
        <v>0</v>
      </c>
      <c r="D2" t="s">
        <v>85</v>
      </c>
      <c r="E2" t="s">
        <v>120</v>
      </c>
      <c r="F2" t="str">
        <f>"INSERT INTO `clients`(`idClient`, `nomClient`, `prenomClient`, `adresseClient`, `cpClient`, `villeClient`) VALUES (NULL,"""&amp;B2&amp;""","""&amp;C2&amp;""","""&amp;D2&amp;""",NULL,"""&amp;E2&amp;""");"</f>
        <v>INSERT INTO `clients`(`idClient`, `nomClient`, `prenomClient`, `adresseClient`, `cpClient`, `villeClient`) VALUES (NULL,"DOE","John","Rue Du General Leclerc",NULL,"Chatenay Malabry");</v>
      </c>
    </row>
    <row r="3" spans="1:6" x14ac:dyDescent="0.25">
      <c r="A3">
        <v>2</v>
      </c>
      <c r="B3" t="s">
        <v>113</v>
      </c>
      <c r="C3" t="s">
        <v>1</v>
      </c>
      <c r="D3" t="s">
        <v>86</v>
      </c>
      <c r="E3" t="s">
        <v>2</v>
      </c>
      <c r="F3" t="str">
        <f t="shared" ref="F3:F22" si="0">"INSERT INTO `clients`(`idClient`, `nomClient`, `prenomClient`, `adresseClient`, `cpClient`, `villeClient`) VALUES (NULL,"""&amp;B3&amp;""","""&amp;C3&amp;""","""&amp;D3&amp;""",NULL,"""&amp;E3&amp;""");"</f>
        <v>INSERT INTO `clients`(`idClient`, `nomClient`, `prenomClient`, `adresseClient`, `cpClient`, `villeClient`) VALUES (NULL,"HOMME","Josh","Rue Danton",NULL,"Palm Desert");</v>
      </c>
    </row>
    <row r="4" spans="1:6" x14ac:dyDescent="0.25">
      <c r="A4">
        <v>3</v>
      </c>
      <c r="B4" t="s">
        <v>114</v>
      </c>
      <c r="C4" t="s">
        <v>3</v>
      </c>
      <c r="D4" t="s">
        <v>87</v>
      </c>
      <c r="E4" t="s">
        <v>4</v>
      </c>
      <c r="F4" t="str">
        <f t="shared" si="0"/>
        <v>INSERT INTO `clients`(`idClient`, `nomClient`, `prenomClient`, `adresseClient`, `cpClient`, `villeClient`) VALUES (NULL,"PAUL","Weller","Rue Hoche",NULL,"Londres");</v>
      </c>
    </row>
    <row r="5" spans="1:6" x14ac:dyDescent="0.25">
      <c r="A5">
        <v>4</v>
      </c>
      <c r="B5" t="s">
        <v>115</v>
      </c>
      <c r="C5" t="s">
        <v>5</v>
      </c>
      <c r="D5" t="s">
        <v>88</v>
      </c>
      <c r="E5" t="s">
        <v>6</v>
      </c>
      <c r="F5" t="str">
        <f t="shared" si="0"/>
        <v>INSERT INTO `clients`(`idClient`, `nomClient`, `prenomClient`, `adresseClient`, `cpClient`, `villeClient`) VALUES (NULL,"WHITE","Jack","Allee Gustave Eiffel",NULL,"Detroit");</v>
      </c>
    </row>
    <row r="6" spans="1:6" x14ac:dyDescent="0.25">
      <c r="A6">
        <v>5</v>
      </c>
      <c r="B6" t="s">
        <v>116</v>
      </c>
      <c r="C6" t="s">
        <v>7</v>
      </c>
      <c r="D6" t="s">
        <v>89</v>
      </c>
      <c r="E6" t="s">
        <v>8</v>
      </c>
      <c r="F6" t="str">
        <f t="shared" si="0"/>
        <v>INSERT INTO `clients`(`idClient`, `nomClient`, `prenomClient`, `adresseClient`, `cpClient`, `villeClient`) VALUES (NULL,"CLAYPOOL","Les","Rue Jean Pierre Timbaud",NULL,"San Francisco");</v>
      </c>
    </row>
    <row r="7" spans="1:6" x14ac:dyDescent="0.25">
      <c r="A7">
        <v>6</v>
      </c>
      <c r="B7" t="s">
        <v>117</v>
      </c>
      <c r="C7" t="s">
        <v>9</v>
      </c>
      <c r="D7" t="s">
        <v>90</v>
      </c>
      <c r="E7" t="s">
        <v>4</v>
      </c>
      <c r="F7" t="str">
        <f t="shared" si="0"/>
        <v>INSERT INTO `clients`(`idClient`, `nomClient`, `prenomClient`, `adresseClient`, `cpClient`, `villeClient`) VALUES (NULL,"SQUIRE","Chris","Place Paul Vaillant Couturier",NULL,"Londres");</v>
      </c>
    </row>
    <row r="8" spans="1:6" x14ac:dyDescent="0.25">
      <c r="A8">
        <v>7</v>
      </c>
      <c r="B8" t="s">
        <v>118</v>
      </c>
      <c r="C8" t="s">
        <v>10</v>
      </c>
      <c r="D8" t="s">
        <v>95</v>
      </c>
      <c r="E8" t="s">
        <v>4</v>
      </c>
      <c r="F8" t="str">
        <f t="shared" si="0"/>
        <v>INSERT INTO `clients`(`idClient`, `nomClient`, `prenomClient`, `adresseClient`, `cpClient`, `villeClient`) VALUES (NULL,"WOOD","Ronnie","Rue Erevan",NULL,"Londres");</v>
      </c>
    </row>
    <row r="9" spans="1:6" x14ac:dyDescent="0.25">
      <c r="A9">
        <v>8</v>
      </c>
      <c r="B9" t="s">
        <v>119</v>
      </c>
      <c r="C9" t="s">
        <v>11</v>
      </c>
      <c r="D9" t="s">
        <v>85</v>
      </c>
      <c r="E9" t="s">
        <v>12</v>
      </c>
      <c r="F9" t="str">
        <f t="shared" si="0"/>
        <v>INSERT INTO `clients`(`idClient`, `nomClient`, `prenomClient`, `adresseClient`, `cpClient`, `villeClient`) VALUES (NULL,"THUNDERS","Johnny","Rue Du General Leclerc",NULL,"New York");</v>
      </c>
    </row>
    <row r="10" spans="1:6" x14ac:dyDescent="0.25">
      <c r="A10">
        <v>9</v>
      </c>
      <c r="B10" t="s">
        <v>13</v>
      </c>
      <c r="C10" t="s">
        <v>14</v>
      </c>
      <c r="D10" t="s">
        <v>85</v>
      </c>
      <c r="E10" t="s">
        <v>84</v>
      </c>
      <c r="F10" t="str">
        <f t="shared" si="0"/>
        <v>INSERT INTO `clients`(`idClient`, `nomClient`, `prenomClient`, `adresseClient`, `cpClient`, `villeClient`) VALUES (NULL,"JEUNEMAITRE","Eric","Rue Du General Leclerc",NULL,"Chaville");</v>
      </c>
    </row>
    <row r="11" spans="1:6" x14ac:dyDescent="0.25">
      <c r="A11">
        <v>10</v>
      </c>
      <c r="B11" t="s">
        <v>15</v>
      </c>
      <c r="C11" t="s">
        <v>16</v>
      </c>
      <c r="D11" t="s">
        <v>86</v>
      </c>
      <c r="E11" t="s">
        <v>121</v>
      </c>
      <c r="F11" t="str">
        <f t="shared" si="0"/>
        <v>INSERT INTO `clients`(`idClient`, `nomClient`, `prenomClient`, `adresseClient`, `cpClient`, `villeClient`) VALUES (NULL,"KARAM","Patrick","Rue Danton",NULL,"Courbevoie");</v>
      </c>
    </row>
    <row r="12" spans="1:6" x14ac:dyDescent="0.25">
      <c r="A12">
        <v>11</v>
      </c>
      <c r="B12" t="s">
        <v>17</v>
      </c>
      <c r="C12" t="s">
        <v>18</v>
      </c>
      <c r="D12" t="s">
        <v>87</v>
      </c>
      <c r="E12" t="s">
        <v>122</v>
      </c>
      <c r="F12" t="str">
        <f t="shared" si="0"/>
        <v>INSERT INTO `clients`(`idClient`, `nomClient`, `prenomClient`, `adresseClient`, `cpClient`, `villeClient`) VALUES (NULL,"RUFET","Corinne","Rue Hoche",NULL,"Le Plessis Robinson");</v>
      </c>
    </row>
    <row r="13" spans="1:6" x14ac:dyDescent="0.25">
      <c r="A13">
        <v>12</v>
      </c>
      <c r="B13" t="s">
        <v>111</v>
      </c>
      <c r="C13" t="s">
        <v>19</v>
      </c>
      <c r="D13" t="s">
        <v>88</v>
      </c>
      <c r="E13" t="s">
        <v>123</v>
      </c>
      <c r="F13" t="str">
        <f t="shared" si="0"/>
        <v>INSERT INTO `clients`(`idClient`, `nomClient`, `prenomClient`, `adresseClient`, `cpClient`, `villeClient`) VALUES (NULL,"SAINT JUST ","Wallerand","Allee Gustave Eiffel",NULL,"Marnes La Coquette");</v>
      </c>
    </row>
    <row r="14" spans="1:6" x14ac:dyDescent="0.25">
      <c r="A14">
        <v>13</v>
      </c>
      <c r="B14" t="s">
        <v>20</v>
      </c>
      <c r="C14" t="s">
        <v>21</v>
      </c>
      <c r="D14" t="s">
        <v>89</v>
      </c>
      <c r="E14" t="s">
        <v>120</v>
      </c>
      <c r="F14" t="str">
        <f t="shared" si="0"/>
        <v>INSERT INTO `clients`(`idClient`, `nomClient`, `prenomClient`, `adresseClient`, `cpClient`, `villeClient`) VALUES (NULL,"SANTINI","Jean-Luc","Rue Jean Pierre Timbaud",NULL,"Chatenay Malabry");</v>
      </c>
    </row>
    <row r="15" spans="1:6" x14ac:dyDescent="0.25">
      <c r="A15">
        <v>14</v>
      </c>
      <c r="B15" t="s">
        <v>22</v>
      </c>
      <c r="C15" t="s">
        <v>23</v>
      </c>
      <c r="D15" t="s">
        <v>90</v>
      </c>
      <c r="E15" t="s">
        <v>122</v>
      </c>
      <c r="F15" t="str">
        <f t="shared" si="0"/>
        <v>INSERT INTO `clients`(`idClient`, `nomClient`, `prenomClient`, `adresseClient`, `cpClient`, `villeClient`) VALUES (NULL,"AIT","Eddie","Place Paul Vaillant Couturier",NULL,"Le Plessis Robinson");</v>
      </c>
    </row>
    <row r="16" spans="1:6" x14ac:dyDescent="0.25">
      <c r="A16">
        <v>15</v>
      </c>
      <c r="B16" t="s">
        <v>24</v>
      </c>
      <c r="C16" t="s">
        <v>23</v>
      </c>
      <c r="D16" t="s">
        <v>95</v>
      </c>
      <c r="E16" t="s">
        <v>120</v>
      </c>
      <c r="F16" t="str">
        <f t="shared" si="0"/>
        <v>INSERT INTO `clients`(`idClient`, `nomClient`, `prenomClient`, `adresseClient`, `cpClient`, `villeClient`) VALUES (NULL,"BARBOTIN","Eddie","Rue Erevan",NULL,"Chatenay Malabry");</v>
      </c>
    </row>
    <row r="17" spans="1:6" x14ac:dyDescent="0.25">
      <c r="A17">
        <v>16</v>
      </c>
      <c r="B17" t="s">
        <v>25</v>
      </c>
      <c r="C17" t="s">
        <v>26</v>
      </c>
      <c r="D17" t="s">
        <v>85</v>
      </c>
      <c r="E17" t="s">
        <v>4</v>
      </c>
      <c r="F17" t="str">
        <f t="shared" si="0"/>
        <v>INSERT INTO `clients`(`idClient`, `nomClient`, `prenomClient`, `adresseClient`, `cpClient`, `villeClient`) VALUES (NULL,"BERESSI","Isabelle","Rue Du General Leclerc",NULL,"Londres");</v>
      </c>
    </row>
    <row r="18" spans="1:6" x14ac:dyDescent="0.25">
      <c r="A18">
        <v>17</v>
      </c>
      <c r="B18" t="s">
        <v>27</v>
      </c>
      <c r="C18" t="s">
        <v>28</v>
      </c>
      <c r="D18" t="s">
        <v>91</v>
      </c>
      <c r="E18" t="s">
        <v>124</v>
      </c>
      <c r="F18" t="str">
        <f t="shared" si="0"/>
        <v>INSERT INTO `clients`(`idClient`, `nomClient`, `prenomClient`, `adresseClient`, `cpClient`, `villeClient`) VALUES (NULL,"CAMARA","Lamine","Rue Ernest Renan",NULL,"Antony");</v>
      </c>
    </row>
    <row r="19" spans="1:6" x14ac:dyDescent="0.25">
      <c r="A19">
        <v>18</v>
      </c>
      <c r="B19" t="s">
        <v>29</v>
      </c>
      <c r="C19" t="s">
        <v>30</v>
      </c>
      <c r="D19" t="s">
        <v>92</v>
      </c>
      <c r="E19" t="s">
        <v>120</v>
      </c>
      <c r="F19" t="str">
        <f t="shared" si="0"/>
        <v>INSERT INTO `clients`(`idClient`, `nomClient`, `prenomClient`, `adresseClient`, `cpClient`, `villeClient`) VALUES (NULL,"CECCONI","Frank","Rue Georges Marie",NULL,"Chatenay Malabry");</v>
      </c>
    </row>
    <row r="20" spans="1:6" x14ac:dyDescent="0.25">
      <c r="A20">
        <v>19</v>
      </c>
      <c r="B20" t="s">
        <v>31</v>
      </c>
      <c r="C20" t="s">
        <v>14</v>
      </c>
      <c r="D20" t="s">
        <v>93</v>
      </c>
      <c r="E20" t="s">
        <v>125</v>
      </c>
      <c r="F20" t="str">
        <f t="shared" si="0"/>
        <v>INSERT INTO `clients`(`idClient`, `nomClient`, `prenomClient`, `adresseClient`, `cpClient`, `villeClient`) VALUES (NULL,"CHEVRON","Eric","Boulevard Gallieni",NULL,"Suresnes");</v>
      </c>
    </row>
    <row r="21" spans="1:6" x14ac:dyDescent="0.25">
      <c r="A21">
        <v>20</v>
      </c>
      <c r="B21" t="s">
        <v>32</v>
      </c>
      <c r="C21" t="s">
        <v>33</v>
      </c>
      <c r="D21" t="s">
        <v>94</v>
      </c>
      <c r="E21" t="s">
        <v>126</v>
      </c>
      <c r="F21" t="str">
        <f t="shared" si="0"/>
        <v>INSERT INTO `clients`(`idClient`, `nomClient`, `prenomClient`, `adresseClient`, `cpClient`, `villeClient`) VALUES (NULL,"CIUNTU","Marie-Carole","Esplanade Du Belvedere",NULL,"Meudon");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C1" workbookViewId="0">
      <selection activeCell="H2" sqref="H2:H16"/>
    </sheetView>
  </sheetViews>
  <sheetFormatPr baseColWidth="10" defaultRowHeight="15" x14ac:dyDescent="0.25"/>
  <cols>
    <col min="2" max="3" width="23.5703125" bestFit="1" customWidth="1"/>
    <col min="4" max="4" width="9.5703125" bestFit="1" customWidth="1"/>
    <col min="5" max="5" width="24.85546875" bestFit="1" customWidth="1"/>
    <col min="6" max="6" width="25.5703125" bestFit="1" customWidth="1"/>
    <col min="8" max="8" width="36.42578125" customWidth="1"/>
    <col min="12" max="12" width="23.7109375" customWidth="1"/>
  </cols>
  <sheetData>
    <row r="1" spans="1:1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129</v>
      </c>
      <c r="M1" t="s">
        <v>74</v>
      </c>
      <c r="O1" t="s">
        <v>75</v>
      </c>
    </row>
    <row r="2" spans="1:15" x14ac:dyDescent="0.25">
      <c r="B2" t="s">
        <v>69</v>
      </c>
      <c r="C2" t="s">
        <v>34</v>
      </c>
      <c r="D2">
        <v>3</v>
      </c>
      <c r="E2" t="s">
        <v>35</v>
      </c>
      <c r="F2" t="s">
        <v>36</v>
      </c>
      <c r="G2">
        <f>IF(ISNA(VLOOKUP(B2,M:N,2,0))," ",VLOOKUP(B2,M:N,2,0))</f>
        <v>1</v>
      </c>
      <c r="H2" t="str">
        <f>"INSERT INTO `hotels`(`idHotel`, `nomHotel`, `categorieHotel`, `adresseHotel`, `cpHotel`, `villeHotel`, `idStation`) VALUES(NULL,"""&amp;C2&amp;""","&amp;D2&amp;","""&amp;E2&amp;""",NULL,"""&amp;F2&amp;""","&amp;G2&amp;");"</f>
        <v>INSERT INTO `hotels`(`idHotel`, `nomHotel`, `categorieHotel`, `adresseHotel`, `cpHotel`, `villeHotel`, `idStation`) VALUES(NULL,"Le Magnifique",3,"rue du bas",NULL,"Pralo",1);</v>
      </c>
      <c r="M2" t="s">
        <v>69</v>
      </c>
      <c r="N2">
        <v>1</v>
      </c>
      <c r="O2">
        <v>2500</v>
      </c>
    </row>
    <row r="3" spans="1:15" x14ac:dyDescent="0.25">
      <c r="B3" t="s">
        <v>69</v>
      </c>
      <c r="C3" t="s">
        <v>37</v>
      </c>
      <c r="D3">
        <v>1</v>
      </c>
      <c r="E3" t="s">
        <v>38</v>
      </c>
      <c r="F3" t="s">
        <v>36</v>
      </c>
      <c r="G3">
        <f t="shared" ref="G3:G16" si="0">IF(ISNA(VLOOKUP(B3,M:N,2,0))," ",VLOOKUP(B3,M:N,2,0))</f>
        <v>1</v>
      </c>
      <c r="H3" t="str">
        <f t="shared" ref="H3:H16" si="1">"INSERT INTO `hotels`(`idHotel`, `nomHotel`, `categorieHotel`, `adresseHotel`, `cpHotel`, `villeHotel`, `idStation`) VALUES(NULL,"""&amp;C3&amp;""","&amp;D3&amp;","""&amp;E3&amp;""",NULL,"""&amp;F3&amp;""","&amp;G3&amp;");"</f>
        <v>INSERT INTO `hotels`(`idHotel`, `nomHotel`, `categorieHotel`, `adresseHotel`, `cpHotel`, `villeHotel`, `idStation`) VALUES(NULL,"Hotel du haut",1,"rue du haut",NULL,"Pralo",1);</v>
      </c>
      <c r="M3" t="s">
        <v>70</v>
      </c>
      <c r="N3">
        <v>2</v>
      </c>
      <c r="O3">
        <v>200</v>
      </c>
    </row>
    <row r="4" spans="1:15" x14ac:dyDescent="0.25">
      <c r="B4" t="s">
        <v>70</v>
      </c>
      <c r="C4" t="s">
        <v>39</v>
      </c>
      <c r="D4">
        <v>3</v>
      </c>
      <c r="E4" t="s">
        <v>40</v>
      </c>
      <c r="F4" t="s">
        <v>41</v>
      </c>
      <c r="G4">
        <f t="shared" si="0"/>
        <v>2</v>
      </c>
      <c r="H4" t="str">
        <f t="shared" si="1"/>
        <v>INSERT INTO `hotels`(`idHotel`, `nomHotel`, `categorieHotel`, `adresseHotel`, `cpHotel`, `villeHotel`, `idStation`) VALUES(NULL,"Le Narval",3,"place de la liberation",NULL,"Vonten",2);</v>
      </c>
      <c r="M4" t="s">
        <v>71</v>
      </c>
      <c r="N4">
        <v>3</v>
      </c>
      <c r="O4">
        <v>10</v>
      </c>
    </row>
    <row r="5" spans="1:15" x14ac:dyDescent="0.25">
      <c r="B5" t="s">
        <v>70</v>
      </c>
      <c r="C5" t="s">
        <v>42</v>
      </c>
      <c r="D5">
        <v>4</v>
      </c>
      <c r="E5" t="s">
        <v>43</v>
      </c>
      <c r="F5" t="s">
        <v>44</v>
      </c>
      <c r="G5">
        <f t="shared" si="0"/>
        <v>2</v>
      </c>
      <c r="H5" t="str">
        <f t="shared" si="1"/>
        <v>INSERT INTO `hotels`(`idHotel`, `nomHotel`, `categorieHotel`, `adresseHotel`, `cpHotel`, `villeHotel`, `idStation`) VALUES(NULL,"Les Pissenlis",4,"place du 14 juillet",NULL,"Bretou",2);</v>
      </c>
      <c r="M5" t="s">
        <v>53</v>
      </c>
      <c r="N5">
        <v>4</v>
      </c>
      <c r="O5">
        <v>1860</v>
      </c>
    </row>
    <row r="6" spans="1:15" x14ac:dyDescent="0.25">
      <c r="B6" t="s">
        <v>70</v>
      </c>
      <c r="C6" t="s">
        <v>45</v>
      </c>
      <c r="D6">
        <v>5</v>
      </c>
      <c r="E6" t="s">
        <v>46</v>
      </c>
      <c r="F6" t="s">
        <v>44</v>
      </c>
      <c r="G6">
        <f t="shared" si="0"/>
        <v>2</v>
      </c>
      <c r="H6" t="str">
        <f t="shared" si="1"/>
        <v>INSERT INTO `hotels`(`idHotel`, `nomHotel`, `categorieHotel`, `adresseHotel`, `cpHotel`, `villeHotel`, `idStation`) VALUES(NULL,"RR Hotel",5,"place du bas",NULL,"Bretou",2);</v>
      </c>
      <c r="M6" t="s">
        <v>55</v>
      </c>
      <c r="N6">
        <v>5</v>
      </c>
      <c r="O6">
        <v>1200</v>
      </c>
    </row>
    <row r="7" spans="1:15" x14ac:dyDescent="0.25">
      <c r="B7" t="s">
        <v>70</v>
      </c>
      <c r="C7" t="s">
        <v>47</v>
      </c>
      <c r="D7">
        <v>2</v>
      </c>
      <c r="E7" t="s">
        <v>48</v>
      </c>
      <c r="F7" t="s">
        <v>44</v>
      </c>
      <c r="G7">
        <f t="shared" si="0"/>
        <v>2</v>
      </c>
      <c r="H7" t="str">
        <f t="shared" si="1"/>
        <v>INSERT INTO `hotels`(`idHotel`, `nomHotel`, `categorieHotel`, `adresseHotel`, `cpHotel`, `villeHotel`, `idStation`) VALUES(NULL,"La Brique",2,"place du haut",NULL,"Bretou",2);</v>
      </c>
      <c r="M7" t="s">
        <v>57</v>
      </c>
      <c r="N7">
        <v>6</v>
      </c>
      <c r="O7">
        <v>1200</v>
      </c>
    </row>
    <row r="8" spans="1:15" x14ac:dyDescent="0.25">
      <c r="B8" t="s">
        <v>71</v>
      </c>
      <c r="C8" t="s">
        <v>49</v>
      </c>
      <c r="D8">
        <v>3</v>
      </c>
      <c r="E8" t="s">
        <v>50</v>
      </c>
      <c r="F8" t="s">
        <v>51</v>
      </c>
      <c r="G8">
        <f t="shared" si="0"/>
        <v>3</v>
      </c>
      <c r="H8" t="str">
        <f t="shared" si="1"/>
        <v>INSERT INTO `hotels`(`idHotel`, `nomHotel`, `categorieHotel`, `adresseHotel`, `cpHotel`, `villeHotel`, `idStation`) VALUES(NULL,"Le Beau Rivage",3,"place du centre",NULL,"Toras",3);</v>
      </c>
      <c r="M8" t="s">
        <v>59</v>
      </c>
      <c r="N8">
        <v>7</v>
      </c>
      <c r="O8">
        <v>1500</v>
      </c>
    </row>
    <row r="9" spans="1:15" x14ac:dyDescent="0.25">
      <c r="B9" t="s">
        <v>57</v>
      </c>
      <c r="C9" t="s">
        <v>97</v>
      </c>
      <c r="D9">
        <v>1</v>
      </c>
      <c r="E9" t="s">
        <v>52</v>
      </c>
      <c r="F9" t="s">
        <v>53</v>
      </c>
      <c r="G9">
        <f t="shared" si="0"/>
        <v>6</v>
      </c>
      <c r="H9" t="str">
        <f t="shared" si="1"/>
        <v>INSERT INTO `hotels`(`idHotel`, `nomHotel`, `categorieHotel`, `adresseHotel`, `cpHotel`, `villeHotel`, `idStation`) VALUES(NULL,"Residence les marmottes",1,"1 Chemin des randonneurs",NULL,"Alpe d Huez",6);</v>
      </c>
      <c r="M9" t="s">
        <v>62</v>
      </c>
      <c r="N9">
        <v>8</v>
      </c>
      <c r="O9">
        <v>1800</v>
      </c>
    </row>
    <row r="10" spans="1:15" x14ac:dyDescent="0.25">
      <c r="B10" t="s">
        <v>70</v>
      </c>
      <c r="C10" t="s">
        <v>98</v>
      </c>
      <c r="D10">
        <v>5</v>
      </c>
      <c r="E10" t="s">
        <v>54</v>
      </c>
      <c r="F10" t="s">
        <v>55</v>
      </c>
      <c r="G10">
        <f t="shared" si="0"/>
        <v>2</v>
      </c>
      <c r="H10" t="str">
        <f t="shared" si="1"/>
        <v>INSERT INTO `hotels`(`idHotel`, `nomHotel`, `categorieHotel`, `adresseHotel`, `cpHotel`, `villeHotel`, `idStation`) VALUES(NULL,"Residence les edelweiss",5,"2 Rue des sapins",NULL,"Areches",2);</v>
      </c>
    </row>
    <row r="11" spans="1:15" x14ac:dyDescent="0.25">
      <c r="B11" t="s">
        <v>70</v>
      </c>
      <c r="C11" t="s">
        <v>99</v>
      </c>
      <c r="D11">
        <v>4</v>
      </c>
      <c r="E11" t="s">
        <v>56</v>
      </c>
      <c r="F11" t="s">
        <v>57</v>
      </c>
      <c r="G11">
        <f t="shared" si="0"/>
        <v>2</v>
      </c>
      <c r="H11" t="str">
        <f t="shared" si="1"/>
        <v>INSERT INTO `hotels`(`idHotel`, `nomHotel`, `categorieHotel`, `adresseHotel`, `cpHotel`, `villeHotel`, `idStation`) VALUES(NULL,"Residence les panoramas",4,"7 Avenue de la neige",NULL,"Beaufort",2);</v>
      </c>
    </row>
    <row r="12" spans="1:15" x14ac:dyDescent="0.25">
      <c r="B12" t="s">
        <v>53</v>
      </c>
      <c r="C12" t="s">
        <v>100</v>
      </c>
      <c r="D12">
        <v>5</v>
      </c>
      <c r="E12" t="s">
        <v>58</v>
      </c>
      <c r="F12" t="s">
        <v>59</v>
      </c>
      <c r="G12">
        <f t="shared" si="0"/>
        <v>4</v>
      </c>
      <c r="H12" t="str">
        <f t="shared" si="1"/>
        <v>INSERT INTO `hotels`(`idHotel`, `nomHotel`, `categorieHotel`, `adresseHotel`, `cpHotel`, `villeHotel`, `idStation`) VALUES(NULL,"Residence les sapins",5,"8 Chemin des pissenlits",NULL,"Aussois",4);</v>
      </c>
    </row>
    <row r="13" spans="1:15" x14ac:dyDescent="0.25">
      <c r="B13" t="s">
        <v>71</v>
      </c>
      <c r="C13" t="s">
        <v>60</v>
      </c>
      <c r="D13">
        <v>3</v>
      </c>
      <c r="E13" t="s">
        <v>61</v>
      </c>
      <c r="F13" t="s">
        <v>62</v>
      </c>
      <c r="G13">
        <f t="shared" si="0"/>
        <v>3</v>
      </c>
      <c r="H13" t="str">
        <f t="shared" si="1"/>
        <v>INSERT INTO `hotels`(`idHotel`, `nomHotel`, `categorieHotel`, `adresseHotel`, `cpHotel`, `villeHotel`, `idStation`) VALUES(NULL,"Chalets les marmottes",3,"10 Rue des etables",NULL,"Avoriaz",3);</v>
      </c>
    </row>
    <row r="14" spans="1:15" x14ac:dyDescent="0.25">
      <c r="B14" t="s">
        <v>62</v>
      </c>
      <c r="C14" t="s">
        <v>63</v>
      </c>
      <c r="D14">
        <v>3</v>
      </c>
      <c r="E14" t="s">
        <v>64</v>
      </c>
      <c r="F14" t="s">
        <v>53</v>
      </c>
      <c r="G14">
        <f t="shared" si="0"/>
        <v>8</v>
      </c>
      <c r="H14" t="str">
        <f t="shared" si="1"/>
        <v>INSERT INTO `hotels`(`idHotel`, `nomHotel`, `categorieHotel`, `adresseHotel`, `cpHotel`, `villeHotel`, `idStation`) VALUES(NULL,"Chalets les edelweiss",3,"8 Avenue des sapins",NULL,"Alpe d Huez",8);</v>
      </c>
    </row>
    <row r="15" spans="1:15" x14ac:dyDescent="0.25">
      <c r="B15" t="s">
        <v>57</v>
      </c>
      <c r="C15" t="s">
        <v>65</v>
      </c>
      <c r="D15">
        <v>2</v>
      </c>
      <c r="E15" t="s">
        <v>66</v>
      </c>
      <c r="F15" t="s">
        <v>55</v>
      </c>
      <c r="G15">
        <f t="shared" si="0"/>
        <v>6</v>
      </c>
      <c r="H15" t="str">
        <f t="shared" si="1"/>
        <v>INSERT INTO `hotels`(`idHotel`, `nomHotel`, `categorieHotel`, `adresseHotel`, `cpHotel`, `villeHotel`, `idStation`) VALUES(NULL,"Chalets les panoramas",2,"3 Chemin de la neige",NULL,"Areches",6);</v>
      </c>
    </row>
    <row r="16" spans="1:15" x14ac:dyDescent="0.25">
      <c r="B16" t="s">
        <v>62</v>
      </c>
      <c r="C16" t="s">
        <v>67</v>
      </c>
      <c r="D16">
        <v>5</v>
      </c>
      <c r="E16" t="s">
        <v>68</v>
      </c>
      <c r="F16" t="s">
        <v>57</v>
      </c>
      <c r="G16">
        <f t="shared" si="0"/>
        <v>8</v>
      </c>
      <c r="H16" t="str">
        <f t="shared" si="1"/>
        <v>INSERT INTO `hotels`(`idHotel`, `nomHotel`, `categorieHotel`, `adresseHotel`, `cpHotel`, `villeHotel`, `idStation`) VALUES(NULL,"Chalets les sapins",5,"3 Rue des pissenlits",NULL,"Beaufort",8);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59011-95-09</cp:lastModifiedBy>
  <dcterms:created xsi:type="dcterms:W3CDTF">2017-10-16T14:42:30Z</dcterms:created>
  <dcterms:modified xsi:type="dcterms:W3CDTF">2020-10-27T09:44:47Z</dcterms:modified>
</cp:coreProperties>
</file>