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490" windowHeight="7755" tabRatio="500" firstSheet="2" activeTab="2"/>
  </bookViews>
  <sheets>
    <sheet name="Data" sheetId="1" r:id="rId1"/>
    <sheet name="Meta-data" sheetId="2" r:id="rId2"/>
    <sheet name="calcs for watering paper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8" i="3" l="1"/>
  <c r="AE27" i="3"/>
  <c r="AE25" i="3"/>
  <c r="AE17" i="3"/>
  <c r="AE16" i="3"/>
  <c r="AE15" i="3"/>
  <c r="AE14" i="3"/>
  <c r="AE5" i="3"/>
  <c r="AE3" i="3"/>
  <c r="Y3" i="3"/>
  <c r="X4" i="3"/>
  <c r="X5" i="3"/>
  <c r="X6" i="3"/>
  <c r="X7" i="3"/>
  <c r="Y7" i="3" s="1"/>
  <c r="X8" i="3"/>
  <c r="X9" i="3"/>
  <c r="X10" i="3"/>
  <c r="X11" i="3"/>
  <c r="Y11" i="3" s="1"/>
  <c r="X13" i="3"/>
  <c r="X14" i="3"/>
  <c r="X15" i="3"/>
  <c r="X16" i="3"/>
  <c r="Y16" i="3" s="1"/>
  <c r="X17" i="3"/>
  <c r="X18" i="3"/>
  <c r="X19" i="3"/>
  <c r="X20" i="3"/>
  <c r="Y20" i="3" s="1"/>
  <c r="X21" i="3"/>
  <c r="X22" i="3"/>
  <c r="X24" i="3"/>
  <c r="X25" i="3"/>
  <c r="Y25" i="3" s="1"/>
  <c r="X26" i="3"/>
  <c r="X27" i="3"/>
  <c r="X28" i="3"/>
  <c r="X29" i="3"/>
  <c r="Y29" i="3" s="1"/>
  <c r="X30" i="3"/>
  <c r="X31" i="3"/>
  <c r="X32" i="3"/>
  <c r="X33" i="3"/>
  <c r="Y33" i="3" s="1"/>
  <c r="X3" i="3"/>
  <c r="T3" i="3"/>
  <c r="W13" i="3"/>
  <c r="W30" i="3"/>
  <c r="W3" i="3"/>
  <c r="V4" i="3"/>
  <c r="W4" i="3" s="1"/>
  <c r="V5" i="3"/>
  <c r="W5" i="3" s="1"/>
  <c r="V6" i="3"/>
  <c r="W6" i="3" s="1"/>
  <c r="V7" i="3"/>
  <c r="W7" i="3" s="1"/>
  <c r="V8" i="3"/>
  <c r="W8" i="3" s="1"/>
  <c r="V9" i="3"/>
  <c r="W9" i="3" s="1"/>
  <c r="V10" i="3"/>
  <c r="W10" i="3" s="1"/>
  <c r="V11" i="3"/>
  <c r="W11" i="3" s="1"/>
  <c r="V13" i="3"/>
  <c r="V14" i="3"/>
  <c r="W14" i="3" s="1"/>
  <c r="V15" i="3"/>
  <c r="W15" i="3" s="1"/>
  <c r="V16" i="3"/>
  <c r="W16" i="3" s="1"/>
  <c r="V17" i="3"/>
  <c r="W17" i="3" s="1"/>
  <c r="V18" i="3"/>
  <c r="W18" i="3" s="1"/>
  <c r="V19" i="3"/>
  <c r="W19" i="3" s="1"/>
  <c r="V20" i="3"/>
  <c r="W20" i="3" s="1"/>
  <c r="V21" i="3"/>
  <c r="W21" i="3" s="1"/>
  <c r="V22" i="3"/>
  <c r="W22" i="3" s="1"/>
  <c r="V24" i="3"/>
  <c r="W24" i="3" s="1"/>
  <c r="V25" i="3"/>
  <c r="W25" i="3" s="1"/>
  <c r="V26" i="3"/>
  <c r="W26" i="3" s="1"/>
  <c r="V27" i="3"/>
  <c r="W27" i="3" s="1"/>
  <c r="V28" i="3"/>
  <c r="W28" i="3" s="1"/>
  <c r="V29" i="3"/>
  <c r="W29" i="3" s="1"/>
  <c r="V30" i="3"/>
  <c r="V31" i="3"/>
  <c r="W31" i="3" s="1"/>
  <c r="V32" i="3"/>
  <c r="W32" i="3" s="1"/>
  <c r="V33" i="3"/>
  <c r="W33" i="3" s="1"/>
  <c r="V3" i="3"/>
  <c r="U4" i="3"/>
  <c r="U5" i="3"/>
  <c r="U6" i="3"/>
  <c r="U7" i="3"/>
  <c r="U8" i="3"/>
  <c r="U9" i="3"/>
  <c r="U10" i="3"/>
  <c r="U11" i="3"/>
  <c r="U13" i="3"/>
  <c r="U14" i="3"/>
  <c r="U15" i="3"/>
  <c r="U16" i="3"/>
  <c r="U17" i="3"/>
  <c r="U18" i="3"/>
  <c r="U19" i="3"/>
  <c r="U20" i="3"/>
  <c r="U21" i="3"/>
  <c r="U22" i="3"/>
  <c r="U24" i="3"/>
  <c r="U25" i="3"/>
  <c r="U26" i="3"/>
  <c r="U27" i="3"/>
  <c r="U28" i="3"/>
  <c r="U29" i="3"/>
  <c r="U30" i="3"/>
  <c r="U31" i="3"/>
  <c r="U32" i="3"/>
  <c r="U33" i="3"/>
  <c r="U3" i="3"/>
  <c r="S4" i="3"/>
  <c r="T4" i="3" s="1"/>
  <c r="S5" i="3"/>
  <c r="T5" i="3" s="1"/>
  <c r="S6" i="3"/>
  <c r="T6" i="3" s="1"/>
  <c r="S7" i="3"/>
  <c r="T7" i="3" s="1"/>
  <c r="S8" i="3"/>
  <c r="T8" i="3" s="1"/>
  <c r="S9" i="3"/>
  <c r="Y9" i="3" s="1"/>
  <c r="S10" i="3"/>
  <c r="T10" i="3" s="1"/>
  <c r="S11" i="3"/>
  <c r="T11" i="3" s="1"/>
  <c r="S13" i="3"/>
  <c r="T13" i="3" s="1"/>
  <c r="S14" i="3"/>
  <c r="Y14" i="3" s="1"/>
  <c r="S15" i="3"/>
  <c r="T15" i="3" s="1"/>
  <c r="S16" i="3"/>
  <c r="T16" i="3" s="1"/>
  <c r="S17" i="3"/>
  <c r="T17" i="3" s="1"/>
  <c r="S18" i="3"/>
  <c r="Y18" i="3" s="1"/>
  <c r="S19" i="3"/>
  <c r="T19" i="3" s="1"/>
  <c r="S20" i="3"/>
  <c r="T20" i="3" s="1"/>
  <c r="S21" i="3"/>
  <c r="T21" i="3" s="1"/>
  <c r="S22" i="3"/>
  <c r="Y22" i="3" s="1"/>
  <c r="S24" i="3"/>
  <c r="T24" i="3" s="1"/>
  <c r="S25" i="3"/>
  <c r="T25" i="3" s="1"/>
  <c r="S26" i="3"/>
  <c r="T26" i="3" s="1"/>
  <c r="S27" i="3"/>
  <c r="Y27" i="3" s="1"/>
  <c r="S28" i="3"/>
  <c r="T28" i="3" s="1"/>
  <c r="S29" i="3"/>
  <c r="T29" i="3" s="1"/>
  <c r="S30" i="3"/>
  <c r="T30" i="3" s="1"/>
  <c r="S31" i="3"/>
  <c r="Y31" i="3" s="1"/>
  <c r="S32" i="3"/>
  <c r="T32" i="3" s="1"/>
  <c r="S33" i="3"/>
  <c r="T33" i="3" s="1"/>
  <c r="S3" i="3"/>
  <c r="AD5" i="3"/>
  <c r="T27" i="3" l="1"/>
  <c r="T18" i="3"/>
  <c r="Y32" i="3"/>
  <c r="Y28" i="3"/>
  <c r="Y24" i="3"/>
  <c r="Y19" i="3"/>
  <c r="Y15" i="3"/>
  <c r="Y10" i="3"/>
  <c r="Y6" i="3"/>
  <c r="T9" i="3"/>
  <c r="Y30" i="3"/>
  <c r="Y26" i="3"/>
  <c r="Y21" i="3"/>
  <c r="Y17" i="3"/>
  <c r="Y13" i="3"/>
  <c r="Y8" i="3"/>
  <c r="Y4" i="3"/>
  <c r="T31" i="3"/>
  <c r="T22" i="3"/>
  <c r="T14" i="3"/>
  <c r="Y5" i="3"/>
  <c r="Q4" i="3" l="1"/>
  <c r="Q5" i="3"/>
  <c r="Q6" i="3"/>
  <c r="Q7" i="3"/>
  <c r="Q8" i="3"/>
  <c r="Q9" i="3"/>
  <c r="Q10" i="3"/>
  <c r="Q11" i="3"/>
  <c r="Q13" i="3"/>
  <c r="AD17" i="3" s="1"/>
  <c r="Q14" i="3"/>
  <c r="Q15" i="3"/>
  <c r="Q16" i="3"/>
  <c r="Q17" i="3"/>
  <c r="Q18" i="3"/>
  <c r="AD16" i="3" s="1"/>
  <c r="Q19" i="3"/>
  <c r="Q20" i="3"/>
  <c r="Q21" i="3"/>
  <c r="Q22" i="3"/>
  <c r="Q24" i="3"/>
  <c r="Q25" i="3"/>
  <c r="AD28" i="3" s="1"/>
  <c r="Q26" i="3"/>
  <c r="Q27" i="3"/>
  <c r="Q28" i="3"/>
  <c r="Q29" i="3"/>
  <c r="Q30" i="3"/>
  <c r="AD27" i="3" s="1"/>
  <c r="Q31" i="3"/>
  <c r="Q32" i="3"/>
  <c r="Q33" i="3"/>
  <c r="Q3" i="3"/>
  <c r="N33" i="3"/>
  <c r="O33" i="3" s="1"/>
  <c r="D33" i="3"/>
  <c r="P32" i="3"/>
  <c r="N32" i="3"/>
  <c r="O32" i="3" s="1"/>
  <c r="D32" i="3"/>
  <c r="N31" i="3"/>
  <c r="O31" i="3" s="1"/>
  <c r="D31" i="3"/>
  <c r="N30" i="3"/>
  <c r="O30" i="3" s="1"/>
  <c r="D30" i="3"/>
  <c r="N29" i="3"/>
  <c r="O29" i="3" s="1"/>
  <c r="D29" i="3"/>
  <c r="P28" i="3"/>
  <c r="N28" i="3"/>
  <c r="O28" i="3" s="1"/>
  <c r="D28" i="3"/>
  <c r="N27" i="3"/>
  <c r="O27" i="3" s="1"/>
  <c r="D27" i="3"/>
  <c r="N26" i="3"/>
  <c r="O26" i="3" s="1"/>
  <c r="D26" i="3"/>
  <c r="N25" i="3"/>
  <c r="O25" i="3" s="1"/>
  <c r="P24" i="3"/>
  <c r="O24" i="3"/>
  <c r="N24" i="3"/>
  <c r="D24" i="3"/>
  <c r="N22" i="3"/>
  <c r="O22" i="3" s="1"/>
  <c r="D22" i="3"/>
  <c r="N21" i="3"/>
  <c r="O21" i="3" s="1"/>
  <c r="D21" i="3"/>
  <c r="N20" i="3"/>
  <c r="O20" i="3" s="1"/>
  <c r="D20" i="3"/>
  <c r="P19" i="3"/>
  <c r="N19" i="3"/>
  <c r="O19" i="3" s="1"/>
  <c r="D19" i="3"/>
  <c r="N18" i="3"/>
  <c r="O18" i="3" s="1"/>
  <c r="D18" i="3"/>
  <c r="N17" i="3"/>
  <c r="O17" i="3" s="1"/>
  <c r="D17" i="3"/>
  <c r="N16" i="3"/>
  <c r="O16" i="3" s="1"/>
  <c r="D16" i="3"/>
  <c r="P15" i="3"/>
  <c r="N15" i="3"/>
  <c r="O15" i="3" s="1"/>
  <c r="D15" i="3"/>
  <c r="N14" i="3"/>
  <c r="O14" i="3" s="1"/>
  <c r="D14" i="3"/>
  <c r="N13" i="3"/>
  <c r="O13" i="3" s="1"/>
  <c r="P11" i="3"/>
  <c r="N11" i="3"/>
  <c r="O11" i="3" s="1"/>
  <c r="D11" i="3"/>
  <c r="N10" i="3"/>
  <c r="O10" i="3" s="1"/>
  <c r="D10" i="3"/>
  <c r="N9" i="3"/>
  <c r="O9" i="3" s="1"/>
  <c r="D9" i="3"/>
  <c r="N8" i="3"/>
  <c r="O8" i="3" s="1"/>
  <c r="D8" i="3"/>
  <c r="P7" i="3"/>
  <c r="N7" i="3"/>
  <c r="O7" i="3" s="1"/>
  <c r="D7" i="3"/>
  <c r="N6" i="3"/>
  <c r="O6" i="3" s="1"/>
  <c r="D6" i="3"/>
  <c r="N5" i="3"/>
  <c r="O5" i="3" s="1"/>
  <c r="D5" i="3"/>
  <c r="N4" i="3"/>
  <c r="O4" i="3" s="1"/>
  <c r="N3" i="3"/>
  <c r="P3" i="3" s="1"/>
  <c r="AD3" i="3" l="1"/>
  <c r="P10" i="3"/>
  <c r="P5" i="3"/>
  <c r="P9" i="3"/>
  <c r="P13" i="3"/>
  <c r="AD15" i="3" s="1"/>
  <c r="P17" i="3"/>
  <c r="P21" i="3"/>
  <c r="P26" i="3"/>
  <c r="P30" i="3"/>
  <c r="AD25" i="3" s="1"/>
  <c r="P4" i="3"/>
  <c r="P8" i="3"/>
  <c r="P16" i="3"/>
  <c r="P20" i="3"/>
  <c r="P25" i="3"/>
  <c r="P29" i="3"/>
  <c r="P33" i="3"/>
  <c r="O3" i="3"/>
  <c r="P6" i="3"/>
  <c r="P14" i="3"/>
  <c r="P18" i="3"/>
  <c r="P22" i="3"/>
  <c r="P27" i="3"/>
  <c r="P31" i="3"/>
  <c r="N3" i="1"/>
  <c r="P3" i="1" s="1"/>
  <c r="N4" i="1"/>
  <c r="O4" i="1" s="1"/>
  <c r="N5" i="1"/>
  <c r="O5" i="1" s="1"/>
  <c r="N6" i="1"/>
  <c r="O6" i="1" s="1"/>
  <c r="N7" i="1"/>
  <c r="P7" i="1" s="1"/>
  <c r="N8" i="1"/>
  <c r="O8" i="1" s="1"/>
  <c r="N9" i="1"/>
  <c r="O9" i="1" s="1"/>
  <c r="N10" i="1"/>
  <c r="O10" i="1" s="1"/>
  <c r="N11" i="1"/>
  <c r="P11" i="1" s="1"/>
  <c r="N12" i="1"/>
  <c r="O12" i="1" s="1"/>
  <c r="N13" i="1"/>
  <c r="O13" i="1" s="1"/>
  <c r="N14" i="1"/>
  <c r="O14" i="1" s="1"/>
  <c r="N15" i="1"/>
  <c r="P15" i="1" s="1"/>
  <c r="N16" i="1"/>
  <c r="O16" i="1" s="1"/>
  <c r="N17" i="1"/>
  <c r="O17" i="1" s="1"/>
  <c r="N18" i="1"/>
  <c r="O18" i="1" s="1"/>
  <c r="N19" i="1"/>
  <c r="P19" i="1" s="1"/>
  <c r="N20" i="1"/>
  <c r="O20" i="1" s="1"/>
  <c r="N21" i="1"/>
  <c r="O21" i="1" s="1"/>
  <c r="N22" i="1"/>
  <c r="O22" i="1" s="1"/>
  <c r="N23" i="1"/>
  <c r="P23" i="1" s="1"/>
  <c r="N24" i="1"/>
  <c r="O24" i="1" s="1"/>
  <c r="N25" i="1"/>
  <c r="O25" i="1" s="1"/>
  <c r="N26" i="1"/>
  <c r="O26" i="1" s="1"/>
  <c r="N27" i="1"/>
  <c r="P27" i="1" s="1"/>
  <c r="N28" i="1"/>
  <c r="O28" i="1" s="1"/>
  <c r="N29" i="1"/>
  <c r="O29" i="1" s="1"/>
  <c r="N30" i="1"/>
  <c r="O30" i="1" s="1"/>
  <c r="N31" i="1"/>
  <c r="P31" i="1" s="1"/>
  <c r="N32" i="1"/>
  <c r="O32" i="1" s="1"/>
  <c r="N33" i="1"/>
  <c r="O33" i="1" s="1"/>
  <c r="N34" i="1"/>
  <c r="O34" i="1" s="1"/>
  <c r="N35" i="1"/>
  <c r="P35" i="1" s="1"/>
  <c r="N36" i="1"/>
  <c r="O36" i="1" s="1"/>
  <c r="N37" i="1"/>
  <c r="O37" i="1" s="1"/>
  <c r="N38" i="1"/>
  <c r="O38" i="1" s="1"/>
  <c r="N39" i="1"/>
  <c r="P39" i="1" s="1"/>
  <c r="N40" i="1"/>
  <c r="O40" i="1" s="1"/>
  <c r="N41" i="1"/>
  <c r="O41" i="1" s="1"/>
  <c r="N42" i="1"/>
  <c r="O42" i="1" s="1"/>
  <c r="N43" i="1"/>
  <c r="P43" i="1" s="1"/>
  <c r="N44" i="1"/>
  <c r="O44" i="1" s="1"/>
  <c r="N45" i="1"/>
  <c r="O45" i="1" s="1"/>
  <c r="N46" i="1"/>
  <c r="O46" i="1" s="1"/>
  <c r="N47" i="1"/>
  <c r="P47" i="1" s="1"/>
  <c r="N48" i="1"/>
  <c r="O48" i="1" s="1"/>
  <c r="N49" i="1"/>
  <c r="O49" i="1" s="1"/>
  <c r="N50" i="1"/>
  <c r="O50" i="1" s="1"/>
  <c r="N51" i="1"/>
  <c r="P51" i="1" s="1"/>
  <c r="N52" i="1"/>
  <c r="O52" i="1" s="1"/>
  <c r="N53" i="1"/>
  <c r="O53" i="1" s="1"/>
  <c r="N54" i="1"/>
  <c r="O54" i="1" s="1"/>
  <c r="N55" i="1"/>
  <c r="P55" i="1" s="1"/>
  <c r="N56" i="1"/>
  <c r="O56" i="1" s="1"/>
  <c r="N57" i="1"/>
  <c r="O57" i="1" s="1"/>
  <c r="N58" i="1"/>
  <c r="O58" i="1" s="1"/>
  <c r="N59" i="1"/>
  <c r="P59" i="1" s="1"/>
  <c r="N60" i="1"/>
  <c r="O60" i="1" s="1"/>
  <c r="N61" i="1"/>
  <c r="O61" i="1" s="1"/>
  <c r="N62" i="1"/>
  <c r="O62" i="1" s="1"/>
  <c r="N63" i="1"/>
  <c r="P63" i="1" s="1"/>
  <c r="N64" i="1"/>
  <c r="O64" i="1" s="1"/>
  <c r="N2" i="1"/>
  <c r="O2" i="1" s="1"/>
  <c r="D55" i="1"/>
  <c r="D4" i="1"/>
  <c r="D5" i="1"/>
  <c r="D6" i="1"/>
  <c r="D7" i="1"/>
  <c r="D8" i="1"/>
  <c r="D9" i="1"/>
  <c r="D10" i="1"/>
  <c r="D11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7" i="1"/>
  <c r="D58" i="1"/>
  <c r="D59" i="1"/>
  <c r="D60" i="1"/>
  <c r="D61" i="1"/>
  <c r="D62" i="1"/>
  <c r="D63" i="1"/>
  <c r="D64" i="1"/>
  <c r="D3" i="1"/>
  <c r="AD26" i="3" l="1"/>
  <c r="AD14" i="3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</calcChain>
</file>

<file path=xl/sharedStrings.xml><?xml version="1.0" encoding="utf-8"?>
<sst xmlns="http://schemas.openxmlformats.org/spreadsheetml/2006/main" count="269" uniqueCount="59">
  <si>
    <t>resv</t>
  </si>
  <si>
    <t>bag</t>
  </si>
  <si>
    <t>focal</t>
  </si>
  <si>
    <t>Aira</t>
  </si>
  <si>
    <t>P</t>
  </si>
  <si>
    <t>Waac</t>
  </si>
  <si>
    <t>Tracy</t>
  </si>
  <si>
    <t>Tror</t>
  </si>
  <si>
    <t>Uran</t>
  </si>
  <si>
    <t>2a</t>
  </si>
  <si>
    <t>fieldseedling</t>
  </si>
  <si>
    <t>Hygl</t>
  </si>
  <si>
    <t>K</t>
  </si>
  <si>
    <t>Pogn</t>
  </si>
  <si>
    <t>bagmarked</t>
  </si>
  <si>
    <t>labseedling</t>
  </si>
  <si>
    <t>seedtest</t>
  </si>
  <si>
    <t>labstained</t>
  </si>
  <si>
    <t>recovered</t>
  </si>
  <si>
    <t>buried</t>
  </si>
  <si>
    <t>labdead</t>
  </si>
  <si>
    <t>fielddead</t>
  </si>
  <si>
    <t>totalviable</t>
  </si>
  <si>
    <t>p.viable.recovered</t>
  </si>
  <si>
    <t>p.viable.buried</t>
  </si>
  <si>
    <t>Data collected ini 2014.</t>
  </si>
  <si>
    <t>Seed bags were buried at the end of 2013 and dug up at the end of the 2014 field season</t>
  </si>
  <si>
    <t>Reserve: P = Perenjori, K = Kunjin</t>
  </si>
  <si>
    <t>Attached is the data from the Kunjin/Perenjori seed burial experiments started in Feb 2014.</t>
  </si>
  <si>
    <t>Ignore column bagmarked​, it is simply what the actual bags of seeds are marked for reference and is confusing and not very important. I have created a new column bag.</t>
  </si>
  <si>
    <t>buried - number of seeds buried in the field, 30.</t>
  </si>
  <si>
    <t>recovered - number of seeds AND seedlings in recovered bags. I.e. buried - recovered = seeds missing/eaten/decomposed beyond recognition</t>
  </si>
  <si>
    <t>fieldseedling - visible seedlings that germinated in the bags whilst in the field</t>
  </si>
  <si>
    <t>fielddead - seeds that died in the field</t>
  </si>
  <si>
    <t>seedtest - non-dead seeds that underwent lab germination and viability tests</t>
  </si>
  <si>
    <t>labseeding - seeds that germinated in lab conditions</t>
  </si>
  <si>
    <t>labstained - seeds that did not germinate in lab conditions but stained red in TZ solution</t>
  </si>
  <si>
    <t>labdead - seeds that did not germinate in lab or stain red in TZ</t>
  </si>
  <si>
    <t>totalviable = sum(fieldseedling, labseedling, labstained)</t>
  </si>
  <si>
    <t>germ = fieldseedling</t>
  </si>
  <si>
    <t>surv =p.viable.buried</t>
  </si>
  <si>
    <t>survKunjin</t>
  </si>
  <si>
    <t>survPerenj</t>
  </si>
  <si>
    <t>germKunjin</t>
  </si>
  <si>
    <t>germPerenj</t>
  </si>
  <si>
    <t>p.germ.field</t>
  </si>
  <si>
    <t>Arca</t>
  </si>
  <si>
    <t>No data from seed burial trials</t>
  </si>
  <si>
    <t xml:space="preserve">Data from D. Manietta's Hons thesis: </t>
  </si>
  <si>
    <t>surv (viability)</t>
  </si>
  <si>
    <t>germination: max germ % recorded</t>
  </si>
  <si>
    <t>NO ZEROES</t>
  </si>
  <si>
    <t>num.fieldgerm</t>
  </si>
  <si>
    <t>num.deadinfieldandlab</t>
  </si>
  <si>
    <t>num.recovered</t>
  </si>
  <si>
    <t>num.lost</t>
  </si>
  <si>
    <t>pgerm.field</t>
  </si>
  <si>
    <t>surv.ungerm</t>
  </si>
  <si>
    <t>num.surv.ungerm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</si>
</sst>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2" fontId="1" fillId="0" borderId="0" xfId="0" applyNumberFormat="1" applyFont="1"/>
    <xf numFmtId="2" fontId="0" fillId="0" borderId="0" xfId="0" applyNumberFormat="1"/>
    <xf numFmtId="0" fontId="4" fillId="0" borderId="0" xfId="0" applyFont="1"/>
    <xf numFmtId="0" fontId="1" fillId="2" borderId="0" xfId="0" applyFont="1" applyFill="1"/>
    <xf numFmtId="0" fontId="1" fillId="0" borderId="0" xfId="0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1" topLeftCell="A48" activePane="bottomLeft" state="frozen"/>
      <selection pane="bottomLeft" activeCell="A55" sqref="A55:XFD64"/>
    </sheetView>
  </sheetViews>
  <sheetFormatPr defaultColWidth="11" defaultRowHeight="15.75" x14ac:dyDescent="0.25"/>
  <cols>
    <col min="4" max="5" width="10.875" customWidth="1"/>
    <col min="7" max="9" width="10.875" customWidth="1"/>
    <col min="10" max="10" width="10.875" style="3" customWidth="1"/>
    <col min="11" max="13" width="10.875" customWidth="1"/>
    <col min="15" max="15" width="10.875" style="7" customWidth="1"/>
    <col min="16" max="16" width="10.875" style="7"/>
  </cols>
  <sheetData>
    <row r="1" spans="1:16" s="1" customFormat="1" x14ac:dyDescent="0.25">
      <c r="A1" s="1" t="s">
        <v>2</v>
      </c>
      <c r="B1" s="1" t="s">
        <v>0</v>
      </c>
      <c r="C1" s="1" t="s">
        <v>14</v>
      </c>
      <c r="D1" s="1" t="s">
        <v>1</v>
      </c>
      <c r="E1" s="1" t="s">
        <v>19</v>
      </c>
      <c r="F1" s="1" t="s">
        <v>18</v>
      </c>
      <c r="G1" s="1" t="s">
        <v>10</v>
      </c>
      <c r="H1" s="1" t="s">
        <v>21</v>
      </c>
      <c r="I1" s="1" t="s">
        <v>16</v>
      </c>
      <c r="J1" s="2" t="s">
        <v>15</v>
      </c>
      <c r="K1" s="1" t="s">
        <v>17</v>
      </c>
      <c r="L1" s="1" t="s">
        <v>20</v>
      </c>
      <c r="N1" s="1" t="s">
        <v>22</v>
      </c>
      <c r="O1" s="6" t="s">
        <v>23</v>
      </c>
      <c r="P1" s="6" t="s">
        <v>24</v>
      </c>
    </row>
    <row r="2" spans="1:16" x14ac:dyDescent="0.25">
      <c r="A2" t="s">
        <v>3</v>
      </c>
      <c r="B2" t="s">
        <v>4</v>
      </c>
      <c r="C2" t="s">
        <v>9</v>
      </c>
      <c r="D2">
        <v>1</v>
      </c>
      <c r="E2">
        <v>30</v>
      </c>
      <c r="F2">
        <v>15</v>
      </c>
      <c r="G2">
        <v>5</v>
      </c>
      <c r="H2">
        <v>10</v>
      </c>
      <c r="I2">
        <v>0</v>
      </c>
      <c r="J2" s="3">
        <v>0</v>
      </c>
      <c r="K2">
        <v>0</v>
      </c>
      <c r="L2">
        <v>0</v>
      </c>
      <c r="N2">
        <f>G2+J2+K2</f>
        <v>5</v>
      </c>
      <c r="O2" s="7">
        <f>N2/F2</f>
        <v>0.33333333333333331</v>
      </c>
      <c r="P2" s="7">
        <f>N2/E2</f>
        <v>0.16666666666666666</v>
      </c>
    </row>
    <row r="3" spans="1:16" x14ac:dyDescent="0.25">
      <c r="A3" t="s">
        <v>3</v>
      </c>
      <c r="B3" t="s">
        <v>4</v>
      </c>
      <c r="C3">
        <v>1</v>
      </c>
      <c r="D3">
        <f t="shared" ref="D3:D11" si="0">C3+1</f>
        <v>2</v>
      </c>
      <c r="E3">
        <v>30</v>
      </c>
      <c r="F3">
        <v>30</v>
      </c>
      <c r="G3">
        <v>12</v>
      </c>
      <c r="H3">
        <v>18</v>
      </c>
      <c r="I3">
        <v>0</v>
      </c>
      <c r="J3" s="3">
        <v>0</v>
      </c>
      <c r="K3">
        <v>0</v>
      </c>
      <c r="L3">
        <v>0</v>
      </c>
      <c r="N3">
        <f t="shared" ref="N3:N64" si="1">G3+J3+K3</f>
        <v>12</v>
      </c>
      <c r="O3" s="7">
        <f t="shared" ref="O3:O64" si="2">N3/F3</f>
        <v>0.4</v>
      </c>
      <c r="P3" s="7">
        <f t="shared" ref="P3:P64" si="3">N3/E3</f>
        <v>0.4</v>
      </c>
    </row>
    <row r="4" spans="1:16" x14ac:dyDescent="0.25">
      <c r="A4" t="s">
        <v>3</v>
      </c>
      <c r="B4" t="s">
        <v>4</v>
      </c>
      <c r="C4">
        <v>2</v>
      </c>
      <c r="D4">
        <f t="shared" si="0"/>
        <v>3</v>
      </c>
      <c r="E4">
        <v>30</v>
      </c>
      <c r="F4">
        <v>18</v>
      </c>
      <c r="G4">
        <v>10</v>
      </c>
      <c r="H4">
        <v>8</v>
      </c>
      <c r="I4">
        <v>0</v>
      </c>
      <c r="J4" s="3">
        <v>0</v>
      </c>
      <c r="K4">
        <v>0</v>
      </c>
      <c r="L4">
        <v>0</v>
      </c>
      <c r="N4">
        <f t="shared" si="1"/>
        <v>10</v>
      </c>
      <c r="O4" s="7">
        <f t="shared" si="2"/>
        <v>0.55555555555555558</v>
      </c>
      <c r="P4" s="7">
        <f t="shared" si="3"/>
        <v>0.33333333333333331</v>
      </c>
    </row>
    <row r="5" spans="1:16" x14ac:dyDescent="0.25">
      <c r="A5" t="s">
        <v>3</v>
      </c>
      <c r="B5" t="s">
        <v>4</v>
      </c>
      <c r="C5">
        <v>3</v>
      </c>
      <c r="D5">
        <f t="shared" si="0"/>
        <v>4</v>
      </c>
      <c r="E5">
        <v>30</v>
      </c>
      <c r="F5">
        <v>18</v>
      </c>
      <c r="G5">
        <v>8</v>
      </c>
      <c r="H5">
        <v>10</v>
      </c>
      <c r="I5">
        <v>0</v>
      </c>
      <c r="J5" s="3">
        <v>0</v>
      </c>
      <c r="K5">
        <v>0</v>
      </c>
      <c r="L5">
        <v>0</v>
      </c>
      <c r="N5">
        <f t="shared" si="1"/>
        <v>8</v>
      </c>
      <c r="O5" s="7">
        <f t="shared" si="2"/>
        <v>0.44444444444444442</v>
      </c>
      <c r="P5" s="7">
        <f t="shared" si="3"/>
        <v>0.26666666666666666</v>
      </c>
    </row>
    <row r="6" spans="1:16" x14ac:dyDescent="0.25">
      <c r="A6" t="s">
        <v>3</v>
      </c>
      <c r="B6" t="s">
        <v>4</v>
      </c>
      <c r="C6">
        <v>4</v>
      </c>
      <c r="D6">
        <f t="shared" si="0"/>
        <v>5</v>
      </c>
      <c r="E6">
        <v>30</v>
      </c>
      <c r="F6">
        <v>10</v>
      </c>
      <c r="G6">
        <v>7</v>
      </c>
      <c r="H6">
        <v>3</v>
      </c>
      <c r="I6">
        <v>0</v>
      </c>
      <c r="J6" s="3">
        <v>0</v>
      </c>
      <c r="K6">
        <v>0</v>
      </c>
      <c r="L6">
        <v>0</v>
      </c>
      <c r="N6">
        <f t="shared" si="1"/>
        <v>7</v>
      </c>
      <c r="O6" s="7">
        <f t="shared" si="2"/>
        <v>0.7</v>
      </c>
      <c r="P6" s="7">
        <f t="shared" si="3"/>
        <v>0.23333333333333334</v>
      </c>
    </row>
    <row r="7" spans="1:16" x14ac:dyDescent="0.25">
      <c r="A7" t="s">
        <v>3</v>
      </c>
      <c r="B7" t="s">
        <v>12</v>
      </c>
      <c r="C7">
        <v>5</v>
      </c>
      <c r="D7">
        <f t="shared" si="0"/>
        <v>6</v>
      </c>
      <c r="E7">
        <v>30</v>
      </c>
      <c r="F7">
        <v>23</v>
      </c>
      <c r="G7">
        <v>15</v>
      </c>
      <c r="H7">
        <v>8</v>
      </c>
      <c r="I7">
        <v>0</v>
      </c>
      <c r="J7" s="3">
        <v>0</v>
      </c>
      <c r="K7">
        <v>0</v>
      </c>
      <c r="L7">
        <v>0</v>
      </c>
      <c r="N7">
        <f t="shared" si="1"/>
        <v>15</v>
      </c>
      <c r="O7" s="7">
        <f t="shared" si="2"/>
        <v>0.65217391304347827</v>
      </c>
      <c r="P7" s="7">
        <f t="shared" si="3"/>
        <v>0.5</v>
      </c>
    </row>
    <row r="8" spans="1:16" x14ac:dyDescent="0.25">
      <c r="A8" t="s">
        <v>3</v>
      </c>
      <c r="B8" t="s">
        <v>12</v>
      </c>
      <c r="C8">
        <v>6</v>
      </c>
      <c r="D8">
        <f t="shared" si="0"/>
        <v>7</v>
      </c>
      <c r="E8">
        <v>30</v>
      </c>
      <c r="F8">
        <v>16</v>
      </c>
      <c r="G8">
        <v>1</v>
      </c>
      <c r="H8">
        <v>15</v>
      </c>
      <c r="I8">
        <v>0</v>
      </c>
      <c r="J8" s="3">
        <v>0</v>
      </c>
      <c r="K8">
        <v>0</v>
      </c>
      <c r="L8">
        <v>0</v>
      </c>
      <c r="N8">
        <f t="shared" si="1"/>
        <v>1</v>
      </c>
      <c r="O8" s="7">
        <f t="shared" si="2"/>
        <v>6.25E-2</v>
      </c>
      <c r="P8" s="7">
        <f t="shared" si="3"/>
        <v>3.3333333333333333E-2</v>
      </c>
    </row>
    <row r="9" spans="1:16" x14ac:dyDescent="0.25">
      <c r="A9" t="s">
        <v>3</v>
      </c>
      <c r="B9" t="s">
        <v>12</v>
      </c>
      <c r="C9">
        <v>7</v>
      </c>
      <c r="D9">
        <f t="shared" si="0"/>
        <v>8</v>
      </c>
      <c r="E9">
        <v>30</v>
      </c>
      <c r="F9">
        <v>22</v>
      </c>
      <c r="G9">
        <v>0</v>
      </c>
      <c r="H9">
        <v>3</v>
      </c>
      <c r="I9">
        <v>19</v>
      </c>
      <c r="J9" s="3">
        <v>0</v>
      </c>
      <c r="K9">
        <v>2</v>
      </c>
      <c r="L9">
        <v>17</v>
      </c>
      <c r="N9">
        <f t="shared" si="1"/>
        <v>2</v>
      </c>
      <c r="O9" s="7">
        <f t="shared" si="2"/>
        <v>9.0909090909090912E-2</v>
      </c>
      <c r="P9" s="7">
        <f t="shared" si="3"/>
        <v>6.6666666666666666E-2</v>
      </c>
    </row>
    <row r="10" spans="1:16" x14ac:dyDescent="0.25">
      <c r="A10" t="s">
        <v>3</v>
      </c>
      <c r="B10" t="s">
        <v>12</v>
      </c>
      <c r="C10">
        <v>8</v>
      </c>
      <c r="D10">
        <f t="shared" si="0"/>
        <v>9</v>
      </c>
      <c r="E10">
        <v>30</v>
      </c>
      <c r="F10">
        <v>16</v>
      </c>
      <c r="G10">
        <v>0</v>
      </c>
      <c r="H10">
        <v>11</v>
      </c>
      <c r="I10">
        <v>5</v>
      </c>
      <c r="J10" s="3">
        <v>0</v>
      </c>
      <c r="K10">
        <v>0</v>
      </c>
      <c r="L10">
        <v>5</v>
      </c>
      <c r="N10">
        <f t="shared" si="1"/>
        <v>0</v>
      </c>
      <c r="O10" s="7">
        <f t="shared" si="2"/>
        <v>0</v>
      </c>
      <c r="P10" s="7">
        <f t="shared" si="3"/>
        <v>0</v>
      </c>
    </row>
    <row r="11" spans="1:16" x14ac:dyDescent="0.25">
      <c r="A11" t="s">
        <v>3</v>
      </c>
      <c r="B11" t="s">
        <v>12</v>
      </c>
      <c r="C11">
        <v>9</v>
      </c>
      <c r="D11">
        <f t="shared" si="0"/>
        <v>10</v>
      </c>
      <c r="E11">
        <v>30</v>
      </c>
      <c r="F11">
        <v>16</v>
      </c>
      <c r="G11">
        <v>1</v>
      </c>
      <c r="H11">
        <v>1</v>
      </c>
      <c r="I11">
        <v>14</v>
      </c>
      <c r="J11" s="3">
        <v>0</v>
      </c>
      <c r="K11">
        <v>0</v>
      </c>
      <c r="L11">
        <v>14</v>
      </c>
      <c r="N11">
        <f t="shared" si="1"/>
        <v>1</v>
      </c>
      <c r="O11" s="7">
        <f t="shared" si="2"/>
        <v>6.25E-2</v>
      </c>
      <c r="P11" s="7">
        <f t="shared" si="3"/>
        <v>3.3333333333333333E-2</v>
      </c>
    </row>
    <row r="12" spans="1:16" x14ac:dyDescent="0.25">
      <c r="A12" t="s">
        <v>11</v>
      </c>
      <c r="B12" t="s">
        <v>4</v>
      </c>
      <c r="C12" t="s">
        <v>9</v>
      </c>
      <c r="D12">
        <v>1</v>
      </c>
      <c r="E12">
        <v>30</v>
      </c>
      <c r="F12">
        <v>25</v>
      </c>
      <c r="G12">
        <v>0</v>
      </c>
      <c r="H12">
        <v>25</v>
      </c>
      <c r="I12">
        <v>0</v>
      </c>
      <c r="J12" s="3">
        <v>0</v>
      </c>
      <c r="K12">
        <v>0</v>
      </c>
      <c r="L12">
        <v>0</v>
      </c>
      <c r="N12">
        <f t="shared" si="1"/>
        <v>0</v>
      </c>
      <c r="O12" s="7">
        <f t="shared" si="2"/>
        <v>0</v>
      </c>
      <c r="P12" s="7">
        <f t="shared" si="3"/>
        <v>0</v>
      </c>
    </row>
    <row r="13" spans="1:16" x14ac:dyDescent="0.25">
      <c r="A13" t="s">
        <v>11</v>
      </c>
      <c r="B13" t="s">
        <v>4</v>
      </c>
      <c r="C13">
        <v>2</v>
      </c>
      <c r="D13">
        <v>3</v>
      </c>
      <c r="E13">
        <v>30</v>
      </c>
      <c r="F13">
        <v>23</v>
      </c>
      <c r="G13">
        <v>0</v>
      </c>
      <c r="H13">
        <v>23</v>
      </c>
      <c r="I13">
        <v>0</v>
      </c>
      <c r="J13" s="3">
        <v>0</v>
      </c>
      <c r="K13">
        <v>0</v>
      </c>
      <c r="L13">
        <v>0</v>
      </c>
      <c r="N13">
        <f t="shared" si="1"/>
        <v>0</v>
      </c>
      <c r="O13" s="7">
        <f t="shared" si="2"/>
        <v>0</v>
      </c>
      <c r="P13" s="7">
        <f t="shared" si="3"/>
        <v>0</v>
      </c>
    </row>
    <row r="14" spans="1:16" x14ac:dyDescent="0.25">
      <c r="A14" t="s">
        <v>11</v>
      </c>
      <c r="B14" t="s">
        <v>4</v>
      </c>
      <c r="C14">
        <v>3</v>
      </c>
      <c r="D14">
        <f t="shared" ref="D14:D25" si="4">C14+1</f>
        <v>4</v>
      </c>
      <c r="E14">
        <v>30</v>
      </c>
      <c r="F14">
        <v>24</v>
      </c>
      <c r="G14">
        <v>0</v>
      </c>
      <c r="H14">
        <v>24</v>
      </c>
      <c r="I14">
        <v>0</v>
      </c>
      <c r="J14" s="3">
        <v>0</v>
      </c>
      <c r="K14">
        <v>0</v>
      </c>
      <c r="L14">
        <v>0</v>
      </c>
      <c r="N14">
        <f t="shared" si="1"/>
        <v>0</v>
      </c>
      <c r="O14" s="7">
        <f t="shared" si="2"/>
        <v>0</v>
      </c>
      <c r="P14" s="7">
        <f t="shared" si="3"/>
        <v>0</v>
      </c>
    </row>
    <row r="15" spans="1:16" x14ac:dyDescent="0.25">
      <c r="A15" t="s">
        <v>11</v>
      </c>
      <c r="B15" t="s">
        <v>4</v>
      </c>
      <c r="C15">
        <v>4</v>
      </c>
      <c r="D15">
        <f t="shared" si="4"/>
        <v>5</v>
      </c>
      <c r="E15">
        <v>30</v>
      </c>
      <c r="F15">
        <v>18</v>
      </c>
      <c r="G15">
        <v>0</v>
      </c>
      <c r="H15">
        <v>16</v>
      </c>
      <c r="I15">
        <v>2</v>
      </c>
      <c r="J15" s="3">
        <v>0</v>
      </c>
      <c r="K15">
        <v>0</v>
      </c>
      <c r="L15">
        <v>2</v>
      </c>
      <c r="N15">
        <f t="shared" si="1"/>
        <v>0</v>
      </c>
      <c r="O15" s="7">
        <f t="shared" si="2"/>
        <v>0</v>
      </c>
      <c r="P15" s="7">
        <f t="shared" si="3"/>
        <v>0</v>
      </c>
    </row>
    <row r="16" spans="1:16" x14ac:dyDescent="0.25">
      <c r="A16" t="s">
        <v>11</v>
      </c>
      <c r="B16" t="s">
        <v>12</v>
      </c>
      <c r="C16">
        <v>5</v>
      </c>
      <c r="D16">
        <f t="shared" si="4"/>
        <v>6</v>
      </c>
      <c r="E16">
        <v>30</v>
      </c>
      <c r="F16">
        <v>28</v>
      </c>
      <c r="G16">
        <v>5</v>
      </c>
      <c r="H16">
        <v>13</v>
      </c>
      <c r="I16">
        <v>10</v>
      </c>
      <c r="J16" s="3">
        <v>10</v>
      </c>
      <c r="K16">
        <v>0</v>
      </c>
      <c r="L16">
        <v>0</v>
      </c>
      <c r="N16">
        <f t="shared" si="1"/>
        <v>15</v>
      </c>
      <c r="O16" s="7">
        <f t="shared" si="2"/>
        <v>0.5357142857142857</v>
      </c>
      <c r="P16" s="7">
        <f t="shared" si="3"/>
        <v>0.5</v>
      </c>
    </row>
    <row r="17" spans="1:16" x14ac:dyDescent="0.25">
      <c r="A17" t="s">
        <v>11</v>
      </c>
      <c r="B17" t="s">
        <v>12</v>
      </c>
      <c r="C17">
        <v>6</v>
      </c>
      <c r="D17">
        <f t="shared" si="4"/>
        <v>7</v>
      </c>
      <c r="E17">
        <v>30</v>
      </c>
      <c r="F17">
        <v>25</v>
      </c>
      <c r="G17">
        <v>0</v>
      </c>
      <c r="H17">
        <v>21</v>
      </c>
      <c r="I17">
        <v>4</v>
      </c>
      <c r="J17" s="3">
        <v>4</v>
      </c>
      <c r="K17">
        <v>0</v>
      </c>
      <c r="L17">
        <v>0</v>
      </c>
      <c r="N17">
        <f t="shared" si="1"/>
        <v>4</v>
      </c>
      <c r="O17" s="7">
        <f t="shared" si="2"/>
        <v>0.16</v>
      </c>
      <c r="P17" s="7">
        <f t="shared" si="3"/>
        <v>0.13333333333333333</v>
      </c>
    </row>
    <row r="18" spans="1:16" x14ac:dyDescent="0.25">
      <c r="A18" t="s">
        <v>11</v>
      </c>
      <c r="B18" t="s">
        <v>12</v>
      </c>
      <c r="C18">
        <v>7</v>
      </c>
      <c r="D18">
        <f t="shared" si="4"/>
        <v>8</v>
      </c>
      <c r="E18">
        <v>30</v>
      </c>
      <c r="F18">
        <v>24</v>
      </c>
      <c r="G18">
        <v>2</v>
      </c>
      <c r="H18">
        <v>15</v>
      </c>
      <c r="I18">
        <v>7</v>
      </c>
      <c r="J18" s="3">
        <v>6</v>
      </c>
      <c r="K18">
        <v>0</v>
      </c>
      <c r="L18">
        <v>1</v>
      </c>
      <c r="N18">
        <f t="shared" si="1"/>
        <v>8</v>
      </c>
      <c r="O18" s="7">
        <f t="shared" si="2"/>
        <v>0.33333333333333331</v>
      </c>
      <c r="P18" s="7">
        <f t="shared" si="3"/>
        <v>0.26666666666666666</v>
      </c>
    </row>
    <row r="19" spans="1:16" x14ac:dyDescent="0.25">
      <c r="A19" t="s">
        <v>11</v>
      </c>
      <c r="B19" t="s">
        <v>12</v>
      </c>
      <c r="C19">
        <v>8</v>
      </c>
      <c r="D19">
        <f t="shared" si="4"/>
        <v>9</v>
      </c>
      <c r="E19">
        <v>30</v>
      </c>
      <c r="F19">
        <v>30</v>
      </c>
      <c r="G19">
        <v>1</v>
      </c>
      <c r="H19">
        <v>12</v>
      </c>
      <c r="I19">
        <v>17</v>
      </c>
      <c r="J19" s="3">
        <v>17</v>
      </c>
      <c r="K19">
        <v>0</v>
      </c>
      <c r="L19">
        <v>0</v>
      </c>
      <c r="N19">
        <f t="shared" si="1"/>
        <v>18</v>
      </c>
      <c r="O19" s="7">
        <f t="shared" si="2"/>
        <v>0.6</v>
      </c>
      <c r="P19" s="7">
        <f t="shared" si="3"/>
        <v>0.6</v>
      </c>
    </row>
    <row r="20" spans="1:16" x14ac:dyDescent="0.25">
      <c r="A20" t="s">
        <v>11</v>
      </c>
      <c r="B20" t="s">
        <v>12</v>
      </c>
      <c r="C20">
        <v>9</v>
      </c>
      <c r="D20">
        <f t="shared" si="4"/>
        <v>10</v>
      </c>
      <c r="E20">
        <v>30</v>
      </c>
      <c r="F20">
        <v>9</v>
      </c>
      <c r="G20">
        <v>5</v>
      </c>
      <c r="H20">
        <v>4</v>
      </c>
      <c r="I20">
        <v>0</v>
      </c>
      <c r="J20" s="3">
        <v>0</v>
      </c>
      <c r="K20">
        <v>0</v>
      </c>
      <c r="L20">
        <v>0</v>
      </c>
      <c r="N20">
        <f t="shared" si="1"/>
        <v>5</v>
      </c>
      <c r="O20" s="7">
        <f t="shared" si="2"/>
        <v>0.55555555555555558</v>
      </c>
      <c r="P20" s="7">
        <f t="shared" si="3"/>
        <v>0.16666666666666666</v>
      </c>
    </row>
    <row r="21" spans="1:16" x14ac:dyDescent="0.25">
      <c r="A21" t="s">
        <v>13</v>
      </c>
      <c r="B21" t="s">
        <v>12</v>
      </c>
      <c r="C21">
        <v>5</v>
      </c>
      <c r="D21">
        <f t="shared" si="4"/>
        <v>6</v>
      </c>
      <c r="E21">
        <v>30</v>
      </c>
      <c r="F21">
        <v>22</v>
      </c>
      <c r="G21">
        <v>0</v>
      </c>
      <c r="H21">
        <v>10</v>
      </c>
      <c r="I21">
        <v>12</v>
      </c>
      <c r="J21" s="3">
        <v>4</v>
      </c>
      <c r="K21">
        <v>0</v>
      </c>
      <c r="L21">
        <v>8</v>
      </c>
      <c r="N21">
        <f t="shared" si="1"/>
        <v>4</v>
      </c>
      <c r="O21" s="7">
        <f t="shared" si="2"/>
        <v>0.18181818181818182</v>
      </c>
      <c r="P21" s="7">
        <f t="shared" si="3"/>
        <v>0.13333333333333333</v>
      </c>
    </row>
    <row r="22" spans="1:16" x14ac:dyDescent="0.25">
      <c r="A22" t="s">
        <v>13</v>
      </c>
      <c r="B22" t="s">
        <v>12</v>
      </c>
      <c r="C22">
        <v>6</v>
      </c>
      <c r="D22">
        <f t="shared" si="4"/>
        <v>7</v>
      </c>
      <c r="E22">
        <v>30</v>
      </c>
      <c r="F22">
        <v>27</v>
      </c>
      <c r="G22">
        <v>19</v>
      </c>
      <c r="H22">
        <v>8</v>
      </c>
      <c r="I22">
        <v>0</v>
      </c>
      <c r="J22" s="3">
        <v>0</v>
      </c>
      <c r="K22">
        <v>0</v>
      </c>
      <c r="L22">
        <v>0</v>
      </c>
      <c r="N22">
        <f t="shared" si="1"/>
        <v>19</v>
      </c>
      <c r="O22" s="7">
        <f t="shared" si="2"/>
        <v>0.70370370370370372</v>
      </c>
      <c r="P22" s="7">
        <f t="shared" si="3"/>
        <v>0.6333333333333333</v>
      </c>
    </row>
    <row r="23" spans="1:16" x14ac:dyDescent="0.25">
      <c r="A23" t="s">
        <v>13</v>
      </c>
      <c r="B23" t="s">
        <v>12</v>
      </c>
      <c r="C23">
        <v>7</v>
      </c>
      <c r="D23">
        <f t="shared" si="4"/>
        <v>8</v>
      </c>
      <c r="E23">
        <v>30</v>
      </c>
      <c r="F23">
        <v>27</v>
      </c>
      <c r="G23">
        <v>0</v>
      </c>
      <c r="H23">
        <v>24</v>
      </c>
      <c r="I23">
        <v>3</v>
      </c>
      <c r="J23" s="3">
        <v>0</v>
      </c>
      <c r="K23">
        <v>0</v>
      </c>
      <c r="L23">
        <v>3</v>
      </c>
      <c r="N23">
        <f t="shared" si="1"/>
        <v>0</v>
      </c>
      <c r="O23" s="7">
        <f t="shared" si="2"/>
        <v>0</v>
      </c>
      <c r="P23" s="7">
        <f t="shared" si="3"/>
        <v>0</v>
      </c>
    </row>
    <row r="24" spans="1:16" x14ac:dyDescent="0.25">
      <c r="A24" t="s">
        <v>13</v>
      </c>
      <c r="B24" t="s">
        <v>12</v>
      </c>
      <c r="C24">
        <v>8</v>
      </c>
      <c r="D24">
        <f t="shared" si="4"/>
        <v>9</v>
      </c>
      <c r="E24">
        <v>30</v>
      </c>
      <c r="F24">
        <v>24</v>
      </c>
      <c r="G24">
        <v>4</v>
      </c>
      <c r="H24">
        <v>18</v>
      </c>
      <c r="I24">
        <v>2</v>
      </c>
      <c r="J24" s="3">
        <v>0</v>
      </c>
      <c r="K24">
        <v>0</v>
      </c>
      <c r="L24">
        <v>2</v>
      </c>
      <c r="N24">
        <f t="shared" si="1"/>
        <v>4</v>
      </c>
      <c r="O24" s="7">
        <f t="shared" si="2"/>
        <v>0.16666666666666666</v>
      </c>
      <c r="P24" s="7">
        <f t="shared" si="3"/>
        <v>0.13333333333333333</v>
      </c>
    </row>
    <row r="25" spans="1:16" x14ac:dyDescent="0.25">
      <c r="A25" t="s">
        <v>13</v>
      </c>
      <c r="B25" t="s">
        <v>12</v>
      </c>
      <c r="C25">
        <v>9</v>
      </c>
      <c r="D25">
        <f t="shared" si="4"/>
        <v>10</v>
      </c>
      <c r="E25">
        <v>30</v>
      </c>
      <c r="F25">
        <v>26</v>
      </c>
      <c r="G25">
        <v>0</v>
      </c>
      <c r="H25">
        <v>21</v>
      </c>
      <c r="I25">
        <v>5</v>
      </c>
      <c r="J25" s="3">
        <v>0</v>
      </c>
      <c r="K25">
        <v>0</v>
      </c>
      <c r="L25">
        <v>5</v>
      </c>
      <c r="N25">
        <f t="shared" si="1"/>
        <v>0</v>
      </c>
      <c r="O25" s="7">
        <f t="shared" si="2"/>
        <v>0</v>
      </c>
      <c r="P25" s="7">
        <f t="shared" si="3"/>
        <v>0</v>
      </c>
    </row>
    <row r="26" spans="1:16" x14ac:dyDescent="0.25">
      <c r="A26" t="s">
        <v>6</v>
      </c>
      <c r="B26" t="s">
        <v>4</v>
      </c>
      <c r="C26" t="s">
        <v>9</v>
      </c>
      <c r="D26">
        <v>1</v>
      </c>
      <c r="E26">
        <v>30</v>
      </c>
      <c r="F26">
        <v>29</v>
      </c>
      <c r="G26">
        <v>0</v>
      </c>
      <c r="H26">
        <v>12</v>
      </c>
      <c r="I26">
        <v>17</v>
      </c>
      <c r="J26" s="3">
        <v>0</v>
      </c>
      <c r="K26">
        <v>1</v>
      </c>
      <c r="L26">
        <v>16</v>
      </c>
      <c r="N26">
        <f t="shared" si="1"/>
        <v>1</v>
      </c>
      <c r="O26" s="7">
        <f t="shared" si="2"/>
        <v>3.4482758620689655E-2</v>
      </c>
      <c r="P26" s="7">
        <f t="shared" si="3"/>
        <v>3.3333333333333333E-2</v>
      </c>
    </row>
    <row r="27" spans="1:16" x14ac:dyDescent="0.25">
      <c r="A27" t="s">
        <v>6</v>
      </c>
      <c r="B27" t="s">
        <v>4</v>
      </c>
      <c r="C27">
        <v>1</v>
      </c>
      <c r="D27">
        <f t="shared" ref="D27:D35" si="5">C27+1</f>
        <v>2</v>
      </c>
      <c r="E27">
        <v>30</v>
      </c>
      <c r="F27">
        <v>30</v>
      </c>
      <c r="G27">
        <v>1</v>
      </c>
      <c r="H27">
        <v>11</v>
      </c>
      <c r="I27">
        <v>18</v>
      </c>
      <c r="J27" s="3">
        <v>0</v>
      </c>
      <c r="K27">
        <v>0</v>
      </c>
      <c r="L27">
        <v>18</v>
      </c>
      <c r="N27">
        <f t="shared" si="1"/>
        <v>1</v>
      </c>
      <c r="O27" s="7">
        <f t="shared" si="2"/>
        <v>3.3333333333333333E-2</v>
      </c>
      <c r="P27" s="7">
        <f t="shared" si="3"/>
        <v>3.3333333333333333E-2</v>
      </c>
    </row>
    <row r="28" spans="1:16" x14ac:dyDescent="0.25">
      <c r="A28" t="s">
        <v>6</v>
      </c>
      <c r="B28" t="s">
        <v>4</v>
      </c>
      <c r="C28">
        <v>2</v>
      </c>
      <c r="D28">
        <f t="shared" si="5"/>
        <v>3</v>
      </c>
      <c r="E28">
        <v>30</v>
      </c>
      <c r="F28">
        <v>30</v>
      </c>
      <c r="G28">
        <v>9</v>
      </c>
      <c r="H28">
        <v>7</v>
      </c>
      <c r="I28">
        <v>14</v>
      </c>
      <c r="J28" s="3">
        <v>0</v>
      </c>
      <c r="K28">
        <v>0</v>
      </c>
      <c r="L28">
        <v>14</v>
      </c>
      <c r="N28">
        <f t="shared" si="1"/>
        <v>9</v>
      </c>
      <c r="O28" s="7">
        <f t="shared" si="2"/>
        <v>0.3</v>
      </c>
      <c r="P28" s="7">
        <f t="shared" si="3"/>
        <v>0.3</v>
      </c>
    </row>
    <row r="29" spans="1:16" x14ac:dyDescent="0.25">
      <c r="A29" t="s">
        <v>6</v>
      </c>
      <c r="B29" t="s">
        <v>4</v>
      </c>
      <c r="C29">
        <v>3</v>
      </c>
      <c r="D29">
        <f t="shared" si="5"/>
        <v>4</v>
      </c>
      <c r="E29">
        <v>30</v>
      </c>
      <c r="F29">
        <v>30</v>
      </c>
      <c r="G29">
        <v>11</v>
      </c>
      <c r="H29">
        <v>7</v>
      </c>
      <c r="I29">
        <v>12</v>
      </c>
      <c r="J29" s="3">
        <v>0</v>
      </c>
      <c r="K29">
        <v>0</v>
      </c>
      <c r="L29">
        <v>12</v>
      </c>
      <c r="N29">
        <f t="shared" si="1"/>
        <v>11</v>
      </c>
      <c r="O29" s="7">
        <f t="shared" si="2"/>
        <v>0.36666666666666664</v>
      </c>
      <c r="P29" s="7">
        <f t="shared" si="3"/>
        <v>0.36666666666666664</v>
      </c>
    </row>
    <row r="30" spans="1:16" x14ac:dyDescent="0.25">
      <c r="A30" t="s">
        <v>6</v>
      </c>
      <c r="B30" t="s">
        <v>4</v>
      </c>
      <c r="C30">
        <v>4</v>
      </c>
      <c r="D30">
        <f t="shared" si="5"/>
        <v>5</v>
      </c>
      <c r="E30">
        <v>30</v>
      </c>
      <c r="F30">
        <v>30</v>
      </c>
      <c r="G30">
        <v>10</v>
      </c>
      <c r="H30">
        <v>10</v>
      </c>
      <c r="I30">
        <v>10</v>
      </c>
      <c r="J30" s="3">
        <v>0</v>
      </c>
      <c r="K30">
        <v>0</v>
      </c>
      <c r="L30">
        <v>10</v>
      </c>
      <c r="N30">
        <f t="shared" si="1"/>
        <v>10</v>
      </c>
      <c r="O30" s="7">
        <f t="shared" si="2"/>
        <v>0.33333333333333331</v>
      </c>
      <c r="P30" s="7">
        <f t="shared" si="3"/>
        <v>0.33333333333333331</v>
      </c>
    </row>
    <row r="31" spans="1:16" x14ac:dyDescent="0.25">
      <c r="A31" t="s">
        <v>6</v>
      </c>
      <c r="B31" t="s">
        <v>12</v>
      </c>
      <c r="C31">
        <v>5</v>
      </c>
      <c r="D31">
        <f t="shared" si="5"/>
        <v>6</v>
      </c>
      <c r="E31">
        <v>30</v>
      </c>
      <c r="F31">
        <v>23</v>
      </c>
      <c r="G31">
        <v>0</v>
      </c>
      <c r="H31">
        <v>9</v>
      </c>
      <c r="I31">
        <v>14</v>
      </c>
      <c r="J31" s="3">
        <v>0</v>
      </c>
      <c r="K31">
        <v>0</v>
      </c>
      <c r="L31">
        <v>14</v>
      </c>
      <c r="N31">
        <f t="shared" si="1"/>
        <v>0</v>
      </c>
      <c r="O31" s="7">
        <f t="shared" si="2"/>
        <v>0</v>
      </c>
      <c r="P31" s="7">
        <f t="shared" si="3"/>
        <v>0</v>
      </c>
    </row>
    <row r="32" spans="1:16" x14ac:dyDescent="0.25">
      <c r="A32" t="s">
        <v>6</v>
      </c>
      <c r="B32" t="s">
        <v>12</v>
      </c>
      <c r="C32">
        <v>6</v>
      </c>
      <c r="D32">
        <f t="shared" si="5"/>
        <v>7</v>
      </c>
      <c r="E32">
        <v>30</v>
      </c>
      <c r="F32">
        <v>30</v>
      </c>
      <c r="G32">
        <v>2</v>
      </c>
      <c r="H32">
        <v>15</v>
      </c>
      <c r="I32">
        <v>13</v>
      </c>
      <c r="J32" s="3">
        <v>0</v>
      </c>
      <c r="K32">
        <v>1</v>
      </c>
      <c r="L32">
        <v>12</v>
      </c>
      <c r="N32">
        <f t="shared" si="1"/>
        <v>3</v>
      </c>
      <c r="O32" s="7">
        <f t="shared" si="2"/>
        <v>0.1</v>
      </c>
      <c r="P32" s="7">
        <f t="shared" si="3"/>
        <v>0.1</v>
      </c>
    </row>
    <row r="33" spans="1:16" x14ac:dyDescent="0.25">
      <c r="A33" t="s">
        <v>6</v>
      </c>
      <c r="B33" t="s">
        <v>12</v>
      </c>
      <c r="C33">
        <v>7</v>
      </c>
      <c r="D33">
        <f t="shared" si="5"/>
        <v>8</v>
      </c>
      <c r="E33">
        <v>30</v>
      </c>
      <c r="F33">
        <v>29</v>
      </c>
      <c r="G33">
        <v>0</v>
      </c>
      <c r="H33">
        <v>2</v>
      </c>
      <c r="I33">
        <v>27</v>
      </c>
      <c r="J33" s="3">
        <v>0</v>
      </c>
      <c r="K33">
        <v>1</v>
      </c>
      <c r="L33">
        <v>26</v>
      </c>
      <c r="N33">
        <f t="shared" si="1"/>
        <v>1</v>
      </c>
      <c r="O33" s="7">
        <f t="shared" si="2"/>
        <v>3.4482758620689655E-2</v>
      </c>
      <c r="P33" s="7">
        <f t="shared" si="3"/>
        <v>3.3333333333333333E-2</v>
      </c>
    </row>
    <row r="34" spans="1:16" s="4" customFormat="1" x14ac:dyDescent="0.25">
      <c r="A34" s="4" t="s">
        <v>6</v>
      </c>
      <c r="B34" s="4" t="s">
        <v>12</v>
      </c>
      <c r="C34" s="4">
        <v>8</v>
      </c>
      <c r="D34" s="4">
        <f t="shared" si="5"/>
        <v>9</v>
      </c>
      <c r="E34" s="4">
        <v>30</v>
      </c>
      <c r="F34" s="4">
        <v>29</v>
      </c>
      <c r="G34" s="4">
        <v>0</v>
      </c>
      <c r="H34" s="4">
        <v>3</v>
      </c>
      <c r="I34" s="4">
        <v>27</v>
      </c>
      <c r="J34" s="5">
        <v>0</v>
      </c>
      <c r="K34" s="4">
        <v>1</v>
      </c>
      <c r="L34" s="4">
        <v>25</v>
      </c>
      <c r="N34">
        <f t="shared" si="1"/>
        <v>1</v>
      </c>
      <c r="O34" s="7">
        <f t="shared" si="2"/>
        <v>3.4482758620689655E-2</v>
      </c>
      <c r="P34" s="7">
        <f t="shared" si="3"/>
        <v>3.3333333333333333E-2</v>
      </c>
    </row>
    <row r="35" spans="1:16" x14ac:dyDescent="0.25">
      <c r="A35" t="s">
        <v>6</v>
      </c>
      <c r="B35" t="s">
        <v>12</v>
      </c>
      <c r="C35">
        <v>9</v>
      </c>
      <c r="D35">
        <f t="shared" si="5"/>
        <v>10</v>
      </c>
      <c r="E35">
        <v>30</v>
      </c>
      <c r="F35">
        <v>28</v>
      </c>
      <c r="G35">
        <v>1</v>
      </c>
      <c r="H35">
        <v>8</v>
      </c>
      <c r="I35">
        <v>19</v>
      </c>
      <c r="J35" s="3">
        <v>0</v>
      </c>
      <c r="K35">
        <v>0</v>
      </c>
      <c r="L35">
        <v>19</v>
      </c>
      <c r="N35">
        <f t="shared" si="1"/>
        <v>1</v>
      </c>
      <c r="O35" s="7">
        <f t="shared" si="2"/>
        <v>3.5714285714285712E-2</v>
      </c>
      <c r="P35" s="7">
        <f t="shared" si="3"/>
        <v>3.3333333333333333E-2</v>
      </c>
    </row>
    <row r="36" spans="1:16" x14ac:dyDescent="0.25">
      <c r="A36" t="s">
        <v>7</v>
      </c>
      <c r="B36" t="s">
        <v>4</v>
      </c>
      <c r="C36" t="s">
        <v>9</v>
      </c>
      <c r="D36">
        <v>1</v>
      </c>
      <c r="E36">
        <v>30</v>
      </c>
      <c r="F36">
        <v>30</v>
      </c>
      <c r="G36">
        <v>3</v>
      </c>
      <c r="H36">
        <v>15</v>
      </c>
      <c r="I36">
        <v>12</v>
      </c>
      <c r="J36" s="3">
        <v>0</v>
      </c>
      <c r="K36">
        <v>0</v>
      </c>
      <c r="L36">
        <v>12</v>
      </c>
      <c r="N36">
        <f t="shared" si="1"/>
        <v>3</v>
      </c>
      <c r="O36" s="7">
        <f t="shared" si="2"/>
        <v>0.1</v>
      </c>
      <c r="P36" s="7">
        <f t="shared" si="3"/>
        <v>0.1</v>
      </c>
    </row>
    <row r="37" spans="1:16" x14ac:dyDescent="0.25">
      <c r="A37" t="s">
        <v>7</v>
      </c>
      <c r="B37" t="s">
        <v>4</v>
      </c>
      <c r="C37">
        <v>1</v>
      </c>
      <c r="D37">
        <f t="shared" ref="D37:D45" si="6">C37+1</f>
        <v>2</v>
      </c>
      <c r="E37">
        <v>30</v>
      </c>
      <c r="F37">
        <v>27</v>
      </c>
      <c r="G37">
        <v>5</v>
      </c>
      <c r="H37">
        <v>0</v>
      </c>
      <c r="I37">
        <v>22</v>
      </c>
      <c r="J37" s="3">
        <v>0</v>
      </c>
      <c r="K37">
        <v>0</v>
      </c>
      <c r="L37">
        <v>22</v>
      </c>
      <c r="N37">
        <f t="shared" si="1"/>
        <v>5</v>
      </c>
      <c r="O37" s="7">
        <f t="shared" si="2"/>
        <v>0.18518518518518517</v>
      </c>
      <c r="P37" s="7">
        <f t="shared" si="3"/>
        <v>0.16666666666666666</v>
      </c>
    </row>
    <row r="38" spans="1:16" x14ac:dyDescent="0.25">
      <c r="A38" t="s">
        <v>7</v>
      </c>
      <c r="B38" t="s">
        <v>4</v>
      </c>
      <c r="C38">
        <v>2</v>
      </c>
      <c r="D38">
        <f t="shared" si="6"/>
        <v>3</v>
      </c>
      <c r="E38">
        <v>30</v>
      </c>
      <c r="F38">
        <v>27</v>
      </c>
      <c r="G38">
        <v>0</v>
      </c>
      <c r="H38">
        <v>2</v>
      </c>
      <c r="I38">
        <v>25</v>
      </c>
      <c r="J38" s="3">
        <v>0</v>
      </c>
      <c r="K38">
        <v>0</v>
      </c>
      <c r="L38">
        <v>25</v>
      </c>
      <c r="N38">
        <f t="shared" si="1"/>
        <v>0</v>
      </c>
      <c r="O38" s="7">
        <f t="shared" si="2"/>
        <v>0</v>
      </c>
      <c r="P38" s="7">
        <f t="shared" si="3"/>
        <v>0</v>
      </c>
    </row>
    <row r="39" spans="1:16" x14ac:dyDescent="0.25">
      <c r="A39" t="s">
        <v>7</v>
      </c>
      <c r="B39" t="s">
        <v>4</v>
      </c>
      <c r="C39">
        <v>3</v>
      </c>
      <c r="D39">
        <f t="shared" si="6"/>
        <v>4</v>
      </c>
      <c r="E39">
        <v>30</v>
      </c>
      <c r="F39">
        <v>29</v>
      </c>
      <c r="G39">
        <v>0</v>
      </c>
      <c r="H39">
        <v>18</v>
      </c>
      <c r="I39">
        <v>11</v>
      </c>
      <c r="J39" s="3">
        <v>0</v>
      </c>
      <c r="K39">
        <v>0</v>
      </c>
      <c r="L39">
        <v>11</v>
      </c>
      <c r="N39">
        <f t="shared" si="1"/>
        <v>0</v>
      </c>
      <c r="O39" s="7">
        <f t="shared" si="2"/>
        <v>0</v>
      </c>
      <c r="P39" s="7">
        <f t="shared" si="3"/>
        <v>0</v>
      </c>
    </row>
    <row r="40" spans="1:16" x14ac:dyDescent="0.25">
      <c r="A40" t="s">
        <v>7</v>
      </c>
      <c r="B40" t="s">
        <v>4</v>
      </c>
      <c r="C40">
        <v>4</v>
      </c>
      <c r="D40">
        <f t="shared" si="6"/>
        <v>5</v>
      </c>
      <c r="E40">
        <v>30</v>
      </c>
      <c r="F40">
        <v>15</v>
      </c>
      <c r="G40">
        <v>0</v>
      </c>
      <c r="H40">
        <v>0</v>
      </c>
      <c r="I40">
        <v>15</v>
      </c>
      <c r="J40" s="3">
        <v>0</v>
      </c>
      <c r="K40">
        <v>1</v>
      </c>
      <c r="L40">
        <v>14</v>
      </c>
      <c r="N40">
        <f t="shared" si="1"/>
        <v>1</v>
      </c>
      <c r="O40" s="7">
        <f t="shared" si="2"/>
        <v>6.6666666666666666E-2</v>
      </c>
      <c r="P40" s="7">
        <f t="shared" si="3"/>
        <v>3.3333333333333333E-2</v>
      </c>
    </row>
    <row r="41" spans="1:16" x14ac:dyDescent="0.25">
      <c r="A41" t="s">
        <v>7</v>
      </c>
      <c r="B41" t="s">
        <v>12</v>
      </c>
      <c r="C41">
        <v>5</v>
      </c>
      <c r="D41">
        <f t="shared" si="6"/>
        <v>6</v>
      </c>
      <c r="E41">
        <v>30</v>
      </c>
      <c r="F41">
        <v>30</v>
      </c>
      <c r="G41">
        <v>1</v>
      </c>
      <c r="H41">
        <v>3</v>
      </c>
      <c r="I41">
        <v>26</v>
      </c>
      <c r="J41" s="3">
        <v>0</v>
      </c>
      <c r="K41">
        <v>1</v>
      </c>
      <c r="L41">
        <v>25</v>
      </c>
      <c r="N41">
        <f t="shared" si="1"/>
        <v>2</v>
      </c>
      <c r="O41" s="7">
        <f t="shared" si="2"/>
        <v>6.6666666666666666E-2</v>
      </c>
      <c r="P41" s="7">
        <f t="shared" si="3"/>
        <v>6.6666666666666666E-2</v>
      </c>
    </row>
    <row r="42" spans="1:16" x14ac:dyDescent="0.25">
      <c r="A42" t="s">
        <v>7</v>
      </c>
      <c r="B42" t="s">
        <v>12</v>
      </c>
      <c r="C42">
        <v>6</v>
      </c>
      <c r="D42">
        <f t="shared" si="6"/>
        <v>7</v>
      </c>
      <c r="E42">
        <v>30</v>
      </c>
      <c r="F42">
        <v>26</v>
      </c>
      <c r="G42">
        <v>0</v>
      </c>
      <c r="H42">
        <v>5</v>
      </c>
      <c r="I42">
        <v>21</v>
      </c>
      <c r="J42" s="3">
        <v>0</v>
      </c>
      <c r="K42">
        <v>0</v>
      </c>
      <c r="L42">
        <v>21</v>
      </c>
      <c r="N42">
        <f t="shared" si="1"/>
        <v>0</v>
      </c>
      <c r="O42" s="7">
        <f t="shared" si="2"/>
        <v>0</v>
      </c>
      <c r="P42" s="7">
        <f t="shared" si="3"/>
        <v>0</v>
      </c>
    </row>
    <row r="43" spans="1:16" x14ac:dyDescent="0.25">
      <c r="A43" t="s">
        <v>7</v>
      </c>
      <c r="B43" t="s">
        <v>12</v>
      </c>
      <c r="C43">
        <v>7</v>
      </c>
      <c r="D43">
        <f t="shared" si="6"/>
        <v>8</v>
      </c>
      <c r="E43">
        <v>30</v>
      </c>
      <c r="F43">
        <v>29</v>
      </c>
      <c r="G43">
        <v>2</v>
      </c>
      <c r="H43">
        <v>5</v>
      </c>
      <c r="I43">
        <v>22</v>
      </c>
      <c r="J43" s="3">
        <v>0</v>
      </c>
      <c r="K43">
        <v>0</v>
      </c>
      <c r="L43">
        <v>22</v>
      </c>
      <c r="N43">
        <f t="shared" si="1"/>
        <v>2</v>
      </c>
      <c r="O43" s="7">
        <f t="shared" si="2"/>
        <v>6.8965517241379309E-2</v>
      </c>
      <c r="P43" s="7">
        <f t="shared" si="3"/>
        <v>6.6666666666666666E-2</v>
      </c>
    </row>
    <row r="44" spans="1:16" x14ac:dyDescent="0.25">
      <c r="A44" t="s">
        <v>7</v>
      </c>
      <c r="B44" t="s">
        <v>12</v>
      </c>
      <c r="C44">
        <v>8</v>
      </c>
      <c r="D44">
        <f t="shared" si="6"/>
        <v>9</v>
      </c>
      <c r="E44">
        <v>30</v>
      </c>
      <c r="F44">
        <v>30</v>
      </c>
      <c r="G44">
        <v>0</v>
      </c>
      <c r="H44">
        <v>2</v>
      </c>
      <c r="I44">
        <v>28</v>
      </c>
      <c r="J44" s="3">
        <v>0</v>
      </c>
      <c r="K44">
        <v>0</v>
      </c>
      <c r="L44">
        <v>28</v>
      </c>
      <c r="N44">
        <f t="shared" si="1"/>
        <v>0</v>
      </c>
      <c r="O44" s="7">
        <f t="shared" si="2"/>
        <v>0</v>
      </c>
      <c r="P44" s="7">
        <f t="shared" si="3"/>
        <v>0</v>
      </c>
    </row>
    <row r="45" spans="1:16" x14ac:dyDescent="0.25">
      <c r="A45" t="s">
        <v>7</v>
      </c>
      <c r="B45" t="s">
        <v>12</v>
      </c>
      <c r="C45">
        <v>9</v>
      </c>
      <c r="D45">
        <f t="shared" si="6"/>
        <v>10</v>
      </c>
      <c r="E45">
        <v>30</v>
      </c>
      <c r="F45">
        <v>30</v>
      </c>
      <c r="G45">
        <v>11</v>
      </c>
      <c r="H45">
        <v>6</v>
      </c>
      <c r="I45">
        <v>13</v>
      </c>
      <c r="J45" s="3">
        <v>0</v>
      </c>
      <c r="K45">
        <v>0</v>
      </c>
      <c r="L45">
        <v>13</v>
      </c>
      <c r="N45">
        <f t="shared" si="1"/>
        <v>11</v>
      </c>
      <c r="O45" s="7">
        <f t="shared" si="2"/>
        <v>0.36666666666666664</v>
      </c>
      <c r="P45" s="7">
        <f t="shared" si="3"/>
        <v>0.36666666666666664</v>
      </c>
    </row>
    <row r="46" spans="1:16" x14ac:dyDescent="0.25">
      <c r="A46" t="s">
        <v>8</v>
      </c>
      <c r="B46" t="s">
        <v>4</v>
      </c>
      <c r="C46" t="s">
        <v>9</v>
      </c>
      <c r="D46">
        <v>1</v>
      </c>
      <c r="E46">
        <v>30</v>
      </c>
      <c r="F46">
        <v>30</v>
      </c>
      <c r="G46">
        <v>1</v>
      </c>
      <c r="H46">
        <v>29</v>
      </c>
      <c r="I46">
        <v>0</v>
      </c>
      <c r="J46" s="3">
        <v>0</v>
      </c>
      <c r="K46">
        <v>0</v>
      </c>
      <c r="L46">
        <v>0</v>
      </c>
      <c r="N46">
        <f t="shared" si="1"/>
        <v>1</v>
      </c>
      <c r="O46" s="7">
        <f t="shared" si="2"/>
        <v>3.3333333333333333E-2</v>
      </c>
      <c r="P46" s="7">
        <f t="shared" si="3"/>
        <v>3.3333333333333333E-2</v>
      </c>
    </row>
    <row r="47" spans="1:16" x14ac:dyDescent="0.25">
      <c r="A47" t="s">
        <v>8</v>
      </c>
      <c r="B47" t="s">
        <v>4</v>
      </c>
      <c r="C47">
        <v>1</v>
      </c>
      <c r="D47">
        <f t="shared" ref="D47:D55" si="7">C47+1</f>
        <v>2</v>
      </c>
      <c r="E47">
        <v>30</v>
      </c>
      <c r="F47">
        <v>30</v>
      </c>
      <c r="G47">
        <v>1</v>
      </c>
      <c r="H47">
        <v>4</v>
      </c>
      <c r="I47">
        <v>25</v>
      </c>
      <c r="J47" s="3">
        <v>0</v>
      </c>
      <c r="K47">
        <v>0</v>
      </c>
      <c r="L47">
        <v>25</v>
      </c>
      <c r="N47">
        <f t="shared" si="1"/>
        <v>1</v>
      </c>
      <c r="O47" s="7">
        <f t="shared" si="2"/>
        <v>3.3333333333333333E-2</v>
      </c>
      <c r="P47" s="7">
        <f t="shared" si="3"/>
        <v>3.3333333333333333E-2</v>
      </c>
    </row>
    <row r="48" spans="1:16" x14ac:dyDescent="0.25">
      <c r="A48" t="s">
        <v>8</v>
      </c>
      <c r="B48" t="s">
        <v>4</v>
      </c>
      <c r="C48">
        <v>2</v>
      </c>
      <c r="D48">
        <f t="shared" si="7"/>
        <v>3</v>
      </c>
      <c r="E48">
        <v>30</v>
      </c>
      <c r="F48">
        <v>30</v>
      </c>
      <c r="G48">
        <v>0</v>
      </c>
      <c r="H48">
        <v>25</v>
      </c>
      <c r="I48">
        <v>5</v>
      </c>
      <c r="J48" s="3">
        <v>0</v>
      </c>
      <c r="K48">
        <v>0</v>
      </c>
      <c r="L48">
        <v>5</v>
      </c>
      <c r="N48">
        <f t="shared" si="1"/>
        <v>0</v>
      </c>
      <c r="O48" s="7">
        <f t="shared" si="2"/>
        <v>0</v>
      </c>
      <c r="P48" s="7">
        <f t="shared" si="3"/>
        <v>0</v>
      </c>
    </row>
    <row r="49" spans="1:16" x14ac:dyDescent="0.25">
      <c r="A49" t="s">
        <v>8</v>
      </c>
      <c r="B49" t="s">
        <v>4</v>
      </c>
      <c r="C49">
        <v>3</v>
      </c>
      <c r="D49">
        <f t="shared" si="7"/>
        <v>4</v>
      </c>
      <c r="E49">
        <v>30</v>
      </c>
      <c r="F49">
        <v>27</v>
      </c>
      <c r="G49">
        <v>2</v>
      </c>
      <c r="H49">
        <v>21</v>
      </c>
      <c r="I49">
        <v>4</v>
      </c>
      <c r="J49" s="3">
        <v>0</v>
      </c>
      <c r="K49">
        <v>0</v>
      </c>
      <c r="L49">
        <v>4</v>
      </c>
      <c r="N49">
        <f t="shared" si="1"/>
        <v>2</v>
      </c>
      <c r="O49" s="7">
        <f t="shared" si="2"/>
        <v>7.407407407407407E-2</v>
      </c>
      <c r="P49" s="7">
        <f t="shared" si="3"/>
        <v>6.6666666666666666E-2</v>
      </c>
    </row>
    <row r="50" spans="1:16" x14ac:dyDescent="0.25">
      <c r="A50" t="s">
        <v>8</v>
      </c>
      <c r="B50" t="s">
        <v>4</v>
      </c>
      <c r="C50">
        <v>4</v>
      </c>
      <c r="D50">
        <f t="shared" si="7"/>
        <v>5</v>
      </c>
      <c r="E50">
        <v>30</v>
      </c>
      <c r="F50">
        <v>30</v>
      </c>
      <c r="G50">
        <v>0</v>
      </c>
      <c r="H50">
        <v>30</v>
      </c>
      <c r="I50">
        <v>0</v>
      </c>
      <c r="J50" s="3">
        <v>0</v>
      </c>
      <c r="K50">
        <v>0</v>
      </c>
      <c r="L50">
        <v>0</v>
      </c>
      <c r="N50">
        <f t="shared" si="1"/>
        <v>0</v>
      </c>
      <c r="O50" s="7">
        <f t="shared" si="2"/>
        <v>0</v>
      </c>
      <c r="P50" s="7">
        <f t="shared" si="3"/>
        <v>0</v>
      </c>
    </row>
    <row r="51" spans="1:16" x14ac:dyDescent="0.25">
      <c r="A51" t="s">
        <v>8</v>
      </c>
      <c r="B51" t="s">
        <v>12</v>
      </c>
      <c r="C51">
        <v>5</v>
      </c>
      <c r="D51">
        <f t="shared" si="7"/>
        <v>6</v>
      </c>
      <c r="E51">
        <v>30</v>
      </c>
      <c r="F51">
        <v>30</v>
      </c>
      <c r="G51">
        <v>3</v>
      </c>
      <c r="H51">
        <v>27</v>
      </c>
      <c r="I51">
        <v>0</v>
      </c>
      <c r="J51" s="3">
        <v>0</v>
      </c>
      <c r="K51">
        <v>0</v>
      </c>
      <c r="L51">
        <v>0</v>
      </c>
      <c r="N51">
        <f t="shared" si="1"/>
        <v>3</v>
      </c>
      <c r="O51" s="7">
        <f t="shared" si="2"/>
        <v>0.1</v>
      </c>
      <c r="P51" s="7">
        <f t="shared" si="3"/>
        <v>0.1</v>
      </c>
    </row>
    <row r="52" spans="1:16" x14ac:dyDescent="0.25">
      <c r="A52" t="s">
        <v>8</v>
      </c>
      <c r="B52" t="s">
        <v>12</v>
      </c>
      <c r="C52">
        <v>6</v>
      </c>
      <c r="D52">
        <f t="shared" si="7"/>
        <v>7</v>
      </c>
      <c r="E52">
        <v>30</v>
      </c>
      <c r="F52">
        <v>28</v>
      </c>
      <c r="G52">
        <v>3</v>
      </c>
      <c r="H52">
        <v>24</v>
      </c>
      <c r="I52">
        <v>1</v>
      </c>
      <c r="J52" s="3">
        <v>0</v>
      </c>
      <c r="K52">
        <v>0</v>
      </c>
      <c r="L52">
        <v>1</v>
      </c>
      <c r="N52">
        <f t="shared" si="1"/>
        <v>3</v>
      </c>
      <c r="O52" s="7">
        <f t="shared" si="2"/>
        <v>0.10714285714285714</v>
      </c>
      <c r="P52" s="7">
        <f t="shared" si="3"/>
        <v>0.1</v>
      </c>
    </row>
    <row r="53" spans="1:16" x14ac:dyDescent="0.25">
      <c r="A53" t="s">
        <v>8</v>
      </c>
      <c r="B53" t="s">
        <v>12</v>
      </c>
      <c r="C53">
        <v>7</v>
      </c>
      <c r="D53">
        <f t="shared" si="7"/>
        <v>8</v>
      </c>
      <c r="E53">
        <v>30</v>
      </c>
      <c r="F53">
        <v>29</v>
      </c>
      <c r="G53">
        <v>2</v>
      </c>
      <c r="H53">
        <v>24</v>
      </c>
      <c r="I53">
        <v>3</v>
      </c>
      <c r="J53" s="3">
        <v>0</v>
      </c>
      <c r="K53">
        <v>0</v>
      </c>
      <c r="L53">
        <v>3</v>
      </c>
      <c r="N53">
        <f t="shared" si="1"/>
        <v>2</v>
      </c>
      <c r="O53" s="7">
        <f t="shared" si="2"/>
        <v>6.8965517241379309E-2</v>
      </c>
      <c r="P53" s="7">
        <f t="shared" si="3"/>
        <v>6.6666666666666666E-2</v>
      </c>
    </row>
    <row r="54" spans="1:16" x14ac:dyDescent="0.25">
      <c r="A54" t="s">
        <v>8</v>
      </c>
      <c r="B54" t="s">
        <v>12</v>
      </c>
      <c r="C54">
        <v>9</v>
      </c>
      <c r="D54">
        <f t="shared" si="7"/>
        <v>10</v>
      </c>
      <c r="E54">
        <v>30</v>
      </c>
      <c r="F54">
        <v>27</v>
      </c>
      <c r="G54">
        <v>22</v>
      </c>
      <c r="H54">
        <v>5</v>
      </c>
      <c r="I54">
        <v>0</v>
      </c>
      <c r="J54" s="3">
        <v>0</v>
      </c>
      <c r="K54">
        <v>0</v>
      </c>
      <c r="L54">
        <v>0</v>
      </c>
      <c r="N54">
        <f t="shared" si="1"/>
        <v>22</v>
      </c>
      <c r="O54" s="7">
        <f t="shared" si="2"/>
        <v>0.81481481481481477</v>
      </c>
      <c r="P54" s="7">
        <f t="shared" si="3"/>
        <v>0.73333333333333328</v>
      </c>
    </row>
    <row r="55" spans="1:16" x14ac:dyDescent="0.25">
      <c r="A55" t="s">
        <v>5</v>
      </c>
      <c r="B55" t="s">
        <v>12</v>
      </c>
      <c r="C55">
        <v>9</v>
      </c>
      <c r="D55">
        <f t="shared" si="7"/>
        <v>10</v>
      </c>
      <c r="E55">
        <v>30</v>
      </c>
      <c r="F55">
        <v>29</v>
      </c>
      <c r="G55">
        <v>2</v>
      </c>
      <c r="H55">
        <v>26</v>
      </c>
      <c r="I55">
        <v>1</v>
      </c>
      <c r="J55" s="3">
        <v>0</v>
      </c>
      <c r="K55">
        <v>0</v>
      </c>
      <c r="L55">
        <v>1</v>
      </c>
      <c r="N55">
        <f t="shared" si="1"/>
        <v>2</v>
      </c>
      <c r="O55" s="7">
        <f t="shared" si="2"/>
        <v>6.8965517241379309E-2</v>
      </c>
      <c r="P55" s="7">
        <f t="shared" si="3"/>
        <v>6.6666666666666666E-2</v>
      </c>
    </row>
    <row r="56" spans="1:16" x14ac:dyDescent="0.25">
      <c r="A56" t="s">
        <v>5</v>
      </c>
      <c r="B56" t="s">
        <v>4</v>
      </c>
      <c r="C56" t="s">
        <v>9</v>
      </c>
      <c r="D56">
        <v>1</v>
      </c>
      <c r="E56">
        <v>30</v>
      </c>
      <c r="F56">
        <v>22</v>
      </c>
      <c r="G56">
        <v>0</v>
      </c>
      <c r="H56">
        <v>22</v>
      </c>
      <c r="I56">
        <v>0</v>
      </c>
      <c r="J56" s="3">
        <v>0</v>
      </c>
      <c r="K56">
        <v>0</v>
      </c>
      <c r="L56">
        <v>0</v>
      </c>
      <c r="N56">
        <f t="shared" si="1"/>
        <v>0</v>
      </c>
      <c r="O56" s="7">
        <f t="shared" si="2"/>
        <v>0</v>
      </c>
      <c r="P56" s="7">
        <f t="shared" si="3"/>
        <v>0</v>
      </c>
    </row>
    <row r="57" spans="1:16" x14ac:dyDescent="0.25">
      <c r="A57" t="s">
        <v>5</v>
      </c>
      <c r="B57" t="s">
        <v>4</v>
      </c>
      <c r="C57">
        <v>1</v>
      </c>
      <c r="D57">
        <f t="shared" ref="D57:D64" si="8">C57+1</f>
        <v>2</v>
      </c>
      <c r="E57">
        <v>30</v>
      </c>
      <c r="F57">
        <v>30</v>
      </c>
      <c r="G57">
        <v>8</v>
      </c>
      <c r="H57">
        <v>22</v>
      </c>
      <c r="I57">
        <v>0</v>
      </c>
      <c r="J57" s="3">
        <v>0</v>
      </c>
      <c r="K57">
        <v>0</v>
      </c>
      <c r="L57">
        <v>0</v>
      </c>
      <c r="N57">
        <f t="shared" si="1"/>
        <v>8</v>
      </c>
      <c r="O57" s="7">
        <f t="shared" si="2"/>
        <v>0.26666666666666666</v>
      </c>
      <c r="P57" s="7">
        <f t="shared" si="3"/>
        <v>0.26666666666666666</v>
      </c>
    </row>
    <row r="58" spans="1:16" x14ac:dyDescent="0.25">
      <c r="A58" t="s">
        <v>5</v>
      </c>
      <c r="B58" t="s">
        <v>4</v>
      </c>
      <c r="C58">
        <v>2</v>
      </c>
      <c r="D58">
        <f t="shared" si="8"/>
        <v>3</v>
      </c>
      <c r="E58">
        <v>30</v>
      </c>
      <c r="F58">
        <v>25</v>
      </c>
      <c r="G58">
        <v>5</v>
      </c>
      <c r="H58">
        <v>20</v>
      </c>
      <c r="I58">
        <v>0</v>
      </c>
      <c r="J58" s="3">
        <v>0</v>
      </c>
      <c r="K58">
        <v>0</v>
      </c>
      <c r="L58">
        <v>0</v>
      </c>
      <c r="N58">
        <f t="shared" si="1"/>
        <v>5</v>
      </c>
      <c r="O58" s="7">
        <f t="shared" si="2"/>
        <v>0.2</v>
      </c>
      <c r="P58" s="7">
        <f t="shared" si="3"/>
        <v>0.16666666666666666</v>
      </c>
    </row>
    <row r="59" spans="1:16" x14ac:dyDescent="0.25">
      <c r="A59" t="s">
        <v>5</v>
      </c>
      <c r="B59" t="s">
        <v>4</v>
      </c>
      <c r="C59">
        <v>3</v>
      </c>
      <c r="D59">
        <f t="shared" si="8"/>
        <v>4</v>
      </c>
      <c r="E59">
        <v>30</v>
      </c>
      <c r="F59">
        <v>30</v>
      </c>
      <c r="G59">
        <v>0</v>
      </c>
      <c r="H59">
        <v>30</v>
      </c>
      <c r="I59">
        <v>0</v>
      </c>
      <c r="J59" s="3">
        <v>0</v>
      </c>
      <c r="K59">
        <v>0</v>
      </c>
      <c r="L59">
        <v>0</v>
      </c>
      <c r="N59">
        <f t="shared" si="1"/>
        <v>0</v>
      </c>
      <c r="O59" s="7">
        <f t="shared" si="2"/>
        <v>0</v>
      </c>
      <c r="P59" s="7">
        <f t="shared" si="3"/>
        <v>0</v>
      </c>
    </row>
    <row r="60" spans="1:16" x14ac:dyDescent="0.25">
      <c r="A60" t="s">
        <v>5</v>
      </c>
      <c r="B60" t="s">
        <v>4</v>
      </c>
      <c r="C60">
        <v>4</v>
      </c>
      <c r="D60">
        <f t="shared" si="8"/>
        <v>5</v>
      </c>
      <c r="E60">
        <v>30</v>
      </c>
      <c r="F60">
        <v>16</v>
      </c>
      <c r="G60">
        <v>1</v>
      </c>
      <c r="H60">
        <v>15</v>
      </c>
      <c r="I60">
        <v>0</v>
      </c>
      <c r="J60" s="3">
        <v>0</v>
      </c>
      <c r="K60">
        <v>0</v>
      </c>
      <c r="L60">
        <v>0</v>
      </c>
      <c r="N60">
        <f t="shared" si="1"/>
        <v>1</v>
      </c>
      <c r="O60" s="7">
        <f t="shared" si="2"/>
        <v>6.25E-2</v>
      </c>
      <c r="P60" s="7">
        <f t="shared" si="3"/>
        <v>3.3333333333333333E-2</v>
      </c>
    </row>
    <row r="61" spans="1:16" x14ac:dyDescent="0.25">
      <c r="A61" t="s">
        <v>5</v>
      </c>
      <c r="B61" t="s">
        <v>12</v>
      </c>
      <c r="C61">
        <v>5</v>
      </c>
      <c r="D61">
        <f t="shared" si="8"/>
        <v>6</v>
      </c>
      <c r="E61">
        <v>30</v>
      </c>
      <c r="F61">
        <v>26</v>
      </c>
      <c r="G61">
        <v>7</v>
      </c>
      <c r="H61">
        <v>19</v>
      </c>
      <c r="I61">
        <v>0</v>
      </c>
      <c r="J61" s="3">
        <v>0</v>
      </c>
      <c r="K61">
        <v>0</v>
      </c>
      <c r="L61">
        <v>0</v>
      </c>
      <c r="N61">
        <f t="shared" si="1"/>
        <v>7</v>
      </c>
      <c r="O61" s="7">
        <f t="shared" si="2"/>
        <v>0.26923076923076922</v>
      </c>
      <c r="P61" s="7">
        <f t="shared" si="3"/>
        <v>0.23333333333333334</v>
      </c>
    </row>
    <row r="62" spans="1:16" x14ac:dyDescent="0.25">
      <c r="A62" t="s">
        <v>5</v>
      </c>
      <c r="B62" t="s">
        <v>12</v>
      </c>
      <c r="C62">
        <v>6</v>
      </c>
      <c r="D62">
        <f t="shared" si="8"/>
        <v>7</v>
      </c>
      <c r="E62">
        <v>30</v>
      </c>
      <c r="F62">
        <v>25</v>
      </c>
      <c r="G62">
        <v>1</v>
      </c>
      <c r="H62">
        <v>24</v>
      </c>
      <c r="I62">
        <v>0</v>
      </c>
      <c r="J62" s="3">
        <v>0</v>
      </c>
      <c r="K62">
        <v>0</v>
      </c>
      <c r="L62">
        <v>0</v>
      </c>
      <c r="N62">
        <f t="shared" si="1"/>
        <v>1</v>
      </c>
      <c r="O62" s="7">
        <f t="shared" si="2"/>
        <v>0.04</v>
      </c>
      <c r="P62" s="7">
        <f t="shared" si="3"/>
        <v>3.3333333333333333E-2</v>
      </c>
    </row>
    <row r="63" spans="1:16" x14ac:dyDescent="0.25">
      <c r="A63" t="s">
        <v>5</v>
      </c>
      <c r="B63" t="s">
        <v>12</v>
      </c>
      <c r="C63">
        <v>7</v>
      </c>
      <c r="D63">
        <f t="shared" si="8"/>
        <v>8</v>
      </c>
      <c r="E63">
        <v>30</v>
      </c>
      <c r="F63">
        <v>28</v>
      </c>
      <c r="G63">
        <v>3</v>
      </c>
      <c r="H63">
        <v>25</v>
      </c>
      <c r="I63">
        <v>0</v>
      </c>
      <c r="J63" s="3">
        <v>0</v>
      </c>
      <c r="K63">
        <v>0</v>
      </c>
      <c r="L63">
        <v>0</v>
      </c>
      <c r="N63">
        <f t="shared" si="1"/>
        <v>3</v>
      </c>
      <c r="O63" s="7">
        <f t="shared" si="2"/>
        <v>0.10714285714285714</v>
      </c>
      <c r="P63" s="7">
        <f t="shared" si="3"/>
        <v>0.1</v>
      </c>
    </row>
    <row r="64" spans="1:16" x14ac:dyDescent="0.25">
      <c r="A64" t="s">
        <v>5</v>
      </c>
      <c r="B64" t="s">
        <v>12</v>
      </c>
      <c r="C64">
        <v>8</v>
      </c>
      <c r="D64">
        <f t="shared" si="8"/>
        <v>9</v>
      </c>
      <c r="E64">
        <v>30</v>
      </c>
      <c r="F64">
        <v>3</v>
      </c>
      <c r="G64">
        <v>0</v>
      </c>
      <c r="H64">
        <v>3</v>
      </c>
      <c r="I64">
        <v>0</v>
      </c>
      <c r="J64" s="3">
        <v>0</v>
      </c>
      <c r="K64">
        <v>0</v>
      </c>
      <c r="L64">
        <v>0</v>
      </c>
      <c r="N64">
        <f t="shared" si="1"/>
        <v>0</v>
      </c>
      <c r="O64" s="7">
        <f t="shared" si="2"/>
        <v>0</v>
      </c>
      <c r="P64" s="7">
        <f t="shared" si="3"/>
        <v>0</v>
      </c>
    </row>
  </sheetData>
  <sortState ref="A2:I63">
    <sortCondition ref="A2:A63"/>
    <sortCondition ref="D2:D6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J28" sqref="J28"/>
    </sheetView>
  </sheetViews>
  <sheetFormatPr defaultColWidth="11" defaultRowHeight="15.75" x14ac:dyDescent="0.25"/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6" spans="1:1" x14ac:dyDescent="0.25">
      <c r="A6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7" spans="1:1" x14ac:dyDescent="0.25">
      <c r="A17" t="s">
        <v>38</v>
      </c>
    </row>
    <row r="18" spans="1:1" x14ac:dyDescent="0.25">
      <c r="A18" t="s">
        <v>40</v>
      </c>
    </row>
    <row r="19" spans="1:1" x14ac:dyDescent="0.25">
      <c r="A19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topLeftCell="D4" workbookViewId="0">
      <pane xSplit="17055" topLeftCell="AA1" activePane="topRight"/>
      <selection activeCell="P1" sqref="P1"/>
      <selection pane="topRight" activeCell="AD26" sqref="AD26"/>
    </sheetView>
  </sheetViews>
  <sheetFormatPr defaultRowHeight="15.75" x14ac:dyDescent="0.25"/>
  <cols>
    <col min="1" max="1" width="6.125" customWidth="1"/>
    <col min="2" max="2" width="4" customWidth="1"/>
    <col min="3" max="3" width="3.25" customWidth="1"/>
    <col min="4" max="4" width="3.125" customWidth="1"/>
    <col min="5" max="5" width="3" customWidth="1"/>
    <col min="6" max="6" width="3.625" customWidth="1"/>
    <col min="13" max="13" width="2.375" customWidth="1"/>
    <col min="19" max="20" width="14" customWidth="1"/>
    <col min="21" max="21" width="21.625" customWidth="1"/>
    <col min="22" max="26" width="16.625" customWidth="1"/>
    <col min="27" max="27" width="14" customWidth="1"/>
    <col min="28" max="28" width="16.625" customWidth="1"/>
    <col min="30" max="30" width="11.75" customWidth="1"/>
  </cols>
  <sheetData>
    <row r="1" spans="1:31" s="1" customFormat="1" x14ac:dyDescent="0.25">
      <c r="A1" s="1" t="s">
        <v>2</v>
      </c>
      <c r="B1" s="1" t="s">
        <v>0</v>
      </c>
      <c r="C1" s="1" t="s">
        <v>14</v>
      </c>
      <c r="D1" s="1" t="s">
        <v>1</v>
      </c>
      <c r="E1" s="1" t="s">
        <v>19</v>
      </c>
      <c r="F1" s="1" t="s">
        <v>18</v>
      </c>
      <c r="G1" s="1" t="s">
        <v>10</v>
      </c>
      <c r="H1" s="1" t="s">
        <v>21</v>
      </c>
      <c r="I1" s="1" t="s">
        <v>16</v>
      </c>
      <c r="J1" s="2" t="s">
        <v>15</v>
      </c>
      <c r="K1" s="1" t="s">
        <v>17</v>
      </c>
      <c r="L1" s="1" t="s">
        <v>20</v>
      </c>
      <c r="N1" s="1" t="s">
        <v>22</v>
      </c>
      <c r="O1" s="6" t="s">
        <v>23</v>
      </c>
      <c r="P1" s="6" t="s">
        <v>24</v>
      </c>
      <c r="Q1" s="1" t="s">
        <v>45</v>
      </c>
      <c r="S1" s="1" t="s">
        <v>52</v>
      </c>
      <c r="T1" s="10" t="s">
        <v>56</v>
      </c>
      <c r="U1" s="1" t="s">
        <v>53</v>
      </c>
      <c r="V1" s="1" t="s">
        <v>54</v>
      </c>
      <c r="W1" s="1" t="s">
        <v>55</v>
      </c>
      <c r="X1" s="1" t="s">
        <v>58</v>
      </c>
      <c r="Y1" s="10" t="s">
        <v>57</v>
      </c>
      <c r="Z1" s="10"/>
      <c r="AA1" s="9" t="s">
        <v>56</v>
      </c>
      <c r="AB1" s="9" t="s">
        <v>57</v>
      </c>
    </row>
    <row r="2" spans="1:31" x14ac:dyDescent="0.25">
      <c r="AE2" t="s">
        <v>51</v>
      </c>
    </row>
    <row r="3" spans="1:31" x14ac:dyDescent="0.25">
      <c r="A3" t="s">
        <v>11</v>
      </c>
      <c r="B3" t="s">
        <v>4</v>
      </c>
      <c r="C3" t="s">
        <v>9</v>
      </c>
      <c r="D3">
        <v>1</v>
      </c>
      <c r="E3">
        <v>30</v>
      </c>
      <c r="F3">
        <v>25</v>
      </c>
      <c r="G3">
        <v>0</v>
      </c>
      <c r="H3">
        <v>25</v>
      </c>
      <c r="I3">
        <v>0</v>
      </c>
      <c r="J3" s="3">
        <v>0</v>
      </c>
      <c r="K3">
        <v>0</v>
      </c>
      <c r="L3">
        <v>0</v>
      </c>
      <c r="N3">
        <f t="shared" ref="N3:N11" si="0">G3+J3+K3</f>
        <v>0</v>
      </c>
      <c r="O3" s="7">
        <f t="shared" ref="O3:O11" si="1">N3/F3</f>
        <v>0</v>
      </c>
      <c r="P3" s="7">
        <f t="shared" ref="P3:P11" si="2">N3/E3</f>
        <v>0</v>
      </c>
      <c r="Q3">
        <f>G3/E3</f>
        <v>0</v>
      </c>
      <c r="S3">
        <f>G3</f>
        <v>0</v>
      </c>
      <c r="T3">
        <f>S3/30</f>
        <v>0</v>
      </c>
      <c r="U3">
        <f t="shared" ref="U3:U11" si="3">H3+L3</f>
        <v>25</v>
      </c>
      <c r="V3">
        <f t="shared" ref="V3:V11" si="4">F3</f>
        <v>25</v>
      </c>
      <c r="W3">
        <f>30-V3</f>
        <v>5</v>
      </c>
      <c r="X3">
        <f>J3+K3</f>
        <v>0</v>
      </c>
      <c r="Y3">
        <f>X3/(30-S3)</f>
        <v>0</v>
      </c>
      <c r="AA3">
        <v>0</v>
      </c>
      <c r="AB3">
        <v>0</v>
      </c>
      <c r="AC3" t="s">
        <v>41</v>
      </c>
      <c r="AD3" s="7">
        <f>AVERAGE(P7:P11)</f>
        <v>0.33333333333333337</v>
      </c>
      <c r="AE3">
        <f>AVERAGE(AB7:AB10)</f>
        <v>0.33345648604269296</v>
      </c>
    </row>
    <row r="4" spans="1:31" x14ac:dyDescent="0.25">
      <c r="A4" t="s">
        <v>11</v>
      </c>
      <c r="B4" t="s">
        <v>4</v>
      </c>
      <c r="C4">
        <v>2</v>
      </c>
      <c r="D4">
        <v>3</v>
      </c>
      <c r="E4">
        <v>30</v>
      </c>
      <c r="F4">
        <v>23</v>
      </c>
      <c r="G4">
        <v>0</v>
      </c>
      <c r="H4">
        <v>23</v>
      </c>
      <c r="I4">
        <v>0</v>
      </c>
      <c r="J4" s="3">
        <v>0</v>
      </c>
      <c r="K4">
        <v>0</v>
      </c>
      <c r="L4">
        <v>0</v>
      </c>
      <c r="N4">
        <f t="shared" si="0"/>
        <v>0</v>
      </c>
      <c r="O4" s="7">
        <f t="shared" si="1"/>
        <v>0</v>
      </c>
      <c r="P4" s="7">
        <f t="shared" si="2"/>
        <v>0</v>
      </c>
      <c r="Q4">
        <f t="shared" ref="Q4:Q33" si="5">G4/E4</f>
        <v>0</v>
      </c>
      <c r="S4">
        <f t="shared" ref="S4:S33" si="6">G4</f>
        <v>0</v>
      </c>
      <c r="T4">
        <f t="shared" ref="T4:T33" si="7">S4/30</f>
        <v>0</v>
      </c>
      <c r="U4">
        <f t="shared" si="3"/>
        <v>23</v>
      </c>
      <c r="V4">
        <f t="shared" si="4"/>
        <v>23</v>
      </c>
      <c r="W4">
        <f t="shared" ref="W4:W33" si="8">30-V4</f>
        <v>7</v>
      </c>
      <c r="X4">
        <f t="shared" ref="X4:X33" si="9">J4+K4</f>
        <v>0</v>
      </c>
      <c r="Y4">
        <f t="shared" ref="Y4:Y33" si="10">X4/(30-S4)</f>
        <v>0</v>
      </c>
      <c r="AA4">
        <v>0</v>
      </c>
      <c r="AB4">
        <v>0</v>
      </c>
      <c r="AC4" t="s">
        <v>42</v>
      </c>
      <c r="AD4">
        <v>0</v>
      </c>
      <c r="AE4">
        <v>0</v>
      </c>
    </row>
    <row r="5" spans="1:31" x14ac:dyDescent="0.25">
      <c r="A5" t="s">
        <v>11</v>
      </c>
      <c r="B5" t="s">
        <v>4</v>
      </c>
      <c r="C5">
        <v>3</v>
      </c>
      <c r="D5">
        <f t="shared" ref="D5:D11" si="11">C5+1</f>
        <v>4</v>
      </c>
      <c r="E5">
        <v>30</v>
      </c>
      <c r="F5">
        <v>24</v>
      </c>
      <c r="G5">
        <v>0</v>
      </c>
      <c r="H5">
        <v>24</v>
      </c>
      <c r="I5">
        <v>0</v>
      </c>
      <c r="J5" s="3">
        <v>0</v>
      </c>
      <c r="K5">
        <v>0</v>
      </c>
      <c r="L5">
        <v>0</v>
      </c>
      <c r="N5">
        <f t="shared" si="0"/>
        <v>0</v>
      </c>
      <c r="O5" s="7">
        <f t="shared" si="1"/>
        <v>0</v>
      </c>
      <c r="P5" s="7">
        <f t="shared" si="2"/>
        <v>0</v>
      </c>
      <c r="Q5">
        <f t="shared" si="5"/>
        <v>0</v>
      </c>
      <c r="S5">
        <f t="shared" si="6"/>
        <v>0</v>
      </c>
      <c r="T5">
        <f t="shared" si="7"/>
        <v>0</v>
      </c>
      <c r="U5">
        <f t="shared" si="3"/>
        <v>24</v>
      </c>
      <c r="V5">
        <f t="shared" si="4"/>
        <v>24</v>
      </c>
      <c r="W5">
        <f t="shared" si="8"/>
        <v>6</v>
      </c>
      <c r="X5">
        <f t="shared" si="9"/>
        <v>0</v>
      </c>
      <c r="Y5">
        <f t="shared" si="10"/>
        <v>0</v>
      </c>
      <c r="AA5">
        <v>0</v>
      </c>
      <c r="AB5">
        <v>0</v>
      </c>
      <c r="AC5" s="8" t="s">
        <v>43</v>
      </c>
      <c r="AD5">
        <f>AVERAGE(Q7:Q11)</f>
        <v>8.666666666666667E-2</v>
      </c>
      <c r="AE5">
        <f>AVERAGE(AA7,AA9:AA11)</f>
        <v>0.10833333333333334</v>
      </c>
    </row>
    <row r="6" spans="1:31" x14ac:dyDescent="0.25">
      <c r="A6" t="s">
        <v>11</v>
      </c>
      <c r="B6" t="s">
        <v>4</v>
      </c>
      <c r="C6">
        <v>4</v>
      </c>
      <c r="D6">
        <f t="shared" si="11"/>
        <v>5</v>
      </c>
      <c r="E6">
        <v>30</v>
      </c>
      <c r="F6">
        <v>18</v>
      </c>
      <c r="G6">
        <v>0</v>
      </c>
      <c r="H6">
        <v>16</v>
      </c>
      <c r="I6">
        <v>2</v>
      </c>
      <c r="J6" s="3">
        <v>0</v>
      </c>
      <c r="K6">
        <v>0</v>
      </c>
      <c r="L6">
        <v>2</v>
      </c>
      <c r="N6">
        <f t="shared" si="0"/>
        <v>0</v>
      </c>
      <c r="O6" s="7">
        <f t="shared" si="1"/>
        <v>0</v>
      </c>
      <c r="P6" s="7">
        <f t="shared" si="2"/>
        <v>0</v>
      </c>
      <c r="Q6">
        <f t="shared" si="5"/>
        <v>0</v>
      </c>
      <c r="S6">
        <f t="shared" si="6"/>
        <v>0</v>
      </c>
      <c r="T6">
        <f t="shared" si="7"/>
        <v>0</v>
      </c>
      <c r="U6">
        <f t="shared" si="3"/>
        <v>18</v>
      </c>
      <c r="V6">
        <f t="shared" si="4"/>
        <v>18</v>
      </c>
      <c r="W6">
        <f t="shared" si="8"/>
        <v>12</v>
      </c>
      <c r="X6">
        <f t="shared" si="9"/>
        <v>0</v>
      </c>
      <c r="Y6">
        <f t="shared" si="10"/>
        <v>0</v>
      </c>
      <c r="AA6">
        <v>0</v>
      </c>
      <c r="AB6">
        <v>0</v>
      </c>
      <c r="AC6" s="8" t="s">
        <v>44</v>
      </c>
      <c r="AD6">
        <v>0</v>
      </c>
      <c r="AE6">
        <v>0</v>
      </c>
    </row>
    <row r="7" spans="1:31" x14ac:dyDescent="0.25">
      <c r="A7" t="s">
        <v>11</v>
      </c>
      <c r="B7" t="s">
        <v>12</v>
      </c>
      <c r="C7">
        <v>5</v>
      </c>
      <c r="D7">
        <f t="shared" si="11"/>
        <v>6</v>
      </c>
      <c r="E7">
        <v>30</v>
      </c>
      <c r="F7">
        <v>28</v>
      </c>
      <c r="G7">
        <v>5</v>
      </c>
      <c r="H7">
        <v>13</v>
      </c>
      <c r="I7">
        <v>10</v>
      </c>
      <c r="J7" s="3">
        <v>10</v>
      </c>
      <c r="K7">
        <v>0</v>
      </c>
      <c r="L7">
        <v>0</v>
      </c>
      <c r="N7">
        <f t="shared" si="0"/>
        <v>15</v>
      </c>
      <c r="O7" s="7">
        <f t="shared" si="1"/>
        <v>0.5357142857142857</v>
      </c>
      <c r="P7" s="7">
        <f t="shared" si="2"/>
        <v>0.5</v>
      </c>
      <c r="Q7">
        <f t="shared" si="5"/>
        <v>0.16666666666666666</v>
      </c>
      <c r="S7">
        <f t="shared" si="6"/>
        <v>5</v>
      </c>
      <c r="T7">
        <f t="shared" si="7"/>
        <v>0.16666666666666666</v>
      </c>
      <c r="U7">
        <f t="shared" si="3"/>
        <v>13</v>
      </c>
      <c r="V7">
        <f t="shared" si="4"/>
        <v>28</v>
      </c>
      <c r="W7">
        <f t="shared" si="8"/>
        <v>2</v>
      </c>
      <c r="X7">
        <f t="shared" si="9"/>
        <v>10</v>
      </c>
      <c r="Y7">
        <f t="shared" si="10"/>
        <v>0.4</v>
      </c>
      <c r="AA7">
        <v>0.16666666666666666</v>
      </c>
      <c r="AB7">
        <v>0.4</v>
      </c>
      <c r="AC7" s="8"/>
    </row>
    <row r="8" spans="1:31" x14ac:dyDescent="0.25">
      <c r="A8" t="s">
        <v>11</v>
      </c>
      <c r="B8" t="s">
        <v>12</v>
      </c>
      <c r="C8">
        <v>6</v>
      </c>
      <c r="D8">
        <f t="shared" si="11"/>
        <v>7</v>
      </c>
      <c r="E8">
        <v>30</v>
      </c>
      <c r="F8">
        <v>25</v>
      </c>
      <c r="G8">
        <v>0</v>
      </c>
      <c r="H8">
        <v>21</v>
      </c>
      <c r="I8">
        <v>4</v>
      </c>
      <c r="J8" s="3">
        <v>4</v>
      </c>
      <c r="K8">
        <v>0</v>
      </c>
      <c r="L8">
        <v>0</v>
      </c>
      <c r="N8">
        <f t="shared" si="0"/>
        <v>4</v>
      </c>
      <c r="O8" s="7">
        <f t="shared" si="1"/>
        <v>0.16</v>
      </c>
      <c r="P8" s="7">
        <f t="shared" si="2"/>
        <v>0.13333333333333333</v>
      </c>
      <c r="Q8">
        <f t="shared" si="5"/>
        <v>0</v>
      </c>
      <c r="S8">
        <f t="shared" si="6"/>
        <v>0</v>
      </c>
      <c r="T8">
        <f t="shared" si="7"/>
        <v>0</v>
      </c>
      <c r="U8">
        <f t="shared" si="3"/>
        <v>21</v>
      </c>
      <c r="V8">
        <f t="shared" si="4"/>
        <v>25</v>
      </c>
      <c r="W8">
        <f t="shared" si="8"/>
        <v>5</v>
      </c>
      <c r="X8">
        <f t="shared" si="9"/>
        <v>4</v>
      </c>
      <c r="Y8">
        <f t="shared" si="10"/>
        <v>0.13333333333333333</v>
      </c>
      <c r="AA8">
        <v>0</v>
      </c>
      <c r="AB8">
        <v>0.13333333333333333</v>
      </c>
    </row>
    <row r="9" spans="1:31" x14ac:dyDescent="0.25">
      <c r="A9" t="s">
        <v>11</v>
      </c>
      <c r="B9" t="s">
        <v>12</v>
      </c>
      <c r="C9">
        <v>7</v>
      </c>
      <c r="D9">
        <f t="shared" si="11"/>
        <v>8</v>
      </c>
      <c r="E9">
        <v>30</v>
      </c>
      <c r="F9">
        <v>24</v>
      </c>
      <c r="G9">
        <v>2</v>
      </c>
      <c r="H9">
        <v>15</v>
      </c>
      <c r="I9">
        <v>7</v>
      </c>
      <c r="J9" s="3">
        <v>6</v>
      </c>
      <c r="K9">
        <v>0</v>
      </c>
      <c r="L9">
        <v>1</v>
      </c>
      <c r="N9">
        <f t="shared" si="0"/>
        <v>8</v>
      </c>
      <c r="O9" s="7">
        <f t="shared" si="1"/>
        <v>0.33333333333333331</v>
      </c>
      <c r="P9" s="7">
        <f t="shared" si="2"/>
        <v>0.26666666666666666</v>
      </c>
      <c r="Q9">
        <f t="shared" si="5"/>
        <v>6.6666666666666666E-2</v>
      </c>
      <c r="S9">
        <f t="shared" si="6"/>
        <v>2</v>
      </c>
      <c r="T9">
        <f t="shared" si="7"/>
        <v>6.6666666666666666E-2</v>
      </c>
      <c r="U9">
        <f t="shared" si="3"/>
        <v>16</v>
      </c>
      <c r="V9">
        <f t="shared" si="4"/>
        <v>24</v>
      </c>
      <c r="W9">
        <f t="shared" si="8"/>
        <v>6</v>
      </c>
      <c r="X9">
        <f t="shared" si="9"/>
        <v>6</v>
      </c>
      <c r="Y9">
        <f t="shared" si="10"/>
        <v>0.21428571428571427</v>
      </c>
      <c r="AA9">
        <v>6.6666666666666666E-2</v>
      </c>
      <c r="AB9">
        <v>0.21428571428571427</v>
      </c>
    </row>
    <row r="10" spans="1:31" x14ac:dyDescent="0.25">
      <c r="A10" t="s">
        <v>11</v>
      </c>
      <c r="B10" t="s">
        <v>12</v>
      </c>
      <c r="C10">
        <v>8</v>
      </c>
      <c r="D10">
        <f t="shared" si="11"/>
        <v>9</v>
      </c>
      <c r="E10">
        <v>30</v>
      </c>
      <c r="F10">
        <v>30</v>
      </c>
      <c r="G10">
        <v>1</v>
      </c>
      <c r="H10">
        <v>12</v>
      </c>
      <c r="I10">
        <v>17</v>
      </c>
      <c r="J10" s="3">
        <v>17</v>
      </c>
      <c r="K10">
        <v>0</v>
      </c>
      <c r="L10">
        <v>0</v>
      </c>
      <c r="N10">
        <f t="shared" si="0"/>
        <v>18</v>
      </c>
      <c r="O10" s="7">
        <f t="shared" si="1"/>
        <v>0.6</v>
      </c>
      <c r="P10" s="7">
        <f t="shared" si="2"/>
        <v>0.6</v>
      </c>
      <c r="Q10">
        <f t="shared" si="5"/>
        <v>3.3333333333333333E-2</v>
      </c>
      <c r="S10">
        <f t="shared" si="6"/>
        <v>1</v>
      </c>
      <c r="T10">
        <f t="shared" si="7"/>
        <v>3.3333333333333333E-2</v>
      </c>
      <c r="U10">
        <f t="shared" si="3"/>
        <v>12</v>
      </c>
      <c r="V10">
        <f t="shared" si="4"/>
        <v>30</v>
      </c>
      <c r="W10">
        <f t="shared" si="8"/>
        <v>0</v>
      </c>
      <c r="X10">
        <f t="shared" si="9"/>
        <v>17</v>
      </c>
      <c r="Y10">
        <f t="shared" si="10"/>
        <v>0.58620689655172409</v>
      </c>
      <c r="AA10">
        <v>3.3333333333333333E-2</v>
      </c>
      <c r="AB10">
        <v>0.58620689655172409</v>
      </c>
    </row>
    <row r="11" spans="1:31" x14ac:dyDescent="0.25">
      <c r="A11" t="s">
        <v>11</v>
      </c>
      <c r="B11" t="s">
        <v>12</v>
      </c>
      <c r="C11">
        <v>9</v>
      </c>
      <c r="D11">
        <f t="shared" si="11"/>
        <v>10</v>
      </c>
      <c r="E11">
        <v>30</v>
      </c>
      <c r="F11">
        <v>9</v>
      </c>
      <c r="G11">
        <v>5</v>
      </c>
      <c r="H11">
        <v>4</v>
      </c>
      <c r="I11">
        <v>0</v>
      </c>
      <c r="J11" s="3">
        <v>0</v>
      </c>
      <c r="K11">
        <v>0</v>
      </c>
      <c r="L11">
        <v>0</v>
      </c>
      <c r="N11">
        <f t="shared" si="0"/>
        <v>5</v>
      </c>
      <c r="O11" s="7">
        <f t="shared" si="1"/>
        <v>0.55555555555555558</v>
      </c>
      <c r="P11" s="7">
        <f t="shared" si="2"/>
        <v>0.16666666666666666</v>
      </c>
      <c r="Q11">
        <f t="shared" si="5"/>
        <v>0.16666666666666666</v>
      </c>
      <c r="S11">
        <f t="shared" si="6"/>
        <v>5</v>
      </c>
      <c r="T11">
        <f t="shared" si="7"/>
        <v>0.16666666666666666</v>
      </c>
      <c r="U11">
        <f t="shared" si="3"/>
        <v>4</v>
      </c>
      <c r="V11">
        <f t="shared" si="4"/>
        <v>9</v>
      </c>
      <c r="W11">
        <f t="shared" si="8"/>
        <v>21</v>
      </c>
      <c r="X11">
        <f t="shared" si="9"/>
        <v>0</v>
      </c>
      <c r="Y11">
        <f t="shared" si="10"/>
        <v>0</v>
      </c>
      <c r="AA11">
        <v>0.16666666666666666</v>
      </c>
      <c r="AB11">
        <v>0</v>
      </c>
    </row>
    <row r="13" spans="1:31" x14ac:dyDescent="0.25">
      <c r="A13" t="s">
        <v>6</v>
      </c>
      <c r="B13" t="s">
        <v>4</v>
      </c>
      <c r="C13" t="s">
        <v>9</v>
      </c>
      <c r="D13">
        <v>1</v>
      </c>
      <c r="E13">
        <v>30</v>
      </c>
      <c r="F13">
        <v>29</v>
      </c>
      <c r="G13">
        <v>0</v>
      </c>
      <c r="H13">
        <v>12</v>
      </c>
      <c r="I13">
        <v>17</v>
      </c>
      <c r="J13" s="3">
        <v>0</v>
      </c>
      <c r="K13">
        <v>1</v>
      </c>
      <c r="L13">
        <v>16</v>
      </c>
      <c r="N13">
        <f t="shared" ref="N13:N22" si="12">G13+J13+K13</f>
        <v>1</v>
      </c>
      <c r="O13" s="7">
        <f t="shared" ref="O13:O22" si="13">N13/F13</f>
        <v>3.4482758620689655E-2</v>
      </c>
      <c r="P13" s="7">
        <f t="shared" ref="P13:P22" si="14">N13/E13</f>
        <v>3.3333333333333333E-2</v>
      </c>
      <c r="Q13">
        <f t="shared" si="5"/>
        <v>0</v>
      </c>
      <c r="S13">
        <f t="shared" si="6"/>
        <v>0</v>
      </c>
      <c r="T13">
        <f t="shared" si="7"/>
        <v>0</v>
      </c>
      <c r="U13">
        <f t="shared" ref="U13:U22" si="15">H13+L13</f>
        <v>28</v>
      </c>
      <c r="V13">
        <f t="shared" ref="V13:V22" si="16">F13</f>
        <v>29</v>
      </c>
      <c r="W13">
        <f t="shared" si="8"/>
        <v>1</v>
      </c>
      <c r="X13">
        <f t="shared" si="9"/>
        <v>1</v>
      </c>
      <c r="Y13">
        <f t="shared" si="10"/>
        <v>3.3333333333333333E-2</v>
      </c>
      <c r="AA13">
        <v>0</v>
      </c>
      <c r="AB13">
        <v>3.3333333333333333E-2</v>
      </c>
      <c r="AE13" t="s">
        <v>51</v>
      </c>
    </row>
    <row r="14" spans="1:31" x14ac:dyDescent="0.25">
      <c r="A14" t="s">
        <v>6</v>
      </c>
      <c r="B14" t="s">
        <v>4</v>
      </c>
      <c r="C14">
        <v>1</v>
      </c>
      <c r="D14">
        <f t="shared" ref="D14:D22" si="17">C14+1</f>
        <v>2</v>
      </c>
      <c r="E14">
        <v>30</v>
      </c>
      <c r="F14">
        <v>30</v>
      </c>
      <c r="G14">
        <v>1</v>
      </c>
      <c r="H14">
        <v>11</v>
      </c>
      <c r="I14">
        <v>18</v>
      </c>
      <c r="J14" s="3">
        <v>0</v>
      </c>
      <c r="K14">
        <v>0</v>
      </c>
      <c r="L14">
        <v>18</v>
      </c>
      <c r="N14">
        <f t="shared" si="12"/>
        <v>1</v>
      </c>
      <c r="O14" s="7">
        <f t="shared" si="13"/>
        <v>3.3333333333333333E-2</v>
      </c>
      <c r="P14" s="7">
        <f t="shared" si="14"/>
        <v>3.3333333333333333E-2</v>
      </c>
      <c r="Q14">
        <f t="shared" si="5"/>
        <v>3.3333333333333333E-2</v>
      </c>
      <c r="S14">
        <f t="shared" si="6"/>
        <v>1</v>
      </c>
      <c r="T14">
        <f t="shared" si="7"/>
        <v>3.3333333333333333E-2</v>
      </c>
      <c r="U14">
        <f t="shared" si="15"/>
        <v>29</v>
      </c>
      <c r="V14">
        <f t="shared" si="16"/>
        <v>30</v>
      </c>
      <c r="W14">
        <f t="shared" si="8"/>
        <v>0</v>
      </c>
      <c r="X14">
        <f t="shared" si="9"/>
        <v>0</v>
      </c>
      <c r="Y14">
        <f t="shared" si="10"/>
        <v>0</v>
      </c>
      <c r="AA14">
        <v>3.3333333333333333E-2</v>
      </c>
      <c r="AB14">
        <v>0</v>
      </c>
      <c r="AC14" t="s">
        <v>41</v>
      </c>
      <c r="AD14" s="7">
        <f>AVERAGE(P18:P22)</f>
        <v>3.9999999999999994E-2</v>
      </c>
      <c r="AE14">
        <f>AVERAGE(AB19:AB21)</f>
        <v>3.4126984126984124E-2</v>
      </c>
    </row>
    <row r="15" spans="1:31" x14ac:dyDescent="0.25">
      <c r="A15" t="s">
        <v>6</v>
      </c>
      <c r="B15" t="s">
        <v>4</v>
      </c>
      <c r="C15">
        <v>2</v>
      </c>
      <c r="D15">
        <f t="shared" si="17"/>
        <v>3</v>
      </c>
      <c r="E15">
        <v>30</v>
      </c>
      <c r="F15">
        <v>30</v>
      </c>
      <c r="G15">
        <v>9</v>
      </c>
      <c r="H15">
        <v>7</v>
      </c>
      <c r="I15">
        <v>14</v>
      </c>
      <c r="J15" s="3">
        <v>0</v>
      </c>
      <c r="K15">
        <v>0</v>
      </c>
      <c r="L15">
        <v>14</v>
      </c>
      <c r="N15">
        <f t="shared" si="12"/>
        <v>9</v>
      </c>
      <c r="O15" s="7">
        <f t="shared" si="13"/>
        <v>0.3</v>
      </c>
      <c r="P15" s="7">
        <f t="shared" si="14"/>
        <v>0.3</v>
      </c>
      <c r="Q15">
        <f t="shared" si="5"/>
        <v>0.3</v>
      </c>
      <c r="S15">
        <f t="shared" si="6"/>
        <v>9</v>
      </c>
      <c r="T15">
        <f t="shared" si="7"/>
        <v>0.3</v>
      </c>
      <c r="U15">
        <f t="shared" si="15"/>
        <v>21</v>
      </c>
      <c r="V15">
        <f t="shared" si="16"/>
        <v>30</v>
      </c>
      <c r="W15">
        <f t="shared" si="8"/>
        <v>0</v>
      </c>
      <c r="X15">
        <f t="shared" si="9"/>
        <v>0</v>
      </c>
      <c r="Y15">
        <f t="shared" si="10"/>
        <v>0</v>
      </c>
      <c r="AA15">
        <v>0.3</v>
      </c>
      <c r="AB15">
        <v>0</v>
      </c>
      <c r="AC15" t="s">
        <v>42</v>
      </c>
      <c r="AD15" s="7">
        <f>AVERAGE(P13:P17)</f>
        <v>0.21333333333333332</v>
      </c>
      <c r="AE15">
        <f>AVERAGE(AB13)</f>
        <v>3.3333333333333333E-2</v>
      </c>
    </row>
    <row r="16" spans="1:31" x14ac:dyDescent="0.25">
      <c r="A16" t="s">
        <v>6</v>
      </c>
      <c r="B16" t="s">
        <v>4</v>
      </c>
      <c r="C16">
        <v>3</v>
      </c>
      <c r="D16">
        <f t="shared" si="17"/>
        <v>4</v>
      </c>
      <c r="E16">
        <v>30</v>
      </c>
      <c r="F16">
        <v>30</v>
      </c>
      <c r="G16">
        <v>11</v>
      </c>
      <c r="H16">
        <v>7</v>
      </c>
      <c r="I16">
        <v>12</v>
      </c>
      <c r="J16" s="3">
        <v>0</v>
      </c>
      <c r="K16">
        <v>0</v>
      </c>
      <c r="L16">
        <v>12</v>
      </c>
      <c r="N16">
        <f t="shared" si="12"/>
        <v>11</v>
      </c>
      <c r="O16" s="7">
        <f t="shared" si="13"/>
        <v>0.36666666666666664</v>
      </c>
      <c r="P16" s="7">
        <f t="shared" si="14"/>
        <v>0.36666666666666664</v>
      </c>
      <c r="Q16">
        <f t="shared" si="5"/>
        <v>0.36666666666666664</v>
      </c>
      <c r="S16">
        <f t="shared" si="6"/>
        <v>11</v>
      </c>
      <c r="T16">
        <f t="shared" si="7"/>
        <v>0.36666666666666664</v>
      </c>
      <c r="U16">
        <f t="shared" si="15"/>
        <v>19</v>
      </c>
      <c r="V16">
        <f t="shared" si="16"/>
        <v>30</v>
      </c>
      <c r="W16">
        <f t="shared" si="8"/>
        <v>0</v>
      </c>
      <c r="X16">
        <f t="shared" si="9"/>
        <v>0</v>
      </c>
      <c r="Y16">
        <f t="shared" si="10"/>
        <v>0</v>
      </c>
      <c r="AA16">
        <v>0.36666666666666664</v>
      </c>
      <c r="AB16">
        <v>0</v>
      </c>
      <c r="AC16" s="8" t="s">
        <v>43</v>
      </c>
      <c r="AD16">
        <f>AVERAGE(Q18:Q22)</f>
        <v>0.02</v>
      </c>
      <c r="AE16">
        <f>AVERAGE(AA19,AA22)</f>
        <v>0.05</v>
      </c>
    </row>
    <row r="17" spans="1:31" x14ac:dyDescent="0.25">
      <c r="A17" t="s">
        <v>6</v>
      </c>
      <c r="B17" t="s">
        <v>4</v>
      </c>
      <c r="C17">
        <v>4</v>
      </c>
      <c r="D17">
        <f t="shared" si="17"/>
        <v>5</v>
      </c>
      <c r="E17">
        <v>30</v>
      </c>
      <c r="F17">
        <v>30</v>
      </c>
      <c r="G17">
        <v>10</v>
      </c>
      <c r="H17">
        <v>10</v>
      </c>
      <c r="I17">
        <v>10</v>
      </c>
      <c r="J17" s="3">
        <v>0</v>
      </c>
      <c r="K17">
        <v>0</v>
      </c>
      <c r="L17">
        <v>10</v>
      </c>
      <c r="N17">
        <f t="shared" si="12"/>
        <v>10</v>
      </c>
      <c r="O17" s="7">
        <f t="shared" si="13"/>
        <v>0.33333333333333331</v>
      </c>
      <c r="P17" s="7">
        <f t="shared" si="14"/>
        <v>0.33333333333333331</v>
      </c>
      <c r="Q17">
        <f t="shared" si="5"/>
        <v>0.33333333333333331</v>
      </c>
      <c r="S17">
        <f t="shared" si="6"/>
        <v>10</v>
      </c>
      <c r="T17">
        <f t="shared" si="7"/>
        <v>0.33333333333333331</v>
      </c>
      <c r="U17">
        <f t="shared" si="15"/>
        <v>20</v>
      </c>
      <c r="V17">
        <f t="shared" si="16"/>
        <v>30</v>
      </c>
      <c r="W17">
        <f t="shared" si="8"/>
        <v>0</v>
      </c>
      <c r="X17">
        <f t="shared" si="9"/>
        <v>0</v>
      </c>
      <c r="Y17">
        <f t="shared" si="10"/>
        <v>0</v>
      </c>
      <c r="AA17">
        <v>0.33333333333333331</v>
      </c>
      <c r="AB17">
        <v>0</v>
      </c>
      <c r="AC17" s="8" t="s">
        <v>44</v>
      </c>
      <c r="AD17">
        <f>AVERAGE(Q13:Q17)</f>
        <v>0.20666666666666664</v>
      </c>
      <c r="AE17">
        <f>AVERAGE(AA14,AA15,AA16,AA17)</f>
        <v>0.2583333333333333</v>
      </c>
    </row>
    <row r="18" spans="1:31" x14ac:dyDescent="0.25">
      <c r="A18" t="s">
        <v>6</v>
      </c>
      <c r="B18" t="s">
        <v>12</v>
      </c>
      <c r="C18">
        <v>5</v>
      </c>
      <c r="D18">
        <f t="shared" si="17"/>
        <v>6</v>
      </c>
      <c r="E18">
        <v>30</v>
      </c>
      <c r="F18">
        <v>23</v>
      </c>
      <c r="G18">
        <v>0</v>
      </c>
      <c r="H18">
        <v>9</v>
      </c>
      <c r="I18">
        <v>14</v>
      </c>
      <c r="J18" s="3">
        <v>0</v>
      </c>
      <c r="K18">
        <v>0</v>
      </c>
      <c r="L18">
        <v>14</v>
      </c>
      <c r="N18">
        <f t="shared" si="12"/>
        <v>0</v>
      </c>
      <c r="O18" s="7">
        <f t="shared" si="13"/>
        <v>0</v>
      </c>
      <c r="P18" s="7">
        <f t="shared" si="14"/>
        <v>0</v>
      </c>
      <c r="Q18">
        <f t="shared" si="5"/>
        <v>0</v>
      </c>
      <c r="S18">
        <f t="shared" si="6"/>
        <v>0</v>
      </c>
      <c r="T18">
        <f t="shared" si="7"/>
        <v>0</v>
      </c>
      <c r="U18">
        <f t="shared" si="15"/>
        <v>23</v>
      </c>
      <c r="V18">
        <f t="shared" si="16"/>
        <v>23</v>
      </c>
      <c r="W18">
        <f t="shared" si="8"/>
        <v>7</v>
      </c>
      <c r="X18">
        <f t="shared" si="9"/>
        <v>0</v>
      </c>
      <c r="Y18">
        <f t="shared" si="10"/>
        <v>0</v>
      </c>
      <c r="AA18">
        <v>0</v>
      </c>
      <c r="AB18">
        <v>0</v>
      </c>
    </row>
    <row r="19" spans="1:31" x14ac:dyDescent="0.25">
      <c r="A19" t="s">
        <v>6</v>
      </c>
      <c r="B19" t="s">
        <v>12</v>
      </c>
      <c r="C19">
        <v>6</v>
      </c>
      <c r="D19">
        <f t="shared" si="17"/>
        <v>7</v>
      </c>
      <c r="E19">
        <v>30</v>
      </c>
      <c r="F19">
        <v>30</v>
      </c>
      <c r="G19">
        <v>2</v>
      </c>
      <c r="H19">
        <v>15</v>
      </c>
      <c r="I19">
        <v>13</v>
      </c>
      <c r="J19" s="3">
        <v>0</v>
      </c>
      <c r="K19">
        <v>1</v>
      </c>
      <c r="L19">
        <v>12</v>
      </c>
      <c r="N19">
        <f t="shared" si="12"/>
        <v>3</v>
      </c>
      <c r="O19" s="7">
        <f t="shared" si="13"/>
        <v>0.1</v>
      </c>
      <c r="P19" s="7">
        <f t="shared" si="14"/>
        <v>0.1</v>
      </c>
      <c r="Q19">
        <f t="shared" si="5"/>
        <v>6.6666666666666666E-2</v>
      </c>
      <c r="S19">
        <f t="shared" si="6"/>
        <v>2</v>
      </c>
      <c r="T19">
        <f t="shared" si="7"/>
        <v>6.6666666666666666E-2</v>
      </c>
      <c r="U19">
        <f t="shared" si="15"/>
        <v>27</v>
      </c>
      <c r="V19">
        <f t="shared" si="16"/>
        <v>30</v>
      </c>
      <c r="W19">
        <f t="shared" si="8"/>
        <v>0</v>
      </c>
      <c r="X19">
        <f t="shared" si="9"/>
        <v>1</v>
      </c>
      <c r="Y19">
        <f t="shared" si="10"/>
        <v>3.5714285714285712E-2</v>
      </c>
      <c r="AA19">
        <v>6.6666666666666666E-2</v>
      </c>
      <c r="AB19">
        <v>3.5714285714285712E-2</v>
      </c>
    </row>
    <row r="20" spans="1:31" x14ac:dyDescent="0.25">
      <c r="A20" t="s">
        <v>6</v>
      </c>
      <c r="B20" t="s">
        <v>12</v>
      </c>
      <c r="C20">
        <v>7</v>
      </c>
      <c r="D20">
        <f t="shared" si="17"/>
        <v>8</v>
      </c>
      <c r="E20">
        <v>30</v>
      </c>
      <c r="F20">
        <v>29</v>
      </c>
      <c r="G20">
        <v>0</v>
      </c>
      <c r="H20">
        <v>2</v>
      </c>
      <c r="I20">
        <v>27</v>
      </c>
      <c r="J20" s="3">
        <v>0</v>
      </c>
      <c r="K20">
        <v>1</v>
      </c>
      <c r="L20">
        <v>26</v>
      </c>
      <c r="N20">
        <f t="shared" si="12"/>
        <v>1</v>
      </c>
      <c r="O20" s="7">
        <f t="shared" si="13"/>
        <v>3.4482758620689655E-2</v>
      </c>
      <c r="P20" s="7">
        <f t="shared" si="14"/>
        <v>3.3333333333333333E-2</v>
      </c>
      <c r="Q20">
        <f t="shared" si="5"/>
        <v>0</v>
      </c>
      <c r="S20">
        <f t="shared" si="6"/>
        <v>0</v>
      </c>
      <c r="T20">
        <f t="shared" si="7"/>
        <v>0</v>
      </c>
      <c r="U20">
        <f t="shared" si="15"/>
        <v>28</v>
      </c>
      <c r="V20">
        <f t="shared" si="16"/>
        <v>29</v>
      </c>
      <c r="W20">
        <f t="shared" si="8"/>
        <v>1</v>
      </c>
      <c r="X20">
        <f t="shared" si="9"/>
        <v>1</v>
      </c>
      <c r="Y20">
        <f t="shared" si="10"/>
        <v>3.3333333333333333E-2</v>
      </c>
      <c r="AA20">
        <v>0</v>
      </c>
      <c r="AB20">
        <v>3.3333333333333333E-2</v>
      </c>
    </row>
    <row r="21" spans="1:31" s="4" customFormat="1" x14ac:dyDescent="0.25">
      <c r="A21" s="4" t="s">
        <v>6</v>
      </c>
      <c r="B21" s="4" t="s">
        <v>12</v>
      </c>
      <c r="C21" s="4">
        <v>8</v>
      </c>
      <c r="D21" s="4">
        <f t="shared" si="17"/>
        <v>9</v>
      </c>
      <c r="E21" s="4">
        <v>30</v>
      </c>
      <c r="F21" s="4">
        <v>29</v>
      </c>
      <c r="G21" s="4">
        <v>0</v>
      </c>
      <c r="H21" s="4">
        <v>3</v>
      </c>
      <c r="I21" s="4">
        <v>27</v>
      </c>
      <c r="J21" s="5">
        <v>0</v>
      </c>
      <c r="K21" s="4">
        <v>1</v>
      </c>
      <c r="L21" s="4">
        <v>25</v>
      </c>
      <c r="N21">
        <f t="shared" si="12"/>
        <v>1</v>
      </c>
      <c r="O21" s="7">
        <f t="shared" si="13"/>
        <v>3.4482758620689655E-2</v>
      </c>
      <c r="P21" s="7">
        <f t="shared" si="14"/>
        <v>3.3333333333333333E-2</v>
      </c>
      <c r="Q21">
        <f t="shared" si="5"/>
        <v>0</v>
      </c>
      <c r="R21"/>
      <c r="S21">
        <f t="shared" si="6"/>
        <v>0</v>
      </c>
      <c r="T21">
        <f t="shared" si="7"/>
        <v>0</v>
      </c>
      <c r="U21">
        <f t="shared" si="15"/>
        <v>28</v>
      </c>
      <c r="V21">
        <f t="shared" si="16"/>
        <v>29</v>
      </c>
      <c r="W21">
        <f t="shared" si="8"/>
        <v>1</v>
      </c>
      <c r="X21">
        <f t="shared" si="9"/>
        <v>1</v>
      </c>
      <c r="Y21">
        <f t="shared" si="10"/>
        <v>3.3333333333333333E-2</v>
      </c>
      <c r="Z21"/>
      <c r="AA21">
        <v>0</v>
      </c>
      <c r="AB21">
        <v>3.3333333333333333E-2</v>
      </c>
    </row>
    <row r="22" spans="1:31" x14ac:dyDescent="0.25">
      <c r="A22" t="s">
        <v>6</v>
      </c>
      <c r="B22" t="s">
        <v>12</v>
      </c>
      <c r="C22">
        <v>9</v>
      </c>
      <c r="D22">
        <f t="shared" si="17"/>
        <v>10</v>
      </c>
      <c r="E22">
        <v>30</v>
      </c>
      <c r="F22">
        <v>28</v>
      </c>
      <c r="G22">
        <v>1</v>
      </c>
      <c r="H22">
        <v>8</v>
      </c>
      <c r="I22">
        <v>19</v>
      </c>
      <c r="J22" s="3">
        <v>0</v>
      </c>
      <c r="K22">
        <v>0</v>
      </c>
      <c r="L22">
        <v>19</v>
      </c>
      <c r="N22">
        <f t="shared" si="12"/>
        <v>1</v>
      </c>
      <c r="O22" s="7">
        <f t="shared" si="13"/>
        <v>3.5714285714285712E-2</v>
      </c>
      <c r="P22" s="7">
        <f t="shared" si="14"/>
        <v>3.3333333333333333E-2</v>
      </c>
      <c r="Q22">
        <f t="shared" si="5"/>
        <v>3.3333333333333333E-2</v>
      </c>
      <c r="S22">
        <f t="shared" si="6"/>
        <v>1</v>
      </c>
      <c r="T22">
        <f t="shared" si="7"/>
        <v>3.3333333333333333E-2</v>
      </c>
      <c r="U22">
        <f t="shared" si="15"/>
        <v>27</v>
      </c>
      <c r="V22">
        <f t="shared" si="16"/>
        <v>28</v>
      </c>
      <c r="W22">
        <f t="shared" si="8"/>
        <v>2</v>
      </c>
      <c r="X22">
        <f t="shared" si="9"/>
        <v>0</v>
      </c>
      <c r="Y22">
        <f t="shared" si="10"/>
        <v>0</v>
      </c>
      <c r="AA22">
        <v>3.3333333333333333E-2</v>
      </c>
      <c r="AB22">
        <v>0</v>
      </c>
    </row>
    <row r="24" spans="1:31" x14ac:dyDescent="0.25">
      <c r="A24" t="s">
        <v>5</v>
      </c>
      <c r="B24" t="s">
        <v>12</v>
      </c>
      <c r="C24">
        <v>9</v>
      </c>
      <c r="D24">
        <f t="shared" ref="D24" si="18">C24+1</f>
        <v>10</v>
      </c>
      <c r="E24">
        <v>30</v>
      </c>
      <c r="F24">
        <v>29</v>
      </c>
      <c r="G24">
        <v>2</v>
      </c>
      <c r="H24">
        <v>26</v>
      </c>
      <c r="I24">
        <v>1</v>
      </c>
      <c r="J24" s="3">
        <v>0</v>
      </c>
      <c r="K24">
        <v>0</v>
      </c>
      <c r="L24">
        <v>1</v>
      </c>
      <c r="N24">
        <f t="shared" ref="N24:N33" si="19">G24+J24+K24</f>
        <v>2</v>
      </c>
      <c r="O24" s="7">
        <f t="shared" ref="O24:O33" si="20">N24/F24</f>
        <v>6.8965517241379309E-2</v>
      </c>
      <c r="P24" s="7">
        <f t="shared" ref="P24:P33" si="21">N24/E24</f>
        <v>6.6666666666666666E-2</v>
      </c>
      <c r="Q24">
        <f t="shared" si="5"/>
        <v>6.6666666666666666E-2</v>
      </c>
      <c r="S24">
        <f t="shared" si="6"/>
        <v>2</v>
      </c>
      <c r="T24">
        <f t="shared" si="7"/>
        <v>6.6666666666666666E-2</v>
      </c>
      <c r="U24">
        <f t="shared" ref="U24:U33" si="22">H24+L24</f>
        <v>27</v>
      </c>
      <c r="V24">
        <f t="shared" ref="V24:V33" si="23">F24</f>
        <v>29</v>
      </c>
      <c r="W24">
        <f t="shared" si="8"/>
        <v>1</v>
      </c>
      <c r="X24">
        <f t="shared" si="9"/>
        <v>0</v>
      </c>
      <c r="Y24">
        <f t="shared" si="10"/>
        <v>0</v>
      </c>
      <c r="AA24">
        <v>6.6666666666666666E-2</v>
      </c>
      <c r="AB24">
        <v>0</v>
      </c>
      <c r="AE24" t="s">
        <v>51</v>
      </c>
    </row>
    <row r="25" spans="1:31" x14ac:dyDescent="0.25">
      <c r="A25" t="s">
        <v>5</v>
      </c>
      <c r="B25" t="s">
        <v>4</v>
      </c>
      <c r="C25" t="s">
        <v>9</v>
      </c>
      <c r="D25">
        <v>1</v>
      </c>
      <c r="E25">
        <v>30</v>
      </c>
      <c r="F25">
        <v>22</v>
      </c>
      <c r="G25">
        <v>0</v>
      </c>
      <c r="H25">
        <v>22</v>
      </c>
      <c r="I25">
        <v>0</v>
      </c>
      <c r="J25" s="3">
        <v>0</v>
      </c>
      <c r="K25">
        <v>0</v>
      </c>
      <c r="L25">
        <v>0</v>
      </c>
      <c r="N25">
        <f t="shared" si="19"/>
        <v>0</v>
      </c>
      <c r="O25" s="7">
        <f t="shared" si="20"/>
        <v>0</v>
      </c>
      <c r="P25" s="7">
        <f t="shared" si="21"/>
        <v>0</v>
      </c>
      <c r="Q25">
        <f t="shared" si="5"/>
        <v>0</v>
      </c>
      <c r="S25">
        <f t="shared" si="6"/>
        <v>0</v>
      </c>
      <c r="T25">
        <f t="shared" si="7"/>
        <v>0</v>
      </c>
      <c r="U25">
        <f t="shared" si="22"/>
        <v>22</v>
      </c>
      <c r="V25">
        <f t="shared" si="23"/>
        <v>22</v>
      </c>
      <c r="W25">
        <f t="shared" si="8"/>
        <v>8</v>
      </c>
      <c r="X25">
        <f t="shared" si="9"/>
        <v>0</v>
      </c>
      <c r="Y25">
        <f t="shared" si="10"/>
        <v>0</v>
      </c>
      <c r="AA25">
        <v>0</v>
      </c>
      <c r="AB25">
        <v>0</v>
      </c>
      <c r="AC25" t="s">
        <v>41</v>
      </c>
      <c r="AD25" s="7">
        <f>AVERAGE(P24,P30:P33)</f>
        <v>8.666666666666667E-2</v>
      </c>
      <c r="AE25">
        <f>0</f>
        <v>0</v>
      </c>
    </row>
    <row r="26" spans="1:31" x14ac:dyDescent="0.25">
      <c r="A26" t="s">
        <v>5</v>
      </c>
      <c r="B26" t="s">
        <v>4</v>
      </c>
      <c r="C26">
        <v>1</v>
      </c>
      <c r="D26">
        <f t="shared" ref="D26:D33" si="24">C26+1</f>
        <v>2</v>
      </c>
      <c r="E26">
        <v>30</v>
      </c>
      <c r="F26">
        <v>30</v>
      </c>
      <c r="G26">
        <v>8</v>
      </c>
      <c r="H26">
        <v>22</v>
      </c>
      <c r="I26">
        <v>0</v>
      </c>
      <c r="J26" s="3">
        <v>0</v>
      </c>
      <c r="K26">
        <v>0</v>
      </c>
      <c r="L26">
        <v>0</v>
      </c>
      <c r="N26">
        <f t="shared" si="19"/>
        <v>8</v>
      </c>
      <c r="O26" s="7">
        <f t="shared" si="20"/>
        <v>0.26666666666666666</v>
      </c>
      <c r="P26" s="7">
        <f t="shared" si="21"/>
        <v>0.26666666666666666</v>
      </c>
      <c r="Q26">
        <f t="shared" si="5"/>
        <v>0.26666666666666666</v>
      </c>
      <c r="S26">
        <f t="shared" si="6"/>
        <v>8</v>
      </c>
      <c r="T26">
        <f t="shared" si="7"/>
        <v>0.26666666666666666</v>
      </c>
      <c r="U26">
        <f t="shared" si="22"/>
        <v>22</v>
      </c>
      <c r="V26">
        <f t="shared" si="23"/>
        <v>30</v>
      </c>
      <c r="W26">
        <f t="shared" si="8"/>
        <v>0</v>
      </c>
      <c r="X26">
        <f t="shared" si="9"/>
        <v>0</v>
      </c>
      <c r="Y26">
        <f t="shared" si="10"/>
        <v>0</v>
      </c>
      <c r="AA26">
        <v>0.26666666666666666</v>
      </c>
      <c r="AB26">
        <v>0</v>
      </c>
      <c r="AC26" t="s">
        <v>42</v>
      </c>
      <c r="AD26" s="7">
        <f>AVERAGE(P25:P29)</f>
        <v>9.3333333333333338E-2</v>
      </c>
      <c r="AE26">
        <v>0</v>
      </c>
    </row>
    <row r="27" spans="1:31" x14ac:dyDescent="0.25">
      <c r="A27" t="s">
        <v>5</v>
      </c>
      <c r="B27" t="s">
        <v>4</v>
      </c>
      <c r="C27">
        <v>2</v>
      </c>
      <c r="D27">
        <f t="shared" si="24"/>
        <v>3</v>
      </c>
      <c r="E27">
        <v>30</v>
      </c>
      <c r="F27">
        <v>25</v>
      </c>
      <c r="G27">
        <v>5</v>
      </c>
      <c r="H27">
        <v>20</v>
      </c>
      <c r="I27">
        <v>0</v>
      </c>
      <c r="J27" s="3">
        <v>0</v>
      </c>
      <c r="K27">
        <v>0</v>
      </c>
      <c r="L27">
        <v>0</v>
      </c>
      <c r="N27">
        <f t="shared" si="19"/>
        <v>5</v>
      </c>
      <c r="O27" s="7">
        <f t="shared" si="20"/>
        <v>0.2</v>
      </c>
      <c r="P27" s="7">
        <f t="shared" si="21"/>
        <v>0.16666666666666666</v>
      </c>
      <c r="Q27">
        <f t="shared" si="5"/>
        <v>0.16666666666666666</v>
      </c>
      <c r="S27">
        <f t="shared" si="6"/>
        <v>5</v>
      </c>
      <c r="T27">
        <f t="shared" si="7"/>
        <v>0.16666666666666666</v>
      </c>
      <c r="U27">
        <f t="shared" si="22"/>
        <v>20</v>
      </c>
      <c r="V27">
        <f t="shared" si="23"/>
        <v>25</v>
      </c>
      <c r="W27">
        <f t="shared" si="8"/>
        <v>5</v>
      </c>
      <c r="X27">
        <f t="shared" si="9"/>
        <v>0</v>
      </c>
      <c r="Y27">
        <f t="shared" si="10"/>
        <v>0</v>
      </c>
      <c r="AA27">
        <v>0.16666666666666666</v>
      </c>
      <c r="AB27">
        <v>0</v>
      </c>
      <c r="AC27" s="8" t="s">
        <v>43</v>
      </c>
      <c r="AD27">
        <f>AVERAGE(Q24,Q30:Q33)</f>
        <v>8.666666666666667E-2</v>
      </c>
      <c r="AE27">
        <f>AVERAGE(AA24,AA30:AA32)</f>
        <v>0.10833333333333334</v>
      </c>
    </row>
    <row r="28" spans="1:31" x14ac:dyDescent="0.25">
      <c r="A28" t="s">
        <v>5</v>
      </c>
      <c r="B28" t="s">
        <v>4</v>
      </c>
      <c r="C28">
        <v>3</v>
      </c>
      <c r="D28">
        <f t="shared" si="24"/>
        <v>4</v>
      </c>
      <c r="E28">
        <v>30</v>
      </c>
      <c r="F28">
        <v>30</v>
      </c>
      <c r="G28">
        <v>0</v>
      </c>
      <c r="H28">
        <v>30</v>
      </c>
      <c r="I28">
        <v>0</v>
      </c>
      <c r="J28" s="3">
        <v>0</v>
      </c>
      <c r="K28">
        <v>0</v>
      </c>
      <c r="L28">
        <v>0</v>
      </c>
      <c r="N28">
        <f t="shared" si="19"/>
        <v>0</v>
      </c>
      <c r="O28" s="7">
        <f t="shared" si="20"/>
        <v>0</v>
      </c>
      <c r="P28" s="7">
        <f t="shared" si="21"/>
        <v>0</v>
      </c>
      <c r="Q28">
        <f t="shared" si="5"/>
        <v>0</v>
      </c>
      <c r="S28">
        <f t="shared" si="6"/>
        <v>0</v>
      </c>
      <c r="T28">
        <f t="shared" si="7"/>
        <v>0</v>
      </c>
      <c r="U28">
        <f t="shared" si="22"/>
        <v>30</v>
      </c>
      <c r="V28">
        <f t="shared" si="23"/>
        <v>30</v>
      </c>
      <c r="W28">
        <f t="shared" si="8"/>
        <v>0</v>
      </c>
      <c r="X28">
        <f t="shared" si="9"/>
        <v>0</v>
      </c>
      <c r="Y28">
        <f t="shared" si="10"/>
        <v>0</v>
      </c>
      <c r="AA28">
        <v>0</v>
      </c>
      <c r="AB28">
        <v>0</v>
      </c>
      <c r="AC28" s="8" t="s">
        <v>44</v>
      </c>
      <c r="AD28">
        <f>AVERAGE(Q25:Q29)</f>
        <v>9.3333333333333338E-2</v>
      </c>
      <c r="AE28">
        <f>AVERAGE(AA26:AA27,AA29)</f>
        <v>0.15555555555555556</v>
      </c>
    </row>
    <row r="29" spans="1:31" x14ac:dyDescent="0.25">
      <c r="A29" t="s">
        <v>5</v>
      </c>
      <c r="B29" t="s">
        <v>4</v>
      </c>
      <c r="C29">
        <v>4</v>
      </c>
      <c r="D29">
        <f t="shared" si="24"/>
        <v>5</v>
      </c>
      <c r="E29">
        <v>30</v>
      </c>
      <c r="F29">
        <v>16</v>
      </c>
      <c r="G29">
        <v>1</v>
      </c>
      <c r="H29">
        <v>15</v>
      </c>
      <c r="I29">
        <v>0</v>
      </c>
      <c r="J29" s="3">
        <v>0</v>
      </c>
      <c r="K29">
        <v>0</v>
      </c>
      <c r="L29">
        <v>0</v>
      </c>
      <c r="N29">
        <f t="shared" si="19"/>
        <v>1</v>
      </c>
      <c r="O29" s="7">
        <f t="shared" si="20"/>
        <v>6.25E-2</v>
      </c>
      <c r="P29" s="7">
        <f t="shared" si="21"/>
        <v>3.3333333333333333E-2</v>
      </c>
      <c r="Q29">
        <f t="shared" si="5"/>
        <v>3.3333333333333333E-2</v>
      </c>
      <c r="S29">
        <f t="shared" si="6"/>
        <v>1</v>
      </c>
      <c r="T29">
        <f t="shared" si="7"/>
        <v>3.3333333333333333E-2</v>
      </c>
      <c r="U29">
        <f t="shared" si="22"/>
        <v>15</v>
      </c>
      <c r="V29">
        <f t="shared" si="23"/>
        <v>16</v>
      </c>
      <c r="W29">
        <f t="shared" si="8"/>
        <v>14</v>
      </c>
      <c r="X29">
        <f t="shared" si="9"/>
        <v>0</v>
      </c>
      <c r="Y29">
        <f t="shared" si="10"/>
        <v>0</v>
      </c>
      <c r="AA29">
        <v>3.3333333333333333E-2</v>
      </c>
      <c r="AB29">
        <v>0</v>
      </c>
    </row>
    <row r="30" spans="1:31" x14ac:dyDescent="0.25">
      <c r="A30" t="s">
        <v>5</v>
      </c>
      <c r="B30" t="s">
        <v>12</v>
      </c>
      <c r="C30">
        <v>5</v>
      </c>
      <c r="D30">
        <f t="shared" si="24"/>
        <v>6</v>
      </c>
      <c r="E30">
        <v>30</v>
      </c>
      <c r="F30">
        <v>26</v>
      </c>
      <c r="G30">
        <v>7</v>
      </c>
      <c r="H30">
        <v>19</v>
      </c>
      <c r="I30">
        <v>0</v>
      </c>
      <c r="J30" s="3">
        <v>0</v>
      </c>
      <c r="K30">
        <v>0</v>
      </c>
      <c r="L30">
        <v>0</v>
      </c>
      <c r="N30">
        <f t="shared" si="19"/>
        <v>7</v>
      </c>
      <c r="O30" s="7">
        <f t="shared" si="20"/>
        <v>0.26923076923076922</v>
      </c>
      <c r="P30" s="7">
        <f t="shared" si="21"/>
        <v>0.23333333333333334</v>
      </c>
      <c r="Q30">
        <f t="shared" si="5"/>
        <v>0.23333333333333334</v>
      </c>
      <c r="S30">
        <f t="shared" si="6"/>
        <v>7</v>
      </c>
      <c r="T30">
        <f t="shared" si="7"/>
        <v>0.23333333333333334</v>
      </c>
      <c r="U30">
        <f t="shared" si="22"/>
        <v>19</v>
      </c>
      <c r="V30">
        <f t="shared" si="23"/>
        <v>26</v>
      </c>
      <c r="W30">
        <f t="shared" si="8"/>
        <v>4</v>
      </c>
      <c r="X30">
        <f t="shared" si="9"/>
        <v>0</v>
      </c>
      <c r="Y30">
        <f t="shared" si="10"/>
        <v>0</v>
      </c>
      <c r="AA30">
        <v>0.23333333333333334</v>
      </c>
      <c r="AB30">
        <v>0</v>
      </c>
      <c r="AC30" s="8"/>
    </row>
    <row r="31" spans="1:31" x14ac:dyDescent="0.25">
      <c r="A31" t="s">
        <v>5</v>
      </c>
      <c r="B31" t="s">
        <v>12</v>
      </c>
      <c r="C31">
        <v>6</v>
      </c>
      <c r="D31">
        <f t="shared" si="24"/>
        <v>7</v>
      </c>
      <c r="E31">
        <v>30</v>
      </c>
      <c r="F31">
        <v>25</v>
      </c>
      <c r="G31">
        <v>1</v>
      </c>
      <c r="H31">
        <v>24</v>
      </c>
      <c r="I31">
        <v>0</v>
      </c>
      <c r="J31" s="3">
        <v>0</v>
      </c>
      <c r="K31">
        <v>0</v>
      </c>
      <c r="L31">
        <v>0</v>
      </c>
      <c r="N31">
        <f t="shared" si="19"/>
        <v>1</v>
      </c>
      <c r="O31" s="7">
        <f t="shared" si="20"/>
        <v>0.04</v>
      </c>
      <c r="P31" s="7">
        <f t="shared" si="21"/>
        <v>3.3333333333333333E-2</v>
      </c>
      <c r="Q31">
        <f t="shared" si="5"/>
        <v>3.3333333333333333E-2</v>
      </c>
      <c r="S31">
        <f t="shared" si="6"/>
        <v>1</v>
      </c>
      <c r="T31">
        <f t="shared" si="7"/>
        <v>3.3333333333333333E-2</v>
      </c>
      <c r="U31">
        <f t="shared" si="22"/>
        <v>24</v>
      </c>
      <c r="V31">
        <f t="shared" si="23"/>
        <v>25</v>
      </c>
      <c r="W31">
        <f t="shared" si="8"/>
        <v>5</v>
      </c>
      <c r="X31">
        <f t="shared" si="9"/>
        <v>0</v>
      </c>
      <c r="Y31">
        <f t="shared" si="10"/>
        <v>0</v>
      </c>
      <c r="AA31">
        <v>3.3333333333333333E-2</v>
      </c>
      <c r="AB31">
        <v>0</v>
      </c>
    </row>
    <row r="32" spans="1:31" x14ac:dyDescent="0.25">
      <c r="A32" t="s">
        <v>5</v>
      </c>
      <c r="B32" t="s">
        <v>12</v>
      </c>
      <c r="C32">
        <v>7</v>
      </c>
      <c r="D32">
        <f t="shared" si="24"/>
        <v>8</v>
      </c>
      <c r="E32">
        <v>30</v>
      </c>
      <c r="F32">
        <v>28</v>
      </c>
      <c r="G32">
        <v>3</v>
      </c>
      <c r="H32">
        <v>25</v>
      </c>
      <c r="I32">
        <v>0</v>
      </c>
      <c r="J32" s="3">
        <v>0</v>
      </c>
      <c r="K32">
        <v>0</v>
      </c>
      <c r="L32">
        <v>0</v>
      </c>
      <c r="N32">
        <f t="shared" si="19"/>
        <v>3</v>
      </c>
      <c r="O32" s="7">
        <f t="shared" si="20"/>
        <v>0.10714285714285714</v>
      </c>
      <c r="P32" s="7">
        <f t="shared" si="21"/>
        <v>0.1</v>
      </c>
      <c r="Q32">
        <f t="shared" si="5"/>
        <v>0.1</v>
      </c>
      <c r="S32">
        <f t="shared" si="6"/>
        <v>3</v>
      </c>
      <c r="T32">
        <f t="shared" si="7"/>
        <v>0.1</v>
      </c>
      <c r="U32">
        <f t="shared" si="22"/>
        <v>25</v>
      </c>
      <c r="V32">
        <f t="shared" si="23"/>
        <v>28</v>
      </c>
      <c r="W32">
        <f t="shared" si="8"/>
        <v>2</v>
      </c>
      <c r="X32">
        <f t="shared" si="9"/>
        <v>0</v>
      </c>
      <c r="Y32">
        <f t="shared" si="10"/>
        <v>0</v>
      </c>
      <c r="AA32">
        <v>0.1</v>
      </c>
      <c r="AB32">
        <v>0</v>
      </c>
    </row>
    <row r="33" spans="1:28" x14ac:dyDescent="0.25">
      <c r="A33" t="s">
        <v>5</v>
      </c>
      <c r="B33" t="s">
        <v>12</v>
      </c>
      <c r="C33">
        <v>8</v>
      </c>
      <c r="D33">
        <f t="shared" si="24"/>
        <v>9</v>
      </c>
      <c r="E33">
        <v>30</v>
      </c>
      <c r="F33">
        <v>3</v>
      </c>
      <c r="G33">
        <v>0</v>
      </c>
      <c r="H33">
        <v>3</v>
      </c>
      <c r="I33">
        <v>0</v>
      </c>
      <c r="J33" s="3">
        <v>0</v>
      </c>
      <c r="K33">
        <v>0</v>
      </c>
      <c r="L33">
        <v>0</v>
      </c>
      <c r="N33">
        <f t="shared" si="19"/>
        <v>0</v>
      </c>
      <c r="O33" s="7">
        <f t="shared" si="20"/>
        <v>0</v>
      </c>
      <c r="P33" s="7">
        <f t="shared" si="21"/>
        <v>0</v>
      </c>
      <c r="Q33">
        <f t="shared" si="5"/>
        <v>0</v>
      </c>
      <c r="S33">
        <f t="shared" si="6"/>
        <v>0</v>
      </c>
      <c r="T33">
        <f t="shared" si="7"/>
        <v>0</v>
      </c>
      <c r="U33">
        <f t="shared" si="22"/>
        <v>3</v>
      </c>
      <c r="V33">
        <f t="shared" si="23"/>
        <v>3</v>
      </c>
      <c r="W33">
        <f t="shared" si="8"/>
        <v>27</v>
      </c>
      <c r="X33">
        <f t="shared" si="9"/>
        <v>0</v>
      </c>
      <c r="Y33">
        <f t="shared" si="10"/>
        <v>0</v>
      </c>
      <c r="AA33">
        <v>0</v>
      </c>
      <c r="AB33">
        <v>0</v>
      </c>
    </row>
    <row r="35" spans="1:28" x14ac:dyDescent="0.25">
      <c r="A35" t="s">
        <v>46</v>
      </c>
      <c r="B35" t="s">
        <v>47</v>
      </c>
    </row>
    <row r="37" spans="1:28" x14ac:dyDescent="0.25">
      <c r="B37" t="s">
        <v>48</v>
      </c>
    </row>
    <row r="38" spans="1:28" x14ac:dyDescent="0.25">
      <c r="A38" t="s">
        <v>49</v>
      </c>
      <c r="D38">
        <v>0.217</v>
      </c>
    </row>
    <row r="39" spans="1:28" x14ac:dyDescent="0.25">
      <c r="A39" t="s">
        <v>50</v>
      </c>
      <c r="D39">
        <v>0.14299999999999999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Meta-data</vt:lpstr>
      <vt:lpstr>calcs for watering paper</vt:lpstr>
    </vt:vector>
  </TitlesOfParts>
  <Company>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 Mayfield</dc:creator>
  <cp:lastModifiedBy>Claire Wainwright</cp:lastModifiedBy>
  <dcterms:created xsi:type="dcterms:W3CDTF">2015-02-19T03:27:15Z</dcterms:created>
  <dcterms:modified xsi:type="dcterms:W3CDTF">2017-07-04T18:31:19Z</dcterms:modified>
</cp:coreProperties>
</file>