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siafreport\source\"/>
    </mc:Choice>
  </mc:AlternateContent>
  <xr:revisionPtr revIDLastSave="0" documentId="13_ncr:1_{8FC8A216-4EF0-4136-8BA9-14CFA938D8F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ensual" sheetId="1" r:id="rId1"/>
    <sheet name="Acumulado" sheetId="7" r:id="rId2"/>
    <sheet name="Relativo" sheetId="8" r:id="rId3"/>
    <sheet name="Input" sheetId="2" r:id="rId4"/>
    <sheet name="Meta" sheetId="4" r:id="rId5"/>
  </sheets>
  <calcPr calcId="181029"/>
</workbook>
</file>

<file path=xl/calcChain.xml><?xml version="1.0" encoding="utf-8"?>
<calcChain xmlns="http://schemas.openxmlformats.org/spreadsheetml/2006/main">
  <c r="D79" i="1" l="1"/>
  <c r="E79" i="1"/>
  <c r="F79" i="1"/>
  <c r="G79" i="1"/>
  <c r="H79" i="1"/>
  <c r="I79" i="1"/>
  <c r="J79" i="1"/>
  <c r="K79" i="1"/>
  <c r="L79" i="1"/>
  <c r="M79" i="1"/>
  <c r="N79" i="1"/>
  <c r="C79" i="1"/>
  <c r="D65" i="1"/>
  <c r="E65" i="1"/>
  <c r="F65" i="1"/>
  <c r="G65" i="1"/>
  <c r="H65" i="1"/>
  <c r="I65" i="1"/>
  <c r="J65" i="1"/>
  <c r="K65" i="1"/>
  <c r="L65" i="1"/>
  <c r="M65" i="1"/>
  <c r="N65" i="1"/>
  <c r="C65" i="1"/>
  <c r="D51" i="1"/>
  <c r="E51" i="1"/>
  <c r="F51" i="1"/>
  <c r="G51" i="1"/>
  <c r="H51" i="1"/>
  <c r="I51" i="1"/>
  <c r="J51" i="1"/>
  <c r="K51" i="1"/>
  <c r="L51" i="1"/>
  <c r="M51" i="1"/>
  <c r="N51" i="1"/>
  <c r="C51" i="1"/>
  <c r="D37" i="1"/>
  <c r="E37" i="1"/>
  <c r="F37" i="1"/>
  <c r="G37" i="1"/>
  <c r="H37" i="1"/>
  <c r="I37" i="1"/>
  <c r="J37" i="1"/>
  <c r="K37" i="1"/>
  <c r="L37" i="1"/>
  <c r="M37" i="1"/>
  <c r="N37" i="1"/>
  <c r="C37" i="1"/>
  <c r="D23" i="1"/>
  <c r="E23" i="1"/>
  <c r="F23" i="1"/>
  <c r="G23" i="1"/>
  <c r="H23" i="1"/>
  <c r="I23" i="1"/>
  <c r="J23" i="1"/>
  <c r="K23" i="1"/>
  <c r="L23" i="1"/>
  <c r="M23" i="1"/>
  <c r="N23" i="1"/>
  <c r="C23" i="1"/>
  <c r="D9" i="1"/>
  <c r="E9" i="1"/>
  <c r="F9" i="1"/>
  <c r="G9" i="1"/>
  <c r="H9" i="1"/>
  <c r="I9" i="1"/>
  <c r="J9" i="1"/>
  <c r="K9" i="1"/>
  <c r="L9" i="1"/>
  <c r="M9" i="1"/>
  <c r="N9" i="1"/>
  <c r="C9" i="1"/>
  <c r="L4" i="8"/>
  <c r="M4" i="8"/>
  <c r="N18" i="1" s="1"/>
  <c r="M18" i="8"/>
  <c r="M32" i="8"/>
  <c r="M46" i="8"/>
  <c r="M60" i="8"/>
  <c r="L74" i="8"/>
  <c r="M74" i="8"/>
  <c r="D74" i="1"/>
  <c r="E74" i="1"/>
  <c r="F74" i="1"/>
  <c r="G74" i="1"/>
  <c r="H74" i="1"/>
  <c r="I74" i="1"/>
  <c r="J74" i="1"/>
  <c r="K74" i="1"/>
  <c r="L74" i="1"/>
  <c r="M74" i="1"/>
  <c r="N74" i="1"/>
  <c r="C74" i="1"/>
  <c r="D60" i="1"/>
  <c r="E60" i="1"/>
  <c r="F60" i="1"/>
  <c r="G60" i="1"/>
  <c r="H60" i="1"/>
  <c r="I60" i="1"/>
  <c r="J60" i="1"/>
  <c r="K60" i="1"/>
  <c r="L60" i="1"/>
  <c r="M60" i="1"/>
  <c r="N60" i="1"/>
  <c r="C60" i="1"/>
  <c r="D46" i="1"/>
  <c r="E46" i="1"/>
  <c r="F46" i="1"/>
  <c r="G46" i="1"/>
  <c r="H46" i="1"/>
  <c r="I46" i="1"/>
  <c r="J46" i="1"/>
  <c r="K46" i="1"/>
  <c r="L46" i="1"/>
  <c r="M46" i="1"/>
  <c r="N46" i="1"/>
  <c r="C46" i="1"/>
  <c r="D32" i="1"/>
  <c r="E32" i="1"/>
  <c r="F32" i="1"/>
  <c r="G32" i="1"/>
  <c r="H32" i="1"/>
  <c r="I32" i="1"/>
  <c r="J32" i="1"/>
  <c r="K32" i="1"/>
  <c r="L32" i="1"/>
  <c r="M32" i="1"/>
  <c r="N32" i="1"/>
  <c r="C32" i="1"/>
  <c r="D18" i="1"/>
  <c r="E18" i="1"/>
  <c r="F18" i="1"/>
  <c r="G18" i="1"/>
  <c r="H18" i="1"/>
  <c r="I18" i="1"/>
  <c r="J18" i="1"/>
  <c r="K18" i="1"/>
  <c r="L18" i="1"/>
  <c r="M18" i="1"/>
  <c r="C18" i="1"/>
  <c r="C4" i="1"/>
  <c r="D4" i="1"/>
  <c r="E4" i="1"/>
  <c r="F4" i="1"/>
  <c r="G4" i="1"/>
  <c r="H4" i="1"/>
  <c r="I4" i="1"/>
  <c r="J4" i="1"/>
  <c r="K4" i="1"/>
  <c r="L4" i="1"/>
  <c r="M4" i="1"/>
  <c r="N4" i="1"/>
  <c r="N18" i="7" l="1"/>
  <c r="G81" i="8"/>
  <c r="M76" i="8"/>
  <c r="E76" i="8"/>
  <c r="L67" i="8"/>
  <c r="J67" i="8"/>
  <c r="D67" i="8"/>
  <c r="J62" i="8"/>
  <c r="H62" i="8"/>
  <c r="J39" i="8"/>
  <c r="H39" i="8"/>
  <c r="N34" i="8"/>
  <c r="H34" i="8"/>
  <c r="F34" i="8"/>
  <c r="K25" i="8"/>
  <c r="C25" i="8"/>
  <c r="I20" i="8"/>
  <c r="N11" i="8"/>
  <c r="H11" i="8"/>
  <c r="F11" i="8"/>
  <c r="N6" i="8"/>
  <c r="L6" i="8"/>
  <c r="F6" i="8"/>
  <c r="D6" i="8"/>
  <c r="N81" i="7"/>
  <c r="N81" i="8" s="1"/>
  <c r="M81" i="7"/>
  <c r="M81" i="8" s="1"/>
  <c r="L81" i="7"/>
  <c r="L81" i="8" s="1"/>
  <c r="K81" i="7"/>
  <c r="K81" i="8" s="1"/>
  <c r="J81" i="7"/>
  <c r="J81" i="8" s="1"/>
  <c r="I81" i="7"/>
  <c r="I81" i="8" s="1"/>
  <c r="H81" i="7"/>
  <c r="H81" i="8" s="1"/>
  <c r="G81" i="7"/>
  <c r="F81" i="7"/>
  <c r="F81" i="8" s="1"/>
  <c r="E81" i="7"/>
  <c r="E81" i="8" s="1"/>
  <c r="D81" i="7"/>
  <c r="D81" i="8" s="1"/>
  <c r="C81" i="7"/>
  <c r="C81" i="8" s="1"/>
  <c r="N80" i="7"/>
  <c r="M80" i="7"/>
  <c r="L80" i="7"/>
  <c r="K80" i="7"/>
  <c r="J80" i="7"/>
  <c r="I80" i="7"/>
  <c r="H80" i="7"/>
  <c r="G80" i="7"/>
  <c r="F80" i="7"/>
  <c r="E80" i="7"/>
  <c r="D80" i="7"/>
  <c r="C80" i="7"/>
  <c r="N76" i="7"/>
  <c r="N76" i="8" s="1"/>
  <c r="M76" i="7"/>
  <c r="L76" i="7"/>
  <c r="L76" i="8" s="1"/>
  <c r="K76" i="7"/>
  <c r="K76" i="8" s="1"/>
  <c r="J76" i="7"/>
  <c r="J76" i="8" s="1"/>
  <c r="I76" i="7"/>
  <c r="I76" i="8" s="1"/>
  <c r="H76" i="7"/>
  <c r="H76" i="8" s="1"/>
  <c r="G76" i="7"/>
  <c r="G76" i="8" s="1"/>
  <c r="F76" i="7"/>
  <c r="F76" i="8" s="1"/>
  <c r="E76" i="7"/>
  <c r="D76" i="7"/>
  <c r="D76" i="8" s="1"/>
  <c r="C76" i="7"/>
  <c r="C76" i="8" s="1"/>
  <c r="N67" i="7"/>
  <c r="N67" i="8" s="1"/>
  <c r="M67" i="7"/>
  <c r="M67" i="8" s="1"/>
  <c r="L67" i="7"/>
  <c r="K67" i="7"/>
  <c r="K67" i="8" s="1"/>
  <c r="J67" i="7"/>
  <c r="I67" i="7"/>
  <c r="I67" i="8" s="1"/>
  <c r="H67" i="7"/>
  <c r="H67" i="8" s="1"/>
  <c r="G67" i="7"/>
  <c r="G67" i="8" s="1"/>
  <c r="F67" i="7"/>
  <c r="F67" i="8" s="1"/>
  <c r="E67" i="7"/>
  <c r="E67" i="8" s="1"/>
  <c r="D67" i="7"/>
  <c r="C67" i="7"/>
  <c r="C67" i="8" s="1"/>
  <c r="N66" i="7"/>
  <c r="M66" i="7"/>
  <c r="L66" i="7"/>
  <c r="K66" i="7"/>
  <c r="J66" i="7"/>
  <c r="I66" i="7"/>
  <c r="H66" i="7"/>
  <c r="G66" i="7"/>
  <c r="F66" i="7"/>
  <c r="E66" i="7"/>
  <c r="D66" i="7"/>
  <c r="C66" i="7"/>
  <c r="N62" i="7"/>
  <c r="N62" i="8" s="1"/>
  <c r="M62" i="7"/>
  <c r="M62" i="8" s="1"/>
  <c r="L62" i="7"/>
  <c r="L62" i="8" s="1"/>
  <c r="K62" i="7"/>
  <c r="K62" i="8" s="1"/>
  <c r="J62" i="7"/>
  <c r="I62" i="7"/>
  <c r="I62" i="8" s="1"/>
  <c r="H62" i="7"/>
  <c r="G62" i="7"/>
  <c r="G62" i="8" s="1"/>
  <c r="F62" i="7"/>
  <c r="F62" i="8" s="1"/>
  <c r="E62" i="7"/>
  <c r="E62" i="8" s="1"/>
  <c r="D62" i="7"/>
  <c r="D62" i="8" s="1"/>
  <c r="C62" i="7"/>
  <c r="C62" i="8" s="1"/>
  <c r="N61" i="7"/>
  <c r="M61" i="7"/>
  <c r="L61" i="7"/>
  <c r="K61" i="7"/>
  <c r="J61" i="7"/>
  <c r="I61" i="7"/>
  <c r="H61" i="7"/>
  <c r="G61" i="7"/>
  <c r="F61" i="7"/>
  <c r="E61" i="7"/>
  <c r="D61" i="7"/>
  <c r="C61" i="7"/>
  <c r="N53" i="7"/>
  <c r="N53" i="8" s="1"/>
  <c r="M53" i="7"/>
  <c r="M53" i="8" s="1"/>
  <c r="L53" i="7"/>
  <c r="L53" i="8" s="1"/>
  <c r="K53" i="7"/>
  <c r="K53" i="8" s="1"/>
  <c r="J53" i="7"/>
  <c r="J53" i="8" s="1"/>
  <c r="I53" i="7"/>
  <c r="I53" i="8" s="1"/>
  <c r="H53" i="7"/>
  <c r="H53" i="8" s="1"/>
  <c r="G53" i="7"/>
  <c r="G53" i="8" s="1"/>
  <c r="F53" i="7"/>
  <c r="F53" i="8" s="1"/>
  <c r="E53" i="7"/>
  <c r="E53" i="8" s="1"/>
  <c r="D53" i="7"/>
  <c r="D53" i="8" s="1"/>
  <c r="C53" i="7"/>
  <c r="C53" i="8" s="1"/>
  <c r="N52" i="7"/>
  <c r="M52" i="7"/>
  <c r="L52" i="7"/>
  <c r="K52" i="7"/>
  <c r="J52" i="7"/>
  <c r="I52" i="7"/>
  <c r="H52" i="7"/>
  <c r="G52" i="7"/>
  <c r="F52" i="7"/>
  <c r="E52" i="7"/>
  <c r="D52" i="7"/>
  <c r="C52" i="7"/>
  <c r="N48" i="7"/>
  <c r="N48" i="8" s="1"/>
  <c r="M48" i="7"/>
  <c r="M48" i="8" s="1"/>
  <c r="L48" i="7"/>
  <c r="L48" i="8" s="1"/>
  <c r="K48" i="7"/>
  <c r="K48" i="8" s="1"/>
  <c r="J48" i="7"/>
  <c r="J48" i="8" s="1"/>
  <c r="I48" i="7"/>
  <c r="I48" i="8" s="1"/>
  <c r="H48" i="7"/>
  <c r="H48" i="8" s="1"/>
  <c r="G48" i="7"/>
  <c r="G48" i="8" s="1"/>
  <c r="F48" i="7"/>
  <c r="F48" i="8" s="1"/>
  <c r="E48" i="7"/>
  <c r="E48" i="8" s="1"/>
  <c r="D48" i="7"/>
  <c r="D48" i="8" s="1"/>
  <c r="C48" i="7"/>
  <c r="C48" i="8" s="1"/>
  <c r="N47" i="7"/>
  <c r="M47" i="7"/>
  <c r="L47" i="7"/>
  <c r="K47" i="7"/>
  <c r="J47" i="7"/>
  <c r="I47" i="7"/>
  <c r="H47" i="7"/>
  <c r="G47" i="7"/>
  <c r="F47" i="7"/>
  <c r="E47" i="7"/>
  <c r="D47" i="7"/>
  <c r="C47" i="7"/>
  <c r="N39" i="7"/>
  <c r="N39" i="8" s="1"/>
  <c r="M39" i="7"/>
  <c r="M39" i="8" s="1"/>
  <c r="L39" i="7"/>
  <c r="L39" i="8" s="1"/>
  <c r="K39" i="7"/>
  <c r="K39" i="8" s="1"/>
  <c r="J39" i="7"/>
  <c r="I39" i="7"/>
  <c r="I39" i="8" s="1"/>
  <c r="H39" i="7"/>
  <c r="G39" i="7"/>
  <c r="G39" i="8" s="1"/>
  <c r="F39" i="7"/>
  <c r="F39" i="8" s="1"/>
  <c r="E39" i="7"/>
  <c r="E39" i="8" s="1"/>
  <c r="D39" i="7"/>
  <c r="D39" i="8" s="1"/>
  <c r="C39" i="7"/>
  <c r="C39" i="8" s="1"/>
  <c r="N38" i="7"/>
  <c r="M38" i="7"/>
  <c r="L38" i="7"/>
  <c r="K38" i="7"/>
  <c r="J38" i="7"/>
  <c r="I38" i="7"/>
  <c r="H38" i="7"/>
  <c r="G38" i="7"/>
  <c r="F38" i="7"/>
  <c r="E38" i="7"/>
  <c r="D38" i="7"/>
  <c r="C38" i="7"/>
  <c r="N34" i="7"/>
  <c r="M34" i="7"/>
  <c r="M34" i="8" s="1"/>
  <c r="L34" i="7"/>
  <c r="L34" i="8" s="1"/>
  <c r="K34" i="7"/>
  <c r="K34" i="8" s="1"/>
  <c r="J34" i="7"/>
  <c r="J34" i="8" s="1"/>
  <c r="I34" i="7"/>
  <c r="I34" i="8" s="1"/>
  <c r="H34" i="7"/>
  <c r="G34" i="7"/>
  <c r="G34" i="8" s="1"/>
  <c r="F34" i="7"/>
  <c r="E34" i="7"/>
  <c r="E34" i="8" s="1"/>
  <c r="D34" i="7"/>
  <c r="D34" i="8" s="1"/>
  <c r="C34" i="7"/>
  <c r="C34" i="8" s="1"/>
  <c r="N33" i="7"/>
  <c r="M33" i="7"/>
  <c r="L33" i="7"/>
  <c r="K33" i="7"/>
  <c r="J33" i="7"/>
  <c r="I33" i="7"/>
  <c r="H33" i="7"/>
  <c r="G33" i="7"/>
  <c r="F33" i="7"/>
  <c r="E33" i="7"/>
  <c r="D33" i="7"/>
  <c r="C33" i="7"/>
  <c r="N25" i="7"/>
  <c r="N25" i="8" s="1"/>
  <c r="M25" i="7"/>
  <c r="M25" i="8" s="1"/>
  <c r="L25" i="7"/>
  <c r="L25" i="8" s="1"/>
  <c r="K25" i="7"/>
  <c r="J25" i="7"/>
  <c r="J25" i="8" s="1"/>
  <c r="I25" i="7"/>
  <c r="I25" i="8" s="1"/>
  <c r="H25" i="7"/>
  <c r="H25" i="8" s="1"/>
  <c r="G25" i="7"/>
  <c r="G25" i="8" s="1"/>
  <c r="F25" i="7"/>
  <c r="F25" i="8" s="1"/>
  <c r="E25" i="7"/>
  <c r="E25" i="8" s="1"/>
  <c r="D25" i="7"/>
  <c r="D25" i="8" s="1"/>
  <c r="C25" i="7"/>
  <c r="N24" i="7"/>
  <c r="M24" i="7"/>
  <c r="L24" i="7"/>
  <c r="K24" i="7"/>
  <c r="J24" i="7"/>
  <c r="I24" i="7"/>
  <c r="H24" i="7"/>
  <c r="G24" i="7"/>
  <c r="F24" i="7"/>
  <c r="E24" i="7"/>
  <c r="D24" i="7"/>
  <c r="C24" i="7"/>
  <c r="N20" i="7"/>
  <c r="N20" i="8" s="1"/>
  <c r="M20" i="7"/>
  <c r="M20" i="8" s="1"/>
  <c r="L20" i="7"/>
  <c r="L20" i="8" s="1"/>
  <c r="K20" i="7"/>
  <c r="K20" i="8" s="1"/>
  <c r="J20" i="7"/>
  <c r="J20" i="8" s="1"/>
  <c r="I20" i="7"/>
  <c r="H20" i="7"/>
  <c r="H20" i="8" s="1"/>
  <c r="G20" i="7"/>
  <c r="G20" i="8" s="1"/>
  <c r="F20" i="7"/>
  <c r="F20" i="8" s="1"/>
  <c r="E20" i="7"/>
  <c r="E20" i="8" s="1"/>
  <c r="D20" i="7"/>
  <c r="D20" i="8" s="1"/>
  <c r="C20" i="7"/>
  <c r="C20" i="8" s="1"/>
  <c r="N19" i="7"/>
  <c r="M19" i="7"/>
  <c r="L19" i="7"/>
  <c r="K19" i="7"/>
  <c r="J19" i="7"/>
  <c r="I19" i="7"/>
  <c r="H19" i="7"/>
  <c r="G19" i="7"/>
  <c r="F19" i="7"/>
  <c r="E19" i="7"/>
  <c r="D19" i="7"/>
  <c r="C19" i="7"/>
  <c r="N11" i="7"/>
  <c r="M11" i="7"/>
  <c r="M11" i="8" s="1"/>
  <c r="L11" i="7"/>
  <c r="L11" i="8" s="1"/>
  <c r="K11" i="7"/>
  <c r="K11" i="8" s="1"/>
  <c r="J11" i="7"/>
  <c r="J11" i="8" s="1"/>
  <c r="I11" i="7"/>
  <c r="I11" i="8" s="1"/>
  <c r="H11" i="7"/>
  <c r="G11" i="7"/>
  <c r="G11" i="8" s="1"/>
  <c r="F11" i="7"/>
  <c r="E11" i="7"/>
  <c r="E11" i="8" s="1"/>
  <c r="D11" i="7"/>
  <c r="D11" i="8" s="1"/>
  <c r="C11" i="7"/>
  <c r="C11" i="8" s="1"/>
  <c r="N10" i="7"/>
  <c r="M10" i="7"/>
  <c r="L10" i="7"/>
  <c r="K10" i="7"/>
  <c r="J10" i="7"/>
  <c r="I10" i="7"/>
  <c r="H10" i="7"/>
  <c r="G10" i="7"/>
  <c r="F10" i="7"/>
  <c r="E10" i="7"/>
  <c r="D10" i="7"/>
  <c r="C10" i="7"/>
  <c r="N6" i="7"/>
  <c r="M6" i="7"/>
  <c r="M6" i="8" s="1"/>
  <c r="L6" i="7"/>
  <c r="K6" i="7"/>
  <c r="K6" i="8" s="1"/>
  <c r="J6" i="7"/>
  <c r="J6" i="8" s="1"/>
  <c r="I6" i="7"/>
  <c r="I6" i="8" s="1"/>
  <c r="H6" i="7"/>
  <c r="H6" i="8" s="1"/>
  <c r="G6" i="7"/>
  <c r="G6" i="8" s="1"/>
  <c r="F6" i="7"/>
  <c r="E6" i="7"/>
  <c r="E6" i="8" s="1"/>
  <c r="D6" i="7"/>
  <c r="C6" i="7"/>
  <c r="C6" i="8" s="1"/>
  <c r="N5" i="7"/>
  <c r="M5" i="7"/>
  <c r="L5" i="7"/>
  <c r="K5" i="7"/>
  <c r="J5" i="7"/>
  <c r="I5" i="7"/>
  <c r="H5" i="7"/>
  <c r="G5" i="7"/>
  <c r="F5" i="7"/>
  <c r="E5" i="7"/>
  <c r="D5" i="7"/>
  <c r="C5" i="7"/>
  <c r="O80" i="1"/>
  <c r="B80" i="1"/>
  <c r="B79" i="1"/>
  <c r="B79" i="8" s="1"/>
  <c r="B75" i="1"/>
  <c r="B75" i="8" s="1"/>
  <c r="D74" i="7"/>
  <c r="D74" i="8" s="1"/>
  <c r="B74" i="1"/>
  <c r="B74" i="7" s="1"/>
  <c r="O66" i="1"/>
  <c r="B66" i="1"/>
  <c r="D65" i="7"/>
  <c r="B65" i="1"/>
  <c r="B65" i="8" s="1"/>
  <c r="B61" i="1"/>
  <c r="B61" i="7" s="1"/>
  <c r="B60" i="1"/>
  <c r="B60" i="8" s="1"/>
  <c r="O52" i="1"/>
  <c r="B52" i="1"/>
  <c r="B52" i="8" s="1"/>
  <c r="B51" i="1"/>
  <c r="B51" i="8" s="1"/>
  <c r="B47" i="1"/>
  <c r="B47" i="8" s="1"/>
  <c r="L46" i="7"/>
  <c r="N46" i="7"/>
  <c r="B46" i="1"/>
  <c r="O38" i="1"/>
  <c r="B38" i="1"/>
  <c r="B38" i="8" s="1"/>
  <c r="B37" i="1"/>
  <c r="B37" i="8" s="1"/>
  <c r="B33" i="1"/>
  <c r="B33" i="7" s="1"/>
  <c r="G32" i="7"/>
  <c r="B32" i="1"/>
  <c r="B32" i="8" s="1"/>
  <c r="O24" i="1"/>
  <c r="B24" i="1"/>
  <c r="B23" i="1"/>
  <c r="B19" i="1"/>
  <c r="B19" i="7" s="1"/>
  <c r="B18" i="1"/>
  <c r="B18" i="7" s="1"/>
  <c r="O10" i="1"/>
  <c r="B10" i="1"/>
  <c r="B10" i="7" s="1"/>
  <c r="J10" i="8" s="1"/>
  <c r="B9" i="1"/>
  <c r="B9" i="8" s="1"/>
  <c r="B5" i="1"/>
  <c r="B5" i="7" s="1"/>
  <c r="B4" i="1"/>
  <c r="B4" i="8" s="1"/>
  <c r="N18" i="8" l="1"/>
  <c r="F23" i="7"/>
  <c r="J79" i="7"/>
  <c r="I37" i="7"/>
  <c r="N23" i="7"/>
  <c r="L74" i="7"/>
  <c r="F10" i="8"/>
  <c r="N10" i="8"/>
  <c r="H32" i="7"/>
  <c r="K18" i="7"/>
  <c r="K18" i="8" s="1"/>
  <c r="M51" i="7"/>
  <c r="J60" i="7"/>
  <c r="L65" i="7"/>
  <c r="B4" i="7"/>
  <c r="G10" i="8"/>
  <c r="J32" i="7"/>
  <c r="I9" i="7"/>
  <c r="O51" i="1"/>
  <c r="H10" i="8"/>
  <c r="B37" i="7"/>
  <c r="L9" i="7"/>
  <c r="L37" i="7"/>
  <c r="B9" i="7"/>
  <c r="J37" i="7"/>
  <c r="D9" i="7"/>
  <c r="C10" i="8"/>
  <c r="K10" i="8"/>
  <c r="D18" i="7"/>
  <c r="D18" i="8" s="1"/>
  <c r="B60" i="7"/>
  <c r="D79" i="7"/>
  <c r="F18" i="7"/>
  <c r="F18" i="8" s="1"/>
  <c r="B65" i="7"/>
  <c r="D65" i="8" s="1"/>
  <c r="E10" i="8"/>
  <c r="M10" i="8"/>
  <c r="B61" i="8"/>
  <c r="B46" i="8"/>
  <c r="B46" i="7"/>
  <c r="L46" i="8" s="1"/>
  <c r="B66" i="7"/>
  <c r="I66" i="8" s="1"/>
  <c r="B66" i="8"/>
  <c r="L18" i="7"/>
  <c r="L18" i="8" s="1"/>
  <c r="F51" i="7"/>
  <c r="J65" i="7"/>
  <c r="B79" i="7"/>
  <c r="B24" i="8"/>
  <c r="B24" i="7"/>
  <c r="G24" i="8" s="1"/>
  <c r="K46" i="7"/>
  <c r="I79" i="7"/>
  <c r="D37" i="7"/>
  <c r="H51" i="7"/>
  <c r="B10" i="8"/>
  <c r="K74" i="7"/>
  <c r="K74" i="8" s="1"/>
  <c r="H23" i="7"/>
  <c r="L10" i="8"/>
  <c r="D10" i="8"/>
  <c r="B23" i="8"/>
  <c r="B23" i="7"/>
  <c r="I65" i="7"/>
  <c r="J9" i="7"/>
  <c r="I10" i="8"/>
  <c r="D46" i="7"/>
  <c r="H60" i="7"/>
  <c r="H60" i="8" s="1"/>
  <c r="N51" i="7"/>
  <c r="M23" i="7"/>
  <c r="B80" i="8"/>
  <c r="B80" i="7"/>
  <c r="H80" i="8" s="1"/>
  <c r="B32" i="7"/>
  <c r="G32" i="8" s="1"/>
  <c r="F46" i="7"/>
  <c r="G60" i="7"/>
  <c r="N74" i="7"/>
  <c r="N74" i="8" s="1"/>
  <c r="F74" i="7"/>
  <c r="F74" i="8" s="1"/>
  <c r="L79" i="7"/>
  <c r="G66" i="8"/>
  <c r="O9" i="1"/>
  <c r="O65" i="1"/>
  <c r="C9" i="7"/>
  <c r="K9" i="7"/>
  <c r="E18" i="7"/>
  <c r="E18" i="8" s="1"/>
  <c r="M18" i="7"/>
  <c r="G23" i="7"/>
  <c r="I32" i="7"/>
  <c r="I32" i="8" s="1"/>
  <c r="C37" i="7"/>
  <c r="K37" i="7"/>
  <c r="E46" i="7"/>
  <c r="M46" i="7"/>
  <c r="G51" i="7"/>
  <c r="B52" i="7"/>
  <c r="G52" i="8" s="1"/>
  <c r="I60" i="7"/>
  <c r="C65" i="7"/>
  <c r="K65" i="7"/>
  <c r="E74" i="7"/>
  <c r="E74" i="8" s="1"/>
  <c r="M74" i="7"/>
  <c r="C79" i="7"/>
  <c r="K79" i="7"/>
  <c r="B18" i="8"/>
  <c r="B19" i="8"/>
  <c r="E9" i="7"/>
  <c r="M9" i="7"/>
  <c r="G18" i="7"/>
  <c r="G18" i="8" s="1"/>
  <c r="I23" i="7"/>
  <c r="C32" i="7"/>
  <c r="C32" i="8" s="1"/>
  <c r="K32" i="7"/>
  <c r="K32" i="8" s="1"/>
  <c r="E37" i="7"/>
  <c r="M37" i="7"/>
  <c r="G46" i="7"/>
  <c r="B47" i="7"/>
  <c r="I51" i="7"/>
  <c r="C60" i="7"/>
  <c r="K60" i="7"/>
  <c r="E65" i="7"/>
  <c r="M65" i="7"/>
  <c r="G74" i="7"/>
  <c r="G74" i="8" s="1"/>
  <c r="B75" i="7"/>
  <c r="E79" i="7"/>
  <c r="M79" i="7"/>
  <c r="F9" i="7"/>
  <c r="N9" i="7"/>
  <c r="H18" i="7"/>
  <c r="H18" i="8" s="1"/>
  <c r="J23" i="7"/>
  <c r="D32" i="7"/>
  <c r="D32" i="8" s="1"/>
  <c r="L32" i="7"/>
  <c r="L32" i="8" s="1"/>
  <c r="F37" i="7"/>
  <c r="N37" i="7"/>
  <c r="H46" i="7"/>
  <c r="B51" i="7"/>
  <c r="J51" i="7"/>
  <c r="D60" i="7"/>
  <c r="L60" i="7"/>
  <c r="F65" i="7"/>
  <c r="N65" i="7"/>
  <c r="H74" i="7"/>
  <c r="H74" i="8" s="1"/>
  <c r="F79" i="7"/>
  <c r="F79" i="8" s="1"/>
  <c r="N79" i="7"/>
  <c r="B33" i="8"/>
  <c r="O37" i="1"/>
  <c r="G9" i="7"/>
  <c r="I18" i="7"/>
  <c r="I18" i="8" s="1"/>
  <c r="C23" i="7"/>
  <c r="K23" i="7"/>
  <c r="E32" i="7"/>
  <c r="E32" i="8" s="1"/>
  <c r="M32" i="7"/>
  <c r="G37" i="7"/>
  <c r="G37" i="8" s="1"/>
  <c r="B38" i="7"/>
  <c r="H38" i="8" s="1"/>
  <c r="I46" i="7"/>
  <c r="C51" i="7"/>
  <c r="K51" i="7"/>
  <c r="E60" i="7"/>
  <c r="M60" i="7"/>
  <c r="G65" i="7"/>
  <c r="I74" i="7"/>
  <c r="I74" i="8" s="1"/>
  <c r="G79" i="7"/>
  <c r="B74" i="8"/>
  <c r="H9" i="7"/>
  <c r="J18" i="7"/>
  <c r="J18" i="8" s="1"/>
  <c r="D23" i="7"/>
  <c r="L23" i="7"/>
  <c r="F32" i="7"/>
  <c r="F32" i="8" s="1"/>
  <c r="N32" i="7"/>
  <c r="N32" i="8" s="1"/>
  <c r="H37" i="7"/>
  <c r="J46" i="7"/>
  <c r="D51" i="7"/>
  <c r="L51" i="7"/>
  <c r="F60" i="7"/>
  <c r="N60" i="7"/>
  <c r="H65" i="7"/>
  <c r="J74" i="7"/>
  <c r="J74" i="8" s="1"/>
  <c r="H79" i="7"/>
  <c r="H79" i="8" s="1"/>
  <c r="B5" i="8"/>
  <c r="O23" i="1"/>
  <c r="O79" i="1"/>
  <c r="C18" i="7"/>
  <c r="C18" i="8" s="1"/>
  <c r="E23" i="7"/>
  <c r="C46" i="7"/>
  <c r="E51" i="7"/>
  <c r="C74" i="7"/>
  <c r="C74" i="8" s="1"/>
  <c r="J23" i="8" l="1"/>
  <c r="M65" i="8"/>
  <c r="E65" i="8"/>
  <c r="K79" i="8"/>
  <c r="G65" i="8"/>
  <c r="N79" i="8"/>
  <c r="D23" i="8"/>
  <c r="K23" i="8"/>
  <c r="N65" i="8"/>
  <c r="I65" i="8"/>
  <c r="C46" i="8"/>
  <c r="K60" i="8"/>
  <c r="D46" i="8"/>
  <c r="N60" i="8"/>
  <c r="H46" i="8"/>
  <c r="C60" i="8"/>
  <c r="E46" i="8"/>
  <c r="F46" i="8"/>
  <c r="E60" i="8"/>
  <c r="N37" i="8"/>
  <c r="K37" i="8"/>
  <c r="J60" i="8"/>
  <c r="H32" i="8"/>
  <c r="G46" i="8"/>
  <c r="J32" i="8"/>
  <c r="N46" i="8"/>
  <c r="F60" i="8"/>
  <c r="J46" i="8"/>
  <c r="I46" i="8"/>
  <c r="L60" i="8"/>
  <c r="M37" i="8"/>
  <c r="I60" i="8"/>
  <c r="G60" i="8"/>
  <c r="H37" i="8"/>
  <c r="D60" i="8"/>
  <c r="E37" i="8"/>
  <c r="K46" i="8"/>
  <c r="D79" i="8"/>
  <c r="L37" i="8"/>
  <c r="L65" i="8"/>
  <c r="I37" i="8"/>
  <c r="J79" i="8"/>
  <c r="D51" i="8"/>
  <c r="H9" i="8"/>
  <c r="E9" i="8"/>
  <c r="C65" i="8"/>
  <c r="N80" i="8"/>
  <c r="K24" i="8"/>
  <c r="M51" i="8"/>
  <c r="N9" i="8"/>
  <c r="N23" i="8"/>
  <c r="H24" i="8"/>
  <c r="D9" i="8"/>
  <c r="F37" i="8"/>
  <c r="C37" i="8"/>
  <c r="L52" i="8"/>
  <c r="D37" i="8"/>
  <c r="J37" i="8"/>
  <c r="K51" i="8"/>
  <c r="C23" i="8"/>
  <c r="F9" i="8"/>
  <c r="G23" i="8"/>
  <c r="D52" i="8"/>
  <c r="I9" i="8"/>
  <c r="G9" i="8"/>
  <c r="I23" i="8"/>
  <c r="G51" i="8"/>
  <c r="N52" i="8"/>
  <c r="M80" i="8"/>
  <c r="J24" i="8"/>
  <c r="G79" i="8"/>
  <c r="F65" i="8"/>
  <c r="M79" i="8"/>
  <c r="I51" i="8"/>
  <c r="C79" i="8"/>
  <c r="K9" i="8"/>
  <c r="F52" i="8"/>
  <c r="M52" i="8"/>
  <c r="C66" i="8"/>
  <c r="D66" i="8"/>
  <c r="K66" i="8"/>
  <c r="L9" i="8"/>
  <c r="E51" i="8"/>
  <c r="M23" i="8"/>
  <c r="I52" i="8"/>
  <c r="H65" i="8"/>
  <c r="E23" i="8"/>
  <c r="L23" i="8"/>
  <c r="E79" i="8"/>
  <c r="M9" i="8"/>
  <c r="C9" i="8"/>
  <c r="L24" i="8"/>
  <c r="E52" i="8"/>
  <c r="N51" i="8"/>
  <c r="J9" i="8"/>
  <c r="K52" i="8"/>
  <c r="J52" i="8"/>
  <c r="J65" i="8"/>
  <c r="C52" i="8"/>
  <c r="H52" i="8"/>
  <c r="L51" i="8"/>
  <c r="J51" i="8"/>
  <c r="K65" i="8"/>
  <c r="L79" i="8"/>
  <c r="I24" i="8"/>
  <c r="J80" i="8"/>
  <c r="I79" i="8"/>
  <c r="F38" i="8"/>
  <c r="N38" i="8"/>
  <c r="L38" i="8"/>
  <c r="D38" i="8"/>
  <c r="M38" i="8"/>
  <c r="J38" i="8"/>
  <c r="I38" i="8"/>
  <c r="I80" i="8"/>
  <c r="F51" i="8"/>
  <c r="H66" i="8"/>
  <c r="N66" i="8"/>
  <c r="F66" i="8"/>
  <c r="E38" i="8"/>
  <c r="L80" i="8"/>
  <c r="K38" i="8"/>
  <c r="F23" i="8"/>
  <c r="G38" i="8"/>
  <c r="M24" i="8"/>
  <c r="C24" i="8"/>
  <c r="D80" i="8"/>
  <c r="C38" i="8"/>
  <c r="H23" i="8"/>
  <c r="J66" i="8"/>
  <c r="N24" i="8"/>
  <c r="G80" i="8"/>
  <c r="F24" i="8"/>
  <c r="K80" i="8"/>
  <c r="C80" i="8"/>
  <c r="M66" i="8"/>
  <c r="C51" i="8"/>
  <c r="F80" i="8"/>
  <c r="D24" i="8"/>
  <c r="E80" i="8"/>
  <c r="E66" i="8"/>
  <c r="L66" i="8"/>
  <c r="E24" i="8"/>
  <c r="H51" i="8"/>
  <c r="I4" i="7"/>
  <c r="I4" i="8" s="1"/>
  <c r="C4" i="7"/>
  <c r="C4" i="8" s="1"/>
  <c r="E4" i="7"/>
  <c r="E4" i="8" s="1"/>
  <c r="D4" i="7"/>
  <c r="D4" i="8" s="1"/>
  <c r="G4" i="7"/>
  <c r="G4" i="8" s="1"/>
  <c r="L4" i="7"/>
  <c r="H4" i="7"/>
  <c r="H4" i="8" s="1"/>
  <c r="K4" i="7"/>
  <c r="K4" i="8" s="1"/>
  <c r="F4" i="7"/>
  <c r="F4" i="8" s="1"/>
  <c r="M4" i="7"/>
  <c r="N4" i="7"/>
  <c r="N4" i="8" s="1"/>
  <c r="J4" i="7"/>
  <c r="J4" i="8" s="1"/>
</calcChain>
</file>

<file path=xl/sharedStrings.xml><?xml version="1.0" encoding="utf-8"?>
<sst xmlns="http://schemas.openxmlformats.org/spreadsheetml/2006/main" count="636" uniqueCount="56">
  <si>
    <t>Cert 2019</t>
  </si>
  <si>
    <t>Dev 2019</t>
  </si>
  <si>
    <t>Prog Cert 2020</t>
  </si>
  <si>
    <t>Prog Dev 2020</t>
  </si>
  <si>
    <t>Cert 2020</t>
  </si>
  <si>
    <t>Dev 2020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</si>
  <si>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</si>
  <si>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</si>
  <si>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</si>
  <si>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</si>
  <si>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</si>
  <si>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</si>
  <si>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</si>
  <si>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</si>
  <si>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</si>
  <si>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</si>
  <si>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</si>
  <si>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</si>
  <si>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Dev CAS 2020</t>
  </si>
  <si>
    <t>Prog Dev CAS 2020</t>
  </si>
  <si>
    <t>Dev CAS 2019</t>
  </si>
  <si>
    <t>Cert CAS 2020</t>
  </si>
  <si>
    <t>Cert CAS 2019</t>
  </si>
  <si>
    <t>CAS</t>
  </si>
  <si>
    <t>Prog Cert CAS 2020</t>
  </si>
  <si>
    <t>REMUNERACIONES Y PENSIONES</t>
  </si>
  <si>
    <t>PIM</t>
  </si>
  <si>
    <t>DEVENGADO</t>
  </si>
  <si>
    <t>CERTIFICADO</t>
  </si>
  <si>
    <t>OBSERVACIONES</t>
  </si>
  <si>
    <t>ND</t>
  </si>
  <si>
    <t>NO CAS</t>
  </si>
  <si>
    <t>INVERSIONES: PROYECTOS</t>
  </si>
  <si>
    <t>INVERSIONES: ACTIVIDADES</t>
  </si>
  <si>
    <t>Cert Activ. 2020</t>
  </si>
  <si>
    <t>Prog Cert Activ. 2020</t>
  </si>
  <si>
    <t>Cert Activ. 2019</t>
  </si>
  <si>
    <t>Dev Activ. 2020</t>
  </si>
  <si>
    <t>Prog Dev Activ. 2020</t>
  </si>
  <si>
    <t>Dev Activ. 2019</t>
  </si>
  <si>
    <t>BECAS Y CRÉDITOS EDUCATIVOS</t>
  </si>
  <si>
    <t>Prog Cert Becas 2020</t>
  </si>
  <si>
    <t>Cert Becas 2020</t>
  </si>
  <si>
    <t>Cert Becas 2019</t>
  </si>
  <si>
    <t>Dev Becas 2020</t>
  </si>
  <si>
    <t>Prog Dev Becas 2020</t>
  </si>
  <si>
    <t>Dev Becas 2019</t>
  </si>
  <si>
    <t>Cert Proy. 2020</t>
  </si>
  <si>
    <t>Prog Cert Proy. 2020</t>
  </si>
  <si>
    <t>Cert Proy. 2019</t>
  </si>
  <si>
    <t>Dev Proy. 2020</t>
  </si>
  <si>
    <t>Prog Dev Proy. 2020</t>
  </si>
  <si>
    <t>Dev Proy. 2019</t>
  </si>
  <si>
    <t>OBSERVACIONES:</t>
  </si>
  <si>
    <t>Solo considera UE 108, 113, 118 y 120.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</si>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</sst>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_ * #,##0.00_ ;_ * \-#,##0.00_ ;_ * &quot;-&quot;??_ ;_ @_ "/>
    <numFmt numFmtId="165" formatCode="_ * #,##0_ ;_ * \-#,##0_ ;_ * &quot;-&quot;??_ ;_ @_ "/>
    <numFmt numFmtId="166" formatCode="#,##0_ ;[Red]\-#,##0\ "/>
    <numFmt numFmtId="167" formatCode="_(* #,##0_);_(* \(#,##0\);_(* &quot;-&quot;??_);_(@_)"/>
    <numFmt numFmtId="168" formatCode="_-[$S/-280A]* #,##0_-;\-[$S/-280A]* #,##0_-;_-[$S/-280A]* &quot;-&quot;??_-;_-@_-"/>
    <numFmt numFmtId="169" formatCode="_-* #,##0_-;\-* #,##0_-;_-* &quot;-&quot;??_-;_-@_-"/>
  </numFmts>
  <fonts count="5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2828150273141E-2"/>
        <bgColor indexed="64"/>
      </patternFill>
    </fill>
    <fill>
      <patternFill patternType="solid">
        <fgColor theme="8" tint="0.79995117038483843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165" fontId="0" fillId="0" borderId="1" xfId="1" applyNumberFormat="1" applyFont="1" applyBorder="1"/>
    <xf numFmtId="1" fontId="0" fillId="0" borderId="1" xfId="0" applyNumberFormat="1" applyBorder="1"/>
    <xf numFmtId="0" fontId="0" fillId="0" borderId="1" xfId="0" applyBorder="1"/>
    <xf numFmtId="165" fontId="0" fillId="0" borderId="1" xfId="1" applyNumberFormat="1" applyFont="1" applyFill="1" applyBorder="1"/>
    <xf numFmtId="0" fontId="0" fillId="0" borderId="1" xfId="0" applyFill="1" applyBorder="1"/>
    <xf numFmtId="0" fontId="2" fillId="0" borderId="1" xfId="0" applyFont="1" applyBorder="1"/>
    <xf numFmtId="166" fontId="0" fillId="0" borderId="1" xfId="0" applyNumberFormat="1" applyBorder="1"/>
    <xf numFmtId="0" fontId="0" fillId="0" borderId="10" xfId="0" applyFill="1" applyBorder="1"/>
    <xf numFmtId="165" fontId="0" fillId="0" borderId="10" xfId="1" applyNumberFormat="1" applyFont="1" applyFill="1" applyBorder="1"/>
    <xf numFmtId="165" fontId="0" fillId="0" borderId="10" xfId="1" applyNumberFormat="1" applyFont="1" applyBorder="1"/>
    <xf numFmtId="0" fontId="0" fillId="0" borderId="11" xfId="0" applyFill="1" applyBorder="1"/>
    <xf numFmtId="165" fontId="0" fillId="0" borderId="11" xfId="1" applyNumberFormat="1" applyFont="1" applyFill="1" applyBorder="1"/>
    <xf numFmtId="0" fontId="0" fillId="0" borderId="11" xfId="0" applyBorder="1"/>
    <xf numFmtId="165" fontId="0" fillId="2" borderId="1" xfId="1" applyNumberFormat="1" applyFont="1" applyFill="1" applyBorder="1"/>
    <xf numFmtId="0" fontId="0" fillId="2" borderId="1" xfId="0" applyFill="1" applyBorder="1"/>
    <xf numFmtId="165" fontId="0" fillId="3" borderId="1" xfId="1" applyNumberFormat="1" applyFont="1" applyFill="1" applyBorder="1"/>
    <xf numFmtId="165" fontId="2" fillId="3" borderId="10" xfId="1" applyNumberFormat="1" applyFont="1" applyFill="1" applyBorder="1" applyAlignment="1">
      <alignment horizontal="center"/>
    </xf>
    <xf numFmtId="165" fontId="2" fillId="3" borderId="14" xfId="1" applyNumberFormat="1" applyFont="1" applyFill="1" applyBorder="1" applyAlignment="1">
      <alignment horizontal="center"/>
    </xf>
    <xf numFmtId="165" fontId="0" fillId="3" borderId="6" xfId="1" applyNumberFormat="1" applyFont="1" applyFill="1" applyBorder="1"/>
    <xf numFmtId="0" fontId="0" fillId="2" borderId="5" xfId="0" applyFill="1" applyBorder="1"/>
    <xf numFmtId="165" fontId="0" fillId="2" borderId="6" xfId="1" applyNumberFormat="1" applyFont="1" applyFill="1" applyBorder="1"/>
    <xf numFmtId="0" fontId="2" fillId="3" borderId="5" xfId="0" applyFont="1" applyFill="1" applyBorder="1"/>
    <xf numFmtId="0" fontId="2" fillId="3" borderId="16" xfId="0" applyFont="1" applyFill="1" applyBorder="1"/>
    <xf numFmtId="0" fontId="0" fillId="3" borderId="15" xfId="0" applyFill="1" applyBorder="1"/>
    <xf numFmtId="165" fontId="2" fillId="3" borderId="13" xfId="1" applyNumberFormat="1" applyFont="1" applyFill="1" applyBorder="1" applyAlignment="1">
      <alignment horizontal="center"/>
    </xf>
    <xf numFmtId="165" fontId="3" fillId="3" borderId="12" xfId="1" applyNumberFormat="1" applyFont="1" applyFill="1" applyBorder="1"/>
    <xf numFmtId="165" fontId="0" fillId="3" borderId="12" xfId="1" applyNumberFormat="1" applyFont="1" applyFill="1" applyBorder="1"/>
    <xf numFmtId="0" fontId="0" fillId="3" borderId="7" xfId="0" applyFill="1" applyBorder="1"/>
    <xf numFmtId="167" fontId="0" fillId="4" borderId="0" xfId="1" applyNumberFormat="1" applyFont="1" applyFill="1"/>
    <xf numFmtId="165" fontId="0" fillId="4" borderId="1" xfId="1" applyNumberFormat="1" applyFont="1" applyFill="1" applyBorder="1"/>
    <xf numFmtId="165" fontId="0" fillId="4" borderId="6" xfId="1" applyNumberFormat="1" applyFont="1" applyFill="1" applyBorder="1"/>
    <xf numFmtId="167" fontId="0" fillId="4" borderId="17" xfId="1" applyNumberFormat="1" applyFont="1" applyFill="1" applyBorder="1"/>
    <xf numFmtId="167" fontId="0" fillId="4" borderId="12" xfId="1" applyNumberFormat="1" applyFont="1" applyFill="1" applyBorder="1"/>
    <xf numFmtId="164" fontId="0" fillId="0" borderId="1" xfId="1" applyNumberFormat="1" applyFont="1" applyBorder="1"/>
    <xf numFmtId="164" fontId="2" fillId="3" borderId="10" xfId="1" applyNumberFormat="1" applyFont="1" applyFill="1" applyBorder="1" applyAlignment="1">
      <alignment horizontal="center"/>
    </xf>
    <xf numFmtId="164" fontId="2" fillId="3" borderId="14" xfId="1" applyNumberFormat="1" applyFont="1" applyFill="1" applyBorder="1" applyAlignment="1">
      <alignment horizontal="center"/>
    </xf>
    <xf numFmtId="164" fontId="0" fillId="4" borderId="0" xfId="1" applyNumberFormat="1" applyFont="1" applyFill="1"/>
    <xf numFmtId="164" fontId="0" fillId="4" borderId="1" xfId="1" applyNumberFormat="1" applyFont="1" applyFill="1" applyBorder="1"/>
    <xf numFmtId="164" fontId="0" fillId="4" borderId="6" xfId="1" applyNumberFormat="1" applyFont="1" applyFill="1" applyBorder="1"/>
    <xf numFmtId="164" fontId="0" fillId="3" borderId="1" xfId="1" applyNumberFormat="1" applyFont="1" applyFill="1" applyBorder="1"/>
    <xf numFmtId="164" fontId="0" fillId="3" borderId="6" xfId="1" applyNumberFormat="1" applyFont="1" applyFill="1" applyBorder="1"/>
    <xf numFmtId="164" fontId="0" fillId="2" borderId="1" xfId="0" applyNumberFormat="1" applyFill="1" applyBorder="1"/>
    <xf numFmtId="164" fontId="0" fillId="2" borderId="1" xfId="1" applyNumberFormat="1" applyFont="1" applyFill="1" applyBorder="1"/>
    <xf numFmtId="164" fontId="0" fillId="2" borderId="6" xfId="1" applyNumberFormat="1" applyFont="1" applyFill="1" applyBorder="1"/>
    <xf numFmtId="164" fontId="0" fillId="0" borderId="10" xfId="1" applyNumberFormat="1" applyFont="1" applyBorder="1"/>
    <xf numFmtId="164" fontId="0" fillId="0" borderId="11" xfId="0" applyNumberFormat="1" applyBorder="1"/>
    <xf numFmtId="164" fontId="0" fillId="0" borderId="1" xfId="0" applyNumberFormat="1" applyBorder="1"/>
    <xf numFmtId="167" fontId="1" fillId="4" borderId="0" xfId="1" applyNumberFormat="1" applyFont="1" applyFill="1"/>
    <xf numFmtId="168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1" fontId="1" fillId="0" borderId="1" xfId="0" applyNumberFormat="1" applyFont="1" applyBorder="1" applyAlignment="1">
      <alignment vertical="center"/>
    </xf>
    <xf numFmtId="169" fontId="0" fillId="0" borderId="1" xfId="0" applyNumberFormat="1" applyBorder="1" applyAlignment="1">
      <alignment horizontal="center"/>
    </xf>
    <xf numFmtId="165" fontId="1" fillId="4" borderId="1" xfId="1" applyNumberFormat="1" applyFont="1" applyFill="1" applyBorder="1" applyAlignment="1">
      <alignment horizontal="left" vertical="top"/>
    </xf>
    <xf numFmtId="165" fontId="0" fillId="4" borderId="1" xfId="1" applyNumberFormat="1" applyFont="1" applyFill="1" applyBorder="1" applyAlignment="1">
      <alignment horizontal="left" vertical="top"/>
    </xf>
    <xf numFmtId="165" fontId="0" fillId="4" borderId="6" xfId="1" applyNumberFormat="1" applyFont="1" applyFill="1" applyBorder="1" applyAlignment="1">
      <alignment horizontal="left" vertical="top"/>
    </xf>
    <xf numFmtId="165" fontId="0" fillId="4" borderId="8" xfId="1" applyNumberFormat="1" applyFont="1" applyFill="1" applyBorder="1" applyAlignment="1">
      <alignment horizontal="left" vertical="top"/>
    </xf>
    <xf numFmtId="165" fontId="0" fillId="4" borderId="9" xfId="1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167" fontId="0" fillId="4" borderId="0" xfId="1" applyNumberFormat="1" applyFont="1" applyFill="1" applyAlignment="1">
      <alignment horizontal="center"/>
    </xf>
    <xf numFmtId="3" fontId="0" fillId="0" borderId="18" xfId="0" applyNumberFormat="1" applyBorder="1"/>
    <xf numFmtId="164" fontId="1" fillId="4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3399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Mensual!$A$37</c:f>
              <c:strCache>
                <c:ptCount val="1"/>
                <c:pt idx="0">
                  <c:v>Dev 2020</c:v>
                </c:pt>
              </c:strCache>
            </c:strRef>
          </c:tx>
          <c:spPr>
            <a:ln w="25400" cap="rnd">
              <a:solidFill>
                <a:srgbClr val="003399"/>
              </a:solidFill>
              <a:round/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Mensual!$C$37:$N$37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2-4C7E-983B-5E7E5C8AE4E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60704"/>
        <c:axId val="1475361248"/>
      </c:barChart>
      <c:lineChart>
        <c:grouping val="standard"/>
        <c:varyColors val="0"/>
        <c:ser>
          <c:idx val="1"/>
          <c:order val="1"/>
          <c:tx>
            <c:strRef>
              <c:f>Mensual!$A$38</c:f>
              <c:strCache>
                <c:ptCount val="1"/>
                <c:pt idx="0">
                  <c:v>Prog Dev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Mensual!$C$38:$N$38</c:f>
              <c:numCache>
                <c:formatCode>_ * #,##0_ ;_ * \-#,##0_ ;_ * "-"??_ ;_ @_ </c:formatCode>
                <c:ptCount val="12"/>
                <c:pt idx="0">
                  <c:v>46884005</c:v>
                </c:pt>
                <c:pt idx="1">
                  <c:v>194400000</c:v>
                </c:pt>
                <c:pt idx="2">
                  <c:v>263300000</c:v>
                </c:pt>
                <c:pt idx="3">
                  <c:v>242000000</c:v>
                </c:pt>
                <c:pt idx="4">
                  <c:v>204800000</c:v>
                </c:pt>
                <c:pt idx="5">
                  <c:v>73900387</c:v>
                </c:pt>
                <c:pt idx="6">
                  <c:v>132200000</c:v>
                </c:pt>
                <c:pt idx="7">
                  <c:v>90351067</c:v>
                </c:pt>
                <c:pt idx="8">
                  <c:v>73628861</c:v>
                </c:pt>
                <c:pt idx="9">
                  <c:v>135400000</c:v>
                </c:pt>
                <c:pt idx="10">
                  <c:v>59175504</c:v>
                </c:pt>
                <c:pt idx="11">
                  <c:v>36127178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2-4C7E-983B-5E7E5C8AE4E7}"/>
            </c:ext>
          </c:extLst>
        </c:ser>
        <c:ser>
          <c:idx val="2"/>
          <c:order val="2"/>
          <c:tx>
            <c:strRef>
              <c:f>Mensual!$A$39</c:f>
              <c:strCache>
                <c:ptCount val="1"/>
                <c:pt idx="0">
                  <c:v>Dev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Mensual!$C$39:$N$39</c:f>
              <c:numCache>
                <c:formatCode>_ * #,##0_ ;_ * \-#,##0_ ;_ * "-"??_ ;_ @_ </c:formatCode>
                <c:ptCount val="12"/>
                <c:pt idx="0">
                  <c:v>87070150.260000005</c:v>
                </c:pt>
                <c:pt idx="1">
                  <c:v>227646118.52999997</c:v>
                </c:pt>
                <c:pt idx="2">
                  <c:v>261020040.87</c:v>
                </c:pt>
                <c:pt idx="3">
                  <c:v>137722665.11000004</c:v>
                </c:pt>
                <c:pt idx="4">
                  <c:v>156725840.83999997</c:v>
                </c:pt>
                <c:pt idx="5">
                  <c:v>145155323.25000009</c:v>
                </c:pt>
                <c:pt idx="6">
                  <c:v>174177983.14000005</c:v>
                </c:pt>
                <c:pt idx="7">
                  <c:v>104288487.1499999</c:v>
                </c:pt>
                <c:pt idx="8">
                  <c:v>134366715.28999996</c:v>
                </c:pt>
                <c:pt idx="9">
                  <c:v>316692769.27999997</c:v>
                </c:pt>
                <c:pt idx="10">
                  <c:v>346048720.18999982</c:v>
                </c:pt>
                <c:pt idx="11">
                  <c:v>253632287.33000007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2-4C7E-983B-5E7E5C8AE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60704"/>
        <c:axId val="1475361248"/>
      </c:lineChart>
      <c:catAx>
        <c:axId val="14753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61248"/>
        <c:crosses val="autoZero"/>
        <c:auto val="1"/>
        <c:lblAlgn val="ctr"/>
        <c:lblOffset val="100"/>
        <c:noMultiLvlLbl val="0"/>
      </c:catAx>
      <c:valAx>
        <c:axId val="14753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607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Mensual!$A$51</c:f>
              <c:strCache>
                <c:ptCount val="1"/>
                <c:pt idx="0">
                  <c:v>Dev Proy.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Mensual!$C$51:$N$51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4-4F53-B5B2-4418A48ABD2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46560"/>
        <c:axId val="1475359616"/>
      </c:barChart>
      <c:lineChart>
        <c:grouping val="standard"/>
        <c:varyColors val="0"/>
        <c:ser>
          <c:idx val="1"/>
          <c:order val="1"/>
          <c:tx>
            <c:strRef>
              <c:f>Mensual!$A$52</c:f>
              <c:strCache>
                <c:ptCount val="1"/>
                <c:pt idx="0">
                  <c:v>Prog Dev Proy.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Mensual!$C$52:$N$52</c:f>
              <c:numCache>
                <c:formatCode>_ * #,##0_ ;_ * \-#,##0_ ;_ * "-"??_ ;_ @_ </c:formatCode>
                <c:ptCount val="12"/>
                <c:pt idx="0">
                  <c:v>9534985.5999999996</c:v>
                </c:pt>
                <c:pt idx="1">
                  <c:v>48809908</c:v>
                </c:pt>
                <c:pt idx="2">
                  <c:v>30100173</c:v>
                </c:pt>
                <c:pt idx="3">
                  <c:v>48824202</c:v>
                </c:pt>
                <c:pt idx="4">
                  <c:v>76955076</c:v>
                </c:pt>
                <c:pt idx="5">
                  <c:v>47633975</c:v>
                </c:pt>
                <c:pt idx="6">
                  <c:v>58156013</c:v>
                </c:pt>
                <c:pt idx="7">
                  <c:v>35843151</c:v>
                </c:pt>
                <c:pt idx="8">
                  <c:v>62229646</c:v>
                </c:pt>
                <c:pt idx="9">
                  <c:v>59375516</c:v>
                </c:pt>
                <c:pt idx="10">
                  <c:v>36546151</c:v>
                </c:pt>
                <c:pt idx="11">
                  <c:v>172600000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4-4F53-B5B2-4418A48ABD29}"/>
            </c:ext>
          </c:extLst>
        </c:ser>
        <c:ser>
          <c:idx val="2"/>
          <c:order val="2"/>
          <c:tx>
            <c:strRef>
              <c:f>Mensual!$A$53</c:f>
              <c:strCache>
                <c:ptCount val="1"/>
                <c:pt idx="0">
                  <c:v>Dev Proy.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Mensual!$C$53:$N$53</c:f>
              <c:numCache>
                <c:formatCode>_ * #,##0_ ;_ * \-#,##0_ ;_ * "-"??_ ;_ @_ </c:formatCode>
                <c:ptCount val="12"/>
                <c:pt idx="0">
                  <c:v>4008765.8200000003</c:v>
                </c:pt>
                <c:pt idx="1">
                  <c:v>21294688.789999999</c:v>
                </c:pt>
                <c:pt idx="2">
                  <c:v>15344036.800000004</c:v>
                </c:pt>
                <c:pt idx="3">
                  <c:v>48683530.809999943</c:v>
                </c:pt>
                <c:pt idx="4">
                  <c:v>53716625.389999978</c:v>
                </c:pt>
                <c:pt idx="5">
                  <c:v>22124030.780000009</c:v>
                </c:pt>
                <c:pt idx="6">
                  <c:v>39399368.330000006</c:v>
                </c:pt>
                <c:pt idx="7">
                  <c:v>37935645.709999986</c:v>
                </c:pt>
                <c:pt idx="8">
                  <c:v>24632118.009999998</c:v>
                </c:pt>
                <c:pt idx="9">
                  <c:v>46257212.22999981</c:v>
                </c:pt>
                <c:pt idx="10">
                  <c:v>69546272.500000075</c:v>
                </c:pt>
                <c:pt idx="11">
                  <c:v>80175712.089999989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4-4F53-B5B2-4418A48ABD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46560"/>
        <c:axId val="1475359616"/>
      </c:lineChart>
      <c:catAx>
        <c:axId val="14753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59616"/>
        <c:crosses val="autoZero"/>
        <c:auto val="1"/>
        <c:lblAlgn val="ctr"/>
        <c:lblOffset val="100"/>
        <c:noMultiLvlLbl val="0"/>
      </c:catAx>
      <c:valAx>
        <c:axId val="14753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4656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Mensual!$A$65</c:f>
              <c:strCache>
                <c:ptCount val="1"/>
                <c:pt idx="0">
                  <c:v>Dev Activ.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126730791187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1E-4035-BEF1-6705516551B9}"/>
                </c:ext>
              </c:extLst>
            </c:dLbl>
            <c:dLbl>
              <c:idx val="1"/>
              <c:layout>
                <c:manualLayout>
                  <c:x val="-4.1937314034739041E-2"/>
                  <c:y val="-0.181256692495456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1E-4035-BEF1-6705516551B9}"/>
                </c:ext>
              </c:extLst>
            </c:dLbl>
            <c:dLbl>
              <c:idx val="2"/>
              <c:layout>
                <c:manualLayout>
                  <c:x val="-2.3589739144540708E-2"/>
                  <c:y val="-0.151863715334030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1E-4035-BEF1-6705516551B9}"/>
                </c:ext>
              </c:extLst>
            </c:dLbl>
            <c:spPr>
              <a:solidFill>
                <a:srgbClr val="E7E6E6">
                  <a:alpha val="65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Mensual!$C$65:$N$65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CB4-9C77-F04EC267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5347104"/>
        <c:axId val="1466643216"/>
      </c:barChart>
      <c:lineChart>
        <c:grouping val="standard"/>
        <c:varyColors val="0"/>
        <c:ser>
          <c:idx val="1"/>
          <c:order val="1"/>
          <c:tx>
            <c:strRef>
              <c:f>Mensual!$A$66</c:f>
              <c:strCache>
                <c:ptCount val="1"/>
                <c:pt idx="0">
                  <c:v>Prog Dev Activ.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Mensual!$C$66:$N$66</c:f>
              <c:numCache>
                <c:formatCode>_ * #,##0_ ;_ * \-#,##0_ ;_ * "-"??_ ;_ @_ </c:formatCode>
                <c:ptCount val="12"/>
                <c:pt idx="0">
                  <c:v>2231637.7999999998</c:v>
                </c:pt>
                <c:pt idx="1">
                  <c:v>2226090.4</c:v>
                </c:pt>
                <c:pt idx="2">
                  <c:v>4847140</c:v>
                </c:pt>
                <c:pt idx="3">
                  <c:v>48218975</c:v>
                </c:pt>
                <c:pt idx="4">
                  <c:v>28726270</c:v>
                </c:pt>
                <c:pt idx="5">
                  <c:v>78828016</c:v>
                </c:pt>
                <c:pt idx="6">
                  <c:v>15240460</c:v>
                </c:pt>
                <c:pt idx="7">
                  <c:v>70706836</c:v>
                </c:pt>
                <c:pt idx="8">
                  <c:v>10533225</c:v>
                </c:pt>
                <c:pt idx="9">
                  <c:v>9767129.5999999996</c:v>
                </c:pt>
                <c:pt idx="10">
                  <c:v>19320272</c:v>
                </c:pt>
                <c:pt idx="11">
                  <c:v>106200000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0-4CB4-9C77-F04EC267F01A}"/>
            </c:ext>
          </c:extLst>
        </c:ser>
        <c:ser>
          <c:idx val="2"/>
          <c:order val="2"/>
          <c:tx>
            <c:strRef>
              <c:f>Mensual!$A$67</c:f>
              <c:strCache>
                <c:ptCount val="1"/>
                <c:pt idx="0">
                  <c:v>Dev Activ.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Mensual!$C$67:$N$67</c:f>
              <c:numCache>
                <c:formatCode>_ * #,##0_ ;_ * \-#,##0_ ;_ * "-"??_ ;_ @_ </c:formatCode>
                <c:ptCount val="12"/>
                <c:pt idx="0">
                  <c:v>0</c:v>
                </c:pt>
                <c:pt idx="1">
                  <c:v>175108.51</c:v>
                </c:pt>
                <c:pt idx="2">
                  <c:v>937373.04999999993</c:v>
                </c:pt>
                <c:pt idx="3">
                  <c:v>1566439.9400000004</c:v>
                </c:pt>
                <c:pt idx="4">
                  <c:v>61707445.089999996</c:v>
                </c:pt>
                <c:pt idx="5">
                  <c:v>43680774.390000001</c:v>
                </c:pt>
                <c:pt idx="6">
                  <c:v>26379414.799999997</c:v>
                </c:pt>
                <c:pt idx="7">
                  <c:v>13575059.73</c:v>
                </c:pt>
                <c:pt idx="8">
                  <c:v>2171841.5500000007</c:v>
                </c:pt>
                <c:pt idx="9">
                  <c:v>60596078.109999999</c:v>
                </c:pt>
                <c:pt idx="10">
                  <c:v>21449942.519999996</c:v>
                </c:pt>
                <c:pt idx="11">
                  <c:v>104846420.52000001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00-4CB4-9C77-F04EC267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47104"/>
        <c:axId val="1466643216"/>
      </c:lineChart>
      <c:catAx>
        <c:axId val="14753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66643216"/>
        <c:crosses val="autoZero"/>
        <c:auto val="1"/>
        <c:lblAlgn val="ctr"/>
        <c:lblOffset val="100"/>
        <c:noMultiLvlLbl val="0"/>
      </c:catAx>
      <c:valAx>
        <c:axId val="14666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471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Mensual!$A$23</c:f>
              <c:strCache>
                <c:ptCount val="1"/>
                <c:pt idx="0">
                  <c:v>Dev 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Mensual!$C$23:$N$23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6-460D-9286-1258B091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637776"/>
        <c:axId val="1723228224"/>
      </c:barChart>
      <c:lineChart>
        <c:grouping val="standard"/>
        <c:varyColors val="0"/>
        <c:ser>
          <c:idx val="1"/>
          <c:order val="1"/>
          <c:tx>
            <c:strRef>
              <c:f>Mensual!$A$24</c:f>
              <c:strCache>
                <c:ptCount val="1"/>
                <c:pt idx="0">
                  <c:v>Prog Dev CAS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Mensual!$C$24:$N$24</c:f>
              <c:numCache>
                <c:formatCode>_ * #,##0_ ;_ * \-#,##0_ ;_ * "-"??_ ;_ @_ </c:formatCode>
                <c:ptCount val="12"/>
                <c:pt idx="0">
                  <c:v>41409230</c:v>
                </c:pt>
                <c:pt idx="1">
                  <c:v>41409230</c:v>
                </c:pt>
                <c:pt idx="2">
                  <c:v>46903833</c:v>
                </c:pt>
                <c:pt idx="3">
                  <c:v>46903833</c:v>
                </c:pt>
                <c:pt idx="4">
                  <c:v>46903833</c:v>
                </c:pt>
                <c:pt idx="5">
                  <c:v>46903833</c:v>
                </c:pt>
                <c:pt idx="6">
                  <c:v>46903833</c:v>
                </c:pt>
                <c:pt idx="7">
                  <c:v>46903833</c:v>
                </c:pt>
                <c:pt idx="8">
                  <c:v>46903833</c:v>
                </c:pt>
                <c:pt idx="9">
                  <c:v>46903833</c:v>
                </c:pt>
                <c:pt idx="10">
                  <c:v>46903833</c:v>
                </c:pt>
                <c:pt idx="11">
                  <c:v>46903833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6-460D-9286-1258B0914FDA}"/>
            </c:ext>
          </c:extLst>
        </c:ser>
        <c:ser>
          <c:idx val="2"/>
          <c:order val="2"/>
          <c:tx>
            <c:strRef>
              <c:f>Mensual!$A$25</c:f>
              <c:strCache>
                <c:ptCount val="1"/>
                <c:pt idx="0">
                  <c:v>Dev 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Mensual!$C$25:$N$25</c:f>
              <c:numCache>
                <c:formatCode>_ * #,##0_ ;_ * \-#,##0_ ;_ * "-"??_ ;_ @_ </c:formatCode>
                <c:ptCount val="12"/>
                <c:pt idx="0">
                  <c:v>38264196.099999994</c:v>
                </c:pt>
                <c:pt idx="1">
                  <c:v>37975103.239999995</c:v>
                </c:pt>
                <c:pt idx="2">
                  <c:v>37074087.629999995</c:v>
                </c:pt>
                <c:pt idx="3">
                  <c:v>36909213.079999998</c:v>
                </c:pt>
                <c:pt idx="4">
                  <c:v>37956024.560000002</c:v>
                </c:pt>
                <c:pt idx="5">
                  <c:v>37450300.200000003</c:v>
                </c:pt>
                <c:pt idx="6">
                  <c:v>40840562.479999989</c:v>
                </c:pt>
                <c:pt idx="7">
                  <c:v>38942424.449999996</c:v>
                </c:pt>
                <c:pt idx="8">
                  <c:v>40005565.039999992</c:v>
                </c:pt>
                <c:pt idx="9">
                  <c:v>41161456.449999996</c:v>
                </c:pt>
                <c:pt idx="10">
                  <c:v>42477828.710000038</c:v>
                </c:pt>
                <c:pt idx="11">
                  <c:v>47453388.040000007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6-460D-9286-1258B091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637776"/>
        <c:axId val="1723228224"/>
      </c:lineChart>
      <c:catAx>
        <c:axId val="146663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8224"/>
        <c:crosses val="autoZero"/>
        <c:auto val="1"/>
        <c:lblAlgn val="ctr"/>
        <c:lblOffset val="100"/>
        <c:noMultiLvlLbl val="0"/>
      </c:catAx>
      <c:valAx>
        <c:axId val="17232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666377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Mensual!$A$9</c:f>
              <c:strCache>
                <c:ptCount val="1"/>
                <c:pt idx="0">
                  <c:v>Dev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Mensual!$C$9:$N$9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5-482A-AEA6-AB32858E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1696"/>
        <c:axId val="1723229856"/>
      </c:barChart>
      <c:lineChart>
        <c:grouping val="standard"/>
        <c:varyColors val="0"/>
        <c:ser>
          <c:idx val="1"/>
          <c:order val="1"/>
          <c:tx>
            <c:strRef>
              <c:f>Mensual!$A$10</c:f>
              <c:strCache>
                <c:ptCount val="1"/>
                <c:pt idx="0">
                  <c:v>Prog Dev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Mensual!$C$10:$N$10</c:f>
              <c:numCache>
                <c:formatCode>_ * #,##0_ ;_ * \-#,##0_ ;_ * "-"??_ ;_ @_ </c:formatCode>
                <c:ptCount val="12"/>
                <c:pt idx="0">
                  <c:v>244300000</c:v>
                </c:pt>
                <c:pt idx="1">
                  <c:v>213400000</c:v>
                </c:pt>
                <c:pt idx="2">
                  <c:v>235800000</c:v>
                </c:pt>
                <c:pt idx="3">
                  <c:v>227500000</c:v>
                </c:pt>
                <c:pt idx="4">
                  <c:v>227400000</c:v>
                </c:pt>
                <c:pt idx="5">
                  <c:v>229400000</c:v>
                </c:pt>
                <c:pt idx="6">
                  <c:v>292000000</c:v>
                </c:pt>
                <c:pt idx="7">
                  <c:v>226700000</c:v>
                </c:pt>
                <c:pt idx="8">
                  <c:v>226700000</c:v>
                </c:pt>
                <c:pt idx="9">
                  <c:v>228800000</c:v>
                </c:pt>
                <c:pt idx="10">
                  <c:v>226500000</c:v>
                </c:pt>
                <c:pt idx="11">
                  <c:v>264300000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5-482A-AEA6-AB32858EDDE9}"/>
            </c:ext>
          </c:extLst>
        </c:ser>
        <c:ser>
          <c:idx val="2"/>
          <c:order val="2"/>
          <c:tx>
            <c:strRef>
              <c:f>Mensual!$A$11</c:f>
              <c:strCache>
                <c:ptCount val="1"/>
                <c:pt idx="0">
                  <c:v>Dev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Mensual!$C$11:$N$11</c:f>
              <c:numCache>
                <c:formatCode>_ * #,##0_ ;_ * \-#,##0_ ;_ * "-"??_ ;_ @_ </c:formatCode>
                <c:ptCount val="12"/>
                <c:pt idx="0">
                  <c:v>233881116.32999989</c:v>
                </c:pt>
                <c:pt idx="1">
                  <c:v>209788198.29999998</c:v>
                </c:pt>
                <c:pt idx="2">
                  <c:v>204068823.44</c:v>
                </c:pt>
                <c:pt idx="3">
                  <c:v>218647939.01999971</c:v>
                </c:pt>
                <c:pt idx="4">
                  <c:v>217320548.36999992</c:v>
                </c:pt>
                <c:pt idx="5">
                  <c:v>224409117.00999981</c:v>
                </c:pt>
                <c:pt idx="6">
                  <c:v>250724155.21000001</c:v>
                </c:pt>
                <c:pt idx="7">
                  <c:v>217916453.93999982</c:v>
                </c:pt>
                <c:pt idx="8">
                  <c:v>224304195.61999983</c:v>
                </c:pt>
                <c:pt idx="9">
                  <c:v>215782514.07000005</c:v>
                </c:pt>
                <c:pt idx="10">
                  <c:v>230761867.91000012</c:v>
                </c:pt>
                <c:pt idx="11">
                  <c:v>304886570.08999974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5-482A-AEA6-AB32858E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1696"/>
        <c:axId val="1723229856"/>
      </c:lineChart>
      <c:catAx>
        <c:axId val="17232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9856"/>
        <c:crosses val="autoZero"/>
        <c:auto val="1"/>
        <c:lblAlgn val="ctr"/>
        <c:lblOffset val="100"/>
        <c:noMultiLvlLbl val="0"/>
      </c:catAx>
      <c:valAx>
        <c:axId val="17232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169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Mensual!$A$79</c:f>
              <c:strCache>
                <c:ptCount val="1"/>
                <c:pt idx="0">
                  <c:v>Dev Becas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Mensual!$C$79:$N$79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7-4271-A95D-22EF3ADA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18976"/>
        <c:axId val="1723217344"/>
      </c:barChart>
      <c:lineChart>
        <c:grouping val="standard"/>
        <c:varyColors val="0"/>
        <c:ser>
          <c:idx val="1"/>
          <c:order val="1"/>
          <c:tx>
            <c:strRef>
              <c:f>Mensual!$A$80</c:f>
              <c:strCache>
                <c:ptCount val="1"/>
                <c:pt idx="0">
                  <c:v>Prog Dev Becas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Mensual!$C$80:$N$80</c:f>
              <c:numCache>
                <c:formatCode>_ * #,##0_ ;_ * \-#,##0_ ;_ * "-"??_ ;_ @_ </c:formatCode>
                <c:ptCount val="12"/>
                <c:pt idx="0">
                  <c:v>24807374</c:v>
                </c:pt>
                <c:pt idx="1">
                  <c:v>25800230</c:v>
                </c:pt>
                <c:pt idx="2">
                  <c:v>71234319</c:v>
                </c:pt>
                <c:pt idx="3">
                  <c:v>53903567</c:v>
                </c:pt>
                <c:pt idx="4">
                  <c:v>52714006</c:v>
                </c:pt>
                <c:pt idx="5">
                  <c:v>50852884</c:v>
                </c:pt>
                <c:pt idx="6">
                  <c:v>44714961</c:v>
                </c:pt>
                <c:pt idx="7">
                  <c:v>102500000</c:v>
                </c:pt>
                <c:pt idx="8">
                  <c:v>89686716</c:v>
                </c:pt>
                <c:pt idx="9">
                  <c:v>71702073</c:v>
                </c:pt>
                <c:pt idx="10">
                  <c:v>68134759</c:v>
                </c:pt>
                <c:pt idx="11">
                  <c:v>153200000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7-4271-A95D-22EF3ADA89C6}"/>
            </c:ext>
          </c:extLst>
        </c:ser>
        <c:ser>
          <c:idx val="2"/>
          <c:order val="2"/>
          <c:tx>
            <c:strRef>
              <c:f>Mensual!$A$81</c:f>
              <c:strCache>
                <c:ptCount val="1"/>
                <c:pt idx="0">
                  <c:v>Dev Becas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Mensual!$C$81:$N$81</c:f>
              <c:numCache>
                <c:formatCode>_ * #,##0_ ;_ * \-#,##0_ ;_ * "-"??_ ;_ @_ </c:formatCode>
                <c:ptCount val="12"/>
                <c:pt idx="0">
                  <c:v>35717067.079999998</c:v>
                </c:pt>
                <c:pt idx="1">
                  <c:v>21278199.68</c:v>
                </c:pt>
                <c:pt idx="2">
                  <c:v>38955465.950000003</c:v>
                </c:pt>
                <c:pt idx="3">
                  <c:v>32132093.469999999</c:v>
                </c:pt>
                <c:pt idx="4">
                  <c:v>46978539.219999999</c:v>
                </c:pt>
                <c:pt idx="5">
                  <c:v>61190708.310000002</c:v>
                </c:pt>
                <c:pt idx="6">
                  <c:v>55851742.710000001</c:v>
                </c:pt>
                <c:pt idx="7">
                  <c:v>40184117.280000001</c:v>
                </c:pt>
                <c:pt idx="8">
                  <c:v>60549199.68</c:v>
                </c:pt>
                <c:pt idx="9">
                  <c:v>86163819.939999998</c:v>
                </c:pt>
                <c:pt idx="10">
                  <c:v>55937579.07</c:v>
                </c:pt>
                <c:pt idx="11">
                  <c:v>43997312.140000001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7-4271-A95D-22EF3ADA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18976"/>
        <c:axId val="1723217344"/>
      </c:lineChart>
      <c:catAx>
        <c:axId val="1723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7344"/>
        <c:crosses val="autoZero"/>
        <c:auto val="1"/>
        <c:lblAlgn val="ctr"/>
        <c:lblOffset val="100"/>
        <c:noMultiLvlLbl val="0"/>
      </c:catAx>
      <c:valAx>
        <c:axId val="17232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89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Relativo!$A$32</c:f>
              <c:strCache>
                <c:ptCount val="1"/>
                <c:pt idx="0">
                  <c:v>Cert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Relativo!$C$31:$N$31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Relativo!$C$32:$N$32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7-471E-994F-596403D1E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7136"/>
        <c:axId val="1723221152"/>
      </c:barChart>
      <c:lineChart>
        <c:grouping val="standard"/>
        <c:varyColors val="0"/>
        <c:ser>
          <c:idx val="2"/>
          <c:order val="1"/>
          <c:tx>
            <c:strRef>
              <c:f>Relativo!$A$34</c:f>
              <c:strCache>
                <c:ptCount val="1"/>
                <c:pt idx="0">
                  <c:v>Cert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Relativo!$C$31:$N$31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Relativo!$C$34:$N$34</c:f>
              <c:numCache>
                <c:formatCode>_ * #,##0.00_ ;_ * \-#,##0.00_ ;_ * "-"??_ ;_ @_ </c:formatCode>
                <c:ptCount val="12"/>
                <c:pt idx="0">
                  <c:v>0.37464362379929483</c:v>
                </c:pt>
                <c:pt idx="1">
                  <c:v>0.4644362112371328</c:v>
                </c:pt>
                <c:pt idx="2">
                  <c:v>0.58933286385157135</c:v>
                </c:pt>
                <c:pt idx="3">
                  <c:v>0.63954511317139762</c:v>
                </c:pt>
                <c:pt idx="4">
                  <c:v>0.68715273551238343</c:v>
                </c:pt>
                <c:pt idx="5">
                  <c:v>0.70746568984761948</c:v>
                </c:pt>
                <c:pt idx="6">
                  <c:v>0.73224135412434344</c:v>
                </c:pt>
                <c:pt idx="7">
                  <c:v>0.75290737060487556</c:v>
                </c:pt>
                <c:pt idx="8">
                  <c:v>0.79236435525139504</c:v>
                </c:pt>
                <c:pt idx="9">
                  <c:v>0.90293151659228388</c:v>
                </c:pt>
                <c:pt idx="10">
                  <c:v>0.99574752465173855</c:v>
                </c:pt>
                <c:pt idx="11">
                  <c:v>0.9649583206298028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7-471E-994F-596403D1E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7136"/>
        <c:axId val="1723221152"/>
      </c:lineChart>
      <c:catAx>
        <c:axId val="17232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1152"/>
        <c:crosses val="autoZero"/>
        <c:auto val="1"/>
        <c:lblAlgn val="ctr"/>
        <c:lblOffset val="100"/>
        <c:noMultiLvlLbl val="0"/>
      </c:catAx>
      <c:valAx>
        <c:axId val="17232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Relativo!$A$46</c:f>
              <c:strCache>
                <c:ptCount val="1"/>
                <c:pt idx="0">
                  <c:v>Cert Proy.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Relativo!$C$45:$N$45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Relativo!$C$46:$N$46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1-4A23-945E-EC924B99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8768"/>
        <c:axId val="1723216800"/>
      </c:barChart>
      <c:lineChart>
        <c:grouping val="standard"/>
        <c:varyColors val="0"/>
        <c:ser>
          <c:idx val="2"/>
          <c:order val="1"/>
          <c:tx>
            <c:strRef>
              <c:f>Relativo!$A$48</c:f>
              <c:strCache>
                <c:ptCount val="1"/>
                <c:pt idx="0">
                  <c:v>Cert Proy.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Relativo!$C$45:$N$45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Relativo!$C$48:$N$48</c:f>
              <c:numCache>
                <c:formatCode>_ * #,##0.00_ ;_ * \-#,##0.00_ ;_ * "-"??_ ;_ @_ </c:formatCode>
                <c:ptCount val="12"/>
                <c:pt idx="0">
                  <c:v>0.2240115113357698</c:v>
                </c:pt>
                <c:pt idx="1">
                  <c:v>0.45702599230758451</c:v>
                </c:pt>
                <c:pt idx="2">
                  <c:v>0.67362854117225412</c:v>
                </c:pt>
                <c:pt idx="3">
                  <c:v>0.72891477105596836</c:v>
                </c:pt>
                <c:pt idx="4">
                  <c:v>0.86384945232257415</c:v>
                </c:pt>
                <c:pt idx="5">
                  <c:v>0.91329773970410044</c:v>
                </c:pt>
                <c:pt idx="6">
                  <c:v>0.95669261723321786</c:v>
                </c:pt>
                <c:pt idx="7">
                  <c:v>1.0150594137711308</c:v>
                </c:pt>
                <c:pt idx="8">
                  <c:v>1.1118621460262983</c:v>
                </c:pt>
                <c:pt idx="9">
                  <c:v>1.0573153374206901</c:v>
                </c:pt>
                <c:pt idx="10">
                  <c:v>1.0281848778268508</c:v>
                </c:pt>
                <c:pt idx="11">
                  <c:v>0.93998898118316687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1-4A23-945E-EC924B99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8768"/>
        <c:axId val="1723216800"/>
      </c:lineChart>
      <c:catAx>
        <c:axId val="172322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6800"/>
        <c:crosses val="autoZero"/>
        <c:auto val="1"/>
        <c:lblAlgn val="ctr"/>
        <c:lblOffset val="100"/>
        <c:noMultiLvlLbl val="0"/>
      </c:catAx>
      <c:valAx>
        <c:axId val="17232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Relativo!$A$60</c:f>
              <c:strCache>
                <c:ptCount val="1"/>
                <c:pt idx="0">
                  <c:v>Cert Activ.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Relativo!$C$59:$N$59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Relativo!$C$60:$N$60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6-4A50-AC7B-A82744E7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2784"/>
        <c:axId val="1723220064"/>
      </c:barChart>
      <c:lineChart>
        <c:grouping val="standard"/>
        <c:varyColors val="0"/>
        <c:ser>
          <c:idx val="2"/>
          <c:order val="1"/>
          <c:tx>
            <c:strRef>
              <c:f>Relativo!$A$62</c:f>
              <c:strCache>
                <c:ptCount val="1"/>
                <c:pt idx="0">
                  <c:v>Cert Activ.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Relativo!$C$59:$N$59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Relativo!$C$62:$N$62</c:f>
              <c:numCache>
                <c:formatCode>_ * #,##0.00_ ;_ * \-#,##0.00_ ;_ * "-"??_ ;_ @_ </c:formatCode>
                <c:ptCount val="12"/>
                <c:pt idx="0">
                  <c:v>0.35614847655483861</c:v>
                </c:pt>
                <c:pt idx="1">
                  <c:v>0.59213204053128765</c:v>
                </c:pt>
                <c:pt idx="2">
                  <c:v>0.59288022437376098</c:v>
                </c:pt>
                <c:pt idx="3">
                  <c:v>0.6184509136351336</c:v>
                </c:pt>
                <c:pt idx="4">
                  <c:v>0.7836978453476412</c:v>
                </c:pt>
                <c:pt idx="5">
                  <c:v>0.71195694473528182</c:v>
                </c:pt>
                <c:pt idx="6">
                  <c:v>0.81066142765025351</c:v>
                </c:pt>
                <c:pt idx="7">
                  <c:v>0.79337391812622382</c:v>
                </c:pt>
                <c:pt idx="8">
                  <c:v>0.84608354419627685</c:v>
                </c:pt>
                <c:pt idx="9">
                  <c:v>0.84998024689714791</c:v>
                </c:pt>
                <c:pt idx="10">
                  <c:v>0.85644962958056581</c:v>
                </c:pt>
                <c:pt idx="11">
                  <c:v>0.84426335661233765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6-4A50-AC7B-A82744E7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2784"/>
        <c:axId val="1723220064"/>
      </c:lineChart>
      <c:catAx>
        <c:axId val="17232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0064"/>
        <c:crosses val="autoZero"/>
        <c:auto val="1"/>
        <c:lblAlgn val="ctr"/>
        <c:lblOffset val="100"/>
        <c:noMultiLvlLbl val="0"/>
      </c:catAx>
      <c:valAx>
        <c:axId val="17232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Relativo!$A$18</c:f>
              <c:strCache>
                <c:ptCount val="1"/>
                <c:pt idx="0">
                  <c:v>Cert 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Relativo!$C$17:$N$17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Relativo!$C$18:$N$18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E-423D-B15C-686188B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15712"/>
        <c:axId val="1723218432"/>
      </c:barChart>
      <c:lineChart>
        <c:grouping val="standard"/>
        <c:varyColors val="0"/>
        <c:ser>
          <c:idx val="2"/>
          <c:order val="1"/>
          <c:tx>
            <c:strRef>
              <c:f>Relativo!$A$20</c:f>
              <c:strCache>
                <c:ptCount val="1"/>
                <c:pt idx="0">
                  <c:v>Cert 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Relativo!$C$17:$N$17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Relativo!$C$20:$N$20</c:f>
              <c:numCache>
                <c:formatCode>_ * #,##0.00_ ;_ * \-#,##0.00_ ;_ * "-"??_ ;_ @_ </c:formatCode>
                <c:ptCount val="12"/>
                <c:pt idx="0">
                  <c:v>0.75659506066623172</c:v>
                </c:pt>
                <c:pt idx="1">
                  <c:v>0.81049483624989704</c:v>
                </c:pt>
                <c:pt idx="2">
                  <c:v>0.94567608117853563</c:v>
                </c:pt>
                <c:pt idx="3">
                  <c:v>0.93629913702470713</c:v>
                </c:pt>
                <c:pt idx="4">
                  <c:v>0.96211395779544506</c:v>
                </c:pt>
                <c:pt idx="5">
                  <c:v>0.97586855362415581</c:v>
                </c:pt>
                <c:pt idx="6">
                  <c:v>1.0177776036306581</c:v>
                </c:pt>
                <c:pt idx="7">
                  <c:v>1.0242630739369092</c:v>
                </c:pt>
                <c:pt idx="8">
                  <c:v>1.0322704913474929</c:v>
                </c:pt>
                <c:pt idx="9">
                  <c:v>1.0088304506505048</c:v>
                </c:pt>
                <c:pt idx="10">
                  <c:v>0.99411397558489711</c:v>
                </c:pt>
                <c:pt idx="11">
                  <c:v>0.98472228640954684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E-423D-B15C-686188B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15712"/>
        <c:axId val="1723218432"/>
      </c:lineChart>
      <c:catAx>
        <c:axId val="17232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8432"/>
        <c:crosses val="autoZero"/>
        <c:auto val="1"/>
        <c:lblAlgn val="ctr"/>
        <c:lblOffset val="100"/>
        <c:noMultiLvlLbl val="0"/>
      </c:catAx>
      <c:valAx>
        <c:axId val="17232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Relativo!$A$4</c:f>
              <c:strCache>
                <c:ptCount val="1"/>
                <c:pt idx="0">
                  <c:v>Cert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Relativo!$C$3:$N$3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Relativo!$C$4:$N$4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F-4F60-9C1D-E3820517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30400"/>
        <c:axId val="1723220608"/>
      </c:barChart>
      <c:lineChart>
        <c:grouping val="standard"/>
        <c:varyColors val="0"/>
        <c:ser>
          <c:idx val="2"/>
          <c:order val="1"/>
          <c:tx>
            <c:strRef>
              <c:f>Relativo!$A$6</c:f>
              <c:strCache>
                <c:ptCount val="1"/>
                <c:pt idx="0">
                  <c:v>Cert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Relativo!$C$3:$N$3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Relativo!$C$6:$N$6</c:f>
              <c:numCache>
                <c:formatCode>_ * #,##0.00_ ;_ * \-#,##0.00_ ;_ * "-"??_ ;_ @_ </c:formatCode>
                <c:ptCount val="12"/>
                <c:pt idx="0">
                  <c:v>0.35838027630530178</c:v>
                </c:pt>
                <c:pt idx="1">
                  <c:v>0.48582460893874058</c:v>
                </c:pt>
                <c:pt idx="2">
                  <c:v>0.84387843592631284</c:v>
                </c:pt>
                <c:pt idx="3">
                  <c:v>0.85920403405651535</c:v>
                </c:pt>
                <c:pt idx="4">
                  <c:v>0.91981986704922702</c:v>
                </c:pt>
                <c:pt idx="5">
                  <c:v>0.92989745550364511</c:v>
                </c:pt>
                <c:pt idx="6">
                  <c:v>0.93028501858627666</c:v>
                </c:pt>
                <c:pt idx="7">
                  <c:v>0.93574211239556815</c:v>
                </c:pt>
                <c:pt idx="8">
                  <c:v>0.97040066343767672</c:v>
                </c:pt>
                <c:pt idx="9">
                  <c:v>0.97243466055049776</c:v>
                </c:pt>
                <c:pt idx="10">
                  <c:v>0.97862097639721135</c:v>
                </c:pt>
                <c:pt idx="11">
                  <c:v>0.98793022344595682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F-4F60-9C1D-E3820517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30400"/>
        <c:axId val="1723220608"/>
      </c:lineChart>
      <c:catAx>
        <c:axId val="172323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0608"/>
        <c:crosses val="autoZero"/>
        <c:auto val="1"/>
        <c:lblAlgn val="ctr"/>
        <c:lblOffset val="100"/>
        <c:noMultiLvlLbl val="0"/>
      </c:catAx>
      <c:valAx>
        <c:axId val="17232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3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Relativo!$A$74</c:f>
              <c:strCache>
                <c:ptCount val="1"/>
                <c:pt idx="0">
                  <c:v>Cert Becas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Relativo!$C$73:$N$73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Relativo!$C$74:$N$74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6-4536-8AC3-DB5BC7A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3872"/>
        <c:axId val="1723230944"/>
      </c:barChart>
      <c:lineChart>
        <c:grouping val="standard"/>
        <c:varyColors val="0"/>
        <c:ser>
          <c:idx val="2"/>
          <c:order val="1"/>
          <c:tx>
            <c:strRef>
              <c:f>Relativo!$A$76</c:f>
              <c:strCache>
                <c:ptCount val="1"/>
                <c:pt idx="0">
                  <c:v>Cert Becas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Relativo!$C$73:$N$73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Relativo!$C$76:$N$76</c:f>
              <c:numCache>
                <c:formatCode>_ * #,##0.00_ ;_ * \-#,##0.00_ ;_ * "-"??_ ;_ @_ </c:formatCode>
                <c:ptCount val="12"/>
                <c:pt idx="0">
                  <c:v>0.28443863642745382</c:v>
                </c:pt>
                <c:pt idx="1">
                  <c:v>0.49764475093703919</c:v>
                </c:pt>
                <c:pt idx="2">
                  <c:v>0.52276557945857438</c:v>
                </c:pt>
                <c:pt idx="3">
                  <c:v>0.57485988440735558</c:v>
                </c:pt>
                <c:pt idx="4">
                  <c:v>0.68503732537629025</c:v>
                </c:pt>
                <c:pt idx="5">
                  <c:v>0.77624243068838328</c:v>
                </c:pt>
                <c:pt idx="6">
                  <c:v>1.0340215728413522</c:v>
                </c:pt>
                <c:pt idx="7">
                  <c:v>1.0398538093116596</c:v>
                </c:pt>
                <c:pt idx="8">
                  <c:v>0.99253051170291584</c:v>
                </c:pt>
                <c:pt idx="9">
                  <c:v>0.97544482394423027</c:v>
                </c:pt>
                <c:pt idx="10">
                  <c:v>0.97612904925336896</c:v>
                </c:pt>
                <c:pt idx="11">
                  <c:v>0.98758803243829107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66-4536-8AC3-DB5BC7A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3872"/>
        <c:axId val="1723230944"/>
      </c:lineChart>
      <c:catAx>
        <c:axId val="172322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30944"/>
        <c:crosses val="autoZero"/>
        <c:auto val="1"/>
        <c:lblAlgn val="ctr"/>
        <c:lblOffset val="100"/>
        <c:noMultiLvlLbl val="0"/>
      </c:catAx>
      <c:valAx>
        <c:axId val="17232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268050</xdr:colOff>
      <xdr:row>29</xdr:row>
      <xdr:rowOff>38712</xdr:rowOff>
    </xdr:from>
    <xdr:to>
      <xdr:col>20</xdr:col>
      <xdr:colOff>268051</xdr:colOff>
      <xdr:row>42</xdr:row>
      <xdr:rowOff>38712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5DFAF2F-C59C-4138-935A-6879D052A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320386</xdr:colOff>
      <xdr:row>43</xdr:row>
      <xdr:rowOff>-1</xdr:rowOff>
    </xdr:from>
    <xdr:to>
      <xdr:col>20</xdr:col>
      <xdr:colOff>320387</xdr:colOff>
      <xdr:row>56</xdr:row>
      <xdr:rowOff>-1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A9DEBEA-F328-492D-8E55-45308C77A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356805</xdr:colOff>
      <xdr:row>57</xdr:row>
      <xdr:rowOff>49917</xdr:rowOff>
    </xdr:from>
    <xdr:to>
      <xdr:col>20</xdr:col>
      <xdr:colOff>356806</xdr:colOff>
      <xdr:row>70</xdr:row>
      <xdr:rowOff>49917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E9EAF0E-EFF6-4A0E-ACAA-CB88A3999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179931</xdr:colOff>
      <xdr:row>15</xdr:row>
      <xdr:rowOff>44823</xdr:rowOff>
    </xdr:from>
    <xdr:to>
      <xdr:col>20</xdr:col>
      <xdr:colOff>322806</xdr:colOff>
      <xdr:row>28</xdr:row>
      <xdr:rowOff>24092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ACE2DE4-F723-47E4-9191-156E2C28E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183292</xdr:colOff>
      <xdr:row>1</xdr:row>
      <xdr:rowOff>1121</xdr:rowOff>
    </xdr:from>
    <xdr:to>
      <xdr:col>20</xdr:col>
      <xdr:colOff>326167</xdr:colOff>
      <xdr:row>14</xdr:row>
      <xdr:rowOff>1121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1410763-8EAA-474A-93A8-94F1AE7DC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162614</xdr:colOff>
      <xdr:row>71</xdr:row>
      <xdr:rowOff>139563</xdr:rowOff>
    </xdr:from>
    <xdr:to>
      <xdr:col>20</xdr:col>
      <xdr:colOff>305489</xdr:colOff>
      <xdr:row>84</xdr:row>
      <xdr:rowOff>139563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99D878F-6236-4D09-A7DD-60568F916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29</xdr:row>
      <xdr:rowOff>0</xdr:rowOff>
    </xdr:from>
    <xdr:to>
      <xdr:col>20</xdr:col>
      <xdr:colOff>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81B84E-E37D-4C61-B06C-B6C50DD87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43</xdr:row>
      <xdr:rowOff>0</xdr:rowOff>
    </xdr:from>
    <xdr:to>
      <xdr:col>20</xdr:col>
      <xdr:colOff>0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D42D4-993E-4A92-B373-F073000C6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57</xdr:row>
      <xdr:rowOff>0</xdr:rowOff>
    </xdr:from>
    <xdr:to>
      <xdr:col>20</xdr:col>
      <xdr:colOff>0</xdr:colOff>
      <xdr:row>70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5E5EC-EC76-4CF1-8A93-E277EE29D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20</xdr:col>
      <xdr:colOff>0</xdr:colOff>
      <xdr:row>27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492F8A-65F6-46B2-BEC7-893993782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0</xdr:colOff>
      <xdr:row>14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75848A-2155-4F0B-87E5-9EB64B592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71</xdr:row>
      <xdr:rowOff>0</xdr:rowOff>
    </xdr:from>
    <xdr:to>
      <xdr:col>20</xdr:col>
      <xdr:colOff>0</xdr:colOff>
      <xdr:row>84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E00F57-FE35-4300-8AAD-0391E11A2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FA84"/>
  <sheetViews>
    <sheetView topLeftCell="A67" zoomScale="85" zoomScaleNormal="85" workbookViewId="0">
      <pane xSplit="1" topLeftCell="B1" activePane="topRight" state="frozen"/>
      <selection pane="topRight" activeCell="C79" sqref="C79:N79"/>
    </sheetView>
  </sheetViews>
  <sheetFormatPr baseColWidth="10" defaultColWidth="9.140625" defaultRowHeight="15"/>
  <cols>
    <col min="1" max="1" width="23.140625" style="5" bestFit="1" customWidth="1"/>
    <col min="2" max="2" width="16.42578125" style="4" bestFit="1" customWidth="1"/>
    <col min="3" max="3" width="15" style="3" bestFit="1" customWidth="1"/>
    <col min="4" max="4" width="14" style="3" bestFit="1" customWidth="1"/>
    <col min="5" max="5" width="13.85546875" style="3" customWidth="1"/>
    <col min="6" max="13" width="13.28515625" style="3" bestFit="1" customWidth="1"/>
    <col min="14" max="14" width="13.7109375" style="3" bestFit="1" customWidth="1"/>
    <col min="15" max="15" width="12" style="50" customWidth="1"/>
    <col min="16" max="23" width="14.5703125" style="3" bestFit="1" customWidth="1"/>
    <col min="24" max="16384" width="9.140625" style="3"/>
  </cols>
  <sheetData>
    <row r="1" spans="1:23" ht="15.75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3" s="6" customFormat="1" ht="23.25">
      <c r="A2" s="60" t="s">
        <v>25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50"/>
      <c r="P2" s="3"/>
      <c r="Q2" s="3"/>
      <c r="U2" s="6">
        <v>1</v>
      </c>
    </row>
    <row r="3" spans="1:23">
      <c r="A3" s="23" t="s">
        <v>28</v>
      </c>
      <c r="B3" s="25" t="s">
        <v>26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8" t="s">
        <v>17</v>
      </c>
      <c r="O3" s="51"/>
      <c r="P3" s="6"/>
      <c r="Q3" s="6"/>
    </row>
    <row r="4" spans="1:23">
      <c r="A4" s="24" t="s">
        <v>4</v>
      </c>
      <c r="B4" s="32">
        <f>Input!AB2</f>
        <v>0</v>
      </c>
      <c r="C4" s="63">
        <f>IF(Input!B2&lt;&gt;"",Input!B2,0)</f>
        <v>0</v>
      </c>
      <c r="D4" s="63">
        <f>IF(Input!C2&lt;&gt;"",Input!C2,0)</f>
        <v>0</v>
      </c>
      <c r="E4" s="63">
        <f>IF(Input!D2&lt;&gt;"",Input!D2,0)</f>
        <v>0</v>
      </c>
      <c r="F4" s="63">
        <f>IF(Input!E2&lt;&gt;"",Input!E2,0)</f>
        <v>0</v>
      </c>
      <c r="G4" s="63">
        <f>IF(Input!F2&lt;&gt;"",Input!F2,0)</f>
        <v>0</v>
      </c>
      <c r="H4" s="63">
        <f>IF(Input!G2&lt;&gt;"",Input!G2,0)</f>
        <v>0</v>
      </c>
      <c r="I4" s="63">
        <f>IF(Input!H2&lt;&gt;"",Input!H2,0)</f>
        <v>0</v>
      </c>
      <c r="J4" s="63">
        <f>IF(Input!I2&lt;&gt;"",Input!I2,0)</f>
        <v>0</v>
      </c>
      <c r="K4" s="63">
        <f>IF(Input!J2&lt;&gt;"",Input!J2,0)</f>
        <v>0</v>
      </c>
      <c r="L4" s="63">
        <f>IF(Input!K2&lt;&gt;"",Input!K2,0)</f>
        <v>0</v>
      </c>
      <c r="M4" s="63">
        <f>IF(Input!L2&lt;&gt;"",Input!L2,0)</f>
        <v>0</v>
      </c>
      <c r="N4" s="63">
        <f>IF(Input!M2&lt;&gt;"",Input!M2,0)</f>
        <v>0</v>
      </c>
      <c r="R4" s="2"/>
      <c r="S4" s="2"/>
      <c r="T4" s="2"/>
      <c r="U4" s="2"/>
      <c r="V4" s="2"/>
      <c r="W4" s="2"/>
    </row>
    <row r="5" spans="1:23">
      <c r="A5" s="24" t="s">
        <v>2</v>
      </c>
      <c r="B5" s="33">
        <f>Input!AB2</f>
        <v>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9"/>
      <c r="O5" s="52"/>
      <c r="P5" s="2"/>
      <c r="Q5" s="2"/>
    </row>
    <row r="6" spans="1:23">
      <c r="A6" s="24" t="s">
        <v>0</v>
      </c>
      <c r="B6" s="26">
        <v>2798231794</v>
      </c>
      <c r="C6" s="16">
        <v>1002831083.5000002</v>
      </c>
      <c r="D6" s="16">
        <v>356618783.54000008</v>
      </c>
      <c r="E6" s="16">
        <v>1001917602.6399996</v>
      </c>
      <c r="F6" s="16">
        <v>42884575.950000003</v>
      </c>
      <c r="G6" s="16">
        <v>169617151.09999996</v>
      </c>
      <c r="H6" s="16">
        <v>28199428.420000006</v>
      </c>
      <c r="I6" s="16">
        <v>1084491.3400000001</v>
      </c>
      <c r="J6" s="16">
        <v>15270213.399999997</v>
      </c>
      <c r="K6" s="16">
        <v>96982659.460000083</v>
      </c>
      <c r="L6" s="16">
        <v>5691595.3899999987</v>
      </c>
      <c r="M6" s="16">
        <v>17310745.690000001</v>
      </c>
      <c r="N6" s="19">
        <v>26049431.07</v>
      </c>
    </row>
    <row r="7" spans="1:23" s="6" customFormat="1">
      <c r="A7" s="20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21"/>
      <c r="O7" s="50"/>
      <c r="P7" s="3"/>
      <c r="Q7" s="3"/>
    </row>
    <row r="8" spans="1:23">
      <c r="A8" s="23" t="s">
        <v>27</v>
      </c>
      <c r="B8" s="25" t="s">
        <v>26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8" t="s">
        <v>17</v>
      </c>
      <c r="O8" s="51"/>
      <c r="P8" s="6"/>
      <c r="Q8" s="6"/>
    </row>
    <row r="9" spans="1:23">
      <c r="A9" s="24" t="s">
        <v>5</v>
      </c>
      <c r="B9" s="32">
        <f>Input!AB2</f>
        <v>0</v>
      </c>
      <c r="C9" s="48">
        <f>IF(Input!O2&lt;&gt;"",Input!O2,0)</f>
        <v>0</v>
      </c>
      <c r="D9" s="48">
        <f>IF(Input!P2&lt;&gt;"",Input!P2,0)</f>
        <v>0</v>
      </c>
      <c r="E9" s="48">
        <f>IF(Input!Q2&lt;&gt;"",Input!Q2,0)</f>
        <v>0</v>
      </c>
      <c r="F9" s="48">
        <f>IF(Input!R2&lt;&gt;"",Input!R2,0)</f>
        <v>0</v>
      </c>
      <c r="G9" s="48">
        <f>IF(Input!S2&lt;&gt;"",Input!S2,0)</f>
        <v>0</v>
      </c>
      <c r="H9" s="48">
        <f>IF(Input!T2&lt;&gt;"",Input!T2,0)</f>
        <v>0</v>
      </c>
      <c r="I9" s="48">
        <f>IF(Input!U2&lt;&gt;"",Input!U2,0)</f>
        <v>0</v>
      </c>
      <c r="J9" s="48">
        <f>IF(Input!V2&lt;&gt;"",Input!V2,0)</f>
        <v>0</v>
      </c>
      <c r="K9" s="48">
        <f>IF(Input!W2&lt;&gt;"",Input!W2,0)</f>
        <v>0</v>
      </c>
      <c r="L9" s="48">
        <f>IF(Input!X2&lt;&gt;"",Input!X2,0)</f>
        <v>0</v>
      </c>
      <c r="M9" s="48">
        <f>IF(Input!Y2&lt;&gt;"",Input!Y2,0)</f>
        <v>0</v>
      </c>
      <c r="N9" s="48">
        <f>IF(Input!Z2&lt;&gt;"",Input!Z2,0)</f>
        <v>0</v>
      </c>
      <c r="O9" s="53">
        <f>(SUM(C9:N9)/1000000)</f>
        <v>0</v>
      </c>
    </row>
    <row r="10" spans="1:23">
      <c r="A10" s="24" t="s">
        <v>3</v>
      </c>
      <c r="B10" s="33">
        <f>Input!AB2</f>
        <v>0</v>
      </c>
      <c r="C10" s="16">
        <v>244300000</v>
      </c>
      <c r="D10" s="16">
        <v>213400000</v>
      </c>
      <c r="E10" s="16">
        <v>235800000</v>
      </c>
      <c r="F10" s="16">
        <v>227500000</v>
      </c>
      <c r="G10" s="16">
        <v>227400000</v>
      </c>
      <c r="H10" s="16">
        <v>229400000</v>
      </c>
      <c r="I10" s="16">
        <v>292000000</v>
      </c>
      <c r="J10" s="16">
        <v>226700000</v>
      </c>
      <c r="K10" s="16">
        <v>226700000</v>
      </c>
      <c r="L10" s="16">
        <v>228800000</v>
      </c>
      <c r="M10" s="16">
        <v>226500000</v>
      </c>
      <c r="N10" s="16">
        <v>264300000</v>
      </c>
      <c r="O10" s="53">
        <f>(SUM(C10:N10)/1000000)</f>
        <v>2842.8</v>
      </c>
      <c r="V10" s="49"/>
    </row>
    <row r="11" spans="1:23">
      <c r="A11" s="24" t="s">
        <v>1</v>
      </c>
      <c r="B11" s="27">
        <v>2798231794</v>
      </c>
      <c r="C11" s="16">
        <v>233881116.32999989</v>
      </c>
      <c r="D11" s="16">
        <v>209788198.29999998</v>
      </c>
      <c r="E11" s="16">
        <v>204068823.44</v>
      </c>
      <c r="F11" s="16">
        <v>218647939.01999971</v>
      </c>
      <c r="G11" s="16">
        <v>217320548.36999992</v>
      </c>
      <c r="H11" s="16">
        <v>224409117.00999981</v>
      </c>
      <c r="I11" s="16">
        <v>250724155.21000001</v>
      </c>
      <c r="J11" s="16">
        <v>217916453.93999982</v>
      </c>
      <c r="K11" s="16">
        <v>224304195.61999983</v>
      </c>
      <c r="L11" s="16">
        <v>215782514.07000005</v>
      </c>
      <c r="M11" s="16">
        <v>230761867.91000012</v>
      </c>
      <c r="N11" s="19">
        <v>304886570.08999974</v>
      </c>
    </row>
    <row r="12" spans="1:23">
      <c r="A12" s="2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1"/>
    </row>
    <row r="13" spans="1:23" s="6" customFormat="1">
      <c r="A13" s="22" t="s">
        <v>53</v>
      </c>
      <c r="B13" s="55" t="s">
        <v>55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50"/>
      <c r="P13" s="3"/>
      <c r="Q13" s="3"/>
    </row>
    <row r="14" spans="1:23" ht="15.75" thickBot="1">
      <c r="A14" s="2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9"/>
      <c r="O14" s="51"/>
      <c r="P14" s="6"/>
      <c r="Q14" s="6"/>
    </row>
    <row r="15" spans="1:23" ht="15.75" thickBo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23" ht="23.25">
      <c r="A16" s="60" t="s">
        <v>23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2"/>
    </row>
    <row r="17" spans="1:21">
      <c r="A17" s="23" t="s">
        <v>28</v>
      </c>
      <c r="B17" s="25"/>
      <c r="C17" s="17" t="s">
        <v>6</v>
      </c>
      <c r="D17" s="17" t="s">
        <v>7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  <c r="L17" s="17" t="s">
        <v>15</v>
      </c>
      <c r="M17" s="17" t="s">
        <v>16</v>
      </c>
      <c r="N17" s="18" t="s">
        <v>17</v>
      </c>
      <c r="U17" s="3">
        <v>2</v>
      </c>
    </row>
    <row r="18" spans="1:21" ht="15.75" customHeight="1">
      <c r="A18" s="24" t="s">
        <v>21</v>
      </c>
      <c r="B18" s="32">
        <f>Input!AB3</f>
        <v>0</v>
      </c>
      <c r="C18" s="29">
        <f>IF(Input!B3&lt;&gt;"",Input!B3,0)</f>
        <v>0</v>
      </c>
      <c r="D18" s="29">
        <f>IF(Input!C3&lt;&gt;"",Input!C3,0)</f>
        <v>0</v>
      </c>
      <c r="E18" s="29">
        <f>IF(Input!D3&lt;&gt;"",Input!D3,0)</f>
        <v>0</v>
      </c>
      <c r="F18" s="29">
        <f>IF(Input!E3&lt;&gt;"",Input!E3,0)</f>
        <v>0</v>
      </c>
      <c r="G18" s="29">
        <f>IF(Input!F3&lt;&gt;"",Input!F3,0)</f>
        <v>0</v>
      </c>
      <c r="H18" s="29">
        <f>IF(Input!G3&lt;&gt;"",Input!G3,0)</f>
        <v>0</v>
      </c>
      <c r="I18" s="29">
        <f>IF(Input!H3&lt;&gt;"",Input!H3,0)</f>
        <v>0</v>
      </c>
      <c r="J18" s="29">
        <f>IF(Input!I3&lt;&gt;"",Input!I3,0)</f>
        <v>0</v>
      </c>
      <c r="K18" s="29">
        <f>IF(Input!J3&lt;&gt;"",Input!J3,0)</f>
        <v>0</v>
      </c>
      <c r="L18" s="29">
        <f>IF(Input!K3&lt;&gt;"",Input!K3,0)</f>
        <v>0</v>
      </c>
      <c r="M18" s="29">
        <f>IF(Input!L3&lt;&gt;"",Input!L3,0)</f>
        <v>0</v>
      </c>
      <c r="N18" s="29" t="b">
        <f>IF(Input!M3&lt;&gt;"",Input!M3,0)=Relativo!M4</f>
        <v>1</v>
      </c>
    </row>
    <row r="19" spans="1:21">
      <c r="A19" s="24" t="s">
        <v>24</v>
      </c>
      <c r="B19" s="33">
        <f>Input!AB3</f>
        <v>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9"/>
    </row>
    <row r="20" spans="1:21">
      <c r="A20" s="24" t="s">
        <v>22</v>
      </c>
      <c r="B20" s="26">
        <v>488042014</v>
      </c>
      <c r="C20" s="16">
        <v>369250177.18999994</v>
      </c>
      <c r="D20" s="16">
        <v>26305355.030000005</v>
      </c>
      <c r="E20" s="16">
        <v>65974127.030000016</v>
      </c>
      <c r="F20" s="16">
        <v>-4576342.71</v>
      </c>
      <c r="G20" s="16">
        <v>12598717.119999997</v>
      </c>
      <c r="H20" s="16">
        <v>6712820.6499999994</v>
      </c>
      <c r="I20" s="16">
        <v>20453377.170000002</v>
      </c>
      <c r="J20" s="16">
        <v>3165181.9899999998</v>
      </c>
      <c r="K20" s="16">
        <v>3907956.120000001</v>
      </c>
      <c r="L20" s="16">
        <v>-11439724.669999992</v>
      </c>
      <c r="M20" s="16">
        <v>-7182258.1300000008</v>
      </c>
      <c r="N20" s="19">
        <v>-4583538.8999999994</v>
      </c>
    </row>
    <row r="21" spans="1:21">
      <c r="A21" s="20"/>
      <c r="B21" s="14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21"/>
    </row>
    <row r="22" spans="1:21">
      <c r="A22" s="23" t="s">
        <v>27</v>
      </c>
      <c r="B22" s="25"/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7" t="s">
        <v>11</v>
      </c>
      <c r="I22" s="17" t="s">
        <v>12</v>
      </c>
      <c r="J22" s="17" t="s">
        <v>13</v>
      </c>
      <c r="K22" s="17" t="s">
        <v>14</v>
      </c>
      <c r="L22" s="17" t="s">
        <v>15</v>
      </c>
      <c r="M22" s="17" t="s">
        <v>16</v>
      </c>
      <c r="N22" s="18" t="s">
        <v>17</v>
      </c>
    </row>
    <row r="23" spans="1:21">
      <c r="A23" s="24" t="s">
        <v>18</v>
      </c>
      <c r="B23" s="32">
        <f>Input!AB3</f>
        <v>0</v>
      </c>
      <c r="C23" s="48">
        <f>IF(Input!O3&lt;&gt;"",Input!O3,0)</f>
        <v>0</v>
      </c>
      <c r="D23" s="48">
        <f>IF(Input!P3&lt;&gt;"",Input!P3,0)</f>
        <v>0</v>
      </c>
      <c r="E23" s="48">
        <f>IF(Input!Q3&lt;&gt;"",Input!Q3,0)</f>
        <v>0</v>
      </c>
      <c r="F23" s="48">
        <f>IF(Input!R3&lt;&gt;"",Input!R3,0)</f>
        <v>0</v>
      </c>
      <c r="G23" s="48">
        <f>IF(Input!S3&lt;&gt;"",Input!S3,0)</f>
        <v>0</v>
      </c>
      <c r="H23" s="48">
        <f>IF(Input!T3&lt;&gt;"",Input!T3,0)</f>
        <v>0</v>
      </c>
      <c r="I23" s="48">
        <f>IF(Input!U3&lt;&gt;"",Input!U3,0)</f>
        <v>0</v>
      </c>
      <c r="J23" s="48">
        <f>IF(Input!V3&lt;&gt;"",Input!V3,0)</f>
        <v>0</v>
      </c>
      <c r="K23" s="48">
        <f>IF(Input!W3&lt;&gt;"",Input!W3,0)</f>
        <v>0</v>
      </c>
      <c r="L23" s="48">
        <f>IF(Input!X3&lt;&gt;"",Input!X3,0)</f>
        <v>0</v>
      </c>
      <c r="M23" s="48">
        <f>IF(Input!Y3&lt;&gt;"",Input!Y3,0)</f>
        <v>0</v>
      </c>
      <c r="N23" s="48">
        <f>IF(Input!Z3&lt;&gt;"",Input!Z3,0)</f>
        <v>0</v>
      </c>
      <c r="O23" s="54">
        <f>(SUM(C23:N23)/1000000)</f>
        <v>0</v>
      </c>
    </row>
    <row r="24" spans="1:21">
      <c r="A24" s="24" t="s">
        <v>19</v>
      </c>
      <c r="B24" s="33">
        <f>Input!AB3</f>
        <v>0</v>
      </c>
      <c r="C24" s="16">
        <v>41409230</v>
      </c>
      <c r="D24" s="16">
        <v>41409230</v>
      </c>
      <c r="E24" s="16">
        <v>46903833</v>
      </c>
      <c r="F24" s="16">
        <v>46903833</v>
      </c>
      <c r="G24" s="16">
        <v>46903833</v>
      </c>
      <c r="H24" s="16">
        <v>46903833</v>
      </c>
      <c r="I24" s="16">
        <v>46903833</v>
      </c>
      <c r="J24" s="16">
        <v>46903833</v>
      </c>
      <c r="K24" s="16">
        <v>46903833</v>
      </c>
      <c r="L24" s="16">
        <v>46903833</v>
      </c>
      <c r="M24" s="16">
        <v>46903833</v>
      </c>
      <c r="N24" s="16">
        <v>46903833</v>
      </c>
      <c r="O24" s="54">
        <f>(SUM(C24:N24)/1000000)</f>
        <v>551.85679000000005</v>
      </c>
    </row>
    <row r="25" spans="1:21">
      <c r="A25" s="24" t="s">
        <v>20</v>
      </c>
      <c r="B25" s="27">
        <v>488042014</v>
      </c>
      <c r="C25" s="16">
        <v>38264196.099999994</v>
      </c>
      <c r="D25" s="16">
        <v>37975103.239999995</v>
      </c>
      <c r="E25" s="16">
        <v>37074087.629999995</v>
      </c>
      <c r="F25" s="16">
        <v>36909213.079999998</v>
      </c>
      <c r="G25" s="16">
        <v>37956024.560000002</v>
      </c>
      <c r="H25" s="16">
        <v>37450300.200000003</v>
      </c>
      <c r="I25" s="16">
        <v>40840562.479999989</v>
      </c>
      <c r="J25" s="16">
        <v>38942424.449999996</v>
      </c>
      <c r="K25" s="16">
        <v>40005565.039999992</v>
      </c>
      <c r="L25" s="16">
        <v>41161456.449999996</v>
      </c>
      <c r="M25" s="16">
        <v>42477828.710000038</v>
      </c>
      <c r="N25" s="19">
        <v>47453388.040000007</v>
      </c>
    </row>
    <row r="26" spans="1:21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21">
      <c r="A27" s="22" t="s">
        <v>29</v>
      </c>
      <c r="B27" s="55" t="s">
        <v>55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</row>
    <row r="28" spans="1:21" ht="15.75" thickBot="1">
      <c r="A28" s="2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9"/>
    </row>
    <row r="29" spans="1:21" ht="15.75" thickBot="1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21" ht="23.25">
      <c r="A30" s="60" t="s">
        <v>31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2"/>
      <c r="U30" s="3">
        <v>3</v>
      </c>
    </row>
    <row r="31" spans="1:21" s="6" customFormat="1">
      <c r="A31" s="23" t="s">
        <v>28</v>
      </c>
      <c r="B31" s="25"/>
      <c r="C31" s="17" t="s">
        <v>6</v>
      </c>
      <c r="D31" s="17" t="s">
        <v>7</v>
      </c>
      <c r="E31" s="17" t="s">
        <v>8</v>
      </c>
      <c r="F31" s="17" t="s">
        <v>9</v>
      </c>
      <c r="G31" s="17" t="s">
        <v>10</v>
      </c>
      <c r="H31" s="17" t="s">
        <v>11</v>
      </c>
      <c r="I31" s="17" t="s">
        <v>12</v>
      </c>
      <c r="J31" s="17" t="s">
        <v>13</v>
      </c>
      <c r="K31" s="17" t="s">
        <v>14</v>
      </c>
      <c r="L31" s="17" t="s">
        <v>15</v>
      </c>
      <c r="M31" s="17" t="s">
        <v>16</v>
      </c>
      <c r="N31" s="18" t="s">
        <v>17</v>
      </c>
      <c r="O31" s="50"/>
      <c r="P31" s="3"/>
      <c r="Q31" s="3"/>
    </row>
    <row r="32" spans="1:21">
      <c r="A32" s="24" t="s">
        <v>4</v>
      </c>
      <c r="B32" s="32">
        <f>Input!AB4</f>
        <v>0</v>
      </c>
      <c r="C32" s="29">
        <f>IF(Input!B4&lt;&gt;"",Input!B4,0)</f>
        <v>0</v>
      </c>
      <c r="D32" s="29">
        <f>IF(Input!C4&lt;&gt;"",Input!C4,0)</f>
        <v>0</v>
      </c>
      <c r="E32" s="29">
        <f>IF(Input!D4&lt;&gt;"",Input!D4,0)</f>
        <v>0</v>
      </c>
      <c r="F32" s="29">
        <f>IF(Input!E4&lt;&gt;"",Input!E4,0)</f>
        <v>0</v>
      </c>
      <c r="G32" s="29">
        <f>IF(Input!F4&lt;&gt;"",Input!F4,0)</f>
        <v>0</v>
      </c>
      <c r="H32" s="29">
        <f>IF(Input!G4&lt;&gt;"",Input!G4,0)</f>
        <v>0</v>
      </c>
      <c r="I32" s="29">
        <f>IF(Input!H4&lt;&gt;"",Input!H4,0)</f>
        <v>0</v>
      </c>
      <c r="J32" s="29">
        <f>IF(Input!I4&lt;&gt;"",Input!I4,0)</f>
        <v>0</v>
      </c>
      <c r="K32" s="29">
        <f>IF(Input!J4&lt;&gt;"",Input!J4,0)</f>
        <v>0</v>
      </c>
      <c r="L32" s="29">
        <f>IF(Input!K4&lt;&gt;"",Input!K4,0)</f>
        <v>0</v>
      </c>
      <c r="M32" s="29">
        <f>IF(Input!L4&lt;&gt;"",Input!L4,0)</f>
        <v>0</v>
      </c>
      <c r="N32" s="29">
        <f>IF(Input!M4&lt;&gt;"",Input!M4,0)</f>
        <v>0</v>
      </c>
      <c r="O32" s="51"/>
      <c r="P32" s="6"/>
      <c r="Q32" s="6"/>
    </row>
    <row r="33" spans="1:21">
      <c r="A33" s="24" t="s">
        <v>2</v>
      </c>
      <c r="B33" s="33">
        <f>Input!AB4</f>
        <v>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9"/>
    </row>
    <row r="34" spans="1:21">
      <c r="A34" s="24" t="s">
        <v>0</v>
      </c>
      <c r="B34" s="26">
        <v>1853129849</v>
      </c>
      <c r="C34" s="16">
        <v>694263282</v>
      </c>
      <c r="D34" s="16">
        <v>166397324</v>
      </c>
      <c r="E34" s="16">
        <v>231449715</v>
      </c>
      <c r="F34" s="16">
        <v>93049818</v>
      </c>
      <c r="G34" s="16">
        <v>88223106</v>
      </c>
      <c r="H34" s="16">
        <v>37642542</v>
      </c>
      <c r="I34" s="16">
        <v>45912523</v>
      </c>
      <c r="J34" s="16">
        <v>38296812</v>
      </c>
      <c r="K34" s="16">
        <v>73118916</v>
      </c>
      <c r="L34" s="16">
        <v>204895307</v>
      </c>
      <c r="M34" s="16">
        <v>172000115</v>
      </c>
      <c r="N34" s="19">
        <v>-57056393</v>
      </c>
    </row>
    <row r="35" spans="1:21">
      <c r="A35" s="20"/>
      <c r="B35" s="14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21"/>
    </row>
    <row r="36" spans="1:21">
      <c r="A36" s="23" t="s">
        <v>27</v>
      </c>
      <c r="B36" s="25"/>
      <c r="C36" s="17" t="s">
        <v>6</v>
      </c>
      <c r="D36" s="17" t="s">
        <v>7</v>
      </c>
      <c r="E36" s="17" t="s">
        <v>8</v>
      </c>
      <c r="F36" s="17" t="s">
        <v>9</v>
      </c>
      <c r="G36" s="17" t="s">
        <v>10</v>
      </c>
      <c r="H36" s="17" t="s">
        <v>11</v>
      </c>
      <c r="I36" s="17" t="s">
        <v>12</v>
      </c>
      <c r="J36" s="17" t="s">
        <v>13</v>
      </c>
      <c r="K36" s="17" t="s">
        <v>14</v>
      </c>
      <c r="L36" s="17" t="s">
        <v>15</v>
      </c>
      <c r="M36" s="17" t="s">
        <v>16</v>
      </c>
      <c r="N36" s="18" t="s">
        <v>17</v>
      </c>
    </row>
    <row r="37" spans="1:21">
      <c r="A37" s="24" t="s">
        <v>5</v>
      </c>
      <c r="B37" s="32">
        <f>Input!AB4</f>
        <v>0</v>
      </c>
      <c r="C37" s="29">
        <f>IF(Input!O4&lt;&gt;"",Input!O4,0)</f>
        <v>0</v>
      </c>
      <c r="D37" s="29">
        <f>IF(Input!P4&lt;&gt;"",Input!P4,0)</f>
        <v>0</v>
      </c>
      <c r="E37" s="29">
        <f>IF(Input!Q4&lt;&gt;"",Input!Q4,0)</f>
        <v>0</v>
      </c>
      <c r="F37" s="29">
        <f>IF(Input!R4&lt;&gt;"",Input!R4,0)</f>
        <v>0</v>
      </c>
      <c r="G37" s="29">
        <f>IF(Input!S4&lt;&gt;"",Input!S4,0)</f>
        <v>0</v>
      </c>
      <c r="H37" s="29">
        <f>IF(Input!T4&lt;&gt;"",Input!T4,0)</f>
        <v>0</v>
      </c>
      <c r="I37" s="29">
        <f>IF(Input!U4&lt;&gt;"",Input!U4,0)</f>
        <v>0</v>
      </c>
      <c r="J37" s="29">
        <f>IF(Input!V4&lt;&gt;"",Input!V4,0)</f>
        <v>0</v>
      </c>
      <c r="K37" s="29">
        <f>IF(Input!W4&lt;&gt;"",Input!W4,0)</f>
        <v>0</v>
      </c>
      <c r="L37" s="29">
        <f>IF(Input!X4&lt;&gt;"",Input!X4,0)</f>
        <v>0</v>
      </c>
      <c r="M37" s="29">
        <f>IF(Input!Y4&lt;&gt;"",Input!Y4,0)</f>
        <v>0</v>
      </c>
      <c r="N37" s="29">
        <f>IF(Input!Z4&lt;&gt;"",Input!Z4,0)</f>
        <v>0</v>
      </c>
      <c r="O37" s="54">
        <f>(SUM(C37:N37)/1000000)</f>
        <v>0</v>
      </c>
    </row>
    <row r="38" spans="1:21" s="6" customFormat="1">
      <c r="A38" s="24" t="s">
        <v>3</v>
      </c>
      <c r="B38" s="33">
        <f>Input!AB4</f>
        <v>0</v>
      </c>
      <c r="C38" s="16">
        <v>46884005</v>
      </c>
      <c r="D38" s="16">
        <v>194400000</v>
      </c>
      <c r="E38" s="16">
        <v>263300000</v>
      </c>
      <c r="F38" s="16">
        <v>242000000</v>
      </c>
      <c r="G38" s="16">
        <v>204800000</v>
      </c>
      <c r="H38" s="16">
        <v>73900387</v>
      </c>
      <c r="I38" s="16">
        <v>132200000</v>
      </c>
      <c r="J38" s="16">
        <v>90351067</v>
      </c>
      <c r="K38" s="16">
        <v>73628861</v>
      </c>
      <c r="L38" s="16">
        <v>135400000</v>
      </c>
      <c r="M38" s="16">
        <v>59175504</v>
      </c>
      <c r="N38" s="16">
        <v>36127178</v>
      </c>
      <c r="O38" s="54">
        <f>(SUM(C38:N38)/1000000)</f>
        <v>1552.1670019999999</v>
      </c>
      <c r="P38" s="3"/>
      <c r="Q38" s="3"/>
    </row>
    <row r="39" spans="1:21">
      <c r="A39" s="24" t="s">
        <v>1</v>
      </c>
      <c r="B39" s="27">
        <v>1853129849</v>
      </c>
      <c r="C39" s="16">
        <v>87070150.260000005</v>
      </c>
      <c r="D39" s="16">
        <v>227646118.52999997</v>
      </c>
      <c r="E39" s="16">
        <v>261020040.87</v>
      </c>
      <c r="F39" s="16">
        <v>137722665.11000004</v>
      </c>
      <c r="G39" s="16">
        <v>156725840.83999997</v>
      </c>
      <c r="H39" s="16">
        <v>145155323.25000009</v>
      </c>
      <c r="I39" s="16">
        <v>174177983.14000005</v>
      </c>
      <c r="J39" s="16">
        <v>104288487.1499999</v>
      </c>
      <c r="K39" s="16">
        <v>134366715.28999996</v>
      </c>
      <c r="L39" s="16">
        <v>316692769.27999997</v>
      </c>
      <c r="M39" s="16">
        <v>346048720.18999982</v>
      </c>
      <c r="N39" s="19">
        <v>253632287.33000007</v>
      </c>
      <c r="O39" s="51"/>
      <c r="P39" s="6"/>
      <c r="Q39" s="6"/>
    </row>
    <row r="40" spans="1:21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1"/>
    </row>
    <row r="41" spans="1:21">
      <c r="A41" s="22" t="s">
        <v>29</v>
      </c>
      <c r="B41" s="55" t="s">
        <v>55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</row>
    <row r="42" spans="1:21" ht="15.75" thickBot="1">
      <c r="A42" s="2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9"/>
    </row>
    <row r="43" spans="1:21" ht="15.75" thickBot="1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21" ht="23.25">
      <c r="A44" s="60" t="s">
        <v>32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2"/>
      <c r="U44" s="3">
        <v>4</v>
      </c>
    </row>
    <row r="45" spans="1:21">
      <c r="A45" s="23" t="s">
        <v>28</v>
      </c>
      <c r="B45" s="25"/>
      <c r="C45" s="17" t="s">
        <v>6</v>
      </c>
      <c r="D45" s="17" t="s">
        <v>7</v>
      </c>
      <c r="E45" s="17" t="s">
        <v>8</v>
      </c>
      <c r="F45" s="17" t="s">
        <v>9</v>
      </c>
      <c r="G45" s="17" t="s">
        <v>10</v>
      </c>
      <c r="H45" s="17" t="s">
        <v>11</v>
      </c>
      <c r="I45" s="17" t="s">
        <v>12</v>
      </c>
      <c r="J45" s="17" t="s">
        <v>13</v>
      </c>
      <c r="K45" s="17" t="s">
        <v>14</v>
      </c>
      <c r="L45" s="17" t="s">
        <v>15</v>
      </c>
      <c r="M45" s="17" t="s">
        <v>16</v>
      </c>
      <c r="N45" s="18" t="s">
        <v>17</v>
      </c>
    </row>
    <row r="46" spans="1:21">
      <c r="A46" s="24" t="s">
        <v>47</v>
      </c>
      <c r="B46" s="32">
        <f>Input!AB5</f>
        <v>0</v>
      </c>
      <c r="C46" s="29">
        <f>IF(Input!B5&lt;&gt;"",Input!B5,0)</f>
        <v>0</v>
      </c>
      <c r="D46" s="29">
        <f>IF(Input!C5&lt;&gt;"",Input!C5,0)</f>
        <v>0</v>
      </c>
      <c r="E46" s="29">
        <f>IF(Input!D5&lt;&gt;"",Input!D5,0)</f>
        <v>0</v>
      </c>
      <c r="F46" s="29">
        <f>IF(Input!E5&lt;&gt;"",Input!E5,0)</f>
        <v>0</v>
      </c>
      <c r="G46" s="29">
        <f>IF(Input!F5&lt;&gt;"",Input!F5,0)</f>
        <v>0</v>
      </c>
      <c r="H46" s="29">
        <f>IF(Input!G5&lt;&gt;"",Input!G5,0)</f>
        <v>0</v>
      </c>
      <c r="I46" s="29">
        <f>IF(Input!H5&lt;&gt;"",Input!H5,0)</f>
        <v>0</v>
      </c>
      <c r="J46" s="29">
        <f>IF(Input!I5&lt;&gt;"",Input!I5,0)</f>
        <v>0</v>
      </c>
      <c r="K46" s="29">
        <f>IF(Input!J5&lt;&gt;"",Input!J5,0)</f>
        <v>0</v>
      </c>
      <c r="L46" s="29">
        <f>IF(Input!K5&lt;&gt;"",Input!K5,0)</f>
        <v>0</v>
      </c>
      <c r="M46" s="29">
        <f>IF(Input!L5&lt;&gt;"",Input!L5,0)</f>
        <v>0</v>
      </c>
      <c r="N46" s="29">
        <f>IF(Input!M5&lt;&gt;"",Input!M5,0)</f>
        <v>0</v>
      </c>
    </row>
    <row r="47" spans="1:21">
      <c r="A47" s="24" t="s">
        <v>48</v>
      </c>
      <c r="B47" s="33">
        <f>Input!AB5</f>
        <v>0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9"/>
    </row>
    <row r="48" spans="1:21">
      <c r="A48" s="24" t="s">
        <v>49</v>
      </c>
      <c r="B48" s="26">
        <v>514721325</v>
      </c>
      <c r="C48" s="16">
        <v>115303501.92999995</v>
      </c>
      <c r="D48" s="16">
        <v>119937522.38999976</v>
      </c>
      <c r="E48" s="16">
        <v>111489950.95</v>
      </c>
      <c r="F48" s="16">
        <v>28457001.499999996</v>
      </c>
      <c r="G48" s="16">
        <v>69453757.930000007</v>
      </c>
      <c r="H48" s="16">
        <v>25452088</v>
      </c>
      <c r="I48" s="16">
        <v>22336268.860000007</v>
      </c>
      <c r="J48" s="16">
        <v>30042634.849999975</v>
      </c>
      <c r="K48" s="16">
        <v>49826430.610000014</v>
      </c>
      <c r="L48" s="16">
        <v>-28076405.600000009</v>
      </c>
      <c r="M48" s="16">
        <v>-14994068.76</v>
      </c>
      <c r="N48" s="19">
        <v>-45396308.780000009</v>
      </c>
    </row>
    <row r="49" spans="1:16381">
      <c r="A49" s="20"/>
      <c r="B49" s="14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spans="1:16381">
      <c r="A50" s="23" t="s">
        <v>27</v>
      </c>
      <c r="B50" s="25"/>
      <c r="C50" s="17" t="s">
        <v>6</v>
      </c>
      <c r="D50" s="17" t="s">
        <v>7</v>
      </c>
      <c r="E50" s="17" t="s">
        <v>8</v>
      </c>
      <c r="F50" s="17" t="s">
        <v>9</v>
      </c>
      <c r="G50" s="17" t="s">
        <v>10</v>
      </c>
      <c r="H50" s="17" t="s">
        <v>11</v>
      </c>
      <c r="I50" s="17" t="s">
        <v>12</v>
      </c>
      <c r="J50" s="17" t="s">
        <v>13</v>
      </c>
      <c r="K50" s="17" t="s">
        <v>14</v>
      </c>
      <c r="L50" s="17" t="s">
        <v>15</v>
      </c>
      <c r="M50" s="17" t="s">
        <v>16</v>
      </c>
      <c r="N50" s="18" t="s">
        <v>17</v>
      </c>
    </row>
    <row r="51" spans="1:16381">
      <c r="A51" s="24" t="s">
        <v>50</v>
      </c>
      <c r="B51" s="32">
        <f>Input!AB5</f>
        <v>0</v>
      </c>
      <c r="C51" s="29">
        <f>IF(Input!O5&lt;&gt;"",Input!O5,0)</f>
        <v>0</v>
      </c>
      <c r="D51" s="29">
        <f>IF(Input!P5&lt;&gt;"",Input!P5,0)</f>
        <v>0</v>
      </c>
      <c r="E51" s="29">
        <f>IF(Input!Q5&lt;&gt;"",Input!Q5,0)</f>
        <v>0</v>
      </c>
      <c r="F51" s="29">
        <f>IF(Input!R5&lt;&gt;"",Input!R5,0)</f>
        <v>0</v>
      </c>
      <c r="G51" s="29">
        <f>IF(Input!S5&lt;&gt;"",Input!S5,0)</f>
        <v>0</v>
      </c>
      <c r="H51" s="29">
        <f>IF(Input!T5&lt;&gt;"",Input!T5,0)</f>
        <v>0</v>
      </c>
      <c r="I51" s="29">
        <f>IF(Input!U5&lt;&gt;"",Input!U5,0)</f>
        <v>0</v>
      </c>
      <c r="J51" s="29">
        <f>IF(Input!V5&lt;&gt;"",Input!V5,0)</f>
        <v>0</v>
      </c>
      <c r="K51" s="29">
        <f>IF(Input!W5&lt;&gt;"",Input!W5,0)</f>
        <v>0</v>
      </c>
      <c r="L51" s="29">
        <f>IF(Input!X5&lt;&gt;"",Input!X5,0)</f>
        <v>0</v>
      </c>
      <c r="M51" s="29">
        <f>IF(Input!Y5&lt;&gt;"",Input!Y5,0)</f>
        <v>0</v>
      </c>
      <c r="N51" s="29">
        <f>IF(Input!Z5&lt;&gt;"",Input!Z5,0)</f>
        <v>0</v>
      </c>
      <c r="O51" s="54">
        <f>(SUM(C51:N51)/1000000)</f>
        <v>0</v>
      </c>
    </row>
    <row r="52" spans="1:16381">
      <c r="A52" s="24" t="s">
        <v>51</v>
      </c>
      <c r="B52" s="33">
        <f>Input!AB5</f>
        <v>0</v>
      </c>
      <c r="C52" s="16">
        <v>9534985.5999999996</v>
      </c>
      <c r="D52" s="16">
        <v>48809908</v>
      </c>
      <c r="E52" s="16">
        <v>30100173</v>
      </c>
      <c r="F52" s="16">
        <v>48824202</v>
      </c>
      <c r="G52" s="16">
        <v>76955076</v>
      </c>
      <c r="H52" s="16">
        <v>47633975</v>
      </c>
      <c r="I52" s="16">
        <v>58156013</v>
      </c>
      <c r="J52" s="16">
        <v>35843151</v>
      </c>
      <c r="K52" s="16">
        <v>62229646</v>
      </c>
      <c r="L52" s="16">
        <v>59375516</v>
      </c>
      <c r="M52" s="16">
        <v>36546151</v>
      </c>
      <c r="N52" s="19">
        <v>172600000</v>
      </c>
      <c r="O52" s="54">
        <f>(SUM(C52:N52)/1000000)</f>
        <v>686.60879660000001</v>
      </c>
    </row>
    <row r="53" spans="1:16381">
      <c r="A53" s="24" t="s">
        <v>52</v>
      </c>
      <c r="B53" s="27">
        <v>514721325</v>
      </c>
      <c r="C53" s="16">
        <v>4008765.8200000003</v>
      </c>
      <c r="D53" s="16">
        <v>21294688.789999999</v>
      </c>
      <c r="E53" s="16">
        <v>15344036.800000004</v>
      </c>
      <c r="F53" s="16">
        <v>48683530.809999943</v>
      </c>
      <c r="G53" s="16">
        <v>53716625.389999978</v>
      </c>
      <c r="H53" s="16">
        <v>22124030.780000009</v>
      </c>
      <c r="I53" s="16">
        <v>39399368.330000006</v>
      </c>
      <c r="J53" s="16">
        <v>37935645.709999986</v>
      </c>
      <c r="K53" s="16">
        <v>24632118.009999998</v>
      </c>
      <c r="L53" s="16">
        <v>46257212.22999981</v>
      </c>
      <c r="M53" s="16">
        <v>69546272.500000075</v>
      </c>
      <c r="N53" s="19">
        <v>80175712.089999989</v>
      </c>
    </row>
    <row r="54" spans="1:16381" s="15" customFormat="1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50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</row>
    <row r="55" spans="1:16381" s="15" customFormat="1">
      <c r="A55" s="22" t="s">
        <v>29</v>
      </c>
      <c r="B55" s="55" t="s">
        <v>54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7"/>
      <c r="O55" s="50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</row>
    <row r="56" spans="1:16381" s="15" customFormat="1" ht="15.75" thickBot="1">
      <c r="A56" s="2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9"/>
      <c r="O56" s="5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</row>
    <row r="57" spans="1:16381" s="15" customFormat="1" ht="15.75" thickBo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5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</row>
    <row r="58" spans="1:16381" s="15" customFormat="1" ht="23.25">
      <c r="A58" s="60" t="s">
        <v>33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2"/>
      <c r="O58" s="50"/>
      <c r="P58" s="3"/>
      <c r="Q58" s="3"/>
      <c r="R58" s="3"/>
      <c r="S58" s="3"/>
      <c r="T58" s="3"/>
      <c r="U58" s="3">
        <v>5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</row>
    <row r="59" spans="1:16381">
      <c r="A59" s="23" t="s">
        <v>28</v>
      </c>
      <c r="B59" s="25"/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  <c r="K59" s="17" t="s">
        <v>14</v>
      </c>
      <c r="L59" s="17" t="s">
        <v>15</v>
      </c>
      <c r="M59" s="17" t="s">
        <v>16</v>
      </c>
      <c r="N59" s="18" t="s">
        <v>17</v>
      </c>
    </row>
    <row r="60" spans="1:16381">
      <c r="A60" s="24" t="s">
        <v>34</v>
      </c>
      <c r="B60" s="32">
        <f>Input!AB6</f>
        <v>0</v>
      </c>
      <c r="C60" s="29">
        <f>IF(Input!B6&lt;&gt;"",Input!B6,0)</f>
        <v>0</v>
      </c>
      <c r="D60" s="29">
        <f>IF(Input!C6&lt;&gt;"",Input!C6,0)</f>
        <v>0</v>
      </c>
      <c r="E60" s="29">
        <f>IF(Input!D6&lt;&gt;"",Input!D6,0)</f>
        <v>0</v>
      </c>
      <c r="F60" s="29">
        <f>IF(Input!E6&lt;&gt;"",Input!E6,0)</f>
        <v>0</v>
      </c>
      <c r="G60" s="29">
        <f>IF(Input!F6&lt;&gt;"",Input!F6,0)</f>
        <v>0</v>
      </c>
      <c r="H60" s="29">
        <f>IF(Input!G6&lt;&gt;"",Input!G6,0)</f>
        <v>0</v>
      </c>
      <c r="I60" s="29">
        <f>IF(Input!H6&lt;&gt;"",Input!H6,0)</f>
        <v>0</v>
      </c>
      <c r="J60" s="29">
        <f>IF(Input!I6&lt;&gt;"",Input!I6,0)</f>
        <v>0</v>
      </c>
      <c r="K60" s="29">
        <f>IF(Input!J6&lt;&gt;"",Input!J6,0)</f>
        <v>0</v>
      </c>
      <c r="L60" s="29">
        <f>IF(Input!K6&lt;&gt;"",Input!K6,0)</f>
        <v>0</v>
      </c>
      <c r="M60" s="29">
        <f>IF(Input!L6&lt;&gt;"",Input!L6,0)</f>
        <v>0</v>
      </c>
      <c r="N60" s="29">
        <f>IF(Input!M6&lt;&gt;"",Input!M6,0)</f>
        <v>0</v>
      </c>
    </row>
    <row r="61" spans="1:16381">
      <c r="A61" s="24" t="s">
        <v>35</v>
      </c>
      <c r="B61" s="33">
        <f>Input!AB6</f>
        <v>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9"/>
    </row>
    <row r="62" spans="1:16381">
      <c r="A62" s="24" t="s">
        <v>36</v>
      </c>
      <c r="B62" s="26">
        <v>418924564</v>
      </c>
      <c r="C62" s="16">
        <v>149199345.25999999</v>
      </c>
      <c r="D62" s="16">
        <v>98859311.650000006</v>
      </c>
      <c r="E62" s="16">
        <v>313432.59000000003</v>
      </c>
      <c r="F62" s="16">
        <v>10712189.849999998</v>
      </c>
      <c r="G62" s="16">
        <v>69225998.820000008</v>
      </c>
      <c r="H62" s="16">
        <v>-30054025.510000002</v>
      </c>
      <c r="I62" s="16">
        <v>41349732.469999999</v>
      </c>
      <c r="J62" s="16">
        <v>-7242162.3900000025</v>
      </c>
      <c r="K62" s="16">
        <v>22081357.120000008</v>
      </c>
      <c r="L62" s="16">
        <v>1632424.4799999995</v>
      </c>
      <c r="M62" s="16">
        <v>2710183.3200000012</v>
      </c>
      <c r="N62" s="19">
        <v>-5105129.0900000017</v>
      </c>
    </row>
    <row r="63" spans="1:16381">
      <c r="A63" s="20"/>
      <c r="B63" s="14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21"/>
    </row>
    <row r="64" spans="1:16381">
      <c r="A64" s="23" t="s">
        <v>27</v>
      </c>
      <c r="B64" s="25"/>
      <c r="C64" s="17" t="s">
        <v>6</v>
      </c>
      <c r="D64" s="17" t="s">
        <v>7</v>
      </c>
      <c r="E64" s="17" t="s">
        <v>8</v>
      </c>
      <c r="F64" s="17" t="s">
        <v>9</v>
      </c>
      <c r="G64" s="17" t="s">
        <v>10</v>
      </c>
      <c r="H64" s="17" t="s">
        <v>11</v>
      </c>
      <c r="I64" s="17" t="s">
        <v>12</v>
      </c>
      <c r="J64" s="17" t="s">
        <v>13</v>
      </c>
      <c r="K64" s="17" t="s">
        <v>14</v>
      </c>
      <c r="L64" s="17" t="s">
        <v>15</v>
      </c>
      <c r="M64" s="17" t="s">
        <v>16</v>
      </c>
      <c r="N64" s="18" t="s">
        <v>17</v>
      </c>
    </row>
    <row r="65" spans="1:21">
      <c r="A65" s="24" t="s">
        <v>37</v>
      </c>
      <c r="B65" s="32">
        <f>Input!AB6</f>
        <v>0</v>
      </c>
      <c r="C65" s="29">
        <f>IF(Input!O6&lt;&gt;"",Input!O6,0)</f>
        <v>0</v>
      </c>
      <c r="D65" s="29">
        <f>IF(Input!P6&lt;&gt;"",Input!P6,0)</f>
        <v>0</v>
      </c>
      <c r="E65" s="29">
        <f>IF(Input!Q6&lt;&gt;"",Input!Q6,0)</f>
        <v>0</v>
      </c>
      <c r="F65" s="29">
        <f>IF(Input!R6&lt;&gt;"",Input!R6,0)</f>
        <v>0</v>
      </c>
      <c r="G65" s="29">
        <f>IF(Input!S6&lt;&gt;"",Input!S6,0)</f>
        <v>0</v>
      </c>
      <c r="H65" s="29">
        <f>IF(Input!T6&lt;&gt;"",Input!T6,0)</f>
        <v>0</v>
      </c>
      <c r="I65" s="29">
        <f>IF(Input!U6&lt;&gt;"",Input!U6,0)</f>
        <v>0</v>
      </c>
      <c r="J65" s="29">
        <f>IF(Input!V6&lt;&gt;"",Input!V6,0)</f>
        <v>0</v>
      </c>
      <c r="K65" s="29">
        <f>IF(Input!W6&lt;&gt;"",Input!W6,0)</f>
        <v>0</v>
      </c>
      <c r="L65" s="29">
        <f>IF(Input!X6&lt;&gt;"",Input!X6,0)</f>
        <v>0</v>
      </c>
      <c r="M65" s="29">
        <f>IF(Input!Y6&lt;&gt;"",Input!Y6,0)</f>
        <v>0</v>
      </c>
      <c r="N65" s="29">
        <f>IF(Input!Z6&lt;&gt;"",Input!Z6,0)</f>
        <v>0</v>
      </c>
      <c r="O65" s="54">
        <f>(SUM(C65:N65)/1000000)</f>
        <v>0</v>
      </c>
    </row>
    <row r="66" spans="1:21">
      <c r="A66" s="24" t="s">
        <v>38</v>
      </c>
      <c r="B66" s="33">
        <f>Input!AB6</f>
        <v>0</v>
      </c>
      <c r="C66" s="16">
        <v>2231637.7999999998</v>
      </c>
      <c r="D66" s="16">
        <v>2226090.4</v>
      </c>
      <c r="E66" s="16">
        <v>4847140</v>
      </c>
      <c r="F66" s="16">
        <v>48218975</v>
      </c>
      <c r="G66" s="16">
        <v>28726270</v>
      </c>
      <c r="H66" s="16">
        <v>78828016</v>
      </c>
      <c r="I66" s="16">
        <v>15240460</v>
      </c>
      <c r="J66" s="16">
        <v>70706836</v>
      </c>
      <c r="K66" s="16">
        <v>10533225</v>
      </c>
      <c r="L66" s="16">
        <v>9767129.5999999996</v>
      </c>
      <c r="M66" s="16">
        <v>19320272</v>
      </c>
      <c r="N66" s="19">
        <v>106200000</v>
      </c>
      <c r="O66" s="54">
        <f>(SUM(C66:N66)/1000000)</f>
        <v>396.8460518</v>
      </c>
    </row>
    <row r="67" spans="1:21">
      <c r="A67" s="24" t="s">
        <v>39</v>
      </c>
      <c r="B67" s="27">
        <v>418924564</v>
      </c>
      <c r="C67" s="16">
        <v>0</v>
      </c>
      <c r="D67" s="16">
        <v>175108.51</v>
      </c>
      <c r="E67" s="16">
        <v>937373.04999999993</v>
      </c>
      <c r="F67" s="16">
        <v>1566439.9400000004</v>
      </c>
      <c r="G67" s="16">
        <v>61707445.089999996</v>
      </c>
      <c r="H67" s="16">
        <v>43680774.390000001</v>
      </c>
      <c r="I67" s="16">
        <v>26379414.799999997</v>
      </c>
      <c r="J67" s="16">
        <v>13575059.73</v>
      </c>
      <c r="K67" s="16">
        <v>2171841.5500000007</v>
      </c>
      <c r="L67" s="16">
        <v>60596078.109999999</v>
      </c>
      <c r="M67" s="16">
        <v>21449942.519999996</v>
      </c>
      <c r="N67" s="19">
        <v>104846420.52000001</v>
      </c>
    </row>
    <row r="68" spans="1:21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1"/>
    </row>
    <row r="69" spans="1:21">
      <c r="A69" s="22" t="s">
        <v>29</v>
      </c>
      <c r="B69" s="55" t="s">
        <v>54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7"/>
    </row>
    <row r="70" spans="1:21" ht="15.75" thickBot="1">
      <c r="A70" s="2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9"/>
    </row>
    <row r="71" spans="1:21" ht="15.75" thickBo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21" ht="23.25">
      <c r="A72" s="60" t="s">
        <v>40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2"/>
    </row>
    <row r="73" spans="1:21">
      <c r="A73" s="23" t="s">
        <v>28</v>
      </c>
      <c r="B73" s="25"/>
      <c r="C73" s="17" t="s">
        <v>6</v>
      </c>
      <c r="D73" s="17" t="s">
        <v>7</v>
      </c>
      <c r="E73" s="17" t="s">
        <v>8</v>
      </c>
      <c r="F73" s="17" t="s">
        <v>9</v>
      </c>
      <c r="G73" s="17" t="s">
        <v>10</v>
      </c>
      <c r="H73" s="17" t="s">
        <v>11</v>
      </c>
      <c r="I73" s="17" t="s">
        <v>12</v>
      </c>
      <c r="J73" s="17" t="s">
        <v>13</v>
      </c>
      <c r="K73" s="17" t="s">
        <v>14</v>
      </c>
      <c r="L73" s="17" t="s">
        <v>15</v>
      </c>
      <c r="M73" s="17" t="s">
        <v>16</v>
      </c>
      <c r="N73" s="18" t="s">
        <v>17</v>
      </c>
      <c r="U73" s="3">
        <v>6</v>
      </c>
    </row>
    <row r="74" spans="1:21">
      <c r="A74" s="24" t="s">
        <v>42</v>
      </c>
      <c r="B74" s="32">
        <f>Input!AB7</f>
        <v>0</v>
      </c>
      <c r="C74" s="29">
        <f>IF(Input!B7&lt;&gt;"",Input!B7,0)</f>
        <v>0</v>
      </c>
      <c r="D74" s="29">
        <f>IF(Input!C7&lt;&gt;"",Input!C7,0)</f>
        <v>0</v>
      </c>
      <c r="E74" s="29">
        <f>IF(Input!D7&lt;&gt;"",Input!D7,0)</f>
        <v>0</v>
      </c>
      <c r="F74" s="29">
        <f>IF(Input!E7&lt;&gt;"",Input!E7,0)</f>
        <v>0</v>
      </c>
      <c r="G74" s="29">
        <f>IF(Input!F7&lt;&gt;"",Input!F7,0)</f>
        <v>0</v>
      </c>
      <c r="H74" s="29">
        <f>IF(Input!G7&lt;&gt;"",Input!G7,0)</f>
        <v>0</v>
      </c>
      <c r="I74" s="29">
        <f>IF(Input!H7&lt;&gt;"",Input!H7,0)</f>
        <v>0</v>
      </c>
      <c r="J74" s="29">
        <f>IF(Input!I7&lt;&gt;"",Input!I7,0)</f>
        <v>0</v>
      </c>
      <c r="K74" s="29">
        <f>IF(Input!J7&lt;&gt;"",Input!J7,0)</f>
        <v>0</v>
      </c>
      <c r="L74" s="29">
        <f>IF(Input!K7&lt;&gt;"",Input!K7,0)</f>
        <v>0</v>
      </c>
      <c r="M74" s="29">
        <f>IF(Input!L7&lt;&gt;"",Input!L7,0)</f>
        <v>0</v>
      </c>
      <c r="N74" s="29">
        <f>IF(Input!M7&lt;&gt;"",Input!M7,0)</f>
        <v>0</v>
      </c>
    </row>
    <row r="75" spans="1:21">
      <c r="A75" s="24" t="s">
        <v>41</v>
      </c>
      <c r="B75" s="33">
        <f>Input!AB7</f>
        <v>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9"/>
    </row>
    <row r="76" spans="1:21">
      <c r="A76" s="24" t="s">
        <v>43</v>
      </c>
      <c r="B76" s="26">
        <v>586366895</v>
      </c>
      <c r="C76" s="16">
        <v>166785400.06</v>
      </c>
      <c r="D76" s="16">
        <v>125017007.36</v>
      </c>
      <c r="E76" s="16">
        <v>14730022.220000001</v>
      </c>
      <c r="F76" s="16">
        <v>30546375.84</v>
      </c>
      <c r="G76" s="16">
        <v>64604403.960000001</v>
      </c>
      <c r="H76" s="16">
        <v>53479654.409999996</v>
      </c>
      <c r="I76" s="16">
        <v>151153155.18000001</v>
      </c>
      <c r="J76" s="16">
        <v>3419830.39</v>
      </c>
      <c r="K76" s="16">
        <v>-27748815.079999998</v>
      </c>
      <c r="L76" s="16">
        <v>-10018481.68</v>
      </c>
      <c r="M76" s="16">
        <v>401207.07</v>
      </c>
      <c r="N76" s="19">
        <v>6719168.3899999997</v>
      </c>
    </row>
    <row r="77" spans="1:21">
      <c r="A77" s="20"/>
      <c r="B77" s="14"/>
      <c r="C77" s="15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21"/>
    </row>
    <row r="78" spans="1:21">
      <c r="A78" s="23" t="s">
        <v>27</v>
      </c>
      <c r="B78" s="25"/>
      <c r="C78" s="17" t="s">
        <v>6</v>
      </c>
      <c r="D78" s="17" t="s">
        <v>7</v>
      </c>
      <c r="E78" s="17" t="s">
        <v>8</v>
      </c>
      <c r="F78" s="17" t="s">
        <v>9</v>
      </c>
      <c r="G78" s="17" t="s">
        <v>10</v>
      </c>
      <c r="H78" s="17" t="s">
        <v>11</v>
      </c>
      <c r="I78" s="17" t="s">
        <v>12</v>
      </c>
      <c r="J78" s="17" t="s">
        <v>13</v>
      </c>
      <c r="K78" s="17" t="s">
        <v>14</v>
      </c>
      <c r="L78" s="17" t="s">
        <v>15</v>
      </c>
      <c r="M78" s="17" t="s">
        <v>16</v>
      </c>
      <c r="N78" s="18" t="s">
        <v>17</v>
      </c>
    </row>
    <row r="79" spans="1:21">
      <c r="A79" s="24" t="s">
        <v>44</v>
      </c>
      <c r="B79" s="32">
        <f>Input!AB7</f>
        <v>0</v>
      </c>
      <c r="C79" s="29">
        <f>IF(Input!O7&lt;&gt;"",Input!O7,0)</f>
        <v>0</v>
      </c>
      <c r="D79" s="29">
        <f>IF(Input!P7&lt;&gt;"",Input!P7,0)</f>
        <v>0</v>
      </c>
      <c r="E79" s="29">
        <f>IF(Input!Q7&lt;&gt;"",Input!Q7,0)</f>
        <v>0</v>
      </c>
      <c r="F79" s="29">
        <f>IF(Input!R7&lt;&gt;"",Input!R7,0)</f>
        <v>0</v>
      </c>
      <c r="G79" s="29">
        <f>IF(Input!S7&lt;&gt;"",Input!S7,0)</f>
        <v>0</v>
      </c>
      <c r="H79" s="29">
        <f>IF(Input!T7&lt;&gt;"",Input!T7,0)</f>
        <v>0</v>
      </c>
      <c r="I79" s="29">
        <f>IF(Input!U7&lt;&gt;"",Input!U7,0)</f>
        <v>0</v>
      </c>
      <c r="J79" s="29">
        <f>IF(Input!V7&lt;&gt;"",Input!V7,0)</f>
        <v>0</v>
      </c>
      <c r="K79" s="29">
        <f>IF(Input!W7&lt;&gt;"",Input!W7,0)</f>
        <v>0</v>
      </c>
      <c r="L79" s="29">
        <f>IF(Input!X7&lt;&gt;"",Input!X7,0)</f>
        <v>0</v>
      </c>
      <c r="M79" s="29">
        <f>IF(Input!Y7&lt;&gt;"",Input!Y7,0)</f>
        <v>0</v>
      </c>
      <c r="N79" s="29">
        <f>IF(Input!Z7&lt;&gt;"",Input!Z7,0)</f>
        <v>0</v>
      </c>
      <c r="O79" s="54">
        <f>(SUM(C79:N79)/1000000)</f>
        <v>0</v>
      </c>
    </row>
    <row r="80" spans="1:21">
      <c r="A80" s="24" t="s">
        <v>45</v>
      </c>
      <c r="B80" s="33">
        <f>Input!AB7</f>
        <v>0</v>
      </c>
      <c r="C80" s="16">
        <v>24807374</v>
      </c>
      <c r="D80" s="16">
        <v>25800230</v>
      </c>
      <c r="E80" s="16">
        <v>71234319</v>
      </c>
      <c r="F80" s="16">
        <v>53903567</v>
      </c>
      <c r="G80" s="16">
        <v>52714006</v>
      </c>
      <c r="H80" s="16">
        <v>50852884</v>
      </c>
      <c r="I80" s="16">
        <v>44714961</v>
      </c>
      <c r="J80" s="16">
        <v>102500000</v>
      </c>
      <c r="K80" s="16">
        <v>89686716</v>
      </c>
      <c r="L80" s="16">
        <v>71702073</v>
      </c>
      <c r="M80" s="16">
        <v>68134759</v>
      </c>
      <c r="N80" s="19">
        <v>153200000</v>
      </c>
      <c r="O80" s="54">
        <f>(SUM(C80:N80)/1000000)</f>
        <v>809.25088900000003</v>
      </c>
    </row>
    <row r="81" spans="1:14">
      <c r="A81" s="24" t="s">
        <v>46</v>
      </c>
      <c r="B81" s="27">
        <v>586366895</v>
      </c>
      <c r="C81" s="16">
        <v>35717067.079999998</v>
      </c>
      <c r="D81" s="16">
        <v>21278199.68</v>
      </c>
      <c r="E81" s="16">
        <v>38955465.950000003</v>
      </c>
      <c r="F81" s="16">
        <v>32132093.469999999</v>
      </c>
      <c r="G81" s="16">
        <v>46978539.219999999</v>
      </c>
      <c r="H81" s="16">
        <v>61190708.310000002</v>
      </c>
      <c r="I81" s="16">
        <v>55851742.710000001</v>
      </c>
      <c r="J81" s="16">
        <v>40184117.280000001</v>
      </c>
      <c r="K81" s="16">
        <v>60549199.68</v>
      </c>
      <c r="L81" s="16">
        <v>86163819.939999998</v>
      </c>
      <c r="M81" s="16">
        <v>55937579.07</v>
      </c>
      <c r="N81" s="19">
        <v>43997312.140000001</v>
      </c>
    </row>
    <row r="82" spans="1:14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1"/>
    </row>
    <row r="83" spans="1:14">
      <c r="A83" s="22" t="s">
        <v>29</v>
      </c>
      <c r="B83" s="55" t="s">
        <v>55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7"/>
    </row>
    <row r="84" spans="1:14" ht="15.75" thickBot="1">
      <c r="A84" s="2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9"/>
    </row>
  </sheetData>
  <mergeCells count="12">
    <mergeCell ref="B83:N84"/>
    <mergeCell ref="A2:N2"/>
    <mergeCell ref="B13:N14"/>
    <mergeCell ref="A30:N30"/>
    <mergeCell ref="A16:N16"/>
    <mergeCell ref="B27:N28"/>
    <mergeCell ref="B41:N42"/>
    <mergeCell ref="B55:N56"/>
    <mergeCell ref="A58:N58"/>
    <mergeCell ref="A44:N44"/>
    <mergeCell ref="B69:N70"/>
    <mergeCell ref="A72:N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XFC84"/>
  <sheetViews>
    <sheetView zoomScale="85" zoomScaleNormal="85" workbookViewId="0">
      <selection activeCell="N18" sqref="N18"/>
    </sheetView>
  </sheetViews>
  <sheetFormatPr baseColWidth="10" defaultColWidth="9.140625" defaultRowHeight="15"/>
  <cols>
    <col min="1" max="1" width="23.140625" style="5" bestFit="1" customWidth="1"/>
    <col min="2" max="2" width="16.42578125" style="4" bestFit="1" customWidth="1"/>
    <col min="3" max="10" width="14.28515625" style="3" bestFit="1" customWidth="1"/>
    <col min="11" max="14" width="13.85546875" style="3" bestFit="1" customWidth="1"/>
    <col min="15" max="25" width="14.5703125" style="3" bestFit="1" customWidth="1"/>
    <col min="26" max="16384" width="9.140625" style="3"/>
  </cols>
  <sheetData>
    <row r="1" spans="1:25" ht="15.75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5" s="6" customFormat="1" ht="23.25">
      <c r="A2" s="60" t="s">
        <v>25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3"/>
      <c r="P2" s="3"/>
      <c r="Q2" s="3"/>
      <c r="R2" s="3"/>
      <c r="S2" s="3"/>
    </row>
    <row r="3" spans="1:25">
      <c r="A3" s="23" t="s">
        <v>28</v>
      </c>
      <c r="B3" s="25" t="s">
        <v>26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8" t="s">
        <v>17</v>
      </c>
      <c r="O3" s="6"/>
      <c r="P3" s="6"/>
      <c r="Q3" s="6"/>
      <c r="R3" s="6"/>
      <c r="S3" s="6"/>
    </row>
    <row r="4" spans="1:25">
      <c r="A4" s="24" t="s">
        <v>4</v>
      </c>
      <c r="B4" s="32">
        <f>Mensual!B4</f>
        <v>0</v>
      </c>
      <c r="C4" s="29">
        <f>SUM(Mensual!$C4:C4)</f>
        <v>0</v>
      </c>
      <c r="D4" s="29">
        <f>SUM(Mensual!$C4:D4)</f>
        <v>0</v>
      </c>
      <c r="E4" s="29">
        <f>SUM(Mensual!$C4:E4)</f>
        <v>0</v>
      </c>
      <c r="F4" s="29">
        <f>SUM(Mensual!$C4:F4)</f>
        <v>0</v>
      </c>
      <c r="G4" s="29">
        <f>SUM(Mensual!$C4:G4)</f>
        <v>0</v>
      </c>
      <c r="H4" s="29">
        <f>SUM(Mensual!$C4:H4)</f>
        <v>0</v>
      </c>
      <c r="I4" s="29">
        <f>SUM(Mensual!$C4:I4)</f>
        <v>0</v>
      </c>
      <c r="J4" s="29">
        <f>SUM(Mensual!$C4:J4)</f>
        <v>0</v>
      </c>
      <c r="K4" s="30">
        <f>SUM(Mensual!$C4:K4)</f>
        <v>0</v>
      </c>
      <c r="L4" s="30">
        <f>SUM(Mensual!$C4:L4)</f>
        <v>0</v>
      </c>
      <c r="M4" s="30">
        <f>SUM(Mensual!$C4:M4)</f>
        <v>0</v>
      </c>
      <c r="N4" s="31">
        <f>SUM(Mensual!$C4:N4)</f>
        <v>0</v>
      </c>
      <c r="T4" s="2"/>
      <c r="U4" s="2"/>
      <c r="V4" s="2"/>
      <c r="W4" s="2"/>
      <c r="X4" s="2"/>
      <c r="Y4" s="2"/>
    </row>
    <row r="5" spans="1:25">
      <c r="A5" s="24" t="s">
        <v>2</v>
      </c>
      <c r="B5" s="33">
        <f>Mensual!B5</f>
        <v>0</v>
      </c>
      <c r="C5" s="16">
        <f>SUM(Mensual!$C5:C5)</f>
        <v>0</v>
      </c>
      <c r="D5" s="16">
        <f>SUM(Mensual!$C5:D5)</f>
        <v>0</v>
      </c>
      <c r="E5" s="16">
        <f>SUM(Mensual!$C5:E5)</f>
        <v>0</v>
      </c>
      <c r="F5" s="16">
        <f>SUM(Mensual!$C5:F5)</f>
        <v>0</v>
      </c>
      <c r="G5" s="16">
        <f>SUM(Mensual!$C5:G5)</f>
        <v>0</v>
      </c>
      <c r="H5" s="16">
        <f>SUM(Mensual!$C5:H5)</f>
        <v>0</v>
      </c>
      <c r="I5" s="16">
        <f>SUM(Mensual!$C5:I5)</f>
        <v>0</v>
      </c>
      <c r="J5" s="16">
        <f>SUM(Mensual!$C5:J5)</f>
        <v>0</v>
      </c>
      <c r="K5" s="16">
        <f>SUM(Mensual!$C5:K5)</f>
        <v>0</v>
      </c>
      <c r="L5" s="16">
        <f>SUM(Mensual!$C5:L5)</f>
        <v>0</v>
      </c>
      <c r="M5" s="16">
        <f>SUM(Mensual!$C5:M5)</f>
        <v>0</v>
      </c>
      <c r="N5" s="19">
        <f>SUM(Mensual!$C5:N5)</f>
        <v>0</v>
      </c>
      <c r="O5" s="2"/>
      <c r="P5" s="2"/>
      <c r="Q5" s="2"/>
      <c r="R5" s="2"/>
      <c r="S5" s="2"/>
    </row>
    <row r="6" spans="1:25">
      <c r="A6" s="24" t="s">
        <v>0</v>
      </c>
      <c r="B6" s="26">
        <v>2798231794</v>
      </c>
      <c r="C6" s="16">
        <f>SUM(Mensual!$C6:C6)</f>
        <v>1002831083.5000002</v>
      </c>
      <c r="D6" s="16">
        <f>SUM(Mensual!$C6:D6)</f>
        <v>1359449867.0400004</v>
      </c>
      <c r="E6" s="16">
        <f>SUM(Mensual!$C6:E6)</f>
        <v>2361367469.6800003</v>
      </c>
      <c r="F6" s="16">
        <f>SUM(Mensual!$C6:F6)</f>
        <v>2404252045.6300001</v>
      </c>
      <c r="G6" s="16">
        <f>SUM(Mensual!$C6:G6)</f>
        <v>2573869196.73</v>
      </c>
      <c r="H6" s="16">
        <f>SUM(Mensual!$C6:H6)</f>
        <v>2602068625.1500001</v>
      </c>
      <c r="I6" s="16">
        <f>SUM(Mensual!$C6:I6)</f>
        <v>2603153116.4900002</v>
      </c>
      <c r="J6" s="16">
        <f>SUM(Mensual!$C6:J6)</f>
        <v>2618423329.8900003</v>
      </c>
      <c r="K6" s="16">
        <f>SUM(Mensual!$C6:K6)</f>
        <v>2715405989.3500004</v>
      </c>
      <c r="L6" s="16">
        <f>SUM(Mensual!$C6:L6)</f>
        <v>2721097584.7400002</v>
      </c>
      <c r="M6" s="16">
        <f>SUM(Mensual!$C6:M6)</f>
        <v>2738408330.4300003</v>
      </c>
      <c r="N6" s="19">
        <f>SUM(Mensual!$C6:N6)</f>
        <v>2764457761.5000005</v>
      </c>
    </row>
    <row r="7" spans="1:25" s="6" customFormat="1">
      <c r="A7" s="20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21"/>
      <c r="O7" s="3"/>
      <c r="P7" s="3"/>
      <c r="Q7" s="3"/>
      <c r="R7" s="3"/>
      <c r="S7" s="3"/>
    </row>
    <row r="8" spans="1:25">
      <c r="A8" s="23" t="s">
        <v>27</v>
      </c>
      <c r="B8" s="25" t="s">
        <v>26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8" t="s">
        <v>17</v>
      </c>
      <c r="O8" s="6"/>
      <c r="P8" s="6"/>
      <c r="Q8" s="6"/>
      <c r="R8" s="6"/>
      <c r="S8" s="6"/>
    </row>
    <row r="9" spans="1:25">
      <c r="A9" s="24" t="s">
        <v>5</v>
      </c>
      <c r="B9" s="32">
        <f>Mensual!B9</f>
        <v>0</v>
      </c>
      <c r="C9" s="29">
        <f>SUM(Mensual!$C9:C9)</f>
        <v>0</v>
      </c>
      <c r="D9" s="29">
        <f>SUM(Mensual!$C9:D9)</f>
        <v>0</v>
      </c>
      <c r="E9" s="29">
        <f>SUM(Mensual!$C9:E9)</f>
        <v>0</v>
      </c>
      <c r="F9" s="29">
        <f>SUM(Mensual!$C9:F9)</f>
        <v>0</v>
      </c>
      <c r="G9" s="29">
        <f>SUM(Mensual!$C9:G9)</f>
        <v>0</v>
      </c>
      <c r="H9" s="29">
        <f>SUM(Mensual!$C9:H9)</f>
        <v>0</v>
      </c>
      <c r="I9" s="29">
        <f>SUM(Mensual!$C9:I9)</f>
        <v>0</v>
      </c>
      <c r="J9" s="29">
        <f>SUM(Mensual!$C9:J9)</f>
        <v>0</v>
      </c>
      <c r="K9" s="30">
        <f>SUM(Mensual!$C9:K9)</f>
        <v>0</v>
      </c>
      <c r="L9" s="30">
        <f>SUM(Mensual!$C9:L9)</f>
        <v>0</v>
      </c>
      <c r="M9" s="30">
        <f>SUM(Mensual!$C9:M9)</f>
        <v>0</v>
      </c>
      <c r="N9" s="31">
        <f>SUM(Mensual!$C9:N9)</f>
        <v>0</v>
      </c>
    </row>
    <row r="10" spans="1:25">
      <c r="A10" s="24" t="s">
        <v>3</v>
      </c>
      <c r="B10" s="33">
        <f>Mensual!B10</f>
        <v>0</v>
      </c>
      <c r="C10" s="16">
        <f>SUM(Mensual!$C10:C10)</f>
        <v>244300000</v>
      </c>
      <c r="D10" s="16">
        <f>SUM(Mensual!$C10:D10)</f>
        <v>457700000</v>
      </c>
      <c r="E10" s="16">
        <f>SUM(Mensual!$C10:E10)</f>
        <v>693500000</v>
      </c>
      <c r="F10" s="16">
        <f>SUM(Mensual!$C10:F10)</f>
        <v>921000000</v>
      </c>
      <c r="G10" s="16">
        <f>SUM(Mensual!$C10:G10)</f>
        <v>1148400000</v>
      </c>
      <c r="H10" s="16">
        <f>SUM(Mensual!$C10:H10)</f>
        <v>1377800000</v>
      </c>
      <c r="I10" s="16">
        <f>SUM(Mensual!$C10:I10)</f>
        <v>1669800000</v>
      </c>
      <c r="J10" s="16">
        <f>SUM(Mensual!$C10:J10)</f>
        <v>1896500000</v>
      </c>
      <c r="K10" s="16">
        <f>SUM(Mensual!$C10:K10)</f>
        <v>2123200000</v>
      </c>
      <c r="L10" s="16">
        <f>SUM(Mensual!$C10:L10)</f>
        <v>2352000000</v>
      </c>
      <c r="M10" s="16">
        <f>SUM(Mensual!$C10:M10)</f>
        <v>2578500000</v>
      </c>
      <c r="N10" s="19">
        <f>SUM(Mensual!$C10:N10)</f>
        <v>2842800000</v>
      </c>
    </row>
    <row r="11" spans="1:25">
      <c r="A11" s="24" t="s">
        <v>1</v>
      </c>
      <c r="B11" s="27">
        <v>2798231794</v>
      </c>
      <c r="C11" s="16">
        <f>SUM(Mensual!$C11:C11)</f>
        <v>233881116.32999989</v>
      </c>
      <c r="D11" s="16">
        <f>SUM(Mensual!$C11:D11)</f>
        <v>443669314.62999988</v>
      </c>
      <c r="E11" s="16">
        <f>SUM(Mensual!$C11:E11)</f>
        <v>647738138.06999993</v>
      </c>
      <c r="F11" s="16">
        <f>SUM(Mensual!$C11:F11)</f>
        <v>866386077.08999968</v>
      </c>
      <c r="G11" s="16">
        <f>SUM(Mensual!$C11:G11)</f>
        <v>1083706625.4599996</v>
      </c>
      <c r="H11" s="16">
        <f>SUM(Mensual!$C11:H11)</f>
        <v>1308115742.4699993</v>
      </c>
      <c r="I11" s="16">
        <f>SUM(Mensual!$C11:I11)</f>
        <v>1558839897.6799994</v>
      </c>
      <c r="J11" s="16">
        <f>SUM(Mensual!$C11:J11)</f>
        <v>1776756351.6199992</v>
      </c>
      <c r="K11" s="16">
        <f>SUM(Mensual!$C11:K11)</f>
        <v>2001060547.2399991</v>
      </c>
      <c r="L11" s="16">
        <f>SUM(Mensual!$C11:L11)</f>
        <v>2216843061.309999</v>
      </c>
      <c r="M11" s="16">
        <f>SUM(Mensual!$C11:M11)</f>
        <v>2447604929.2199993</v>
      </c>
      <c r="N11" s="19">
        <f>SUM(Mensual!$C11:N11)</f>
        <v>2752491499.309999</v>
      </c>
    </row>
    <row r="12" spans="1:25">
      <c r="A12" s="2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1"/>
    </row>
    <row r="13" spans="1:25" s="6" customFormat="1">
      <c r="A13" s="22" t="s">
        <v>53</v>
      </c>
      <c r="B13" s="55" t="s">
        <v>30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3"/>
      <c r="P13" s="3"/>
      <c r="Q13" s="3"/>
      <c r="R13" s="3"/>
      <c r="S13" s="3"/>
    </row>
    <row r="14" spans="1:25" ht="15.75" thickBot="1">
      <c r="A14" s="2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9"/>
      <c r="O14" s="6"/>
      <c r="P14" s="6"/>
      <c r="Q14" s="6"/>
      <c r="R14" s="6"/>
      <c r="S14" s="6"/>
    </row>
    <row r="15" spans="1:25" ht="15.75" thickBo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25" ht="23.25">
      <c r="A16" s="60" t="s">
        <v>23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2"/>
    </row>
    <row r="17" spans="1:19">
      <c r="A17" s="23" t="s">
        <v>28</v>
      </c>
      <c r="B17" s="25"/>
      <c r="C17" s="17" t="s">
        <v>6</v>
      </c>
      <c r="D17" s="17" t="s">
        <v>7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  <c r="L17" s="17" t="s">
        <v>15</v>
      </c>
      <c r="M17" s="17" t="s">
        <v>16</v>
      </c>
      <c r="N17" s="18" t="s">
        <v>17</v>
      </c>
    </row>
    <row r="18" spans="1:19" ht="15.75" customHeight="1">
      <c r="A18" s="24" t="s">
        <v>21</v>
      </c>
      <c r="B18" s="32">
        <f>Mensual!B18</f>
        <v>0</v>
      </c>
      <c r="C18" s="29">
        <f>SUM(Mensual!$C18:C18)</f>
        <v>0</v>
      </c>
      <c r="D18" s="29">
        <f>SUM(Mensual!$C18:D18)</f>
        <v>0</v>
      </c>
      <c r="E18" s="29">
        <f>SUM(Mensual!$C18:E18)</f>
        <v>0</v>
      </c>
      <c r="F18" s="29">
        <f>SUM(Mensual!$C18:F18)</f>
        <v>0</v>
      </c>
      <c r="G18" s="29">
        <f>SUM(Mensual!$C18:G18)</f>
        <v>0</v>
      </c>
      <c r="H18" s="29">
        <f>SUM(Mensual!$C18:H18)</f>
        <v>0</v>
      </c>
      <c r="I18" s="29">
        <f>SUM(Mensual!$C18:I18)</f>
        <v>0</v>
      </c>
      <c r="J18" s="29">
        <f>SUM(Mensual!$C18:J18)</f>
        <v>0</v>
      </c>
      <c r="K18" s="30">
        <f>SUM(Mensual!$C18:K18)</f>
        <v>0</v>
      </c>
      <c r="L18" s="30">
        <f>SUM(Mensual!$C18:L18)</f>
        <v>0</v>
      </c>
      <c r="M18" s="30">
        <f>SUM(Mensual!$C18:M18)</f>
        <v>0</v>
      </c>
      <c r="N18" s="31">
        <f>SUM(Mensual!$C18:N18)</f>
        <v>0</v>
      </c>
    </row>
    <row r="19" spans="1:19">
      <c r="A19" s="24" t="s">
        <v>24</v>
      </c>
      <c r="B19" s="33">
        <f>Mensual!B19</f>
        <v>0</v>
      </c>
      <c r="C19" s="16">
        <f>SUM(Mensual!$C19:C19)</f>
        <v>0</v>
      </c>
      <c r="D19" s="16">
        <f>SUM(Mensual!$C19:D19)</f>
        <v>0</v>
      </c>
      <c r="E19" s="16">
        <f>SUM(Mensual!$C19:E19)</f>
        <v>0</v>
      </c>
      <c r="F19" s="16">
        <f>SUM(Mensual!$C19:F19)</f>
        <v>0</v>
      </c>
      <c r="G19" s="16">
        <f>SUM(Mensual!$C19:G19)</f>
        <v>0</v>
      </c>
      <c r="H19" s="16">
        <f>SUM(Mensual!$C19:H19)</f>
        <v>0</v>
      </c>
      <c r="I19" s="16">
        <f>SUM(Mensual!$C19:I19)</f>
        <v>0</v>
      </c>
      <c r="J19" s="16">
        <f>SUM(Mensual!$C19:J19)</f>
        <v>0</v>
      </c>
      <c r="K19" s="16">
        <f>SUM(Mensual!$C19:K19)</f>
        <v>0</v>
      </c>
      <c r="L19" s="16">
        <f>SUM(Mensual!$C19:L19)</f>
        <v>0</v>
      </c>
      <c r="M19" s="16">
        <f>SUM(Mensual!$C19:M19)</f>
        <v>0</v>
      </c>
      <c r="N19" s="19">
        <f>SUM(Mensual!$C19:N19)</f>
        <v>0</v>
      </c>
    </row>
    <row r="20" spans="1:19">
      <c r="A20" s="24" t="s">
        <v>22</v>
      </c>
      <c r="B20" s="26">
        <v>488042014</v>
      </c>
      <c r="C20" s="16">
        <f>SUM(Mensual!$C20:C20)</f>
        <v>369250177.18999994</v>
      </c>
      <c r="D20" s="16">
        <f>SUM(Mensual!$C20:D20)</f>
        <v>395555532.21999997</v>
      </c>
      <c r="E20" s="16">
        <f>SUM(Mensual!$C20:E20)</f>
        <v>461529659.25</v>
      </c>
      <c r="F20" s="16">
        <f>SUM(Mensual!$C20:F20)</f>
        <v>456953316.54000002</v>
      </c>
      <c r="G20" s="16">
        <f>SUM(Mensual!$C20:G20)</f>
        <v>469552033.66000003</v>
      </c>
      <c r="H20" s="16">
        <f>SUM(Mensual!$C20:H20)</f>
        <v>476264854.31</v>
      </c>
      <c r="I20" s="16">
        <f>SUM(Mensual!$C20:I20)</f>
        <v>496718231.48000002</v>
      </c>
      <c r="J20" s="16">
        <f>SUM(Mensual!$C20:J20)</f>
        <v>499883413.47000003</v>
      </c>
      <c r="K20" s="16">
        <f>SUM(Mensual!$C20:K20)</f>
        <v>503791369.59000003</v>
      </c>
      <c r="L20" s="16">
        <f>SUM(Mensual!$C20:L20)</f>
        <v>492351644.92000002</v>
      </c>
      <c r="M20" s="16">
        <f>SUM(Mensual!$C20:M20)</f>
        <v>485169386.79000002</v>
      </c>
      <c r="N20" s="19">
        <f>SUM(Mensual!$C20:N20)</f>
        <v>480585847.89000005</v>
      </c>
    </row>
    <row r="21" spans="1:19">
      <c r="A21" s="20"/>
      <c r="B21" s="14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21"/>
    </row>
    <row r="22" spans="1:19">
      <c r="A22" s="23" t="s">
        <v>27</v>
      </c>
      <c r="B22" s="25"/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7" t="s">
        <v>11</v>
      </c>
      <c r="I22" s="17" t="s">
        <v>12</v>
      </c>
      <c r="J22" s="17" t="s">
        <v>13</v>
      </c>
      <c r="K22" s="17" t="s">
        <v>14</v>
      </c>
      <c r="L22" s="17" t="s">
        <v>15</v>
      </c>
      <c r="M22" s="17" t="s">
        <v>16</v>
      </c>
      <c r="N22" s="18" t="s">
        <v>17</v>
      </c>
    </row>
    <row r="23" spans="1:19">
      <c r="A23" s="24" t="s">
        <v>18</v>
      </c>
      <c r="B23" s="32">
        <f>Mensual!B23</f>
        <v>0</v>
      </c>
      <c r="C23" s="29">
        <f>SUM(Mensual!$C23:C23)</f>
        <v>0</v>
      </c>
      <c r="D23" s="29">
        <f>SUM(Mensual!$C23:D23)</f>
        <v>0</v>
      </c>
      <c r="E23" s="29">
        <f>SUM(Mensual!$C23:E23)</f>
        <v>0</v>
      </c>
      <c r="F23" s="29">
        <f>SUM(Mensual!$C23:F23)</f>
        <v>0</v>
      </c>
      <c r="G23" s="29">
        <f>SUM(Mensual!$C23:G23)</f>
        <v>0</v>
      </c>
      <c r="H23" s="29">
        <f>SUM(Mensual!$C23:H23)</f>
        <v>0</v>
      </c>
      <c r="I23" s="29">
        <f>SUM(Mensual!$C23:I23)</f>
        <v>0</v>
      </c>
      <c r="J23" s="29">
        <f>SUM(Mensual!$C23:J23)</f>
        <v>0</v>
      </c>
      <c r="K23" s="30">
        <f>SUM(Mensual!$C23:K23)</f>
        <v>0</v>
      </c>
      <c r="L23" s="30">
        <f>SUM(Mensual!$C23:L23)</f>
        <v>0</v>
      </c>
      <c r="M23" s="30">
        <f>SUM(Mensual!$C23:M23)</f>
        <v>0</v>
      </c>
      <c r="N23" s="31">
        <f>SUM(Mensual!$C23:N23)</f>
        <v>0</v>
      </c>
    </row>
    <row r="24" spans="1:19">
      <c r="A24" s="24" t="s">
        <v>19</v>
      </c>
      <c r="B24" s="33">
        <f>Mensual!B24</f>
        <v>0</v>
      </c>
      <c r="C24" s="16">
        <f>SUM(Mensual!$C24:C24)</f>
        <v>41409230</v>
      </c>
      <c r="D24" s="16">
        <f>SUM(Mensual!$C24:D24)</f>
        <v>82818460</v>
      </c>
      <c r="E24" s="16">
        <f>SUM(Mensual!$C24:E24)</f>
        <v>129722293</v>
      </c>
      <c r="F24" s="16">
        <f>SUM(Mensual!$C24:F24)</f>
        <v>176626126</v>
      </c>
      <c r="G24" s="16">
        <f>SUM(Mensual!$C24:G24)</f>
        <v>223529959</v>
      </c>
      <c r="H24" s="16">
        <f>SUM(Mensual!$C24:H24)</f>
        <v>270433792</v>
      </c>
      <c r="I24" s="16">
        <f>SUM(Mensual!$C24:I24)</f>
        <v>317337625</v>
      </c>
      <c r="J24" s="16">
        <f>SUM(Mensual!$C24:J24)</f>
        <v>364241458</v>
      </c>
      <c r="K24" s="16">
        <f>SUM(Mensual!$C24:K24)</f>
        <v>411145291</v>
      </c>
      <c r="L24" s="16">
        <f>SUM(Mensual!$C24:L24)</f>
        <v>458049124</v>
      </c>
      <c r="M24" s="16">
        <f>SUM(Mensual!$C24:M24)</f>
        <v>504952957</v>
      </c>
      <c r="N24" s="19">
        <f>SUM(Mensual!$C24:N24)</f>
        <v>551856790</v>
      </c>
    </row>
    <row r="25" spans="1:19">
      <c r="A25" s="24" t="s">
        <v>20</v>
      </c>
      <c r="B25" s="27">
        <v>488042014</v>
      </c>
      <c r="C25" s="16">
        <f>SUM(Mensual!$C25:C25)</f>
        <v>38264196.099999994</v>
      </c>
      <c r="D25" s="16">
        <f>SUM(Mensual!$C25:D25)</f>
        <v>76239299.339999989</v>
      </c>
      <c r="E25" s="16">
        <f>SUM(Mensual!$C25:E25)</f>
        <v>113313386.96999998</v>
      </c>
      <c r="F25" s="16">
        <f>SUM(Mensual!$C25:F25)</f>
        <v>150222600.04999998</v>
      </c>
      <c r="G25" s="16">
        <f>SUM(Mensual!$C25:G25)</f>
        <v>188178624.60999998</v>
      </c>
      <c r="H25" s="16">
        <f>SUM(Mensual!$C25:H25)</f>
        <v>225628924.81</v>
      </c>
      <c r="I25" s="16">
        <f>SUM(Mensual!$C25:I25)</f>
        <v>266469487.28999999</v>
      </c>
      <c r="J25" s="16">
        <f>SUM(Mensual!$C25:J25)</f>
        <v>305411911.74000001</v>
      </c>
      <c r="K25" s="16">
        <f>SUM(Mensual!$C25:K25)</f>
        <v>345417476.77999997</v>
      </c>
      <c r="L25" s="16">
        <f>SUM(Mensual!$C25:L25)</f>
        <v>386578933.22999996</v>
      </c>
      <c r="M25" s="16">
        <f>SUM(Mensual!$C25:M25)</f>
        <v>429056761.94</v>
      </c>
      <c r="N25" s="19">
        <f>SUM(Mensual!$C25:N25)</f>
        <v>476510149.98000002</v>
      </c>
    </row>
    <row r="26" spans="1:19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19">
      <c r="A27" s="22" t="s">
        <v>29</v>
      </c>
      <c r="B27" s="55" t="s">
        <v>30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</row>
    <row r="28" spans="1:19" ht="15.75" thickBot="1">
      <c r="A28" s="2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9"/>
    </row>
    <row r="29" spans="1:19" ht="15.75" thickBot="1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9" ht="23.25">
      <c r="A30" s="60" t="s">
        <v>31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2"/>
    </row>
    <row r="31" spans="1:19" s="6" customFormat="1">
      <c r="A31" s="23" t="s">
        <v>28</v>
      </c>
      <c r="B31" s="25"/>
      <c r="C31" s="17" t="s">
        <v>6</v>
      </c>
      <c r="D31" s="17" t="s">
        <v>7</v>
      </c>
      <c r="E31" s="17" t="s">
        <v>8</v>
      </c>
      <c r="F31" s="17" t="s">
        <v>9</v>
      </c>
      <c r="G31" s="17" t="s">
        <v>10</v>
      </c>
      <c r="H31" s="17" t="s">
        <v>11</v>
      </c>
      <c r="I31" s="17" t="s">
        <v>12</v>
      </c>
      <c r="J31" s="17" t="s">
        <v>13</v>
      </c>
      <c r="K31" s="17" t="s">
        <v>14</v>
      </c>
      <c r="L31" s="17" t="s">
        <v>15</v>
      </c>
      <c r="M31" s="17" t="s">
        <v>16</v>
      </c>
      <c r="N31" s="18" t="s">
        <v>17</v>
      </c>
      <c r="O31" s="3"/>
      <c r="P31" s="3"/>
      <c r="Q31" s="3"/>
      <c r="R31" s="3"/>
      <c r="S31" s="3"/>
    </row>
    <row r="32" spans="1:19">
      <c r="A32" s="24" t="s">
        <v>4</v>
      </c>
      <c r="B32" s="32">
        <f>Mensual!B32</f>
        <v>0</v>
      </c>
      <c r="C32" s="29">
        <f>SUM(Mensual!$C32:C32)</f>
        <v>0</v>
      </c>
      <c r="D32" s="29">
        <f>SUM(Mensual!$C32:D32)</f>
        <v>0</v>
      </c>
      <c r="E32" s="29">
        <f>SUM(Mensual!$C32:E32)</f>
        <v>0</v>
      </c>
      <c r="F32" s="29">
        <f>SUM(Mensual!$C32:F32)</f>
        <v>0</v>
      </c>
      <c r="G32" s="29">
        <f>SUM(Mensual!$C32:G32)</f>
        <v>0</v>
      </c>
      <c r="H32" s="29">
        <f>SUM(Mensual!$C32:H32)</f>
        <v>0</v>
      </c>
      <c r="I32" s="29">
        <f>SUM(Mensual!$C32:I32)</f>
        <v>0</v>
      </c>
      <c r="J32" s="29">
        <f>SUM(Mensual!$C32:J32)</f>
        <v>0</v>
      </c>
      <c r="K32" s="30">
        <f>SUM(Mensual!$C32:K32)</f>
        <v>0</v>
      </c>
      <c r="L32" s="30">
        <f>SUM(Mensual!$C32:L32)</f>
        <v>0</v>
      </c>
      <c r="M32" s="30">
        <f>SUM(Mensual!$C32:M32)</f>
        <v>0</v>
      </c>
      <c r="N32" s="31">
        <f>SUM(Mensual!$C32:N32)</f>
        <v>0</v>
      </c>
      <c r="O32" s="6"/>
      <c r="P32" s="6"/>
      <c r="Q32" s="6"/>
      <c r="R32" s="6"/>
      <c r="S32" s="6"/>
    </row>
    <row r="33" spans="1:19">
      <c r="A33" s="24" t="s">
        <v>2</v>
      </c>
      <c r="B33" s="33">
        <f>Mensual!B33</f>
        <v>0</v>
      </c>
      <c r="C33" s="16">
        <f>SUM(Mensual!$C33:C33)</f>
        <v>0</v>
      </c>
      <c r="D33" s="16">
        <f>SUM(Mensual!$C33:D33)</f>
        <v>0</v>
      </c>
      <c r="E33" s="16">
        <f>SUM(Mensual!$C33:E33)</f>
        <v>0</v>
      </c>
      <c r="F33" s="16">
        <f>SUM(Mensual!$C33:F33)</f>
        <v>0</v>
      </c>
      <c r="G33" s="16">
        <f>SUM(Mensual!$C33:G33)</f>
        <v>0</v>
      </c>
      <c r="H33" s="16">
        <f>SUM(Mensual!$C33:H33)</f>
        <v>0</v>
      </c>
      <c r="I33" s="16">
        <f>SUM(Mensual!$C33:I33)</f>
        <v>0</v>
      </c>
      <c r="J33" s="16">
        <f>SUM(Mensual!$C33:J33)</f>
        <v>0</v>
      </c>
      <c r="K33" s="16">
        <f>SUM(Mensual!$C33:K33)</f>
        <v>0</v>
      </c>
      <c r="L33" s="16">
        <f>SUM(Mensual!$C33:L33)</f>
        <v>0</v>
      </c>
      <c r="M33" s="16">
        <f>SUM(Mensual!$C33:M33)</f>
        <v>0</v>
      </c>
      <c r="N33" s="19">
        <f>SUM(Mensual!$C33:N33)</f>
        <v>0</v>
      </c>
    </row>
    <row r="34" spans="1:19">
      <c r="A34" s="24" t="s">
        <v>0</v>
      </c>
      <c r="B34" s="26">
        <v>1853129849</v>
      </c>
      <c r="C34" s="16">
        <f>SUM(Mensual!$C34:C34)</f>
        <v>694263282</v>
      </c>
      <c r="D34" s="16">
        <f>SUM(Mensual!$C34:D34)</f>
        <v>860660606</v>
      </c>
      <c r="E34" s="16">
        <f>SUM(Mensual!$C34:E34)</f>
        <v>1092110321</v>
      </c>
      <c r="F34" s="16">
        <f>SUM(Mensual!$C34:F34)</f>
        <v>1185160139</v>
      </c>
      <c r="G34" s="16">
        <f>SUM(Mensual!$C34:G34)</f>
        <v>1273383245</v>
      </c>
      <c r="H34" s="16">
        <f>SUM(Mensual!$C34:H34)</f>
        <v>1311025787</v>
      </c>
      <c r="I34" s="16">
        <f>SUM(Mensual!$C34:I34)</f>
        <v>1356938310</v>
      </c>
      <c r="J34" s="16">
        <f>SUM(Mensual!$C34:J34)</f>
        <v>1395235122</v>
      </c>
      <c r="K34" s="16">
        <f>SUM(Mensual!$C34:K34)</f>
        <v>1468354038</v>
      </c>
      <c r="L34" s="16">
        <f>SUM(Mensual!$C34:L34)</f>
        <v>1673249345</v>
      </c>
      <c r="M34" s="16">
        <f>SUM(Mensual!$C34:M34)</f>
        <v>1845249460</v>
      </c>
      <c r="N34" s="19">
        <f>SUM(Mensual!$C34:N34)</f>
        <v>1788193067</v>
      </c>
    </row>
    <row r="35" spans="1:19">
      <c r="A35" s="20"/>
      <c r="B35" s="14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21"/>
    </row>
    <row r="36" spans="1:19">
      <c r="A36" s="23" t="s">
        <v>27</v>
      </c>
      <c r="B36" s="25"/>
      <c r="C36" s="17" t="s">
        <v>6</v>
      </c>
      <c r="D36" s="17" t="s">
        <v>7</v>
      </c>
      <c r="E36" s="17" t="s">
        <v>8</v>
      </c>
      <c r="F36" s="17" t="s">
        <v>9</v>
      </c>
      <c r="G36" s="17" t="s">
        <v>10</v>
      </c>
      <c r="H36" s="17" t="s">
        <v>11</v>
      </c>
      <c r="I36" s="17" t="s">
        <v>12</v>
      </c>
      <c r="J36" s="17" t="s">
        <v>13</v>
      </c>
      <c r="K36" s="17" t="s">
        <v>14</v>
      </c>
      <c r="L36" s="17" t="s">
        <v>15</v>
      </c>
      <c r="M36" s="17" t="s">
        <v>16</v>
      </c>
      <c r="N36" s="18" t="s">
        <v>17</v>
      </c>
    </row>
    <row r="37" spans="1:19">
      <c r="A37" s="24" t="s">
        <v>5</v>
      </c>
      <c r="B37" s="32">
        <f>Mensual!B37</f>
        <v>0</v>
      </c>
      <c r="C37" s="29">
        <f>SUM(Mensual!$C37:C37)</f>
        <v>0</v>
      </c>
      <c r="D37" s="29">
        <f>SUM(Mensual!$C37:D37)</f>
        <v>0</v>
      </c>
      <c r="E37" s="29">
        <f>SUM(Mensual!$C37:E37)</f>
        <v>0</v>
      </c>
      <c r="F37" s="29">
        <f>SUM(Mensual!$C37:F37)</f>
        <v>0</v>
      </c>
      <c r="G37" s="29">
        <f>SUM(Mensual!$C37:G37)</f>
        <v>0</v>
      </c>
      <c r="H37" s="29">
        <f>SUM(Mensual!$C37:H37)</f>
        <v>0</v>
      </c>
      <c r="I37" s="29">
        <f>SUM(Mensual!$C37:I37)</f>
        <v>0</v>
      </c>
      <c r="J37" s="29">
        <f>SUM(Mensual!$C37:J37)</f>
        <v>0</v>
      </c>
      <c r="K37" s="30">
        <f>SUM(Mensual!$C37:K37)</f>
        <v>0</v>
      </c>
      <c r="L37" s="30">
        <f>SUM(Mensual!$C37:L37)</f>
        <v>0</v>
      </c>
      <c r="M37" s="30">
        <f>SUM(Mensual!$C37:M37)</f>
        <v>0</v>
      </c>
      <c r="N37" s="31">
        <f>SUM(Mensual!$C37:N37)</f>
        <v>0</v>
      </c>
    </row>
    <row r="38" spans="1:19" s="6" customFormat="1">
      <c r="A38" s="24" t="s">
        <v>3</v>
      </c>
      <c r="B38" s="33">
        <f>Mensual!B38</f>
        <v>0</v>
      </c>
      <c r="C38" s="16">
        <f>SUM(Mensual!$C38:C38)</f>
        <v>46884005</v>
      </c>
      <c r="D38" s="16">
        <f>SUM(Mensual!$C38:D38)</f>
        <v>241284005</v>
      </c>
      <c r="E38" s="16">
        <f>SUM(Mensual!$C38:E38)</f>
        <v>504584005</v>
      </c>
      <c r="F38" s="16">
        <f>SUM(Mensual!$C38:F38)</f>
        <v>746584005</v>
      </c>
      <c r="G38" s="16">
        <f>SUM(Mensual!$C38:G38)</f>
        <v>951384005</v>
      </c>
      <c r="H38" s="16">
        <f>SUM(Mensual!$C38:H38)</f>
        <v>1025284392</v>
      </c>
      <c r="I38" s="16">
        <f>SUM(Mensual!$C38:I38)</f>
        <v>1157484392</v>
      </c>
      <c r="J38" s="16">
        <f>SUM(Mensual!$C38:J38)</f>
        <v>1247835459</v>
      </c>
      <c r="K38" s="16">
        <f>SUM(Mensual!$C38:K38)</f>
        <v>1321464320</v>
      </c>
      <c r="L38" s="16">
        <f>SUM(Mensual!$C38:L38)</f>
        <v>1456864320</v>
      </c>
      <c r="M38" s="16">
        <f>SUM(Mensual!$C38:M38)</f>
        <v>1516039824</v>
      </c>
      <c r="N38" s="19">
        <f>SUM(Mensual!$C38:N38)</f>
        <v>1552167002</v>
      </c>
      <c r="O38" s="3"/>
      <c r="P38" s="3"/>
      <c r="Q38" s="3"/>
      <c r="R38" s="3"/>
      <c r="S38" s="3"/>
    </row>
    <row r="39" spans="1:19">
      <c r="A39" s="24" t="s">
        <v>1</v>
      </c>
      <c r="B39" s="27">
        <v>1853129849</v>
      </c>
      <c r="C39" s="16">
        <f>SUM(Mensual!$C39:C39)</f>
        <v>87070150.260000005</v>
      </c>
      <c r="D39" s="16">
        <f>SUM(Mensual!$C39:D39)</f>
        <v>314716268.78999996</v>
      </c>
      <c r="E39" s="16">
        <f>SUM(Mensual!$C39:E39)</f>
        <v>575736309.65999997</v>
      </c>
      <c r="F39" s="16">
        <f>SUM(Mensual!$C39:F39)</f>
        <v>713458974.76999998</v>
      </c>
      <c r="G39" s="16">
        <f>SUM(Mensual!$C39:G39)</f>
        <v>870184815.6099999</v>
      </c>
      <c r="H39" s="16">
        <f>SUM(Mensual!$C39:H39)</f>
        <v>1015340138.86</v>
      </c>
      <c r="I39" s="16">
        <f>SUM(Mensual!$C39:I39)</f>
        <v>1189518122</v>
      </c>
      <c r="J39" s="16">
        <f>SUM(Mensual!$C39:J39)</f>
        <v>1293806609.1499999</v>
      </c>
      <c r="K39" s="16">
        <f>SUM(Mensual!$C39:K39)</f>
        <v>1428173324.4399998</v>
      </c>
      <c r="L39" s="16">
        <f>SUM(Mensual!$C39:L39)</f>
        <v>1744866093.7199998</v>
      </c>
      <c r="M39" s="16">
        <f>SUM(Mensual!$C39:M39)</f>
        <v>2090914813.9099996</v>
      </c>
      <c r="N39" s="19">
        <f>SUM(Mensual!$C39:N39)</f>
        <v>2344547101.2399998</v>
      </c>
      <c r="O39" s="6"/>
      <c r="P39" s="6"/>
      <c r="Q39" s="6"/>
      <c r="R39" s="6"/>
      <c r="S39" s="6"/>
    </row>
    <row r="40" spans="1:19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1"/>
    </row>
    <row r="41" spans="1:19">
      <c r="A41" s="22" t="s">
        <v>29</v>
      </c>
      <c r="B41" s="55" t="s">
        <v>30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</row>
    <row r="42" spans="1:19" ht="15.75" thickBot="1">
      <c r="A42" s="2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9"/>
    </row>
    <row r="43" spans="1:19" ht="15.75" thickBot="1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9" ht="23.25">
      <c r="A44" s="60" t="s">
        <v>32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2"/>
    </row>
    <row r="45" spans="1:19">
      <c r="A45" s="23" t="s">
        <v>28</v>
      </c>
      <c r="B45" s="25"/>
      <c r="C45" s="17" t="s">
        <v>6</v>
      </c>
      <c r="D45" s="17" t="s">
        <v>7</v>
      </c>
      <c r="E45" s="17" t="s">
        <v>8</v>
      </c>
      <c r="F45" s="17" t="s">
        <v>9</v>
      </c>
      <c r="G45" s="17" t="s">
        <v>10</v>
      </c>
      <c r="H45" s="17" t="s">
        <v>11</v>
      </c>
      <c r="I45" s="17" t="s">
        <v>12</v>
      </c>
      <c r="J45" s="17" t="s">
        <v>13</v>
      </c>
      <c r="K45" s="17" t="s">
        <v>14</v>
      </c>
      <c r="L45" s="17" t="s">
        <v>15</v>
      </c>
      <c r="M45" s="17" t="s">
        <v>16</v>
      </c>
      <c r="N45" s="18" t="s">
        <v>17</v>
      </c>
    </row>
    <row r="46" spans="1:19">
      <c r="A46" s="24" t="s">
        <v>47</v>
      </c>
      <c r="B46" s="32">
        <f>Mensual!B46</f>
        <v>0</v>
      </c>
      <c r="C46" s="29">
        <f>SUM(Mensual!$C46:C46)</f>
        <v>0</v>
      </c>
      <c r="D46" s="29">
        <f>SUM(Mensual!$C46:D46)</f>
        <v>0</v>
      </c>
      <c r="E46" s="29">
        <f>SUM(Mensual!$C46:E46)</f>
        <v>0</v>
      </c>
      <c r="F46" s="29">
        <f>SUM(Mensual!$C46:F46)</f>
        <v>0</v>
      </c>
      <c r="G46" s="29">
        <f>SUM(Mensual!$C46:G46)</f>
        <v>0</v>
      </c>
      <c r="H46" s="29">
        <f>SUM(Mensual!$C46:H46)</f>
        <v>0</v>
      </c>
      <c r="I46" s="29">
        <f>SUM(Mensual!$C46:I46)</f>
        <v>0</v>
      </c>
      <c r="J46" s="29">
        <f>SUM(Mensual!$C46:J46)</f>
        <v>0</v>
      </c>
      <c r="K46" s="30">
        <f>SUM(Mensual!$C46:K46)</f>
        <v>0</v>
      </c>
      <c r="L46" s="30">
        <f>SUM(Mensual!$C46:L46)</f>
        <v>0</v>
      </c>
      <c r="M46" s="30">
        <f>SUM(Mensual!$C46:M46)</f>
        <v>0</v>
      </c>
      <c r="N46" s="31">
        <f>SUM(Mensual!$C46:N46)</f>
        <v>0</v>
      </c>
    </row>
    <row r="47" spans="1:19">
      <c r="A47" s="24" t="s">
        <v>48</v>
      </c>
      <c r="B47" s="33">
        <f>Mensual!B47</f>
        <v>0</v>
      </c>
      <c r="C47" s="16">
        <f>SUM(Mensual!$C47:C47)</f>
        <v>0</v>
      </c>
      <c r="D47" s="16">
        <f>SUM(Mensual!$C47:D47)</f>
        <v>0</v>
      </c>
      <c r="E47" s="16">
        <f>SUM(Mensual!$C47:E47)</f>
        <v>0</v>
      </c>
      <c r="F47" s="16">
        <f>SUM(Mensual!$C47:F47)</f>
        <v>0</v>
      </c>
      <c r="G47" s="16">
        <f>SUM(Mensual!$C47:G47)</f>
        <v>0</v>
      </c>
      <c r="H47" s="16">
        <f>SUM(Mensual!$C47:H47)</f>
        <v>0</v>
      </c>
      <c r="I47" s="16">
        <f>SUM(Mensual!$C47:I47)</f>
        <v>0</v>
      </c>
      <c r="J47" s="16">
        <f>SUM(Mensual!$C47:J47)</f>
        <v>0</v>
      </c>
      <c r="K47" s="16">
        <f>SUM(Mensual!$C47:K47)</f>
        <v>0</v>
      </c>
      <c r="L47" s="16">
        <f>SUM(Mensual!$C47:L47)</f>
        <v>0</v>
      </c>
      <c r="M47" s="16">
        <f>SUM(Mensual!$C47:M47)</f>
        <v>0</v>
      </c>
      <c r="N47" s="19">
        <f>SUM(Mensual!$C47:N47)</f>
        <v>0</v>
      </c>
    </row>
    <row r="48" spans="1:19">
      <c r="A48" s="24" t="s">
        <v>49</v>
      </c>
      <c r="B48" s="26">
        <v>514721325</v>
      </c>
      <c r="C48" s="16">
        <f>SUM(Mensual!$C48:C48)</f>
        <v>115303501.92999995</v>
      </c>
      <c r="D48" s="16">
        <f>SUM(Mensual!$C48:D48)</f>
        <v>235241024.31999969</v>
      </c>
      <c r="E48" s="16">
        <f>SUM(Mensual!$C48:E48)</f>
        <v>346730975.26999968</v>
      </c>
      <c r="F48" s="16">
        <f>SUM(Mensual!$C48:F48)</f>
        <v>375187976.76999968</v>
      </c>
      <c r="G48" s="16">
        <f>SUM(Mensual!$C48:G48)</f>
        <v>444641734.69999969</v>
      </c>
      <c r="H48" s="16">
        <f>SUM(Mensual!$C48:H48)</f>
        <v>470093822.69999969</v>
      </c>
      <c r="I48" s="16">
        <f>SUM(Mensual!$C48:I48)</f>
        <v>492430091.5599997</v>
      </c>
      <c r="J48" s="16">
        <f>SUM(Mensual!$C48:J48)</f>
        <v>522472726.40999967</v>
      </c>
      <c r="K48" s="16">
        <f>SUM(Mensual!$C48:K48)</f>
        <v>572299157.01999974</v>
      </c>
      <c r="L48" s="16">
        <f>SUM(Mensual!$C48:L48)</f>
        <v>544222751.41999972</v>
      </c>
      <c r="M48" s="16">
        <f>SUM(Mensual!$C48:M48)</f>
        <v>529228682.65999973</v>
      </c>
      <c r="N48" s="19">
        <f>SUM(Mensual!$C48:N48)</f>
        <v>483832373.8799997</v>
      </c>
    </row>
    <row r="49" spans="1:16383">
      <c r="A49" s="20"/>
      <c r="B49" s="14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spans="1:16383">
      <c r="A50" s="23" t="s">
        <v>27</v>
      </c>
      <c r="B50" s="25"/>
      <c r="C50" s="17" t="s">
        <v>6</v>
      </c>
      <c r="D50" s="17" t="s">
        <v>7</v>
      </c>
      <c r="E50" s="17" t="s">
        <v>8</v>
      </c>
      <c r="F50" s="17" t="s">
        <v>9</v>
      </c>
      <c r="G50" s="17" t="s">
        <v>10</v>
      </c>
      <c r="H50" s="17" t="s">
        <v>11</v>
      </c>
      <c r="I50" s="17" t="s">
        <v>12</v>
      </c>
      <c r="J50" s="17" t="s">
        <v>13</v>
      </c>
      <c r="K50" s="17" t="s">
        <v>14</v>
      </c>
      <c r="L50" s="17" t="s">
        <v>15</v>
      </c>
      <c r="M50" s="17" t="s">
        <v>16</v>
      </c>
      <c r="N50" s="18" t="s">
        <v>17</v>
      </c>
    </row>
    <row r="51" spans="1:16383">
      <c r="A51" s="24" t="s">
        <v>50</v>
      </c>
      <c r="B51" s="32">
        <f>Mensual!B51</f>
        <v>0</v>
      </c>
      <c r="C51" s="29">
        <f>SUM(Mensual!$C51:C51)</f>
        <v>0</v>
      </c>
      <c r="D51" s="29">
        <f>SUM(Mensual!$C51:D51)</f>
        <v>0</v>
      </c>
      <c r="E51" s="29">
        <f>SUM(Mensual!$C51:E51)</f>
        <v>0</v>
      </c>
      <c r="F51" s="29">
        <f>SUM(Mensual!$C51:F51)</f>
        <v>0</v>
      </c>
      <c r="G51" s="29">
        <f>SUM(Mensual!$C51:G51)</f>
        <v>0</v>
      </c>
      <c r="H51" s="29">
        <f>SUM(Mensual!$C51:H51)</f>
        <v>0</v>
      </c>
      <c r="I51" s="29">
        <f>SUM(Mensual!$C51:I51)</f>
        <v>0</v>
      </c>
      <c r="J51" s="29">
        <f>SUM(Mensual!$C51:J51)</f>
        <v>0</v>
      </c>
      <c r="K51" s="30">
        <f>SUM(Mensual!$C51:K51)</f>
        <v>0</v>
      </c>
      <c r="L51" s="30">
        <f>SUM(Mensual!$C51:L51)</f>
        <v>0</v>
      </c>
      <c r="M51" s="30">
        <f>SUM(Mensual!$C51:M51)</f>
        <v>0</v>
      </c>
      <c r="N51" s="31">
        <f>SUM(Mensual!$C51:N51)</f>
        <v>0</v>
      </c>
    </row>
    <row r="52" spans="1:16383">
      <c r="A52" s="24" t="s">
        <v>51</v>
      </c>
      <c r="B52" s="33">
        <f>Mensual!B52</f>
        <v>0</v>
      </c>
      <c r="C52" s="16">
        <f>SUM(Mensual!$C52:C52)</f>
        <v>9534985.5999999996</v>
      </c>
      <c r="D52" s="16">
        <f>SUM(Mensual!$C52:D52)</f>
        <v>58344893.600000001</v>
      </c>
      <c r="E52" s="16">
        <f>SUM(Mensual!$C52:E52)</f>
        <v>88445066.599999994</v>
      </c>
      <c r="F52" s="16">
        <f>SUM(Mensual!$C52:F52)</f>
        <v>137269268.59999999</v>
      </c>
      <c r="G52" s="16">
        <f>SUM(Mensual!$C52:G52)</f>
        <v>214224344.59999999</v>
      </c>
      <c r="H52" s="16">
        <f>SUM(Mensual!$C52:H52)</f>
        <v>261858319.59999999</v>
      </c>
      <c r="I52" s="16">
        <f>SUM(Mensual!$C52:I52)</f>
        <v>320014332.60000002</v>
      </c>
      <c r="J52" s="16">
        <f>SUM(Mensual!$C52:J52)</f>
        <v>355857483.60000002</v>
      </c>
      <c r="K52" s="16">
        <f>SUM(Mensual!$C52:K52)</f>
        <v>418087129.60000002</v>
      </c>
      <c r="L52" s="16">
        <f>SUM(Mensual!$C52:L52)</f>
        <v>477462645.60000002</v>
      </c>
      <c r="M52" s="16">
        <f>SUM(Mensual!$C52:M52)</f>
        <v>514008796.60000002</v>
      </c>
      <c r="N52" s="19">
        <f>SUM(Mensual!$C52:N52)</f>
        <v>686608796.60000002</v>
      </c>
    </row>
    <row r="53" spans="1:16383">
      <c r="A53" s="24" t="s">
        <v>52</v>
      </c>
      <c r="B53" s="27">
        <v>514721325</v>
      </c>
      <c r="C53" s="16">
        <f>SUM(Mensual!$C53:C53)</f>
        <v>4008765.8200000003</v>
      </c>
      <c r="D53" s="16">
        <f>SUM(Mensual!$C53:D53)</f>
        <v>25303454.609999999</v>
      </c>
      <c r="E53" s="16">
        <f>SUM(Mensual!$C53:E53)</f>
        <v>40647491.410000004</v>
      </c>
      <c r="F53" s="16">
        <f>SUM(Mensual!$C53:F53)</f>
        <v>89331022.219999939</v>
      </c>
      <c r="G53" s="16">
        <f>SUM(Mensual!$C53:G53)</f>
        <v>143047647.60999992</v>
      </c>
      <c r="H53" s="16">
        <f>SUM(Mensual!$C53:H53)</f>
        <v>165171678.38999993</v>
      </c>
      <c r="I53" s="16">
        <f>SUM(Mensual!$C53:I53)</f>
        <v>204571046.71999994</v>
      </c>
      <c r="J53" s="16">
        <f>SUM(Mensual!$C53:J53)</f>
        <v>242506692.42999992</v>
      </c>
      <c r="K53" s="16">
        <f>SUM(Mensual!$C53:K53)</f>
        <v>267138810.43999991</v>
      </c>
      <c r="L53" s="16">
        <f>SUM(Mensual!$C53:L53)</f>
        <v>313396022.66999972</v>
      </c>
      <c r="M53" s="16">
        <f>SUM(Mensual!$C53:M53)</f>
        <v>382942295.16999978</v>
      </c>
      <c r="N53" s="19">
        <f>SUM(Mensual!$C53:N53)</f>
        <v>463118007.25999975</v>
      </c>
    </row>
    <row r="54" spans="1:16383" s="15" customFormat="1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</row>
    <row r="55" spans="1:16383" s="15" customFormat="1">
      <c r="A55" s="22" t="s">
        <v>29</v>
      </c>
      <c r="B55" s="55" t="s">
        <v>54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7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</row>
    <row r="56" spans="1:16383" s="15" customFormat="1" ht="15.75" thickBot="1">
      <c r="A56" s="2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9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</row>
    <row r="57" spans="1:16383" s="15" customFormat="1" ht="15.75" thickBo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</row>
    <row r="58" spans="1:16383" s="15" customFormat="1" ht="23.25">
      <c r="A58" s="60" t="s">
        <v>33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</row>
    <row r="59" spans="1:16383">
      <c r="A59" s="23" t="s">
        <v>28</v>
      </c>
      <c r="B59" s="25"/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  <c r="K59" s="17" t="s">
        <v>14</v>
      </c>
      <c r="L59" s="17" t="s">
        <v>15</v>
      </c>
      <c r="M59" s="17" t="s">
        <v>16</v>
      </c>
      <c r="N59" s="18" t="s">
        <v>17</v>
      </c>
    </row>
    <row r="60" spans="1:16383">
      <c r="A60" s="24" t="s">
        <v>34</v>
      </c>
      <c r="B60" s="32">
        <f>Mensual!B60</f>
        <v>0</v>
      </c>
      <c r="C60" s="29">
        <f>SUM(Mensual!$C60:C60)</f>
        <v>0</v>
      </c>
      <c r="D60" s="29">
        <f>SUM(Mensual!$C60:D60)</f>
        <v>0</v>
      </c>
      <c r="E60" s="29">
        <f>SUM(Mensual!$C60:E60)</f>
        <v>0</v>
      </c>
      <c r="F60" s="29">
        <f>SUM(Mensual!$C60:F60)</f>
        <v>0</v>
      </c>
      <c r="G60" s="29">
        <f>SUM(Mensual!$C60:G60)</f>
        <v>0</v>
      </c>
      <c r="H60" s="29">
        <f>SUM(Mensual!$C60:H60)</f>
        <v>0</v>
      </c>
      <c r="I60" s="29">
        <f>SUM(Mensual!$C60:I60)</f>
        <v>0</v>
      </c>
      <c r="J60" s="29">
        <f>SUM(Mensual!$C60:J60)</f>
        <v>0</v>
      </c>
      <c r="K60" s="30">
        <f>SUM(Mensual!$C60:K60)</f>
        <v>0</v>
      </c>
      <c r="L60" s="30">
        <f>SUM(Mensual!$C60:L60)</f>
        <v>0</v>
      </c>
      <c r="M60" s="30">
        <f>SUM(Mensual!$C60:M60)</f>
        <v>0</v>
      </c>
      <c r="N60" s="31">
        <f>SUM(Mensual!$C60:N60)</f>
        <v>0</v>
      </c>
    </row>
    <row r="61" spans="1:16383">
      <c r="A61" s="24" t="s">
        <v>35</v>
      </c>
      <c r="B61" s="33">
        <f>Mensual!B61</f>
        <v>0</v>
      </c>
      <c r="C61" s="16">
        <f>SUM(Mensual!$C61:C61)</f>
        <v>0</v>
      </c>
      <c r="D61" s="16">
        <f>SUM(Mensual!$C61:D61)</f>
        <v>0</v>
      </c>
      <c r="E61" s="16">
        <f>SUM(Mensual!$C61:E61)</f>
        <v>0</v>
      </c>
      <c r="F61" s="16">
        <f>SUM(Mensual!$C61:F61)</f>
        <v>0</v>
      </c>
      <c r="G61" s="16">
        <f>SUM(Mensual!$C61:G61)</f>
        <v>0</v>
      </c>
      <c r="H61" s="16">
        <f>SUM(Mensual!$C61:H61)</f>
        <v>0</v>
      </c>
      <c r="I61" s="16">
        <f>SUM(Mensual!$C61:I61)</f>
        <v>0</v>
      </c>
      <c r="J61" s="16">
        <f>SUM(Mensual!$C61:J61)</f>
        <v>0</v>
      </c>
      <c r="K61" s="16">
        <f>SUM(Mensual!$C61:K61)</f>
        <v>0</v>
      </c>
      <c r="L61" s="16">
        <f>SUM(Mensual!$C61:L61)</f>
        <v>0</v>
      </c>
      <c r="M61" s="16">
        <f>SUM(Mensual!$C61:M61)</f>
        <v>0</v>
      </c>
      <c r="N61" s="19">
        <f>SUM(Mensual!$C61:N61)</f>
        <v>0</v>
      </c>
    </row>
    <row r="62" spans="1:16383">
      <c r="A62" s="24" t="s">
        <v>36</v>
      </c>
      <c r="B62" s="26">
        <v>418924564</v>
      </c>
      <c r="C62" s="16">
        <f>SUM(Mensual!$C62:C62)</f>
        <v>149199345.25999999</v>
      </c>
      <c r="D62" s="16">
        <f>SUM(Mensual!$C62:D62)</f>
        <v>248058656.91</v>
      </c>
      <c r="E62" s="16">
        <f>SUM(Mensual!$C62:E62)</f>
        <v>248372089.5</v>
      </c>
      <c r="F62" s="16">
        <f>SUM(Mensual!$C62:F62)</f>
        <v>259084279.34999999</v>
      </c>
      <c r="G62" s="16">
        <f>SUM(Mensual!$C62:G62)</f>
        <v>328310278.17000002</v>
      </c>
      <c r="H62" s="16">
        <f>SUM(Mensual!$C62:H62)</f>
        <v>298256252.66000003</v>
      </c>
      <c r="I62" s="16">
        <f>SUM(Mensual!$C62:I62)</f>
        <v>339605985.13</v>
      </c>
      <c r="J62" s="16">
        <f>SUM(Mensual!$C62:J62)</f>
        <v>332363822.74000001</v>
      </c>
      <c r="K62" s="16">
        <f>SUM(Mensual!$C62:K62)</f>
        <v>354445179.86000001</v>
      </c>
      <c r="L62" s="16">
        <f>SUM(Mensual!$C62:L62)</f>
        <v>356077604.34000003</v>
      </c>
      <c r="M62" s="16">
        <f>SUM(Mensual!$C62:M62)</f>
        <v>358787787.66000003</v>
      </c>
      <c r="N62" s="19">
        <f>SUM(Mensual!$C62:N62)</f>
        <v>353682658.57000005</v>
      </c>
    </row>
    <row r="63" spans="1:16383">
      <c r="A63" s="20"/>
      <c r="B63" s="14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21"/>
    </row>
    <row r="64" spans="1:16383">
      <c r="A64" s="23" t="s">
        <v>27</v>
      </c>
      <c r="B64" s="25"/>
      <c r="C64" s="17" t="s">
        <v>6</v>
      </c>
      <c r="D64" s="17" t="s">
        <v>7</v>
      </c>
      <c r="E64" s="17" t="s">
        <v>8</v>
      </c>
      <c r="F64" s="17" t="s">
        <v>9</v>
      </c>
      <c r="G64" s="17" t="s">
        <v>10</v>
      </c>
      <c r="H64" s="17" t="s">
        <v>11</v>
      </c>
      <c r="I64" s="17" t="s">
        <v>12</v>
      </c>
      <c r="J64" s="17" t="s">
        <v>13</v>
      </c>
      <c r="K64" s="17" t="s">
        <v>14</v>
      </c>
      <c r="L64" s="17" t="s">
        <v>15</v>
      </c>
      <c r="M64" s="17" t="s">
        <v>16</v>
      </c>
      <c r="N64" s="18" t="s">
        <v>17</v>
      </c>
    </row>
    <row r="65" spans="1:14">
      <c r="A65" s="24" t="s">
        <v>37</v>
      </c>
      <c r="B65" s="32">
        <f>Mensual!B65</f>
        <v>0</v>
      </c>
      <c r="C65" s="29">
        <f>SUM(Mensual!$C65:C65)</f>
        <v>0</v>
      </c>
      <c r="D65" s="29">
        <f>SUM(Mensual!$C65:D65)</f>
        <v>0</v>
      </c>
      <c r="E65" s="29">
        <f>SUM(Mensual!$C65:E65)</f>
        <v>0</v>
      </c>
      <c r="F65" s="29">
        <f>SUM(Mensual!$C65:F65)</f>
        <v>0</v>
      </c>
      <c r="G65" s="29">
        <f>SUM(Mensual!$C65:G65)</f>
        <v>0</v>
      </c>
      <c r="H65" s="29">
        <f>SUM(Mensual!$C65:H65)</f>
        <v>0</v>
      </c>
      <c r="I65" s="29">
        <f>SUM(Mensual!$C65:I65)</f>
        <v>0</v>
      </c>
      <c r="J65" s="29">
        <f>SUM(Mensual!$C65:J65)</f>
        <v>0</v>
      </c>
      <c r="K65" s="30">
        <f>SUM(Mensual!$C65:K65)</f>
        <v>0</v>
      </c>
      <c r="L65" s="30">
        <f>SUM(Mensual!$C65:L65)</f>
        <v>0</v>
      </c>
      <c r="M65" s="30">
        <f>SUM(Mensual!$C65:M65)</f>
        <v>0</v>
      </c>
      <c r="N65" s="31">
        <f>SUM(Mensual!$C65:N65)</f>
        <v>0</v>
      </c>
    </row>
    <row r="66" spans="1:14">
      <c r="A66" s="24" t="s">
        <v>38</v>
      </c>
      <c r="B66" s="33">
        <f>Mensual!B66</f>
        <v>0</v>
      </c>
      <c r="C66" s="16">
        <f>SUM(Mensual!$C66:C66)</f>
        <v>2231637.7999999998</v>
      </c>
      <c r="D66" s="16">
        <f>SUM(Mensual!$C66:D66)</f>
        <v>4457728.1999999993</v>
      </c>
      <c r="E66" s="16">
        <f>SUM(Mensual!$C66:E66)</f>
        <v>9304868.1999999993</v>
      </c>
      <c r="F66" s="16">
        <f>SUM(Mensual!$C66:F66)</f>
        <v>57523843.200000003</v>
      </c>
      <c r="G66" s="16">
        <f>SUM(Mensual!$C66:G66)</f>
        <v>86250113.200000003</v>
      </c>
      <c r="H66" s="16">
        <f>SUM(Mensual!$C66:H66)</f>
        <v>165078129.19999999</v>
      </c>
      <c r="I66" s="16">
        <f>SUM(Mensual!$C66:I66)</f>
        <v>180318589.19999999</v>
      </c>
      <c r="J66" s="16">
        <f>SUM(Mensual!$C66:J66)</f>
        <v>251025425.19999999</v>
      </c>
      <c r="K66" s="16">
        <f>SUM(Mensual!$C66:K66)</f>
        <v>261558650.19999999</v>
      </c>
      <c r="L66" s="16">
        <f>SUM(Mensual!$C66:L66)</f>
        <v>271325779.80000001</v>
      </c>
      <c r="M66" s="16">
        <f>SUM(Mensual!$C66:M66)</f>
        <v>290646051.80000001</v>
      </c>
      <c r="N66" s="19">
        <f>SUM(Mensual!$C66:N66)</f>
        <v>396846051.80000001</v>
      </c>
    </row>
    <row r="67" spans="1:14">
      <c r="A67" s="24" t="s">
        <v>39</v>
      </c>
      <c r="B67" s="27">
        <v>418924564</v>
      </c>
      <c r="C67" s="16">
        <f>SUM(Mensual!$C67:C67)</f>
        <v>0</v>
      </c>
      <c r="D67" s="16">
        <f>SUM(Mensual!$C67:D67)</f>
        <v>175108.51</v>
      </c>
      <c r="E67" s="16">
        <f>SUM(Mensual!$C67:E67)</f>
        <v>1112481.56</v>
      </c>
      <c r="F67" s="16">
        <f>SUM(Mensual!$C67:F67)</f>
        <v>2678921.5000000005</v>
      </c>
      <c r="G67" s="16">
        <f>SUM(Mensual!$C67:G67)</f>
        <v>64386366.589999996</v>
      </c>
      <c r="H67" s="16">
        <f>SUM(Mensual!$C67:H67)</f>
        <v>108067140.97999999</v>
      </c>
      <c r="I67" s="16">
        <f>SUM(Mensual!$C67:I67)</f>
        <v>134446555.77999997</v>
      </c>
      <c r="J67" s="16">
        <f>SUM(Mensual!$C67:J67)</f>
        <v>148021615.50999996</v>
      </c>
      <c r="K67" s="16">
        <f>SUM(Mensual!$C67:K67)</f>
        <v>150193457.05999997</v>
      </c>
      <c r="L67" s="16">
        <f>SUM(Mensual!$C67:L67)</f>
        <v>210789535.16999996</v>
      </c>
      <c r="M67" s="16">
        <f>SUM(Mensual!$C67:M67)</f>
        <v>232239477.68999994</v>
      </c>
      <c r="N67" s="19">
        <f>SUM(Mensual!$C67:N67)</f>
        <v>337085898.20999992</v>
      </c>
    </row>
    <row r="68" spans="1:14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1"/>
    </row>
    <row r="69" spans="1:14">
      <c r="A69" s="22" t="s">
        <v>29</v>
      </c>
      <c r="B69" s="55" t="s">
        <v>54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7"/>
    </row>
    <row r="70" spans="1:14" ht="15.75" thickBot="1">
      <c r="A70" s="2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9"/>
    </row>
    <row r="71" spans="1:14" ht="15.75" thickBo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23.25">
      <c r="A72" s="60" t="s">
        <v>40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2"/>
    </row>
    <row r="73" spans="1:14">
      <c r="A73" s="23" t="s">
        <v>28</v>
      </c>
      <c r="B73" s="25"/>
      <c r="C73" s="17" t="s">
        <v>6</v>
      </c>
      <c r="D73" s="17" t="s">
        <v>7</v>
      </c>
      <c r="E73" s="17" t="s">
        <v>8</v>
      </c>
      <c r="F73" s="17" t="s">
        <v>9</v>
      </c>
      <c r="G73" s="17" t="s">
        <v>10</v>
      </c>
      <c r="H73" s="17" t="s">
        <v>11</v>
      </c>
      <c r="I73" s="17" t="s">
        <v>12</v>
      </c>
      <c r="J73" s="17" t="s">
        <v>13</v>
      </c>
      <c r="K73" s="17" t="s">
        <v>14</v>
      </c>
      <c r="L73" s="17" t="s">
        <v>15</v>
      </c>
      <c r="M73" s="17" t="s">
        <v>16</v>
      </c>
      <c r="N73" s="18" t="s">
        <v>17</v>
      </c>
    </row>
    <row r="74" spans="1:14">
      <c r="A74" s="24" t="s">
        <v>42</v>
      </c>
      <c r="B74" s="32">
        <f>Mensual!B74</f>
        <v>0</v>
      </c>
      <c r="C74" s="29">
        <f>SUM(Mensual!$C74:C74)</f>
        <v>0</v>
      </c>
      <c r="D74" s="29">
        <f>SUM(Mensual!$C74:D74)</f>
        <v>0</v>
      </c>
      <c r="E74" s="29">
        <f>SUM(Mensual!$C74:E74)</f>
        <v>0</v>
      </c>
      <c r="F74" s="29">
        <f>SUM(Mensual!$C74:F74)</f>
        <v>0</v>
      </c>
      <c r="G74" s="29">
        <f>SUM(Mensual!$C74:G74)</f>
        <v>0</v>
      </c>
      <c r="H74" s="29">
        <f>SUM(Mensual!$C74:H74)</f>
        <v>0</v>
      </c>
      <c r="I74" s="29">
        <f>SUM(Mensual!$C74:I74)</f>
        <v>0</v>
      </c>
      <c r="J74" s="29">
        <f>SUM(Mensual!$C74:J74)</f>
        <v>0</v>
      </c>
      <c r="K74" s="30">
        <f>SUM(Mensual!$C74:K74)</f>
        <v>0</v>
      </c>
      <c r="L74" s="30">
        <f>SUM(Mensual!$C74:L74)</f>
        <v>0</v>
      </c>
      <c r="M74" s="30">
        <f>SUM(Mensual!$C74:M74)</f>
        <v>0</v>
      </c>
      <c r="N74" s="31">
        <f>SUM(Mensual!$C74:N74)</f>
        <v>0</v>
      </c>
    </row>
    <row r="75" spans="1:14">
      <c r="A75" s="24" t="s">
        <v>41</v>
      </c>
      <c r="B75" s="33">
        <f>Mensual!B75</f>
        <v>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9"/>
    </row>
    <row r="76" spans="1:14">
      <c r="A76" s="24" t="s">
        <v>43</v>
      </c>
      <c r="B76" s="26">
        <v>586366895</v>
      </c>
      <c r="C76" s="16">
        <f>SUM(Mensual!$C76:C76)</f>
        <v>166785400.06</v>
      </c>
      <c r="D76" s="16">
        <f>SUM(Mensual!$C76:D76)</f>
        <v>291802407.42000002</v>
      </c>
      <c r="E76" s="16">
        <f>SUM(Mensual!$C76:E76)</f>
        <v>306532429.64000005</v>
      </c>
      <c r="F76" s="16">
        <f>SUM(Mensual!$C76:F76)</f>
        <v>337078805.48000002</v>
      </c>
      <c r="G76" s="16">
        <f>SUM(Mensual!$C76:G76)</f>
        <v>401683209.44</v>
      </c>
      <c r="H76" s="16">
        <f>SUM(Mensual!$C76:H76)</f>
        <v>455162863.85000002</v>
      </c>
      <c r="I76" s="16">
        <f>SUM(Mensual!$C76:I76)</f>
        <v>606316019.02999997</v>
      </c>
      <c r="J76" s="16">
        <f>SUM(Mensual!$C76:J76)</f>
        <v>609735849.41999996</v>
      </c>
      <c r="K76" s="16">
        <f>SUM(Mensual!$C76:K76)</f>
        <v>581987034.33999991</v>
      </c>
      <c r="L76" s="16">
        <f>SUM(Mensual!$C76:L76)</f>
        <v>571968552.65999997</v>
      </c>
      <c r="M76" s="16">
        <f>SUM(Mensual!$C76:M76)</f>
        <v>572369759.73000002</v>
      </c>
      <c r="N76" s="19">
        <f>SUM(Mensual!$C76:N76)</f>
        <v>579088928.12</v>
      </c>
    </row>
    <row r="77" spans="1:14">
      <c r="A77" s="20"/>
      <c r="B77" s="14"/>
      <c r="C77" s="15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21"/>
    </row>
    <row r="78" spans="1:14">
      <c r="A78" s="23" t="s">
        <v>27</v>
      </c>
      <c r="B78" s="25"/>
      <c r="C78" s="17" t="s">
        <v>6</v>
      </c>
      <c r="D78" s="17" t="s">
        <v>7</v>
      </c>
      <c r="E78" s="17" t="s">
        <v>8</v>
      </c>
      <c r="F78" s="17" t="s">
        <v>9</v>
      </c>
      <c r="G78" s="17" t="s">
        <v>10</v>
      </c>
      <c r="H78" s="17" t="s">
        <v>11</v>
      </c>
      <c r="I78" s="17" t="s">
        <v>12</v>
      </c>
      <c r="J78" s="17" t="s">
        <v>13</v>
      </c>
      <c r="K78" s="17" t="s">
        <v>14</v>
      </c>
      <c r="L78" s="17" t="s">
        <v>15</v>
      </c>
      <c r="M78" s="17" t="s">
        <v>16</v>
      </c>
      <c r="N78" s="18" t="s">
        <v>17</v>
      </c>
    </row>
    <row r="79" spans="1:14">
      <c r="A79" s="24" t="s">
        <v>44</v>
      </c>
      <c r="B79" s="32">
        <f>Mensual!B79</f>
        <v>0</v>
      </c>
      <c r="C79" s="29">
        <f>SUM(Mensual!$C79:C79)</f>
        <v>0</v>
      </c>
      <c r="D79" s="29">
        <f>SUM(Mensual!$C79:D79)</f>
        <v>0</v>
      </c>
      <c r="E79" s="29">
        <f>SUM(Mensual!$C79:E79)</f>
        <v>0</v>
      </c>
      <c r="F79" s="29">
        <f>SUM(Mensual!$C79:F79)</f>
        <v>0</v>
      </c>
      <c r="G79" s="29">
        <f>SUM(Mensual!$C79:G79)</f>
        <v>0</v>
      </c>
      <c r="H79" s="29">
        <f>SUM(Mensual!$C79:H79)</f>
        <v>0</v>
      </c>
      <c r="I79" s="29">
        <f>SUM(Mensual!$C79:I79)</f>
        <v>0</v>
      </c>
      <c r="J79" s="29">
        <f>SUM(Mensual!$C79:J79)</f>
        <v>0</v>
      </c>
      <c r="K79" s="30">
        <f>SUM(Mensual!$C79:K79)</f>
        <v>0</v>
      </c>
      <c r="L79" s="30">
        <f>SUM(Mensual!$C79:L79)</f>
        <v>0</v>
      </c>
      <c r="M79" s="30">
        <f>SUM(Mensual!$C79:M79)</f>
        <v>0</v>
      </c>
      <c r="N79" s="31">
        <f>SUM(Mensual!$C79:N79)</f>
        <v>0</v>
      </c>
    </row>
    <row r="80" spans="1:14">
      <c r="A80" s="24" t="s">
        <v>45</v>
      </c>
      <c r="B80" s="33">
        <f>Mensual!B80</f>
        <v>0</v>
      </c>
      <c r="C80" s="16">
        <f>SUM(Mensual!$C80:C80)</f>
        <v>24807374</v>
      </c>
      <c r="D80" s="16">
        <f>SUM(Mensual!$C80:D80)</f>
        <v>50607604</v>
      </c>
      <c r="E80" s="16">
        <f>SUM(Mensual!$C80:E80)</f>
        <v>121841923</v>
      </c>
      <c r="F80" s="16">
        <f>SUM(Mensual!$C80:F80)</f>
        <v>175745490</v>
      </c>
      <c r="G80" s="16">
        <f>SUM(Mensual!$C80:G80)</f>
        <v>228459496</v>
      </c>
      <c r="H80" s="16">
        <f>SUM(Mensual!$C80:H80)</f>
        <v>279312380</v>
      </c>
      <c r="I80" s="16">
        <f>SUM(Mensual!$C80:I80)</f>
        <v>324027341</v>
      </c>
      <c r="J80" s="16">
        <f>SUM(Mensual!$C80:J80)</f>
        <v>426527341</v>
      </c>
      <c r="K80" s="16">
        <f>SUM(Mensual!$C80:K80)</f>
        <v>516214057</v>
      </c>
      <c r="L80" s="16">
        <f>SUM(Mensual!$C80:L80)</f>
        <v>587916130</v>
      </c>
      <c r="M80" s="16">
        <f>SUM(Mensual!$C80:M80)</f>
        <v>656050889</v>
      </c>
      <c r="N80" s="19">
        <f>SUM(Mensual!$C80:N80)</f>
        <v>809250889</v>
      </c>
    </row>
    <row r="81" spans="1:14">
      <c r="A81" s="24" t="s">
        <v>46</v>
      </c>
      <c r="B81" s="27">
        <v>586366895</v>
      </c>
      <c r="C81" s="16">
        <f>SUM(Mensual!$C81:C81)</f>
        <v>35717067.079999998</v>
      </c>
      <c r="D81" s="16">
        <f>SUM(Mensual!$C81:D81)</f>
        <v>56995266.759999998</v>
      </c>
      <c r="E81" s="16">
        <f>SUM(Mensual!$C81:E81)</f>
        <v>95950732.710000008</v>
      </c>
      <c r="F81" s="16">
        <f>SUM(Mensual!$C81:F81)</f>
        <v>128082826.18000001</v>
      </c>
      <c r="G81" s="16">
        <f>SUM(Mensual!$C81:G81)</f>
        <v>175061365.40000001</v>
      </c>
      <c r="H81" s="16">
        <f>SUM(Mensual!$C81:H81)</f>
        <v>236252073.71000001</v>
      </c>
      <c r="I81" s="16">
        <f>SUM(Mensual!$C81:I81)</f>
        <v>292103816.42000002</v>
      </c>
      <c r="J81" s="16">
        <f>SUM(Mensual!$C81:J81)</f>
        <v>332287933.70000005</v>
      </c>
      <c r="K81" s="16">
        <f>SUM(Mensual!$C81:K81)</f>
        <v>392837133.38000005</v>
      </c>
      <c r="L81" s="16">
        <f>SUM(Mensual!$C81:L81)</f>
        <v>479000953.32000005</v>
      </c>
      <c r="M81" s="16">
        <f>SUM(Mensual!$C81:M81)</f>
        <v>534938532.39000005</v>
      </c>
      <c r="N81" s="19">
        <f>SUM(Mensual!$C81:N81)</f>
        <v>578935844.53000009</v>
      </c>
    </row>
    <row r="82" spans="1:14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1"/>
    </row>
    <row r="83" spans="1:14">
      <c r="A83" s="22" t="s">
        <v>29</v>
      </c>
      <c r="B83" s="55" t="s">
        <v>30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7"/>
    </row>
    <row r="84" spans="1:14" ht="15.75" thickBot="1">
      <c r="A84" s="2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9"/>
    </row>
  </sheetData>
  <mergeCells count="12">
    <mergeCell ref="B83:N84"/>
    <mergeCell ref="A2:N2"/>
    <mergeCell ref="B13:N14"/>
    <mergeCell ref="A16:N16"/>
    <mergeCell ref="B27:N28"/>
    <mergeCell ref="A30:N30"/>
    <mergeCell ref="B41:N42"/>
    <mergeCell ref="A44:N44"/>
    <mergeCell ref="B55:N56"/>
    <mergeCell ref="A58:N58"/>
    <mergeCell ref="B69:N70"/>
    <mergeCell ref="A72:N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XFD84"/>
  <sheetViews>
    <sheetView zoomScale="70" zoomScaleNormal="70" workbookViewId="0">
      <selection activeCell="C4" sqref="C4:N4"/>
    </sheetView>
  </sheetViews>
  <sheetFormatPr baseColWidth="10" defaultColWidth="9.140625" defaultRowHeight="15"/>
  <cols>
    <col min="1" max="1" width="23.140625" style="5" bestFit="1" customWidth="1"/>
    <col min="2" max="2" width="16.42578125" style="4" bestFit="1" customWidth="1"/>
    <col min="3" max="10" width="14.28515625" style="47" bestFit="1" customWidth="1"/>
    <col min="11" max="14" width="13.85546875" style="47" bestFit="1" customWidth="1"/>
    <col min="15" max="15" width="4.42578125" style="3" customWidth="1"/>
    <col min="16" max="26" width="14.5703125" style="3" bestFit="1" customWidth="1"/>
    <col min="27" max="16384" width="9.140625" style="3"/>
  </cols>
  <sheetData>
    <row r="1" spans="1:26" ht="15.75" thickBot="1"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26" s="6" customFormat="1" ht="23.25">
      <c r="A2" s="60" t="s">
        <v>25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3"/>
      <c r="P2" s="3"/>
      <c r="Q2" s="3"/>
      <c r="R2" s="3"/>
      <c r="S2" s="3"/>
      <c r="T2" s="3"/>
      <c r="V2" s="6">
        <v>1</v>
      </c>
    </row>
    <row r="3" spans="1:26">
      <c r="A3" s="23" t="s">
        <v>28</v>
      </c>
      <c r="B3" s="25" t="s">
        <v>26</v>
      </c>
      <c r="C3" s="35" t="s">
        <v>6</v>
      </c>
      <c r="D3" s="35" t="s">
        <v>7</v>
      </c>
      <c r="E3" s="35" t="s">
        <v>8</v>
      </c>
      <c r="F3" s="35" t="s">
        <v>9</v>
      </c>
      <c r="G3" s="35" t="s">
        <v>10</v>
      </c>
      <c r="H3" s="35" t="s">
        <v>11</v>
      </c>
      <c r="I3" s="35" t="s">
        <v>12</v>
      </c>
      <c r="J3" s="35" t="s">
        <v>13</v>
      </c>
      <c r="K3" s="35" t="s">
        <v>14</v>
      </c>
      <c r="L3" s="35" t="s">
        <v>15</v>
      </c>
      <c r="M3" s="35" t="s">
        <v>16</v>
      </c>
      <c r="N3" s="36" t="s">
        <v>17</v>
      </c>
      <c r="O3" s="6"/>
      <c r="P3" s="6"/>
      <c r="Q3" s="6"/>
      <c r="R3" s="6"/>
      <c r="S3" s="6"/>
      <c r="T3" s="6"/>
    </row>
    <row r="4" spans="1:26">
      <c r="A4" s="24" t="s">
        <v>4</v>
      </c>
      <c r="B4" s="32">
        <f>Mensual!B4</f>
        <v>0</v>
      </c>
      <c r="C4" s="37">
        <f>IF((Input!B2&lt;&gt;0),Acumulado!C4/Acumulado!$B4,)</f>
        <v>0</v>
      </c>
      <c r="D4" s="37">
        <f>IF((Input!C2&lt;&gt;0),Acumulado!D4/Acumulado!$B4,)</f>
        <v>0</v>
      </c>
      <c r="E4" s="37">
        <f>IF((Input!D2&lt;&gt;0),Acumulado!E4/Acumulado!$B4,)</f>
        <v>0</v>
      </c>
      <c r="F4" s="37">
        <f>IF((Input!E2&lt;&gt;0),Acumulado!F4/Acumulado!$B4,)</f>
        <v>0</v>
      </c>
      <c r="G4" s="37">
        <f>IF((Input!F2&lt;&gt;0),Acumulado!G4/Acumulado!$B4,)</f>
        <v>0</v>
      </c>
      <c r="H4" s="37">
        <f>IF((Input!G2&lt;&gt;0),Acumulado!H4/Acumulado!$B4,)</f>
        <v>0</v>
      </c>
      <c r="I4" s="37">
        <f>IF((Input!H2&lt;&gt;0),Acumulado!I4/Acumulado!$B4,)</f>
        <v>0</v>
      </c>
      <c r="J4" s="37">
        <f>IF((Input!I2&lt;&gt;0),Acumulado!J4/Acumulado!$B4,)</f>
        <v>0</v>
      </c>
      <c r="K4" s="37">
        <f>IF((Input!J2&lt;&gt;0),Acumulado!K4/Acumulado!$B4,)</f>
        <v>0</v>
      </c>
      <c r="L4" s="37">
        <f>IF((Input!K2&lt;&gt;0),Acumulado!L4/Acumulado!$B4,)</f>
        <v>0</v>
      </c>
      <c r="M4" s="37">
        <f>IF((Input!L2&lt;&gt;0),Acumulado!M4/Acumulado!$B4,)</f>
        <v>0</v>
      </c>
      <c r="N4" s="37">
        <f>IF((Input!M2&lt;&gt;0),Acumulado!N4/Acumulado!$B4,)</f>
        <v>0</v>
      </c>
      <c r="U4" s="2"/>
      <c r="V4" s="2"/>
      <c r="W4" s="2"/>
      <c r="X4" s="2"/>
      <c r="Y4" s="2"/>
      <c r="Z4" s="2"/>
    </row>
    <row r="5" spans="1:26">
      <c r="A5" s="24" t="s">
        <v>2</v>
      </c>
      <c r="B5" s="33">
        <f>Mensual!B5</f>
        <v>0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2"/>
      <c r="P5" s="2"/>
      <c r="Q5" s="2"/>
      <c r="R5" s="2"/>
      <c r="S5" s="2"/>
      <c r="T5" s="2"/>
    </row>
    <row r="6" spans="1:26">
      <c r="A6" s="24" t="s">
        <v>0</v>
      </c>
      <c r="B6" s="26">
        <v>2798231794</v>
      </c>
      <c r="C6" s="40">
        <f>Acumulado!C6/Acumulado!$B6</f>
        <v>0.35838027630530178</v>
      </c>
      <c r="D6" s="40">
        <f>Acumulado!D6/Acumulado!$B6</f>
        <v>0.48582460893874058</v>
      </c>
      <c r="E6" s="40">
        <f>Acumulado!E6/Acumulado!$B6</f>
        <v>0.84387843592631284</v>
      </c>
      <c r="F6" s="40">
        <f>Acumulado!F6/Acumulado!$B6</f>
        <v>0.85920403405651535</v>
      </c>
      <c r="G6" s="40">
        <f>Acumulado!G6/Acumulado!$B6</f>
        <v>0.91981986704922702</v>
      </c>
      <c r="H6" s="40">
        <f>Acumulado!H6/Acumulado!$B6</f>
        <v>0.92989745550364511</v>
      </c>
      <c r="I6" s="40">
        <f>Acumulado!I6/Acumulado!$B6</f>
        <v>0.93028501858627666</v>
      </c>
      <c r="J6" s="40">
        <f>Acumulado!J6/Acumulado!$B6</f>
        <v>0.93574211239556815</v>
      </c>
      <c r="K6" s="40">
        <f>Acumulado!K6/Acumulado!$B6</f>
        <v>0.97040066343767672</v>
      </c>
      <c r="L6" s="40">
        <f>Acumulado!L6/Acumulado!$B6</f>
        <v>0.97243466055049776</v>
      </c>
      <c r="M6" s="40">
        <f>Acumulado!M6/Acumulado!$B6</f>
        <v>0.97862097639721135</v>
      </c>
      <c r="N6" s="41">
        <f>Acumulado!N6/Acumulado!$B6</f>
        <v>0.98793022344595682</v>
      </c>
    </row>
    <row r="7" spans="1:26" s="6" customFormat="1">
      <c r="A7" s="20"/>
      <c r="B7" s="14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4"/>
      <c r="O7" s="3"/>
      <c r="P7" s="3"/>
      <c r="Q7" s="3"/>
      <c r="R7" s="3"/>
      <c r="S7" s="3"/>
      <c r="T7" s="3"/>
    </row>
    <row r="8" spans="1:26">
      <c r="A8" s="23" t="s">
        <v>27</v>
      </c>
      <c r="B8" s="25" t="s">
        <v>26</v>
      </c>
      <c r="C8" s="35" t="s">
        <v>6</v>
      </c>
      <c r="D8" s="35" t="s">
        <v>7</v>
      </c>
      <c r="E8" s="35" t="s">
        <v>8</v>
      </c>
      <c r="F8" s="35" t="s">
        <v>9</v>
      </c>
      <c r="G8" s="35" t="s">
        <v>10</v>
      </c>
      <c r="H8" s="35" t="s">
        <v>11</v>
      </c>
      <c r="I8" s="35" t="s">
        <v>12</v>
      </c>
      <c r="J8" s="35" t="s">
        <v>13</v>
      </c>
      <c r="K8" s="35" t="s">
        <v>14</v>
      </c>
      <c r="L8" s="35" t="s">
        <v>15</v>
      </c>
      <c r="M8" s="35" t="s">
        <v>16</v>
      </c>
      <c r="N8" s="36" t="s">
        <v>17</v>
      </c>
      <c r="O8" s="6"/>
      <c r="P8" s="6"/>
      <c r="Q8" s="6"/>
      <c r="R8" s="6"/>
      <c r="S8" s="6"/>
      <c r="T8" s="6"/>
    </row>
    <row r="9" spans="1:26">
      <c r="A9" s="24" t="s">
        <v>5</v>
      </c>
      <c r="B9" s="32">
        <f>Mensual!B9</f>
        <v>0</v>
      </c>
      <c r="C9" s="37" t="e">
        <f>Acumulado!C9/Acumulado!$B9</f>
        <v>#DIV/0!</v>
      </c>
      <c r="D9" s="37" t="e">
        <f>Acumulado!D9/Acumulado!$B9</f>
        <v>#DIV/0!</v>
      </c>
      <c r="E9" s="37" t="e">
        <f>Acumulado!E9/Acumulado!$B9</f>
        <v>#DIV/0!</v>
      </c>
      <c r="F9" s="37" t="e">
        <f>Acumulado!F9/Acumulado!$B9</f>
        <v>#DIV/0!</v>
      </c>
      <c r="G9" s="37" t="e">
        <f>Acumulado!G9/Acumulado!$B9</f>
        <v>#DIV/0!</v>
      </c>
      <c r="H9" s="37" t="e">
        <f>Acumulado!H9/Acumulado!$B9</f>
        <v>#DIV/0!</v>
      </c>
      <c r="I9" s="37" t="e">
        <f>Acumulado!I9/Acumulado!$B9</f>
        <v>#DIV/0!</v>
      </c>
      <c r="J9" s="37" t="e">
        <f>Acumulado!J9/Acumulado!$B9</f>
        <v>#DIV/0!</v>
      </c>
      <c r="K9" s="38" t="e">
        <f>Acumulado!K9/Acumulado!$B9</f>
        <v>#DIV/0!</v>
      </c>
      <c r="L9" s="38" t="e">
        <f>Acumulado!L9/Acumulado!$B9</f>
        <v>#DIV/0!</v>
      </c>
      <c r="M9" s="38" t="e">
        <f>Acumulado!M9/Acumulado!$B9</f>
        <v>#DIV/0!</v>
      </c>
      <c r="N9" s="39" t="e">
        <f>Acumulado!N9/Acumulado!$B9</f>
        <v>#DIV/0!</v>
      </c>
    </row>
    <row r="10" spans="1:26">
      <c r="A10" s="24" t="s">
        <v>3</v>
      </c>
      <c r="B10" s="33">
        <f>Mensual!B10</f>
        <v>0</v>
      </c>
      <c r="C10" s="40" t="e">
        <f>Acumulado!C10/Acumulado!$B10</f>
        <v>#DIV/0!</v>
      </c>
      <c r="D10" s="40" t="e">
        <f>Acumulado!D10/Acumulado!$B10</f>
        <v>#DIV/0!</v>
      </c>
      <c r="E10" s="40" t="e">
        <f>Acumulado!E10/Acumulado!$B10</f>
        <v>#DIV/0!</v>
      </c>
      <c r="F10" s="40" t="e">
        <f>Acumulado!F10/Acumulado!$B10</f>
        <v>#DIV/0!</v>
      </c>
      <c r="G10" s="40" t="e">
        <f>Acumulado!G10/Acumulado!$B10</f>
        <v>#DIV/0!</v>
      </c>
      <c r="H10" s="40" t="e">
        <f>Acumulado!H10/Acumulado!$B10</f>
        <v>#DIV/0!</v>
      </c>
      <c r="I10" s="40" t="e">
        <f>Acumulado!I10/Acumulado!$B10</f>
        <v>#DIV/0!</v>
      </c>
      <c r="J10" s="40" t="e">
        <f>Acumulado!J10/Acumulado!$B10</f>
        <v>#DIV/0!</v>
      </c>
      <c r="K10" s="40" t="e">
        <f>Acumulado!K10/Acumulado!$B10</f>
        <v>#DIV/0!</v>
      </c>
      <c r="L10" s="40" t="e">
        <f>Acumulado!L10/Acumulado!$B10</f>
        <v>#DIV/0!</v>
      </c>
      <c r="M10" s="40" t="e">
        <f>Acumulado!M10/Acumulado!$B10</f>
        <v>#DIV/0!</v>
      </c>
      <c r="N10" s="41" t="e">
        <f>Acumulado!N10/Acumulado!$B10</f>
        <v>#DIV/0!</v>
      </c>
    </row>
    <row r="11" spans="1:26">
      <c r="A11" s="24" t="s">
        <v>1</v>
      </c>
      <c r="B11" s="27">
        <v>2798231794</v>
      </c>
      <c r="C11" s="40">
        <f>Acumulado!C11/Acumulado!$B11</f>
        <v>8.3581752173458396E-2</v>
      </c>
      <c r="D11" s="40">
        <f>Acumulado!D11/Acumulado!$B11</f>
        <v>0.15855345349921354</v>
      </c>
      <c r="E11" s="40">
        <f>Acumulado!E11/Acumulado!$B11</f>
        <v>0.23148123020361905</v>
      </c>
      <c r="F11" s="40">
        <f>Acumulado!F11/Acumulado!$B11</f>
        <v>0.30961912410105352</v>
      </c>
      <c r="G11" s="40">
        <f>Acumulado!G11/Acumulado!$B11</f>
        <v>0.38728265034501269</v>
      </c>
      <c r="H11" s="40">
        <f>Acumulado!H11/Acumulado!$B11</f>
        <v>0.46747940798717097</v>
      </c>
      <c r="I11" s="40">
        <f>Acumulado!I11/Acumulado!$B11</f>
        <v>0.55708033230931098</v>
      </c>
      <c r="J11" s="40">
        <f>Acumulado!J11/Acumulado!$B11</f>
        <v>0.6349568164544982</v>
      </c>
      <c r="K11" s="40">
        <f>Acumulado!K11/Acumulado!$B11</f>
        <v>0.71511607849310255</v>
      </c>
      <c r="L11" s="40">
        <f>Acumulado!L11/Acumulado!$B11</f>
        <v>0.79222995967073873</v>
      </c>
      <c r="M11" s="40">
        <f>Acumulado!M11/Acumulado!$B11</f>
        <v>0.8746969906024874</v>
      </c>
      <c r="N11" s="41">
        <f>Acumulado!N11/Acumulado!$B11</f>
        <v>0.9836538578440579</v>
      </c>
    </row>
    <row r="12" spans="1:26">
      <c r="A12" s="20"/>
      <c r="B12" s="14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4"/>
    </row>
    <row r="13" spans="1:26" s="6" customFormat="1">
      <c r="A13" s="22" t="s">
        <v>53</v>
      </c>
      <c r="B13" s="55" t="s">
        <v>30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3"/>
      <c r="P13" s="3"/>
      <c r="Q13" s="3"/>
      <c r="R13" s="3"/>
      <c r="S13" s="3"/>
      <c r="T13" s="3"/>
    </row>
    <row r="14" spans="1:26" ht="15.75" thickBot="1">
      <c r="A14" s="2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9"/>
      <c r="O14" s="6"/>
      <c r="P14" s="6"/>
      <c r="Q14" s="6"/>
      <c r="R14" s="6"/>
      <c r="S14" s="6"/>
      <c r="T14" s="6"/>
    </row>
    <row r="15" spans="1:26" ht="15.75" thickBot="1">
      <c r="A15" s="8"/>
      <c r="B15" s="9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26" ht="23.25">
      <c r="A16" s="60" t="s">
        <v>23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2"/>
      <c r="V16" s="3">
        <v>2</v>
      </c>
    </row>
    <row r="17" spans="1:22">
      <c r="A17" s="23" t="s">
        <v>28</v>
      </c>
      <c r="B17" s="25"/>
      <c r="C17" s="35" t="s">
        <v>6</v>
      </c>
      <c r="D17" s="35" t="s">
        <v>7</v>
      </c>
      <c r="E17" s="35" t="s">
        <v>8</v>
      </c>
      <c r="F17" s="35" t="s">
        <v>9</v>
      </c>
      <c r="G17" s="35" t="s">
        <v>10</v>
      </c>
      <c r="H17" s="35" t="s">
        <v>11</v>
      </c>
      <c r="I17" s="35" t="s">
        <v>12</v>
      </c>
      <c r="J17" s="35" t="s">
        <v>13</v>
      </c>
      <c r="K17" s="35" t="s">
        <v>14</v>
      </c>
      <c r="L17" s="35" t="s">
        <v>15</v>
      </c>
      <c r="M17" s="35" t="s">
        <v>16</v>
      </c>
      <c r="N17" s="36" t="s">
        <v>17</v>
      </c>
    </row>
    <row r="18" spans="1:22" ht="15.75" customHeight="1">
      <c r="A18" s="24" t="s">
        <v>21</v>
      </c>
      <c r="B18" s="32">
        <f>Mensual!B18</f>
        <v>0</v>
      </c>
      <c r="C18" s="65">
        <f>IF((Input!B3&lt;&gt;0),Acumulado!C18/Acumulado!$B18,)</f>
        <v>0</v>
      </c>
      <c r="D18" s="65">
        <f>IF((Input!C3&lt;&gt;0),Acumulado!D18/Acumulado!$B18,)</f>
        <v>0</v>
      </c>
      <c r="E18" s="65">
        <f>IF((Input!D3&lt;&gt;0),Acumulado!E18/Acumulado!$B18,)</f>
        <v>0</v>
      </c>
      <c r="F18" s="65">
        <f>IF((Input!E3&lt;&gt;0),Acumulado!F18/Acumulado!$B18,)</f>
        <v>0</v>
      </c>
      <c r="G18" s="65">
        <f>IF((Input!F3&lt;&gt;0),Acumulado!G18/Acumulado!$B18,)</f>
        <v>0</v>
      </c>
      <c r="H18" s="65">
        <f>IF((Input!G3&lt;&gt;0),Acumulado!H18/Acumulado!$B18,)</f>
        <v>0</v>
      </c>
      <c r="I18" s="65">
        <f>IF((Input!H3&lt;&gt;0),Acumulado!I18/Acumulado!$B18,)</f>
        <v>0</v>
      </c>
      <c r="J18" s="65">
        <f>IF((Input!I3&lt;&gt;0),Acumulado!J18/Acumulado!$B18,)</f>
        <v>0</v>
      </c>
      <c r="K18" s="65">
        <f>IF((Input!J3&lt;&gt;0),Acumulado!K18/Acumulado!$B18,)</f>
        <v>0</v>
      </c>
      <c r="L18" s="65">
        <f>IF((Input!K3&lt;&gt;0),Acumulado!L18/Acumulado!$B18,)</f>
        <v>0</v>
      </c>
      <c r="M18" s="65">
        <f>IF((Input!L3&lt;&gt;0),Acumulado!M18/Acumulado!$B18,)</f>
        <v>0</v>
      </c>
      <c r="N18" s="65">
        <f>IF((Input!M3&lt;&gt;0),Acumulado!N18/Acumulado!$B18,)</f>
        <v>0</v>
      </c>
    </row>
    <row r="19" spans="1:22">
      <c r="A19" s="24" t="s">
        <v>24</v>
      </c>
      <c r="B19" s="33">
        <f>Mensual!B19</f>
        <v>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22">
      <c r="A20" s="24" t="s">
        <v>22</v>
      </c>
      <c r="B20" s="26">
        <v>488042014</v>
      </c>
      <c r="C20" s="40">
        <f>Acumulado!C20/Acumulado!$B20</f>
        <v>0.75659506066623172</v>
      </c>
      <c r="D20" s="40">
        <f>Acumulado!D20/Acumulado!$B20</f>
        <v>0.81049483624989704</v>
      </c>
      <c r="E20" s="40">
        <f>Acumulado!E20/Acumulado!$B20</f>
        <v>0.94567608117853563</v>
      </c>
      <c r="F20" s="40">
        <f>Acumulado!F20/Acumulado!$B20</f>
        <v>0.93629913702470713</v>
      </c>
      <c r="G20" s="40">
        <f>Acumulado!G20/Acumulado!$B20</f>
        <v>0.96211395779544506</v>
      </c>
      <c r="H20" s="40">
        <f>Acumulado!H20/Acumulado!$B20</f>
        <v>0.97586855362415581</v>
      </c>
      <c r="I20" s="40">
        <f>Acumulado!I20/Acumulado!$B20</f>
        <v>1.0177776036306581</v>
      </c>
      <c r="J20" s="40">
        <f>Acumulado!J20/Acumulado!$B20</f>
        <v>1.0242630739369092</v>
      </c>
      <c r="K20" s="40">
        <f>Acumulado!K20/Acumulado!$B20</f>
        <v>1.0322704913474929</v>
      </c>
      <c r="L20" s="40">
        <f>Acumulado!L20/Acumulado!$B20</f>
        <v>1.0088304506505048</v>
      </c>
      <c r="M20" s="40">
        <f>Acumulado!M20/Acumulado!$B20</f>
        <v>0.99411397558489711</v>
      </c>
      <c r="N20" s="41">
        <f>Acumulado!N20/Acumulado!$B20</f>
        <v>0.98472228640954684</v>
      </c>
    </row>
    <row r="21" spans="1:22">
      <c r="A21" s="20"/>
      <c r="B21" s="14"/>
      <c r="C21" s="42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1:22">
      <c r="A22" s="23" t="s">
        <v>27</v>
      </c>
      <c r="B22" s="25"/>
      <c r="C22" s="35" t="s">
        <v>6</v>
      </c>
      <c r="D22" s="35" t="s">
        <v>7</v>
      </c>
      <c r="E22" s="35" t="s">
        <v>8</v>
      </c>
      <c r="F22" s="35" t="s">
        <v>9</v>
      </c>
      <c r="G22" s="35" t="s">
        <v>10</v>
      </c>
      <c r="H22" s="35" t="s">
        <v>11</v>
      </c>
      <c r="I22" s="35" t="s">
        <v>12</v>
      </c>
      <c r="J22" s="35" t="s">
        <v>13</v>
      </c>
      <c r="K22" s="35" t="s">
        <v>14</v>
      </c>
      <c r="L22" s="35" t="s">
        <v>15</v>
      </c>
      <c r="M22" s="35" t="s">
        <v>16</v>
      </c>
      <c r="N22" s="36" t="s">
        <v>17</v>
      </c>
    </row>
    <row r="23" spans="1:22">
      <c r="A23" s="24" t="s">
        <v>18</v>
      </c>
      <c r="B23" s="32">
        <f>Mensual!B23</f>
        <v>0</v>
      </c>
      <c r="C23" s="37" t="e">
        <f>Acumulado!C23/Acumulado!$B23</f>
        <v>#DIV/0!</v>
      </c>
      <c r="D23" s="37" t="e">
        <f>Acumulado!D23/Acumulado!$B23</f>
        <v>#DIV/0!</v>
      </c>
      <c r="E23" s="37" t="e">
        <f>Acumulado!E23/Acumulado!$B23</f>
        <v>#DIV/0!</v>
      </c>
      <c r="F23" s="37" t="e">
        <f>Acumulado!F23/Acumulado!$B23</f>
        <v>#DIV/0!</v>
      </c>
      <c r="G23" s="37" t="e">
        <f>Acumulado!G23/Acumulado!$B23</f>
        <v>#DIV/0!</v>
      </c>
      <c r="H23" s="37" t="e">
        <f>Acumulado!H23/Acumulado!$B23</f>
        <v>#DIV/0!</v>
      </c>
      <c r="I23" s="37" t="e">
        <f>Acumulado!I23/Acumulado!$B23</f>
        <v>#DIV/0!</v>
      </c>
      <c r="J23" s="37" t="e">
        <f>Acumulado!J23/Acumulado!$B23</f>
        <v>#DIV/0!</v>
      </c>
      <c r="K23" s="38" t="e">
        <f>Acumulado!K23/Acumulado!$B23</f>
        <v>#DIV/0!</v>
      </c>
      <c r="L23" s="38" t="e">
        <f>Acumulado!L23/Acumulado!$B23</f>
        <v>#DIV/0!</v>
      </c>
      <c r="M23" s="38" t="e">
        <f>Acumulado!M23/Acumulado!$B23</f>
        <v>#DIV/0!</v>
      </c>
      <c r="N23" s="39" t="e">
        <f>Acumulado!N23/Acumulado!$B23</f>
        <v>#DIV/0!</v>
      </c>
    </row>
    <row r="24" spans="1:22">
      <c r="A24" s="24" t="s">
        <v>19</v>
      </c>
      <c r="B24" s="33">
        <f>Mensual!B24</f>
        <v>0</v>
      </c>
      <c r="C24" s="40" t="e">
        <f>Acumulado!C24/Acumulado!$B24</f>
        <v>#DIV/0!</v>
      </c>
      <c r="D24" s="40" t="e">
        <f>Acumulado!D24/Acumulado!$B24</f>
        <v>#DIV/0!</v>
      </c>
      <c r="E24" s="40" t="e">
        <f>Acumulado!E24/Acumulado!$B24</f>
        <v>#DIV/0!</v>
      </c>
      <c r="F24" s="40" t="e">
        <f>Acumulado!F24/Acumulado!$B24</f>
        <v>#DIV/0!</v>
      </c>
      <c r="G24" s="40" t="e">
        <f>Acumulado!G24/Acumulado!$B24</f>
        <v>#DIV/0!</v>
      </c>
      <c r="H24" s="40" t="e">
        <f>Acumulado!H24/Acumulado!$B24</f>
        <v>#DIV/0!</v>
      </c>
      <c r="I24" s="40" t="e">
        <f>Acumulado!I24/Acumulado!$B24</f>
        <v>#DIV/0!</v>
      </c>
      <c r="J24" s="40" t="e">
        <f>Acumulado!J24/Acumulado!$B24</f>
        <v>#DIV/0!</v>
      </c>
      <c r="K24" s="40" t="e">
        <f>Acumulado!K24/Acumulado!$B24</f>
        <v>#DIV/0!</v>
      </c>
      <c r="L24" s="40" t="e">
        <f>Acumulado!L24/Acumulado!$B24</f>
        <v>#DIV/0!</v>
      </c>
      <c r="M24" s="40" t="e">
        <f>Acumulado!M24/Acumulado!$B24</f>
        <v>#DIV/0!</v>
      </c>
      <c r="N24" s="41" t="e">
        <f>Acumulado!N24/Acumulado!$B24</f>
        <v>#DIV/0!</v>
      </c>
    </row>
    <row r="25" spans="1:22">
      <c r="A25" s="24" t="s">
        <v>20</v>
      </c>
      <c r="B25" s="27">
        <v>488042014</v>
      </c>
      <c r="C25" s="40">
        <f>Acumulado!C25/Acumulado!$B25</f>
        <v>7.8403487819390882E-2</v>
      </c>
      <c r="D25" s="40">
        <f>Acumulado!D25/Acumulado!$B25</f>
        <v>0.15621462323528562</v>
      </c>
      <c r="E25" s="40">
        <f>Acumulado!E25/Acumulado!$B25</f>
        <v>0.23217957413395968</v>
      </c>
      <c r="F25" s="40">
        <f>Acumulado!F25/Acumulado!$B25</f>
        <v>0.30780669643331154</v>
      </c>
      <c r="G25" s="40">
        <f>Acumulado!G25/Acumulado!$B25</f>
        <v>0.38557873955909044</v>
      </c>
      <c r="H25" s="40">
        <f>Acumulado!H25/Acumulado!$B25</f>
        <v>0.46231455148859379</v>
      </c>
      <c r="I25" s="40">
        <f>Acumulado!I25/Acumulado!$B25</f>
        <v>0.54599702412096018</v>
      </c>
      <c r="J25" s="40">
        <f>Acumulado!J25/Acumulado!$B25</f>
        <v>0.62579020448841938</v>
      </c>
      <c r="K25" s="40">
        <f>Acumulado!K25/Acumulado!$B25</f>
        <v>0.70776176409271185</v>
      </c>
      <c r="L25" s="40">
        <f>Acumulado!L25/Acumulado!$B25</f>
        <v>0.79210174972763714</v>
      </c>
      <c r="M25" s="40">
        <f>Acumulado!M25/Acumulado!$B25</f>
        <v>0.87913898728399231</v>
      </c>
      <c r="N25" s="41">
        <f>Acumulado!N25/Acumulado!$B25</f>
        <v>0.97637116541364</v>
      </c>
    </row>
    <row r="26" spans="1:22">
      <c r="A26" s="20"/>
      <c r="B26" s="14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/>
    </row>
    <row r="27" spans="1:22">
      <c r="A27" s="22" t="s">
        <v>29</v>
      </c>
      <c r="B27" s="55" t="s">
        <v>30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</row>
    <row r="28" spans="1:22" ht="15.75" thickBot="1">
      <c r="A28" s="2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9"/>
    </row>
    <row r="29" spans="1:22" ht="15.75" thickBot="1">
      <c r="A29" s="11"/>
      <c r="B29" s="12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1:22" ht="23.25">
      <c r="A30" s="60" t="s">
        <v>31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2"/>
      <c r="V30" s="3">
        <v>3</v>
      </c>
    </row>
    <row r="31" spans="1:22" s="6" customFormat="1">
      <c r="A31" s="23" t="s">
        <v>28</v>
      </c>
      <c r="B31" s="25"/>
      <c r="C31" s="35" t="s">
        <v>6</v>
      </c>
      <c r="D31" s="35" t="s">
        <v>7</v>
      </c>
      <c r="E31" s="35" t="s">
        <v>8</v>
      </c>
      <c r="F31" s="35" t="s">
        <v>9</v>
      </c>
      <c r="G31" s="35" t="s">
        <v>10</v>
      </c>
      <c r="H31" s="35" t="s">
        <v>11</v>
      </c>
      <c r="I31" s="35" t="s">
        <v>12</v>
      </c>
      <c r="J31" s="35" t="s">
        <v>13</v>
      </c>
      <c r="K31" s="35" t="s">
        <v>14</v>
      </c>
      <c r="L31" s="35" t="s">
        <v>15</v>
      </c>
      <c r="M31" s="35" t="s">
        <v>16</v>
      </c>
      <c r="N31" s="36" t="s">
        <v>17</v>
      </c>
      <c r="O31" s="3"/>
      <c r="P31" s="3"/>
      <c r="Q31" s="3"/>
      <c r="R31" s="3"/>
      <c r="S31" s="3"/>
      <c r="T31" s="3"/>
    </row>
    <row r="32" spans="1:22">
      <c r="A32" s="24" t="s">
        <v>4</v>
      </c>
      <c r="B32" s="32">
        <f>Mensual!B32</f>
        <v>0</v>
      </c>
      <c r="C32" s="65">
        <f>IF((Input!B4&lt;&gt;0),Acumulado!C32/Acumulado!$B32,)</f>
        <v>0</v>
      </c>
      <c r="D32" s="65">
        <f>IF((Input!C4&lt;&gt;0),Acumulado!D32/Acumulado!$B32,)</f>
        <v>0</v>
      </c>
      <c r="E32" s="65">
        <f>IF((Input!D4&lt;&gt;0),Acumulado!E32/Acumulado!$B32,)</f>
        <v>0</v>
      </c>
      <c r="F32" s="65">
        <f>IF((Input!E4&lt;&gt;0),Acumulado!F32/Acumulado!$B32,)</f>
        <v>0</v>
      </c>
      <c r="G32" s="65">
        <f>IF((Input!F4&lt;&gt;0),Acumulado!G32/Acumulado!$B32,)</f>
        <v>0</v>
      </c>
      <c r="H32" s="65">
        <f>IF((Input!G4&lt;&gt;0),Acumulado!H32/Acumulado!$B32,)</f>
        <v>0</v>
      </c>
      <c r="I32" s="65">
        <f>IF((Input!H4&lt;&gt;0),Acumulado!I32/Acumulado!$B32,)</f>
        <v>0</v>
      </c>
      <c r="J32" s="65">
        <f>IF((Input!I4&lt;&gt;0),Acumulado!J32/Acumulado!$B32,)</f>
        <v>0</v>
      </c>
      <c r="K32" s="65">
        <f>IF((Input!J4&lt;&gt;0),Acumulado!K32/Acumulado!$B32,)</f>
        <v>0</v>
      </c>
      <c r="L32" s="65">
        <f>IF((Input!K4&lt;&gt;0),Acumulado!L32/Acumulado!$B32,)</f>
        <v>0</v>
      </c>
      <c r="M32" s="65">
        <f>IF((Input!L4&lt;&gt;0),Acumulado!M32/Acumulado!$B32,)</f>
        <v>0</v>
      </c>
      <c r="N32" s="65">
        <f>IF((Input!M4&lt;&gt;0),Acumulado!N32/Acumulado!$B32,)</f>
        <v>0</v>
      </c>
      <c r="O32" s="6"/>
      <c r="P32" s="6"/>
      <c r="Q32" s="6"/>
      <c r="R32" s="6"/>
      <c r="S32" s="6"/>
      <c r="T32" s="6"/>
    </row>
    <row r="33" spans="1:22">
      <c r="A33" s="24" t="s">
        <v>2</v>
      </c>
      <c r="B33" s="33">
        <f>Mensual!B33</f>
        <v>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1"/>
    </row>
    <row r="34" spans="1:22">
      <c r="A34" s="24" t="s">
        <v>0</v>
      </c>
      <c r="B34" s="26">
        <v>1853129849</v>
      </c>
      <c r="C34" s="40">
        <f>Acumulado!C34/Acumulado!$B34</f>
        <v>0.37464362379929483</v>
      </c>
      <c r="D34" s="40">
        <f>Acumulado!D34/Acumulado!$B34</f>
        <v>0.4644362112371328</v>
      </c>
      <c r="E34" s="40">
        <f>Acumulado!E34/Acumulado!$B34</f>
        <v>0.58933286385157135</v>
      </c>
      <c r="F34" s="40">
        <f>Acumulado!F34/Acumulado!$B34</f>
        <v>0.63954511317139762</v>
      </c>
      <c r="G34" s="40">
        <f>Acumulado!G34/Acumulado!$B34</f>
        <v>0.68715273551238343</v>
      </c>
      <c r="H34" s="40">
        <f>Acumulado!H34/Acumulado!$B34</f>
        <v>0.70746568984761948</v>
      </c>
      <c r="I34" s="40">
        <f>Acumulado!I34/Acumulado!$B34</f>
        <v>0.73224135412434344</v>
      </c>
      <c r="J34" s="40">
        <f>Acumulado!J34/Acumulado!$B34</f>
        <v>0.75290737060487556</v>
      </c>
      <c r="K34" s="40">
        <f>Acumulado!K34/Acumulado!$B34</f>
        <v>0.79236435525139504</v>
      </c>
      <c r="L34" s="40">
        <f>Acumulado!L34/Acumulado!$B34</f>
        <v>0.90293151659228388</v>
      </c>
      <c r="M34" s="40">
        <f>Acumulado!M34/Acumulado!$B34</f>
        <v>0.99574752465173855</v>
      </c>
      <c r="N34" s="41">
        <f>Acumulado!N34/Acumulado!$B34</f>
        <v>0.9649583206298028</v>
      </c>
    </row>
    <row r="35" spans="1:22">
      <c r="A35" s="20"/>
      <c r="B35" s="14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4"/>
    </row>
    <row r="36" spans="1:22">
      <c r="A36" s="23" t="s">
        <v>27</v>
      </c>
      <c r="B36" s="25"/>
      <c r="C36" s="35" t="s">
        <v>6</v>
      </c>
      <c r="D36" s="35" t="s">
        <v>7</v>
      </c>
      <c r="E36" s="35" t="s">
        <v>8</v>
      </c>
      <c r="F36" s="35" t="s">
        <v>9</v>
      </c>
      <c r="G36" s="35" t="s">
        <v>10</v>
      </c>
      <c r="H36" s="35" t="s">
        <v>11</v>
      </c>
      <c r="I36" s="35" t="s">
        <v>12</v>
      </c>
      <c r="J36" s="35" t="s">
        <v>13</v>
      </c>
      <c r="K36" s="35" t="s">
        <v>14</v>
      </c>
      <c r="L36" s="35" t="s">
        <v>15</v>
      </c>
      <c r="M36" s="35" t="s">
        <v>16</v>
      </c>
      <c r="N36" s="36" t="s">
        <v>17</v>
      </c>
    </row>
    <row r="37" spans="1:22">
      <c r="A37" s="24" t="s">
        <v>5</v>
      </c>
      <c r="B37" s="32">
        <f>Mensual!B37</f>
        <v>0</v>
      </c>
      <c r="C37" s="37" t="e">
        <f>Acumulado!C37/Acumulado!$B37</f>
        <v>#DIV/0!</v>
      </c>
      <c r="D37" s="37" t="e">
        <f>Acumulado!D37/Acumulado!$B37</f>
        <v>#DIV/0!</v>
      </c>
      <c r="E37" s="37" t="e">
        <f>Acumulado!E37/Acumulado!$B37</f>
        <v>#DIV/0!</v>
      </c>
      <c r="F37" s="37" t="e">
        <f>Acumulado!F37/Acumulado!$B37</f>
        <v>#DIV/0!</v>
      </c>
      <c r="G37" s="37" t="e">
        <f>Acumulado!G37/Acumulado!$B37</f>
        <v>#DIV/0!</v>
      </c>
      <c r="H37" s="37" t="e">
        <f>Acumulado!H37/Acumulado!$B37</f>
        <v>#DIV/0!</v>
      </c>
      <c r="I37" s="37" t="e">
        <f>Acumulado!I37/Acumulado!$B37</f>
        <v>#DIV/0!</v>
      </c>
      <c r="J37" s="37" t="e">
        <f>Acumulado!J37/Acumulado!$B37</f>
        <v>#DIV/0!</v>
      </c>
      <c r="K37" s="38" t="e">
        <f>Acumulado!K37/Acumulado!$B37</f>
        <v>#DIV/0!</v>
      </c>
      <c r="L37" s="38" t="e">
        <f>Acumulado!L37/Acumulado!$B37</f>
        <v>#DIV/0!</v>
      </c>
      <c r="M37" s="38" t="e">
        <f>Acumulado!M37/Acumulado!$B37</f>
        <v>#DIV/0!</v>
      </c>
      <c r="N37" s="39" t="e">
        <f>Acumulado!N37/Acumulado!$B37</f>
        <v>#DIV/0!</v>
      </c>
    </row>
    <row r="38" spans="1:22" s="6" customFormat="1">
      <c r="A38" s="24" t="s">
        <v>3</v>
      </c>
      <c r="B38" s="33">
        <f>Mensual!B38</f>
        <v>0</v>
      </c>
      <c r="C38" s="40" t="e">
        <f>Acumulado!C38/Acumulado!$B38</f>
        <v>#DIV/0!</v>
      </c>
      <c r="D38" s="40" t="e">
        <f>Acumulado!D38/Acumulado!$B38</f>
        <v>#DIV/0!</v>
      </c>
      <c r="E38" s="40" t="e">
        <f>Acumulado!E38/Acumulado!$B38</f>
        <v>#DIV/0!</v>
      </c>
      <c r="F38" s="40" t="e">
        <f>Acumulado!F38/Acumulado!$B38</f>
        <v>#DIV/0!</v>
      </c>
      <c r="G38" s="40" t="e">
        <f>Acumulado!G38/Acumulado!$B38</f>
        <v>#DIV/0!</v>
      </c>
      <c r="H38" s="40" t="e">
        <f>Acumulado!H38/Acumulado!$B38</f>
        <v>#DIV/0!</v>
      </c>
      <c r="I38" s="40" t="e">
        <f>Acumulado!I38/Acumulado!$B38</f>
        <v>#DIV/0!</v>
      </c>
      <c r="J38" s="40" t="e">
        <f>Acumulado!J38/Acumulado!$B38</f>
        <v>#DIV/0!</v>
      </c>
      <c r="K38" s="40" t="e">
        <f>Acumulado!K38/Acumulado!$B38</f>
        <v>#DIV/0!</v>
      </c>
      <c r="L38" s="40" t="e">
        <f>Acumulado!L38/Acumulado!$B38</f>
        <v>#DIV/0!</v>
      </c>
      <c r="M38" s="40" t="e">
        <f>Acumulado!M38/Acumulado!$B38</f>
        <v>#DIV/0!</v>
      </c>
      <c r="N38" s="41" t="e">
        <f>Acumulado!N38/Acumulado!$B38</f>
        <v>#DIV/0!</v>
      </c>
      <c r="O38" s="3"/>
      <c r="P38" s="3"/>
      <c r="Q38" s="3"/>
      <c r="R38" s="3"/>
      <c r="S38" s="3"/>
      <c r="T38" s="3"/>
    </row>
    <row r="39" spans="1:22">
      <c r="A39" s="24" t="s">
        <v>1</v>
      </c>
      <c r="B39" s="27">
        <v>1853129849</v>
      </c>
      <c r="C39" s="40">
        <f>Acumulado!C39/Acumulado!$B39</f>
        <v>4.698545561013194E-2</v>
      </c>
      <c r="D39" s="40">
        <f>Acumulado!D39/Acumulado!$B39</f>
        <v>0.16982958261658218</v>
      </c>
      <c r="E39" s="40">
        <f>Acumulado!E39/Acumulado!$B39</f>
        <v>0.31068319900555441</v>
      </c>
      <c r="F39" s="40">
        <f>Acumulado!F39/Acumulado!$B39</f>
        <v>0.38500214928543841</v>
      </c>
      <c r="G39" s="40">
        <f>Acumulado!G39/Acumulado!$B39</f>
        <v>0.46957573754455234</v>
      </c>
      <c r="H39" s="40">
        <f>Acumulado!H39/Acumulado!$B39</f>
        <v>0.54790555524638795</v>
      </c>
      <c r="I39" s="40">
        <f>Acumulado!I39/Acumulado!$B39</f>
        <v>0.6418968010481817</v>
      </c>
      <c r="J39" s="40">
        <f>Acumulado!J39/Acumulado!$B39</f>
        <v>0.69817374635035623</v>
      </c>
      <c r="K39" s="40">
        <f>Acumulado!K39/Acumulado!$B39</f>
        <v>0.77068173350652225</v>
      </c>
      <c r="L39" s="40">
        <f>Acumulado!L39/Acumulado!$B39</f>
        <v>0.9415778903251586</v>
      </c>
      <c r="M39" s="40">
        <f>Acumulado!M39/Acumulado!$B39</f>
        <v>1.1283153282746565</v>
      </c>
      <c r="N39" s="41">
        <f>Acumulado!N39/Acumulado!$B39</f>
        <v>1.2651823090028915</v>
      </c>
      <c r="O39" s="6"/>
      <c r="P39" s="6"/>
      <c r="Q39" s="6"/>
      <c r="R39" s="6"/>
      <c r="S39" s="6"/>
      <c r="T39" s="6"/>
    </row>
    <row r="40" spans="1:22">
      <c r="A40" s="20"/>
      <c r="B40" s="14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4"/>
    </row>
    <row r="41" spans="1:22">
      <c r="A41" s="22" t="s">
        <v>29</v>
      </c>
      <c r="B41" s="55" t="s">
        <v>30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</row>
    <row r="42" spans="1:22" ht="15.75" thickBot="1">
      <c r="A42" s="2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9"/>
    </row>
    <row r="43" spans="1:22" ht="15.75" thickBot="1">
      <c r="A43" s="8"/>
      <c r="B43" s="9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22" ht="23.25">
      <c r="A44" s="60" t="s">
        <v>32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2"/>
      <c r="V44" s="3">
        <v>4</v>
      </c>
    </row>
    <row r="45" spans="1:22">
      <c r="A45" s="23" t="s">
        <v>28</v>
      </c>
      <c r="B45" s="25"/>
      <c r="C45" s="35" t="s">
        <v>6</v>
      </c>
      <c r="D45" s="35" t="s">
        <v>7</v>
      </c>
      <c r="E45" s="35" t="s">
        <v>8</v>
      </c>
      <c r="F45" s="35" t="s">
        <v>9</v>
      </c>
      <c r="G45" s="35" t="s">
        <v>10</v>
      </c>
      <c r="H45" s="35" t="s">
        <v>11</v>
      </c>
      <c r="I45" s="35" t="s">
        <v>12</v>
      </c>
      <c r="J45" s="35" t="s">
        <v>13</v>
      </c>
      <c r="K45" s="35" t="s">
        <v>14</v>
      </c>
      <c r="L45" s="35" t="s">
        <v>15</v>
      </c>
      <c r="M45" s="35" t="s">
        <v>16</v>
      </c>
      <c r="N45" s="36" t="s">
        <v>17</v>
      </c>
      <c r="O45" s="7"/>
    </row>
    <row r="46" spans="1:22">
      <c r="A46" s="24" t="s">
        <v>47</v>
      </c>
      <c r="B46" s="32">
        <f>Mensual!B46</f>
        <v>0</v>
      </c>
      <c r="C46" s="65">
        <f>IF((Input!B5&lt;&gt;0), Acumulado!C46/Acumulado!$B46,)</f>
        <v>0</v>
      </c>
      <c r="D46" s="65">
        <f>IF((Input!C5&lt;&gt;0), Acumulado!D46/Acumulado!$B46,)</f>
        <v>0</v>
      </c>
      <c r="E46" s="65">
        <f>IF((Input!D5&lt;&gt;0), Acumulado!E46/Acumulado!$B46,)</f>
        <v>0</v>
      </c>
      <c r="F46" s="65">
        <f>IF((Input!E5&lt;&gt;0), Acumulado!F46/Acumulado!$B46,)</f>
        <v>0</v>
      </c>
      <c r="G46" s="65">
        <f>IF((Input!F5&lt;&gt;0), Acumulado!G46/Acumulado!$B46,)</f>
        <v>0</v>
      </c>
      <c r="H46" s="65">
        <f>IF((Input!G5&lt;&gt;0), Acumulado!H46/Acumulado!$B46,)</f>
        <v>0</v>
      </c>
      <c r="I46" s="65">
        <f>IF((Input!H5&lt;&gt;0), Acumulado!I46/Acumulado!$B46,)</f>
        <v>0</v>
      </c>
      <c r="J46" s="65">
        <f>IF((Input!I5&lt;&gt;0), Acumulado!J46/Acumulado!$B46,)</f>
        <v>0</v>
      </c>
      <c r="K46" s="65">
        <f>IF((Input!J5&lt;&gt;0), Acumulado!K46/Acumulado!$B46,)</f>
        <v>0</v>
      </c>
      <c r="L46" s="65">
        <f>IF((Input!K5&lt;&gt;0), Acumulado!L46/Acumulado!$B46,)</f>
        <v>0</v>
      </c>
      <c r="M46" s="65">
        <f>IF((Input!L5&lt;&gt;0), Acumulado!M46/Acumulado!$B46,)</f>
        <v>0</v>
      </c>
      <c r="N46" s="65">
        <f>IF((Input!M5&lt;&gt;0), Acumulado!N46/Acumulado!$B46,)</f>
        <v>0</v>
      </c>
    </row>
    <row r="47" spans="1:22">
      <c r="A47" s="24" t="s">
        <v>48</v>
      </c>
      <c r="B47" s="33">
        <f>Mensual!B47</f>
        <v>0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</row>
    <row r="48" spans="1:22">
      <c r="A48" s="24" t="s">
        <v>49</v>
      </c>
      <c r="B48" s="26">
        <v>514721325</v>
      </c>
      <c r="C48" s="40">
        <f>Acumulado!C48/Acumulado!$B48</f>
        <v>0.2240115113357698</v>
      </c>
      <c r="D48" s="40">
        <f>Acumulado!D48/Acumulado!$B48</f>
        <v>0.45702599230758451</v>
      </c>
      <c r="E48" s="40">
        <f>Acumulado!E48/Acumulado!$B48</f>
        <v>0.67362854117225412</v>
      </c>
      <c r="F48" s="40">
        <f>Acumulado!F48/Acumulado!$B48</f>
        <v>0.72891477105596836</v>
      </c>
      <c r="G48" s="40">
        <f>Acumulado!G48/Acumulado!$B48</f>
        <v>0.86384945232257415</v>
      </c>
      <c r="H48" s="40">
        <f>Acumulado!H48/Acumulado!$B48</f>
        <v>0.91329773970410044</v>
      </c>
      <c r="I48" s="40">
        <f>Acumulado!I48/Acumulado!$B48</f>
        <v>0.95669261723321786</v>
      </c>
      <c r="J48" s="40">
        <f>Acumulado!J48/Acumulado!$B48</f>
        <v>1.0150594137711308</v>
      </c>
      <c r="K48" s="40">
        <f>Acumulado!K48/Acumulado!$B48</f>
        <v>1.1118621460262983</v>
      </c>
      <c r="L48" s="40">
        <f>Acumulado!L48/Acumulado!$B48</f>
        <v>1.0573153374206901</v>
      </c>
      <c r="M48" s="40">
        <f>Acumulado!M48/Acumulado!$B48</f>
        <v>1.0281848778268508</v>
      </c>
      <c r="N48" s="41">
        <f>Acumulado!N48/Acumulado!$B48</f>
        <v>0.93998898118316687</v>
      </c>
    </row>
    <row r="49" spans="1:16384">
      <c r="A49" s="20"/>
      <c r="B49" s="14"/>
      <c r="C49" s="42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4"/>
    </row>
    <row r="50" spans="1:16384">
      <c r="A50" s="23" t="s">
        <v>27</v>
      </c>
      <c r="B50" s="25"/>
      <c r="C50" s="35" t="s">
        <v>6</v>
      </c>
      <c r="D50" s="35" t="s">
        <v>7</v>
      </c>
      <c r="E50" s="35" t="s">
        <v>8</v>
      </c>
      <c r="F50" s="35" t="s">
        <v>9</v>
      </c>
      <c r="G50" s="35" t="s">
        <v>10</v>
      </c>
      <c r="H50" s="35" t="s">
        <v>11</v>
      </c>
      <c r="I50" s="35" t="s">
        <v>12</v>
      </c>
      <c r="J50" s="35" t="s">
        <v>13</v>
      </c>
      <c r="K50" s="35" t="s">
        <v>14</v>
      </c>
      <c r="L50" s="35" t="s">
        <v>15</v>
      </c>
      <c r="M50" s="35" t="s">
        <v>16</v>
      </c>
      <c r="N50" s="36" t="s">
        <v>17</v>
      </c>
    </row>
    <row r="51" spans="1:16384">
      <c r="A51" s="24" t="s">
        <v>50</v>
      </c>
      <c r="B51" s="32">
        <f>Mensual!B51</f>
        <v>0</v>
      </c>
      <c r="C51" s="37" t="e">
        <f>Acumulado!C51/Acumulado!$B51</f>
        <v>#DIV/0!</v>
      </c>
      <c r="D51" s="37" t="e">
        <f>Acumulado!D51/Acumulado!$B51</f>
        <v>#DIV/0!</v>
      </c>
      <c r="E51" s="37" t="e">
        <f>Acumulado!E51/Acumulado!$B51</f>
        <v>#DIV/0!</v>
      </c>
      <c r="F51" s="37" t="e">
        <f>Acumulado!F51/Acumulado!$B51</f>
        <v>#DIV/0!</v>
      </c>
      <c r="G51" s="37" t="e">
        <f>Acumulado!G51/Acumulado!$B51</f>
        <v>#DIV/0!</v>
      </c>
      <c r="H51" s="37" t="e">
        <f>Acumulado!H51/Acumulado!$B51</f>
        <v>#DIV/0!</v>
      </c>
      <c r="I51" s="37" t="e">
        <f>Acumulado!I51/Acumulado!$B51</f>
        <v>#DIV/0!</v>
      </c>
      <c r="J51" s="37" t="e">
        <f>Acumulado!J51/Acumulado!$B51</f>
        <v>#DIV/0!</v>
      </c>
      <c r="K51" s="38" t="e">
        <f>Acumulado!K51/Acumulado!$B51</f>
        <v>#DIV/0!</v>
      </c>
      <c r="L51" s="38" t="e">
        <f>Acumulado!L51/Acumulado!$B51</f>
        <v>#DIV/0!</v>
      </c>
      <c r="M51" s="38" t="e">
        <f>Acumulado!M51/Acumulado!$B51</f>
        <v>#DIV/0!</v>
      </c>
      <c r="N51" s="39" t="e">
        <f>Acumulado!N51/Acumulado!$B51</f>
        <v>#DIV/0!</v>
      </c>
    </row>
    <row r="52" spans="1:16384">
      <c r="A52" s="24" t="s">
        <v>51</v>
      </c>
      <c r="B52" s="33">
        <f>Mensual!B52</f>
        <v>0</v>
      </c>
      <c r="C52" s="40" t="e">
        <f>Acumulado!C52/Acumulado!$B52</f>
        <v>#DIV/0!</v>
      </c>
      <c r="D52" s="40" t="e">
        <f>Acumulado!D52/Acumulado!$B52</f>
        <v>#DIV/0!</v>
      </c>
      <c r="E52" s="40" t="e">
        <f>Acumulado!E52/Acumulado!$B52</f>
        <v>#DIV/0!</v>
      </c>
      <c r="F52" s="40" t="e">
        <f>Acumulado!F52/Acumulado!$B52</f>
        <v>#DIV/0!</v>
      </c>
      <c r="G52" s="40" t="e">
        <f>Acumulado!G52/Acumulado!$B52</f>
        <v>#DIV/0!</v>
      </c>
      <c r="H52" s="40" t="e">
        <f>Acumulado!H52/Acumulado!$B52</f>
        <v>#DIV/0!</v>
      </c>
      <c r="I52" s="40" t="e">
        <f>Acumulado!I52/Acumulado!$B52</f>
        <v>#DIV/0!</v>
      </c>
      <c r="J52" s="40" t="e">
        <f>Acumulado!J52/Acumulado!$B52</f>
        <v>#DIV/0!</v>
      </c>
      <c r="K52" s="40" t="e">
        <f>Acumulado!K52/Acumulado!$B52</f>
        <v>#DIV/0!</v>
      </c>
      <c r="L52" s="40" t="e">
        <f>Acumulado!L52/Acumulado!$B52</f>
        <v>#DIV/0!</v>
      </c>
      <c r="M52" s="40" t="e">
        <f>Acumulado!M52/Acumulado!$B52</f>
        <v>#DIV/0!</v>
      </c>
      <c r="N52" s="41" t="e">
        <f>Acumulado!N52/Acumulado!$B52</f>
        <v>#DIV/0!</v>
      </c>
    </row>
    <row r="53" spans="1:16384">
      <c r="A53" s="24" t="s">
        <v>52</v>
      </c>
      <c r="B53" s="27">
        <v>514721325</v>
      </c>
      <c r="C53" s="40">
        <f>Acumulado!C53/Acumulado!$B53</f>
        <v>7.7882256384073463E-3</v>
      </c>
      <c r="D53" s="40">
        <f>Acumulado!D53/Acumulado!$B53</f>
        <v>4.9159522601866165E-2</v>
      </c>
      <c r="E53" s="40">
        <f>Acumulado!E53/Acumulado!$B53</f>
        <v>7.8969899702523508E-2</v>
      </c>
      <c r="F53" s="40">
        <f>Acumulado!F53/Acumulado!$B53</f>
        <v>0.17355220753676748</v>
      </c>
      <c r="G53" s="40">
        <f>Acumulado!G53/Acumulado!$B53</f>
        <v>0.27791280574979077</v>
      </c>
      <c r="H53" s="40">
        <f>Acumulado!H53/Acumulado!$B53</f>
        <v>0.32089534738044889</v>
      </c>
      <c r="I53" s="40">
        <f>Acumulado!I53/Acumulado!$B53</f>
        <v>0.39744039499432038</v>
      </c>
      <c r="J53" s="40">
        <f>Acumulado!J53/Acumulado!$B53</f>
        <v>0.4711417239804469</v>
      </c>
      <c r="K53" s="40">
        <f>Acumulado!K53/Acumulado!$B53</f>
        <v>0.51899697460562744</v>
      </c>
      <c r="L53" s="40">
        <f>Acumulado!L53/Acumulado!$B53</f>
        <v>0.60886543348480793</v>
      </c>
      <c r="M53" s="40">
        <f>Acumulado!M53/Acumulado!$B53</f>
        <v>0.74397985195192717</v>
      </c>
      <c r="N53" s="41">
        <f>Acumulado!N53/Acumulado!$B53</f>
        <v>0.89974513346615226</v>
      </c>
    </row>
    <row r="54" spans="1:16384" s="15" customFormat="1">
      <c r="A54" s="20"/>
      <c r="B54" s="14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  <c r="XFD54" s="3"/>
    </row>
    <row r="55" spans="1:16384" s="15" customFormat="1">
      <c r="A55" s="22" t="s">
        <v>29</v>
      </c>
      <c r="B55" s="55" t="s">
        <v>54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7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s="15" customFormat="1" ht="15.75" thickBot="1">
      <c r="A56" s="2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9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s="15" customFormat="1" ht="15.75" thickBot="1">
      <c r="A57" s="13"/>
      <c r="B57" s="1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s="15" customFormat="1" ht="23.25">
      <c r="A58" s="60" t="s">
        <v>33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2"/>
      <c r="O58" s="3"/>
      <c r="P58" s="3"/>
      <c r="Q58" s="3"/>
      <c r="R58" s="3"/>
      <c r="S58" s="3"/>
      <c r="T58" s="3"/>
      <c r="U58" s="3"/>
      <c r="V58" s="3">
        <v>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  <c r="XFD58" s="3"/>
    </row>
    <row r="59" spans="1:16384">
      <c r="A59" s="23" t="s">
        <v>28</v>
      </c>
      <c r="B59" s="25"/>
      <c r="C59" s="35" t="s">
        <v>6</v>
      </c>
      <c r="D59" s="35" t="s">
        <v>7</v>
      </c>
      <c r="E59" s="35" t="s">
        <v>8</v>
      </c>
      <c r="F59" s="35" t="s">
        <v>9</v>
      </c>
      <c r="G59" s="35" t="s">
        <v>10</v>
      </c>
      <c r="H59" s="35" t="s">
        <v>11</v>
      </c>
      <c r="I59" s="35" t="s">
        <v>12</v>
      </c>
      <c r="J59" s="35" t="s">
        <v>13</v>
      </c>
      <c r="K59" s="35" t="s">
        <v>14</v>
      </c>
      <c r="L59" s="35" t="s">
        <v>15</v>
      </c>
      <c r="M59" s="35" t="s">
        <v>16</v>
      </c>
      <c r="N59" s="36" t="s">
        <v>17</v>
      </c>
    </row>
    <row r="60" spans="1:16384">
      <c r="A60" s="24" t="s">
        <v>34</v>
      </c>
      <c r="B60" s="32">
        <f>Mensual!B60</f>
        <v>0</v>
      </c>
      <c r="C60" s="65">
        <f>IF((Input!B6&lt;&gt;0), Acumulado!C60/Acumulado!$B60,)</f>
        <v>0</v>
      </c>
      <c r="D60" s="65">
        <f>IF((Input!C6&lt;&gt;0), Acumulado!D60/Acumulado!$B60,)</f>
        <v>0</v>
      </c>
      <c r="E60" s="65">
        <f>IF((Input!D6&lt;&gt;0), Acumulado!E60/Acumulado!$B60,)</f>
        <v>0</v>
      </c>
      <c r="F60" s="65">
        <f>IF((Input!E6&lt;&gt;0), Acumulado!F60/Acumulado!$B60,)</f>
        <v>0</v>
      </c>
      <c r="G60" s="65">
        <f>IF((Input!F6&lt;&gt;0), Acumulado!G60/Acumulado!$B60,)</f>
        <v>0</v>
      </c>
      <c r="H60" s="65">
        <f>IF((Input!G6&lt;&gt;0), Acumulado!H60/Acumulado!$B60,)</f>
        <v>0</v>
      </c>
      <c r="I60" s="65">
        <f>IF((Input!H6&lt;&gt;0), Acumulado!I60/Acumulado!$B60,)</f>
        <v>0</v>
      </c>
      <c r="J60" s="65">
        <f>IF((Input!I6&lt;&gt;0), Acumulado!J60/Acumulado!$B60,)</f>
        <v>0</v>
      </c>
      <c r="K60" s="65">
        <f>IF((Input!J6&lt;&gt;0), Acumulado!K60/Acumulado!$B60,)</f>
        <v>0</v>
      </c>
      <c r="L60" s="65">
        <f>IF((Input!K6&lt;&gt;0), Acumulado!L60/Acumulado!$B60,)</f>
        <v>0</v>
      </c>
      <c r="M60" s="65">
        <f>IF((Input!L6&lt;&gt;0), Acumulado!M60/Acumulado!$B60,)</f>
        <v>0</v>
      </c>
      <c r="N60" s="65">
        <f>IF((Input!M6&lt;&gt;0), Acumulado!N60/Acumulado!$B60,)</f>
        <v>0</v>
      </c>
    </row>
    <row r="61" spans="1:16384">
      <c r="A61" s="24" t="s">
        <v>35</v>
      </c>
      <c r="B61" s="33">
        <f>Mensual!B61</f>
        <v>0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1"/>
    </row>
    <row r="62" spans="1:16384">
      <c r="A62" s="24" t="s">
        <v>36</v>
      </c>
      <c r="B62" s="26">
        <v>418924564</v>
      </c>
      <c r="C62" s="40">
        <f>Acumulado!C62/Acumulado!$B62</f>
        <v>0.35614847655483861</v>
      </c>
      <c r="D62" s="40">
        <f>Acumulado!D62/Acumulado!$B62</f>
        <v>0.59213204053128765</v>
      </c>
      <c r="E62" s="40">
        <f>Acumulado!E62/Acumulado!$B62</f>
        <v>0.59288022437376098</v>
      </c>
      <c r="F62" s="40">
        <f>Acumulado!F62/Acumulado!$B62</f>
        <v>0.6184509136351336</v>
      </c>
      <c r="G62" s="40">
        <f>Acumulado!G62/Acumulado!$B62</f>
        <v>0.7836978453476412</v>
      </c>
      <c r="H62" s="40">
        <f>Acumulado!H62/Acumulado!$B62</f>
        <v>0.71195694473528182</v>
      </c>
      <c r="I62" s="40">
        <f>Acumulado!I62/Acumulado!$B62</f>
        <v>0.81066142765025351</v>
      </c>
      <c r="J62" s="40">
        <f>Acumulado!J62/Acumulado!$B62</f>
        <v>0.79337391812622382</v>
      </c>
      <c r="K62" s="40">
        <f>Acumulado!K62/Acumulado!$B62</f>
        <v>0.84608354419627685</v>
      </c>
      <c r="L62" s="40">
        <f>Acumulado!L62/Acumulado!$B62</f>
        <v>0.84998024689714791</v>
      </c>
      <c r="M62" s="40">
        <f>Acumulado!M62/Acumulado!$B62</f>
        <v>0.85644962958056581</v>
      </c>
      <c r="N62" s="41">
        <f>Acumulado!N62/Acumulado!$B62</f>
        <v>0.84426335661233765</v>
      </c>
    </row>
    <row r="63" spans="1:16384">
      <c r="A63" s="20"/>
      <c r="B63" s="14"/>
      <c r="C63" s="42"/>
      <c r="D63" s="42"/>
      <c r="E63" s="43"/>
      <c r="F63" s="43"/>
      <c r="G63" s="43"/>
      <c r="H63" s="43"/>
      <c r="I63" s="43"/>
      <c r="J63" s="43"/>
      <c r="K63" s="43"/>
      <c r="L63" s="43"/>
      <c r="M63" s="43"/>
      <c r="N63" s="44"/>
    </row>
    <row r="64" spans="1:16384">
      <c r="A64" s="23" t="s">
        <v>27</v>
      </c>
      <c r="B64" s="25"/>
      <c r="C64" s="35" t="s">
        <v>6</v>
      </c>
      <c r="D64" s="35" t="s">
        <v>7</v>
      </c>
      <c r="E64" s="35" t="s">
        <v>8</v>
      </c>
      <c r="F64" s="35" t="s">
        <v>9</v>
      </c>
      <c r="G64" s="35" t="s">
        <v>10</v>
      </c>
      <c r="H64" s="35" t="s">
        <v>11</v>
      </c>
      <c r="I64" s="35" t="s">
        <v>12</v>
      </c>
      <c r="J64" s="35" t="s">
        <v>13</v>
      </c>
      <c r="K64" s="35" t="s">
        <v>14</v>
      </c>
      <c r="L64" s="35" t="s">
        <v>15</v>
      </c>
      <c r="M64" s="35" t="s">
        <v>16</v>
      </c>
      <c r="N64" s="36" t="s">
        <v>17</v>
      </c>
    </row>
    <row r="65" spans="1:22">
      <c r="A65" s="24" t="s">
        <v>37</v>
      </c>
      <c r="B65" s="32">
        <f>Mensual!B65</f>
        <v>0</v>
      </c>
      <c r="C65" s="37" t="e">
        <f>Acumulado!C65/Acumulado!$B65</f>
        <v>#DIV/0!</v>
      </c>
      <c r="D65" s="37" t="e">
        <f>Acumulado!D65/Acumulado!$B65</f>
        <v>#DIV/0!</v>
      </c>
      <c r="E65" s="37" t="e">
        <f>Acumulado!E65/Acumulado!$B65</f>
        <v>#DIV/0!</v>
      </c>
      <c r="F65" s="37" t="e">
        <f>Acumulado!F65/Acumulado!$B65</f>
        <v>#DIV/0!</v>
      </c>
      <c r="G65" s="37" t="e">
        <f>Acumulado!G65/Acumulado!$B65</f>
        <v>#DIV/0!</v>
      </c>
      <c r="H65" s="37" t="e">
        <f>Acumulado!H65/Acumulado!$B65</f>
        <v>#DIV/0!</v>
      </c>
      <c r="I65" s="37" t="e">
        <f>Acumulado!I65/Acumulado!$B65</f>
        <v>#DIV/0!</v>
      </c>
      <c r="J65" s="37" t="e">
        <f>Acumulado!J65/Acumulado!$B65</f>
        <v>#DIV/0!</v>
      </c>
      <c r="K65" s="38" t="e">
        <f>Acumulado!K65/Acumulado!$B65</f>
        <v>#DIV/0!</v>
      </c>
      <c r="L65" s="38" t="e">
        <f>Acumulado!L65/Acumulado!$B65</f>
        <v>#DIV/0!</v>
      </c>
      <c r="M65" s="38" t="e">
        <f>Acumulado!M65/Acumulado!$B65</f>
        <v>#DIV/0!</v>
      </c>
      <c r="N65" s="39" t="e">
        <f>Acumulado!N65/Acumulado!$B65</f>
        <v>#DIV/0!</v>
      </c>
    </row>
    <row r="66" spans="1:22">
      <c r="A66" s="24" t="s">
        <v>38</v>
      </c>
      <c r="B66" s="33">
        <f>Mensual!B66</f>
        <v>0</v>
      </c>
      <c r="C66" s="40" t="e">
        <f>Acumulado!C66/Acumulado!$B66</f>
        <v>#DIV/0!</v>
      </c>
      <c r="D66" s="40" t="e">
        <f>Acumulado!D66/Acumulado!$B66</f>
        <v>#DIV/0!</v>
      </c>
      <c r="E66" s="40" t="e">
        <f>Acumulado!E66/Acumulado!$B66</f>
        <v>#DIV/0!</v>
      </c>
      <c r="F66" s="40" t="e">
        <f>Acumulado!F66/Acumulado!$B66</f>
        <v>#DIV/0!</v>
      </c>
      <c r="G66" s="40" t="e">
        <f>Acumulado!G66/Acumulado!$B66</f>
        <v>#DIV/0!</v>
      </c>
      <c r="H66" s="40" t="e">
        <f>Acumulado!H66/Acumulado!$B66</f>
        <v>#DIV/0!</v>
      </c>
      <c r="I66" s="40" t="e">
        <f>Acumulado!I66/Acumulado!$B66</f>
        <v>#DIV/0!</v>
      </c>
      <c r="J66" s="40" t="e">
        <f>Acumulado!J66/Acumulado!$B66</f>
        <v>#DIV/0!</v>
      </c>
      <c r="K66" s="40" t="e">
        <f>Acumulado!K66/Acumulado!$B66</f>
        <v>#DIV/0!</v>
      </c>
      <c r="L66" s="40" t="e">
        <f>Acumulado!L66/Acumulado!$B66</f>
        <v>#DIV/0!</v>
      </c>
      <c r="M66" s="40" t="e">
        <f>Acumulado!M66/Acumulado!$B66</f>
        <v>#DIV/0!</v>
      </c>
      <c r="N66" s="41" t="e">
        <f>Acumulado!N66/Acumulado!$B66</f>
        <v>#DIV/0!</v>
      </c>
    </row>
    <row r="67" spans="1:22">
      <c r="A67" s="24" t="s">
        <v>39</v>
      </c>
      <c r="B67" s="27">
        <v>418924564</v>
      </c>
      <c r="C67" s="40">
        <f>Acumulado!C67/Acumulado!$B67</f>
        <v>0</v>
      </c>
      <c r="D67" s="40">
        <f>Acumulado!D67/Acumulado!$B67</f>
        <v>4.1799532671949027E-4</v>
      </c>
      <c r="E67" s="40">
        <f>Acumulado!E67/Acumulado!$B67</f>
        <v>2.6555653585403028E-3</v>
      </c>
      <c r="F67" s="40">
        <f>Acumulado!F67/Acumulado!$B67</f>
        <v>6.3947586993251615E-3</v>
      </c>
      <c r="G67" s="40">
        <f>Acumulado!G67/Acumulado!$B67</f>
        <v>0.15369441690222777</v>
      </c>
      <c r="H67" s="40">
        <f>Acumulado!H67/Acumulado!$B67</f>
        <v>0.25796324748338223</v>
      </c>
      <c r="I67" s="40">
        <f>Acumulado!I67/Acumulado!$B67</f>
        <v>0.32093261492300551</v>
      </c>
      <c r="J67" s="40">
        <f>Acumulado!J67/Acumulado!$B67</f>
        <v>0.35333715955123596</v>
      </c>
      <c r="K67" s="40">
        <f>Acumulado!K67/Acumulado!$B67</f>
        <v>0.35852148564866676</v>
      </c>
      <c r="L67" s="40">
        <f>Acumulado!L67/Acumulado!$B67</f>
        <v>0.50316823906749941</v>
      </c>
      <c r="M67" s="40">
        <f>Acumulado!M67/Acumulado!$B67</f>
        <v>0.55437063769313832</v>
      </c>
      <c r="N67" s="41">
        <f>Acumulado!N67/Acumulado!$B67</f>
        <v>0.80464581735531726</v>
      </c>
    </row>
    <row r="68" spans="1:22">
      <c r="A68" s="20"/>
      <c r="B68" s="14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4"/>
    </row>
    <row r="69" spans="1:22">
      <c r="A69" s="22" t="s">
        <v>29</v>
      </c>
      <c r="B69" s="55" t="s">
        <v>54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7"/>
    </row>
    <row r="70" spans="1:22" ht="15.75" thickBot="1">
      <c r="A70" s="2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9"/>
    </row>
    <row r="71" spans="1:22" ht="15.75" thickBot="1">
      <c r="A71" s="13"/>
      <c r="B71" s="13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72" spans="1:22" ht="23.25">
      <c r="A72" s="60" t="s">
        <v>40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2"/>
      <c r="V72" s="3">
        <v>6</v>
      </c>
    </row>
    <row r="73" spans="1:22">
      <c r="A73" s="23" t="s">
        <v>28</v>
      </c>
      <c r="B73" s="25"/>
      <c r="C73" s="35" t="s">
        <v>6</v>
      </c>
      <c r="D73" s="35" t="s">
        <v>7</v>
      </c>
      <c r="E73" s="35" t="s">
        <v>8</v>
      </c>
      <c r="F73" s="35" t="s">
        <v>9</v>
      </c>
      <c r="G73" s="35" t="s">
        <v>10</v>
      </c>
      <c r="H73" s="35" t="s">
        <v>11</v>
      </c>
      <c r="I73" s="35" t="s">
        <v>12</v>
      </c>
      <c r="J73" s="35" t="s">
        <v>13</v>
      </c>
      <c r="K73" s="35" t="s">
        <v>14</v>
      </c>
      <c r="L73" s="35" t="s">
        <v>15</v>
      </c>
      <c r="M73" s="35" t="s">
        <v>16</v>
      </c>
      <c r="N73" s="36" t="s">
        <v>17</v>
      </c>
    </row>
    <row r="74" spans="1:22">
      <c r="A74" s="24" t="s">
        <v>42</v>
      </c>
      <c r="B74" s="32">
        <f>Mensual!B74</f>
        <v>0</v>
      </c>
      <c r="C74" s="37">
        <f>IF((Input!B7&lt;&gt;0), Acumulado!C74/Acumulado!$B74,)</f>
        <v>0</v>
      </c>
      <c r="D74" s="37">
        <f>IF((Input!C7&lt;&gt;0), Acumulado!D74/Acumulado!$B74,)</f>
        <v>0</v>
      </c>
      <c r="E74" s="37">
        <f>IF((Input!D7&lt;&gt;0), Acumulado!E74/Acumulado!$B74,)</f>
        <v>0</v>
      </c>
      <c r="F74" s="37">
        <f>IF((Input!E7&lt;&gt;0), Acumulado!F74/Acumulado!$B74,)</f>
        <v>0</v>
      </c>
      <c r="G74" s="37">
        <f>IF((Input!F7&lt;&gt;0), Acumulado!G74/Acumulado!$B74,)</f>
        <v>0</v>
      </c>
      <c r="H74" s="37">
        <f>IF((Input!G7&lt;&gt;0), Acumulado!H74/Acumulado!$B74,)</f>
        <v>0</v>
      </c>
      <c r="I74" s="37">
        <f>IF((Input!H7&lt;&gt;0), Acumulado!I74/Acumulado!$B74,)</f>
        <v>0</v>
      </c>
      <c r="J74" s="37">
        <f>IF((Input!I7&lt;&gt;0), Acumulado!J74/Acumulado!$B74,)</f>
        <v>0</v>
      </c>
      <c r="K74" s="37">
        <f>IF((Input!J7&lt;&gt;0), Acumulado!K74/Acumulado!$B74,)</f>
        <v>0</v>
      </c>
      <c r="L74" s="37">
        <f>IF((Input!K7&lt;&gt;0), Acumulado!L74/Acumulado!$B74,)</f>
        <v>0</v>
      </c>
      <c r="M74" s="37">
        <f>IF((Input!L7&lt;&gt;0), Acumulado!M74/Acumulado!$B74,)</f>
        <v>0</v>
      </c>
      <c r="N74" s="37">
        <f>IF((Input!M7&lt;&gt;0), Acumulado!N74/Acumulado!$B74,)</f>
        <v>0</v>
      </c>
    </row>
    <row r="75" spans="1:22">
      <c r="A75" s="24" t="s">
        <v>41</v>
      </c>
      <c r="B75" s="33">
        <f>Mensual!B75</f>
        <v>0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1"/>
    </row>
    <row r="76" spans="1:22">
      <c r="A76" s="24" t="s">
        <v>43</v>
      </c>
      <c r="B76" s="26">
        <v>586366895</v>
      </c>
      <c r="C76" s="40">
        <f>Acumulado!C76/Acumulado!$B76</f>
        <v>0.28443863642745382</v>
      </c>
      <c r="D76" s="40">
        <f>Acumulado!D76/Acumulado!$B76</f>
        <v>0.49764475093703919</v>
      </c>
      <c r="E76" s="40">
        <f>Acumulado!E76/Acumulado!$B76</f>
        <v>0.52276557945857438</v>
      </c>
      <c r="F76" s="40">
        <f>Acumulado!F76/Acumulado!$B76</f>
        <v>0.57485988440735558</v>
      </c>
      <c r="G76" s="40">
        <f>Acumulado!G76/Acumulado!$B76</f>
        <v>0.68503732537629025</v>
      </c>
      <c r="H76" s="40">
        <f>Acumulado!H76/Acumulado!$B76</f>
        <v>0.77624243068838328</v>
      </c>
      <c r="I76" s="40">
        <f>Acumulado!I76/Acumulado!$B76</f>
        <v>1.0340215728413522</v>
      </c>
      <c r="J76" s="40">
        <f>Acumulado!J76/Acumulado!$B76</f>
        <v>1.0398538093116596</v>
      </c>
      <c r="K76" s="40">
        <f>Acumulado!K76/Acumulado!$B76</f>
        <v>0.99253051170291584</v>
      </c>
      <c r="L76" s="40">
        <f>Acumulado!L76/Acumulado!$B76</f>
        <v>0.97544482394423027</v>
      </c>
      <c r="M76" s="40">
        <f>Acumulado!M76/Acumulado!$B76</f>
        <v>0.97612904925336896</v>
      </c>
      <c r="N76" s="41">
        <f>Acumulado!N76/Acumulado!$B76</f>
        <v>0.98758803243829107</v>
      </c>
    </row>
    <row r="77" spans="1:22">
      <c r="A77" s="20"/>
      <c r="B77" s="14"/>
      <c r="C77" s="42"/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4"/>
    </row>
    <row r="78" spans="1:22">
      <c r="A78" s="23" t="s">
        <v>27</v>
      </c>
      <c r="B78" s="25"/>
      <c r="C78" s="35" t="s">
        <v>6</v>
      </c>
      <c r="D78" s="35" t="s">
        <v>7</v>
      </c>
      <c r="E78" s="35" t="s">
        <v>8</v>
      </c>
      <c r="F78" s="35" t="s">
        <v>9</v>
      </c>
      <c r="G78" s="35" t="s">
        <v>10</v>
      </c>
      <c r="H78" s="35" t="s">
        <v>11</v>
      </c>
      <c r="I78" s="35" t="s">
        <v>12</v>
      </c>
      <c r="J78" s="35" t="s">
        <v>13</v>
      </c>
      <c r="K78" s="35" t="s">
        <v>14</v>
      </c>
      <c r="L78" s="35" t="s">
        <v>15</v>
      </c>
      <c r="M78" s="35" t="s">
        <v>16</v>
      </c>
      <c r="N78" s="36" t="s">
        <v>17</v>
      </c>
    </row>
    <row r="79" spans="1:22">
      <c r="A79" s="24" t="s">
        <v>44</v>
      </c>
      <c r="B79" s="32">
        <f>Mensual!B79</f>
        <v>0</v>
      </c>
      <c r="C79" s="37" t="e">
        <f>Acumulado!C79/Acumulado!$B79</f>
        <v>#DIV/0!</v>
      </c>
      <c r="D79" s="37" t="e">
        <f>Acumulado!D79/Acumulado!$B79</f>
        <v>#DIV/0!</v>
      </c>
      <c r="E79" s="37" t="e">
        <f>Acumulado!E79/Acumulado!$B79</f>
        <v>#DIV/0!</v>
      </c>
      <c r="F79" s="37" t="e">
        <f>Acumulado!F79/Acumulado!$B79</f>
        <v>#DIV/0!</v>
      </c>
      <c r="G79" s="37" t="e">
        <f>Acumulado!G79/Acumulado!$B79</f>
        <v>#DIV/0!</v>
      </c>
      <c r="H79" s="37" t="e">
        <f>Acumulado!H79/Acumulado!$B79</f>
        <v>#DIV/0!</v>
      </c>
      <c r="I79" s="37" t="e">
        <f>Acumulado!I79/Acumulado!$B79</f>
        <v>#DIV/0!</v>
      </c>
      <c r="J79" s="37" t="e">
        <f>Acumulado!J79/Acumulado!$B79</f>
        <v>#DIV/0!</v>
      </c>
      <c r="K79" s="38" t="e">
        <f>Acumulado!K79/Acumulado!$B79</f>
        <v>#DIV/0!</v>
      </c>
      <c r="L79" s="38" t="e">
        <f>Acumulado!L79/Acumulado!$B79</f>
        <v>#DIV/0!</v>
      </c>
      <c r="M79" s="38" t="e">
        <f>Acumulado!M79/Acumulado!$B79</f>
        <v>#DIV/0!</v>
      </c>
      <c r="N79" s="39" t="e">
        <f>Acumulado!N79/Acumulado!$B79</f>
        <v>#DIV/0!</v>
      </c>
    </row>
    <row r="80" spans="1:22">
      <c r="A80" s="24" t="s">
        <v>45</v>
      </c>
      <c r="B80" s="33">
        <f>Mensual!B80</f>
        <v>0</v>
      </c>
      <c r="C80" s="40" t="e">
        <f>Acumulado!C80/Acumulado!$B80</f>
        <v>#DIV/0!</v>
      </c>
      <c r="D80" s="40" t="e">
        <f>Acumulado!D80/Acumulado!$B80</f>
        <v>#DIV/0!</v>
      </c>
      <c r="E80" s="40" t="e">
        <f>Acumulado!E80/Acumulado!$B80</f>
        <v>#DIV/0!</v>
      </c>
      <c r="F80" s="40" t="e">
        <f>Acumulado!F80/Acumulado!$B80</f>
        <v>#DIV/0!</v>
      </c>
      <c r="G80" s="40" t="e">
        <f>Acumulado!G80/Acumulado!$B80</f>
        <v>#DIV/0!</v>
      </c>
      <c r="H80" s="40" t="e">
        <f>Acumulado!H80/Acumulado!$B80</f>
        <v>#DIV/0!</v>
      </c>
      <c r="I80" s="40" t="e">
        <f>Acumulado!I80/Acumulado!$B80</f>
        <v>#DIV/0!</v>
      </c>
      <c r="J80" s="40" t="e">
        <f>Acumulado!J80/Acumulado!$B80</f>
        <v>#DIV/0!</v>
      </c>
      <c r="K80" s="40" t="e">
        <f>Acumulado!K80/Acumulado!$B80</f>
        <v>#DIV/0!</v>
      </c>
      <c r="L80" s="40" t="e">
        <f>Acumulado!L80/Acumulado!$B80</f>
        <v>#DIV/0!</v>
      </c>
      <c r="M80" s="40" t="e">
        <f>Acumulado!M80/Acumulado!$B80</f>
        <v>#DIV/0!</v>
      </c>
      <c r="N80" s="41" t="e">
        <f>Acumulado!N80/Acumulado!$B80</f>
        <v>#DIV/0!</v>
      </c>
    </row>
    <row r="81" spans="1:14">
      <c r="A81" s="24" t="s">
        <v>46</v>
      </c>
      <c r="B81" s="27">
        <v>586366895</v>
      </c>
      <c r="C81" s="40">
        <f>Acumulado!C81/Acumulado!$B81</f>
        <v>6.0912489065399915E-2</v>
      </c>
      <c r="D81" s="40">
        <f>Acumulado!D81/Acumulado!$B81</f>
        <v>9.7200689953685054E-2</v>
      </c>
      <c r="E81" s="40">
        <f>Acumulado!E81/Acumulado!$B81</f>
        <v>0.16363599911280804</v>
      </c>
      <c r="F81" s="40">
        <f>Acumulado!F81/Acumulado!$B81</f>
        <v>0.21843461367306558</v>
      </c>
      <c r="G81" s="40">
        <f>Acumulado!G81/Acumulado!$B81</f>
        <v>0.29855260740802908</v>
      </c>
      <c r="H81" s="40">
        <f>Acumulado!H81/Acumulado!$B81</f>
        <v>0.40290827419580022</v>
      </c>
      <c r="I81" s="40">
        <f>Acumulado!I81/Acumulado!$B81</f>
        <v>0.4981587789331115</v>
      </c>
      <c r="J81" s="40">
        <f>Acumulado!J81/Acumulado!$B81</f>
        <v>0.56668945080878086</v>
      </c>
      <c r="K81" s="40">
        <f>Acumulado!K81/Acumulado!$B81</f>
        <v>0.66995107795094755</v>
      </c>
      <c r="L81" s="40">
        <f>Acumulado!L81/Acumulado!$B81</f>
        <v>0.81689631083282777</v>
      </c>
      <c r="M81" s="40">
        <f>Acumulado!M81/Acumulado!$B81</f>
        <v>0.91229320234731204</v>
      </c>
      <c r="N81" s="41">
        <f>Acumulado!N81/Acumulado!$B81</f>
        <v>0.9873269611000125</v>
      </c>
    </row>
    <row r="82" spans="1:14">
      <c r="A82" s="20"/>
      <c r="B82" s="14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4"/>
    </row>
    <row r="83" spans="1:14">
      <c r="A83" s="22" t="s">
        <v>29</v>
      </c>
      <c r="B83" s="55" t="s">
        <v>30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7"/>
    </row>
    <row r="84" spans="1:14" ht="15.75" thickBot="1">
      <c r="A84" s="2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9"/>
    </row>
  </sheetData>
  <mergeCells count="12">
    <mergeCell ref="B83:N84"/>
    <mergeCell ref="A2:N2"/>
    <mergeCell ref="B13:N14"/>
    <mergeCell ref="A16:N16"/>
    <mergeCell ref="B27:N28"/>
    <mergeCell ref="A30:N30"/>
    <mergeCell ref="B41:N42"/>
    <mergeCell ref="A44:N44"/>
    <mergeCell ref="B55:N56"/>
    <mergeCell ref="A58:N58"/>
    <mergeCell ref="B69:N70"/>
    <mergeCell ref="A72:N7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2:AB7"/>
  <sheetViews>
    <sheetView tabSelected="1" workbookViewId="0">
      <selection sqref="A1:AB7"/>
    </sheetView>
  </sheetViews>
  <sheetFormatPr baseColWidth="10" defaultColWidth="11.42578125" defaultRowHeight="15"/>
  <cols>
    <col min="1" max="1" width="27.28515625" bestFit="1" customWidth="1"/>
    <col min="2" max="2" width="13.5703125" customWidth="1"/>
    <col min="3" max="3" width="14.5703125" customWidth="1"/>
    <col min="4" max="4" width="13.5703125" bestFit="1" customWidth="1"/>
    <col min="5" max="5" width="11.42578125" customWidth="1"/>
    <col min="6" max="6" width="12" bestFit="1" customWidth="1"/>
    <col min="7" max="7" width="11.42578125" customWidth="1"/>
    <col min="8" max="8" width="12" bestFit="1" customWidth="1"/>
    <col min="9" max="14" width="11.42578125" customWidth="1"/>
    <col min="15" max="15" width="16.28515625" bestFit="1" customWidth="1"/>
    <col min="16" max="25" width="11.42578125" customWidth="1"/>
    <col min="26" max="26" width="16.28515625" bestFit="1" customWidth="1"/>
    <col min="27" max="27" width="16.85546875" bestFit="1" customWidth="1"/>
    <col min="28" max="28" width="16.28515625" bestFit="1" customWidth="1"/>
  </cols>
  <sheetData>
    <row r="2" spans="2:28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</row>
    <row r="3" spans="2:28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</row>
    <row r="4" spans="2:28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</row>
    <row r="5" spans="2:28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</row>
    <row r="6" spans="2:28"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</row>
    <row r="7" spans="2:28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"/>
  <sheetViews>
    <sheetView workbookViewId="0">
      <selection activeCell="C4" sqref="C4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Mensual</vt:lpstr>
      <vt:lpstr>Acumulado</vt:lpstr>
      <vt:lpstr>Relativo</vt:lpstr>
      <vt:lpstr>Input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UP18</dc:creator>
  <cp:lastModifiedBy>m</cp:lastModifiedBy>
  <dcterms:created xsi:type="dcterms:W3CDTF">2020-02-11T15:39:44Z</dcterms:created>
  <dcterms:modified xsi:type="dcterms:W3CDTF">2020-10-13T05:44:21Z</dcterms:modified>
</cp:coreProperties>
</file>