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00000000-0000-0000-0000-000000000000}"/>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49A8D5C5-B3B6-4D80-9417-E5E1B6254EC3}" xr6:coauthVersionLast="47" xr6:coauthVersionMax="47" xr10:uidLastSave="{00000000-0000-0000-0000-000000000000}"/>
  <bookViews>
    <workbookView xWindow="-120" yWindow="-120" windowWidth="20730" windowHeight="11160" tabRatio="935" firstSheet="4"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Référentiel!$C$10:$I$180</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Référentiel!$C$10:$I$180</definedName>
    <definedName name="Z_CF195CB2_F8B7_442F_8575_ECE55B139281_.wvu.Rows" localSheetId="4" hidden="1">Référentiel!#REF!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23" i="111" l="1"/>
  <c r="H23" i="110"/>
  <c r="H22" i="110"/>
  <c r="H23" i="109"/>
  <c r="H23" i="107"/>
  <c r="H23" i="108"/>
  <c r="H23" i="106"/>
  <c r="H23" i="105"/>
  <c r="H23" i="104"/>
  <c r="H23" i="103"/>
  <c r="H23" i="102"/>
  <c r="H23" i="101"/>
  <c r="H23" i="100"/>
  <c r="H23" i="99"/>
  <c r="H23" i="98"/>
  <c r="H23" i="97"/>
  <c r="N23" i="96"/>
  <c r="H23" i="96"/>
  <c r="H23" i="95"/>
  <c r="G68" i="95" l="1"/>
  <c r="G67" i="95"/>
  <c r="G66" i="95"/>
  <c r="G65" i="95"/>
  <c r="G64" i="95"/>
  <c r="G63" i="95"/>
  <c r="G62" i="95"/>
  <c r="G61" i="95"/>
  <c r="G60" i="95"/>
  <c r="G59" i="95"/>
  <c r="G58" i="95"/>
  <c r="G55" i="95"/>
  <c r="G54" i="95"/>
  <c r="G53" i="95"/>
  <c r="G52" i="95"/>
  <c r="G51" i="95"/>
  <c r="G50" i="95"/>
  <c r="G49" i="95"/>
  <c r="G48" i="95"/>
  <c r="G47" i="95" s="1"/>
  <c r="G45" i="95"/>
  <c r="G44" i="95"/>
  <c r="G43" i="95"/>
  <c r="G42" i="95"/>
  <c r="G41" i="95"/>
  <c r="G40" i="95"/>
  <c r="G37" i="95"/>
  <c r="G36" i="95"/>
  <c r="G35" i="95" s="1"/>
  <c r="G33" i="95"/>
  <c r="G32" i="95"/>
  <c r="G31" i="95"/>
  <c r="G30" i="95"/>
  <c r="G29" i="95"/>
  <c r="G28" i="95" s="1"/>
  <c r="G26" i="95"/>
  <c r="G25" i="95"/>
  <c r="G24" i="95"/>
  <c r="G23" i="95"/>
  <c r="G22" i="95"/>
  <c r="G39" i="95" l="1"/>
  <c r="G21" i="95"/>
  <c r="G57" i="95"/>
  <c r="C119" i="9"/>
  <c r="C44" i="94"/>
  <c r="I28" i="9"/>
  <c r="I29" i="9"/>
  <c r="I30" i="9"/>
  <c r="I31" i="9"/>
  <c r="I32" i="9"/>
  <c r="I33" i="9"/>
  <c r="I34" i="9"/>
  <c r="I35" i="9"/>
  <c r="I36" i="9"/>
  <c r="I37" i="9"/>
  <c r="I38" i="9"/>
  <c r="I39" i="9"/>
  <c r="I40" i="9"/>
  <c r="I41" i="9"/>
  <c r="I42" i="9"/>
  <c r="I43" i="9"/>
  <c r="I44" i="9"/>
  <c r="I45" i="9"/>
  <c r="I46" i="9"/>
  <c r="I47" i="9"/>
  <c r="I48" i="9"/>
  <c r="I49" i="9"/>
  <c r="I50" i="9"/>
  <c r="I51" i="9"/>
  <c r="I27" i="9"/>
  <c r="I26" i="9"/>
  <c r="I25" i="9"/>
  <c r="C106" i="94"/>
  <c r="I31" i="3" l="1"/>
  <c r="N25" i="95"/>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125"/>
  <c r="N24" i="95"/>
  <c r="N24" i="96"/>
  <c r="N24" i="97"/>
  <c r="N24" i="98"/>
  <c r="N24" i="99"/>
  <c r="N24" i="100"/>
  <c r="N24" i="101"/>
  <c r="N24" i="102"/>
  <c r="N24" i="103"/>
  <c r="N24" i="104"/>
  <c r="N24" i="105"/>
  <c r="N24" i="106"/>
  <c r="N24" i="108"/>
  <c r="N24" i="107"/>
  <c r="N24" i="109"/>
  <c r="N24" i="110"/>
  <c r="N24" i="111"/>
  <c r="N24" i="112"/>
  <c r="N24" i="113"/>
  <c r="N24" i="114"/>
  <c r="N24" i="115"/>
  <c r="N24" i="116"/>
  <c r="N24" i="117"/>
  <c r="N24" i="118"/>
  <c r="N24" i="119"/>
  <c r="N24" i="120"/>
  <c r="N24" i="121"/>
  <c r="N24" i="122"/>
  <c r="N24" i="123"/>
  <c r="N24" i="125"/>
  <c r="H26" i="95"/>
  <c r="H25" i="95"/>
  <c r="H24" i="95"/>
  <c r="H26" i="96"/>
  <c r="H25" i="96"/>
  <c r="H24" i="96"/>
  <c r="H26" i="97"/>
  <c r="H25" i="97"/>
  <c r="H24" i="97"/>
  <c r="H26" i="98"/>
  <c r="H25" i="98"/>
  <c r="H24" i="98"/>
  <c r="H26" i="99"/>
  <c r="H25" i="99"/>
  <c r="H24" i="99"/>
  <c r="H26" i="100"/>
  <c r="H25" i="100"/>
  <c r="H24" i="100"/>
  <c r="H26" i="101"/>
  <c r="H25" i="101"/>
  <c r="H24" i="101"/>
  <c r="H26" i="102"/>
  <c r="H25" i="102"/>
  <c r="H24" i="102"/>
  <c r="H26" i="103"/>
  <c r="H25" i="103"/>
  <c r="H24" i="103"/>
  <c r="H26" i="104"/>
  <c r="H25" i="104"/>
  <c r="H24" i="104"/>
  <c r="H26" i="105"/>
  <c r="H25" i="105"/>
  <c r="H24" i="105"/>
  <c r="H26" i="106"/>
  <c r="H25" i="106"/>
  <c r="H24" i="106"/>
  <c r="H26" i="108"/>
  <c r="H25" i="108"/>
  <c r="H24" i="108"/>
  <c r="H26" i="107"/>
  <c r="H25" i="107"/>
  <c r="H24" i="107"/>
  <c r="H26" i="109"/>
  <c r="H25" i="109"/>
  <c r="H24" i="109"/>
  <c r="H26" i="110"/>
  <c r="H25" i="110"/>
  <c r="H24" i="110"/>
  <c r="H26" i="111"/>
  <c r="H25" i="111"/>
  <c r="H24" i="111"/>
  <c r="H26" i="112"/>
  <c r="H25" i="112"/>
  <c r="H24" i="112"/>
  <c r="H23" i="112"/>
  <c r="H26" i="113"/>
  <c r="H25" i="113"/>
  <c r="H24" i="113"/>
  <c r="H23" i="113"/>
  <c r="H26" i="114"/>
  <c r="H25" i="114"/>
  <c r="H24" i="114"/>
  <c r="H23" i="114"/>
  <c r="H26" i="115"/>
  <c r="H25" i="115"/>
  <c r="H24" i="115"/>
  <c r="H23" i="115"/>
  <c r="H26" i="116"/>
  <c r="H25" i="116"/>
  <c r="H24" i="116"/>
  <c r="H23" i="116"/>
  <c r="H26" i="117"/>
  <c r="H25" i="117"/>
  <c r="H24" i="117"/>
  <c r="H23" i="117"/>
  <c r="H26" i="118"/>
  <c r="H25" i="118"/>
  <c r="H24" i="118"/>
  <c r="H23" i="118"/>
  <c r="H26" i="119"/>
  <c r="H25" i="119"/>
  <c r="H24" i="119"/>
  <c r="H23" i="119"/>
  <c r="H26" i="120"/>
  <c r="H25" i="120"/>
  <c r="H24" i="120"/>
  <c r="H23" i="120"/>
  <c r="H26" i="121"/>
  <c r="H25" i="121"/>
  <c r="H24" i="121"/>
  <c r="H23" i="121"/>
  <c r="H26" i="122"/>
  <c r="H25" i="122"/>
  <c r="H24" i="122"/>
  <c r="H23" i="122"/>
  <c r="H26" i="123"/>
  <c r="H25" i="123"/>
  <c r="H24" i="123"/>
  <c r="H23" i="123"/>
  <c r="H26" i="125"/>
  <c r="H25" i="125"/>
  <c r="H24" i="125"/>
  <c r="H23" i="125"/>
  <c r="H22" i="95"/>
  <c r="H22" i="96"/>
  <c r="H22" i="97"/>
  <c r="H22" i="98"/>
  <c r="H22" i="99"/>
  <c r="H22" i="100"/>
  <c r="H22" i="101"/>
  <c r="H22" i="102"/>
  <c r="H22" i="103"/>
  <c r="H22" i="104"/>
  <c r="H22" i="105"/>
  <c r="H22" i="106"/>
  <c r="H22" i="108"/>
  <c r="H22" i="107"/>
  <c r="H22" i="109"/>
  <c r="H22" i="111"/>
  <c r="H22" i="112"/>
  <c r="H22" i="113"/>
  <c r="H22" i="114"/>
  <c r="H22" i="115"/>
  <c r="H22" i="116"/>
  <c r="H22" i="117"/>
  <c r="H22" i="118"/>
  <c r="H22" i="119"/>
  <c r="H22" i="120"/>
  <c r="H22" i="121"/>
  <c r="H22" i="122"/>
  <c r="H22" i="123"/>
  <c r="H22" i="125"/>
  <c r="B30" i="95"/>
  <c r="B31" i="95"/>
  <c r="B32" i="95"/>
  <c r="B33" i="95"/>
  <c r="B30" i="96"/>
  <c r="B31" i="96"/>
  <c r="B32" i="96"/>
  <c r="B33" i="96"/>
  <c r="B30" i="97"/>
  <c r="B31" i="97"/>
  <c r="B32" i="97"/>
  <c r="B33" i="97"/>
  <c r="B30" i="98"/>
  <c r="B31" i="98"/>
  <c r="B32" i="98"/>
  <c r="B33" i="98"/>
  <c r="B30" i="99"/>
  <c r="B31" i="99"/>
  <c r="B32" i="99"/>
  <c r="B33" i="99"/>
  <c r="B30" i="100"/>
  <c r="B31" i="100"/>
  <c r="B32" i="100"/>
  <c r="B33" i="100"/>
  <c r="B30" i="101"/>
  <c r="B31" i="101"/>
  <c r="B32" i="101"/>
  <c r="B33" i="101"/>
  <c r="B30" i="102"/>
  <c r="B31" i="102"/>
  <c r="B32" i="102"/>
  <c r="B33" i="102"/>
  <c r="B30" i="103"/>
  <c r="B31" i="103"/>
  <c r="B32" i="103"/>
  <c r="B33" i="103"/>
  <c r="B30" i="104"/>
  <c r="B31" i="104"/>
  <c r="B32" i="104"/>
  <c r="B33" i="104"/>
  <c r="B30" i="105"/>
  <c r="B31" i="105"/>
  <c r="B32" i="105"/>
  <c r="B33" i="105"/>
  <c r="B30" i="106"/>
  <c r="B31" i="106"/>
  <c r="B32" i="106"/>
  <c r="B33" i="106"/>
  <c r="B30" i="108"/>
  <c r="B31" i="108"/>
  <c r="B32" i="108"/>
  <c r="B33" i="108"/>
  <c r="B30" i="107"/>
  <c r="B31" i="107"/>
  <c r="B32" i="107"/>
  <c r="B33" i="107"/>
  <c r="B30" i="109"/>
  <c r="B31" i="109"/>
  <c r="B32" i="109"/>
  <c r="B33" i="109"/>
  <c r="B30" i="110"/>
  <c r="B31" i="110"/>
  <c r="B32" i="110"/>
  <c r="B33" i="110"/>
  <c r="B30" i="111"/>
  <c r="B31" i="111"/>
  <c r="B32" i="111"/>
  <c r="B33" i="111"/>
  <c r="B30" i="112"/>
  <c r="B31" i="112"/>
  <c r="B32" i="112"/>
  <c r="B33" i="112"/>
  <c r="B30" i="113"/>
  <c r="B31" i="113"/>
  <c r="B32" i="113"/>
  <c r="B33" i="113"/>
  <c r="B30" i="114"/>
  <c r="B31" i="114"/>
  <c r="B32" i="114"/>
  <c r="B33" i="114"/>
  <c r="B30" i="115"/>
  <c r="B31" i="115"/>
  <c r="B32" i="115"/>
  <c r="B33" i="115"/>
  <c r="B30" i="116"/>
  <c r="B31" i="116"/>
  <c r="B32" i="116"/>
  <c r="B33" i="116"/>
  <c r="B30" i="117"/>
  <c r="B31" i="117"/>
  <c r="B32" i="117"/>
  <c r="B33" i="117"/>
  <c r="B30" i="118"/>
  <c r="B31" i="118"/>
  <c r="B32" i="118"/>
  <c r="B33" i="118"/>
  <c r="B30" i="119"/>
  <c r="B31" i="119"/>
  <c r="B32" i="119"/>
  <c r="B33" i="119"/>
  <c r="B30" i="120"/>
  <c r="B31" i="120"/>
  <c r="B32" i="120"/>
  <c r="B33" i="120"/>
  <c r="B30" i="121"/>
  <c r="B31" i="121"/>
  <c r="B32" i="121"/>
  <c r="B33" i="121"/>
  <c r="B30" i="122"/>
  <c r="B31" i="122"/>
  <c r="B32" i="122"/>
  <c r="B33" i="122"/>
  <c r="B30" i="123"/>
  <c r="B31" i="123"/>
  <c r="B32" i="123"/>
  <c r="B33" i="123"/>
  <c r="B30" i="125"/>
  <c r="B31" i="125"/>
  <c r="B32" i="125"/>
  <c r="B33" i="125"/>
  <c r="B30" i="126"/>
  <c r="B31" i="126"/>
  <c r="B32" i="126"/>
  <c r="B33" i="126"/>
  <c r="B30" i="127"/>
  <c r="B31" i="127"/>
  <c r="B32" i="127"/>
  <c r="B33" i="127"/>
  <c r="B30" i="128"/>
  <c r="B31" i="128"/>
  <c r="B32" i="128"/>
  <c r="B33" i="128"/>
  <c r="B30" i="129"/>
  <c r="B31" i="129"/>
  <c r="B32" i="129"/>
  <c r="B33" i="129"/>
  <c r="B30" i="10"/>
  <c r="B31" i="10"/>
  <c r="B32" i="10"/>
  <c r="B33" i="10"/>
  <c r="B29" i="95"/>
  <c r="B29" i="96"/>
  <c r="B29" i="97"/>
  <c r="B29" i="98"/>
  <c r="B29" i="99"/>
  <c r="B29" i="100"/>
  <c r="B29" i="101"/>
  <c r="B29" i="102"/>
  <c r="B29" i="103"/>
  <c r="B29" i="104"/>
  <c r="B29" i="105"/>
  <c r="B29" i="106"/>
  <c r="B29" i="108"/>
  <c r="B29" i="107"/>
  <c r="B29" i="109"/>
  <c r="B29" i="110"/>
  <c r="B29" i="111"/>
  <c r="B29" i="112"/>
  <c r="B29" i="113"/>
  <c r="B29" i="114"/>
  <c r="B29" i="115"/>
  <c r="B29" i="116"/>
  <c r="B29" i="117"/>
  <c r="B29" i="118"/>
  <c r="B29" i="119"/>
  <c r="B29" i="120"/>
  <c r="B29" i="121"/>
  <c r="B29" i="122"/>
  <c r="B29" i="123"/>
  <c r="B29" i="125"/>
  <c r="B29" i="126"/>
  <c r="B29" i="127"/>
  <c r="B29" i="128"/>
  <c r="B29" i="129"/>
  <c r="B29" i="10"/>
  <c r="I95" i="3"/>
  <c r="G40" i="10" l="1"/>
  <c r="AF68" i="95"/>
  <c r="AF68" i="96"/>
  <c r="AF68" i="97"/>
  <c r="AF68" i="98"/>
  <c r="AF68" i="99"/>
  <c r="AF68" i="100"/>
  <c r="AF68" i="101"/>
  <c r="AF68" i="102"/>
  <c r="AF68" i="103"/>
  <c r="AF68" i="104"/>
  <c r="AF68" i="105"/>
  <c r="AF68" i="106"/>
  <c r="AF68" i="108"/>
  <c r="AF68" i="107"/>
  <c r="AF68" i="109"/>
  <c r="AF68" i="110"/>
  <c r="AF68" i="111"/>
  <c r="AF68" i="112"/>
  <c r="AF68" i="113"/>
  <c r="AF68" i="114"/>
  <c r="AF68" i="115"/>
  <c r="AF68" i="116"/>
  <c r="AF68" i="117"/>
  <c r="AF68" i="118"/>
  <c r="AF68" i="119"/>
  <c r="AF68" i="120"/>
  <c r="AF68" i="121"/>
  <c r="AF68" i="122"/>
  <c r="AF68" i="123"/>
  <c r="AF68" i="125"/>
  <c r="AF68" i="126"/>
  <c r="AF68" i="127"/>
  <c r="AF68" i="128"/>
  <c r="AF68" i="129"/>
  <c r="AF116" i="130"/>
  <c r="AF117" i="131"/>
  <c r="AF117" i="132"/>
  <c r="AF117" i="133"/>
  <c r="AF117" i="134"/>
  <c r="AF67" i="95"/>
  <c r="AF67" i="96"/>
  <c r="AF67" i="97"/>
  <c r="AF67" i="98"/>
  <c r="AF67" i="99"/>
  <c r="AF67" i="100"/>
  <c r="AF67" i="101"/>
  <c r="AF67" i="102"/>
  <c r="AF67" i="103"/>
  <c r="AF67" i="104"/>
  <c r="AF67" i="105"/>
  <c r="AF67" i="106"/>
  <c r="AF67" i="108"/>
  <c r="AF67" i="107"/>
  <c r="AF67" i="109"/>
  <c r="AF67" i="110"/>
  <c r="AF67" i="111"/>
  <c r="AF67" i="112"/>
  <c r="AF67" i="113"/>
  <c r="AF67" i="114"/>
  <c r="AF67" i="115"/>
  <c r="AF67" i="116"/>
  <c r="AF67" i="117"/>
  <c r="AF67" i="118"/>
  <c r="AF67" i="119"/>
  <c r="AF67" i="120"/>
  <c r="AF67" i="121"/>
  <c r="AF67" i="122"/>
  <c r="AF67" i="123"/>
  <c r="AF67" i="125"/>
  <c r="AF67" i="126"/>
  <c r="AF67" i="127"/>
  <c r="AF67" i="128"/>
  <c r="AF67" i="129"/>
  <c r="AF115" i="130"/>
  <c r="AF116" i="131"/>
  <c r="AF116" i="132"/>
  <c r="AF116" i="133"/>
  <c r="AF116" i="134"/>
  <c r="AF66" i="95"/>
  <c r="AF66" i="96"/>
  <c r="AF66" i="97"/>
  <c r="AF66" i="98"/>
  <c r="AF66" i="99"/>
  <c r="AF66" i="100"/>
  <c r="AF66" i="101"/>
  <c r="AF66" i="102"/>
  <c r="AF66" i="103"/>
  <c r="AF66" i="104"/>
  <c r="AF66" i="105"/>
  <c r="AF66" i="106"/>
  <c r="AF66" i="108"/>
  <c r="AF66" i="107"/>
  <c r="AF66" i="109"/>
  <c r="AF66" i="110"/>
  <c r="AF66" i="111"/>
  <c r="AF66" i="112"/>
  <c r="AF66" i="113"/>
  <c r="AF66" i="114"/>
  <c r="AF66" i="115"/>
  <c r="AF66" i="116"/>
  <c r="AF66" i="117"/>
  <c r="AF66" i="118"/>
  <c r="AF66" i="119"/>
  <c r="AF66" i="120"/>
  <c r="AF66" i="121"/>
  <c r="AF66" i="122"/>
  <c r="AF66" i="123"/>
  <c r="AF66" i="125"/>
  <c r="AF66" i="126"/>
  <c r="AF66" i="127"/>
  <c r="AF66" i="128"/>
  <c r="AF66" i="129"/>
  <c r="AF114" i="130"/>
  <c r="AF115" i="131"/>
  <c r="AF115" i="132"/>
  <c r="AF115" i="133"/>
  <c r="AF115" i="134"/>
  <c r="AF65" i="95"/>
  <c r="AF65" i="96"/>
  <c r="AF65" i="97"/>
  <c r="AF65" i="98"/>
  <c r="AF65" i="99"/>
  <c r="AF65" i="100"/>
  <c r="AF65" i="101"/>
  <c r="AF65" i="102"/>
  <c r="AF65" i="103"/>
  <c r="AF65" i="104"/>
  <c r="AF65" i="105"/>
  <c r="AF65" i="106"/>
  <c r="AF65" i="108"/>
  <c r="AF65" i="107"/>
  <c r="AF65" i="109"/>
  <c r="AF65" i="110"/>
  <c r="AF65" i="111"/>
  <c r="AF65" i="112"/>
  <c r="AF65" i="113"/>
  <c r="AF65" i="114"/>
  <c r="AF65" i="115"/>
  <c r="AF65" i="116"/>
  <c r="AF65" i="117"/>
  <c r="AF65" i="118"/>
  <c r="AF65" i="119"/>
  <c r="AF65" i="120"/>
  <c r="AF65" i="121"/>
  <c r="AF65" i="122"/>
  <c r="AF65" i="123"/>
  <c r="AF65" i="125"/>
  <c r="AF65" i="126"/>
  <c r="AF65" i="127"/>
  <c r="AF65" i="128"/>
  <c r="AF65" i="129"/>
  <c r="AF113" i="130"/>
  <c r="AF114" i="131"/>
  <c r="AF114" i="132"/>
  <c r="AF114" i="133"/>
  <c r="AF114" i="134"/>
  <c r="AF64" i="95"/>
  <c r="AF64" i="96"/>
  <c r="AF64" i="97"/>
  <c r="AF64" i="98"/>
  <c r="AF64" i="99"/>
  <c r="AF64" i="100"/>
  <c r="AF64" i="101"/>
  <c r="AF64" i="102"/>
  <c r="AF64" i="103"/>
  <c r="AF64" i="104"/>
  <c r="AF64" i="105"/>
  <c r="AF64" i="106"/>
  <c r="AF64" i="108"/>
  <c r="AF64" i="107"/>
  <c r="AF64" i="109"/>
  <c r="AF64" i="110"/>
  <c r="AF64" i="111"/>
  <c r="AF64" i="112"/>
  <c r="AF64" i="113"/>
  <c r="AF64" i="114"/>
  <c r="AF64" i="115"/>
  <c r="AF64" i="116"/>
  <c r="AF64" i="117"/>
  <c r="AF64" i="118"/>
  <c r="AF64" i="119"/>
  <c r="AF64" i="120"/>
  <c r="AF64" i="121"/>
  <c r="AF64" i="122"/>
  <c r="AF64" i="123"/>
  <c r="AF64" i="125"/>
  <c r="AF64" i="126"/>
  <c r="AF64" i="127"/>
  <c r="AF64" i="128"/>
  <c r="AF64" i="129"/>
  <c r="AF112" i="130"/>
  <c r="AF113" i="131"/>
  <c r="AF113" i="132"/>
  <c r="AF113" i="133"/>
  <c r="AF113" i="134"/>
  <c r="AF63" i="95"/>
  <c r="AF63" i="96"/>
  <c r="AF63" i="97"/>
  <c r="AF63" i="98"/>
  <c r="AF63" i="99"/>
  <c r="AF63" i="100"/>
  <c r="AF63" i="101"/>
  <c r="AF63" i="102"/>
  <c r="AF63" i="103"/>
  <c r="AF63" i="104"/>
  <c r="AF63" i="105"/>
  <c r="AF63" i="106"/>
  <c r="AF63" i="108"/>
  <c r="AF63" i="107"/>
  <c r="AF63" i="109"/>
  <c r="AF63" i="110"/>
  <c r="AF63" i="111"/>
  <c r="AF63" i="112"/>
  <c r="AF63" i="113"/>
  <c r="AF63" i="114"/>
  <c r="AF63" i="115"/>
  <c r="AF63" i="116"/>
  <c r="AF63" i="117"/>
  <c r="AF63" i="118"/>
  <c r="AF63" i="119"/>
  <c r="AF63" i="120"/>
  <c r="AF63" i="121"/>
  <c r="AF63" i="122"/>
  <c r="AF63" i="123"/>
  <c r="AF63" i="125"/>
  <c r="AF63" i="126"/>
  <c r="AF63" i="127"/>
  <c r="AF63" i="128"/>
  <c r="AF63" i="129"/>
  <c r="AF111" i="130"/>
  <c r="AF112" i="131"/>
  <c r="AF112" i="132"/>
  <c r="AF112" i="133"/>
  <c r="AF112" i="134"/>
  <c r="AF62" i="95"/>
  <c r="AF62" i="96"/>
  <c r="AF62" i="97"/>
  <c r="AF62" i="98"/>
  <c r="AF62" i="99"/>
  <c r="AF62" i="100"/>
  <c r="AF62" i="101"/>
  <c r="AF62" i="102"/>
  <c r="AF62" i="103"/>
  <c r="AF62" i="104"/>
  <c r="AF62" i="105"/>
  <c r="AF62" i="106"/>
  <c r="AF62" i="108"/>
  <c r="AF62" i="107"/>
  <c r="AF62" i="109"/>
  <c r="AF62" i="110"/>
  <c r="AF62" i="111"/>
  <c r="AF62" i="112"/>
  <c r="AF62" i="113"/>
  <c r="AF62" i="114"/>
  <c r="AF62" i="115"/>
  <c r="AF62" i="116"/>
  <c r="AF62" i="117"/>
  <c r="AF62" i="118"/>
  <c r="AF62" i="119"/>
  <c r="AF62" i="120"/>
  <c r="AF62" i="121"/>
  <c r="AF62" i="122"/>
  <c r="AF62" i="123"/>
  <c r="AF62" i="125"/>
  <c r="AF62" i="126"/>
  <c r="AF62" i="127"/>
  <c r="AF62" i="128"/>
  <c r="AF62" i="129"/>
  <c r="AF110" i="130"/>
  <c r="AF111" i="131"/>
  <c r="AF111" i="132"/>
  <c r="AF111" i="133"/>
  <c r="AF111" i="134"/>
  <c r="AF61" i="95"/>
  <c r="AF61" i="96"/>
  <c r="AF61" i="97"/>
  <c r="AF61" i="98"/>
  <c r="AF61" i="99"/>
  <c r="AF61" i="100"/>
  <c r="AF61" i="101"/>
  <c r="AF61" i="102"/>
  <c r="AF61" i="103"/>
  <c r="AF61" i="104"/>
  <c r="AF61" i="105"/>
  <c r="AF61" i="106"/>
  <c r="AF61" i="108"/>
  <c r="AF61" i="107"/>
  <c r="AF61" i="109"/>
  <c r="AF61" i="110"/>
  <c r="AF61" i="111"/>
  <c r="AF61" i="112"/>
  <c r="AF61" i="113"/>
  <c r="AF61" i="114"/>
  <c r="AF61" i="115"/>
  <c r="AF61" i="116"/>
  <c r="AF61" i="117"/>
  <c r="AF61" i="118"/>
  <c r="AF61" i="119"/>
  <c r="AF61" i="120"/>
  <c r="AF61" i="121"/>
  <c r="AF61" i="122"/>
  <c r="AF61" i="123"/>
  <c r="AF61" i="125"/>
  <c r="AF61" i="126"/>
  <c r="AF61" i="127"/>
  <c r="AF61" i="128"/>
  <c r="AF61" i="129"/>
  <c r="AF109" i="130"/>
  <c r="AF110" i="131"/>
  <c r="AF110" i="132"/>
  <c r="AF110" i="133"/>
  <c r="AF110" i="134"/>
  <c r="AF60" i="95"/>
  <c r="AF60" i="96"/>
  <c r="AF60" i="97"/>
  <c r="AF60" i="98"/>
  <c r="AF60" i="99"/>
  <c r="AF60" i="100"/>
  <c r="AF60" i="101"/>
  <c r="AF60" i="102"/>
  <c r="AF60" i="103"/>
  <c r="AF60" i="104"/>
  <c r="AF60" i="105"/>
  <c r="AF60" i="106"/>
  <c r="AF60" i="108"/>
  <c r="AF60" i="107"/>
  <c r="AF60" i="109"/>
  <c r="AF60" i="110"/>
  <c r="AF60" i="111"/>
  <c r="AF60" i="112"/>
  <c r="AF60" i="113"/>
  <c r="AF60" i="114"/>
  <c r="AF60" i="115"/>
  <c r="AF60" i="116"/>
  <c r="AF60" i="117"/>
  <c r="AF60" i="118"/>
  <c r="AF60" i="119"/>
  <c r="AF60" i="120"/>
  <c r="AF60" i="121"/>
  <c r="AF60" i="122"/>
  <c r="AF60" i="123"/>
  <c r="AF60" i="125"/>
  <c r="AF60" i="126"/>
  <c r="AF60" i="127"/>
  <c r="AF60" i="128"/>
  <c r="AF60" i="129"/>
  <c r="AF108" i="130"/>
  <c r="AF109" i="131"/>
  <c r="AF109" i="132"/>
  <c r="AF109" i="133"/>
  <c r="AF109" i="134"/>
  <c r="AF59" i="95"/>
  <c r="AF59" i="96"/>
  <c r="AF59" i="97"/>
  <c r="AF59" i="98"/>
  <c r="AF59" i="99"/>
  <c r="AF59" i="100"/>
  <c r="AF59" i="101"/>
  <c r="AF59" i="102"/>
  <c r="AF59" i="103"/>
  <c r="AF59" i="104"/>
  <c r="AF59" i="105"/>
  <c r="AF59" i="106"/>
  <c r="AF59" i="108"/>
  <c r="AF59" i="107"/>
  <c r="AF59" i="109"/>
  <c r="AF59" i="110"/>
  <c r="AF59" i="111"/>
  <c r="AF59" i="112"/>
  <c r="AF59" i="113"/>
  <c r="AF59" i="114"/>
  <c r="AF59" i="115"/>
  <c r="AF59" i="116"/>
  <c r="AF59" i="117"/>
  <c r="AF59" i="118"/>
  <c r="AF59" i="119"/>
  <c r="AF59" i="120"/>
  <c r="AF59" i="121"/>
  <c r="AF59" i="122"/>
  <c r="AF59" i="123"/>
  <c r="AF59" i="125"/>
  <c r="AF59" i="126"/>
  <c r="AF59" i="127"/>
  <c r="AF59" i="128"/>
  <c r="AF59" i="129"/>
  <c r="AF107" i="130"/>
  <c r="AF108" i="131"/>
  <c r="AF108" i="132"/>
  <c r="AF108" i="133"/>
  <c r="AF108" i="134"/>
  <c r="AF58" i="95"/>
  <c r="AF58" i="96"/>
  <c r="AF58" i="97"/>
  <c r="AF58" i="98"/>
  <c r="AF58" i="99"/>
  <c r="AF58" i="100"/>
  <c r="AF58" i="101"/>
  <c r="AF58" i="102"/>
  <c r="AF58" i="103"/>
  <c r="AF58" i="104"/>
  <c r="AF58" i="105"/>
  <c r="AF58" i="106"/>
  <c r="AF58" i="108"/>
  <c r="AF58" i="107"/>
  <c r="AF58" i="109"/>
  <c r="AF58" i="110"/>
  <c r="AF58" i="111"/>
  <c r="AF58" i="112"/>
  <c r="AF58" i="113"/>
  <c r="AF58" i="114"/>
  <c r="AF58" i="115"/>
  <c r="AF58" i="116"/>
  <c r="AF58" i="117"/>
  <c r="AF58" i="118"/>
  <c r="AF58" i="119"/>
  <c r="AF58" i="120"/>
  <c r="AF58" i="121"/>
  <c r="AF58" i="122"/>
  <c r="AF58" i="123"/>
  <c r="AF58" i="125"/>
  <c r="AF58" i="126"/>
  <c r="AF58" i="127"/>
  <c r="AF58" i="128"/>
  <c r="AF58" i="129"/>
  <c r="AF106" i="130"/>
  <c r="AF107" i="131"/>
  <c r="AF107" i="132"/>
  <c r="AF107" i="133"/>
  <c r="AF107" i="134"/>
  <c r="AF55" i="95"/>
  <c r="AF55" i="96"/>
  <c r="AF55" i="97"/>
  <c r="AF55" i="98"/>
  <c r="AF55" i="99"/>
  <c r="AF55" i="100"/>
  <c r="AF55" i="101"/>
  <c r="AF55" i="102"/>
  <c r="AF55" i="103"/>
  <c r="AF55" i="104"/>
  <c r="AF55" i="105"/>
  <c r="AF55" i="106"/>
  <c r="AF55" i="108"/>
  <c r="AF55" i="107"/>
  <c r="AF55" i="109"/>
  <c r="AF55" i="110"/>
  <c r="AF55" i="111"/>
  <c r="AF55" i="112"/>
  <c r="AF55" i="113"/>
  <c r="AF55" i="114"/>
  <c r="AF55" i="115"/>
  <c r="AF55" i="116"/>
  <c r="AF55" i="117"/>
  <c r="AF55" i="118"/>
  <c r="AF55" i="119"/>
  <c r="AF55" i="120"/>
  <c r="AF55" i="121"/>
  <c r="AF55" i="122"/>
  <c r="AF55" i="123"/>
  <c r="AF55" i="125"/>
  <c r="AF55" i="126"/>
  <c r="AF55" i="127"/>
  <c r="AF55" i="128"/>
  <c r="AF55" i="129"/>
  <c r="AF96" i="130"/>
  <c r="AF97" i="131"/>
  <c r="AF97" i="132"/>
  <c r="AF97" i="133"/>
  <c r="AF97" i="134"/>
  <c r="AF53" i="95"/>
  <c r="AF53" i="96"/>
  <c r="AF53" i="97"/>
  <c r="AF53" i="98"/>
  <c r="AF53" i="99"/>
  <c r="AF53" i="100"/>
  <c r="AF53" i="101"/>
  <c r="AF53" i="102"/>
  <c r="AF53" i="103"/>
  <c r="AF53" i="104"/>
  <c r="AF53" i="105"/>
  <c r="AF53" i="106"/>
  <c r="AF53" i="108"/>
  <c r="AF53" i="107"/>
  <c r="AF53" i="109"/>
  <c r="AF53" i="110"/>
  <c r="AF53" i="111"/>
  <c r="AF53" i="112"/>
  <c r="AF53" i="113"/>
  <c r="AF53" i="114"/>
  <c r="AF53" i="115"/>
  <c r="AF53" i="116"/>
  <c r="AF53" i="117"/>
  <c r="AF53" i="118"/>
  <c r="AF53" i="119"/>
  <c r="AF53" i="120"/>
  <c r="AF53" i="121"/>
  <c r="AF53" i="122"/>
  <c r="AF53" i="123"/>
  <c r="AF53" i="125"/>
  <c r="AF53" i="126"/>
  <c r="AF53" i="127"/>
  <c r="AF53" i="128"/>
  <c r="AF53" i="129"/>
  <c r="AF94" i="130"/>
  <c r="AF95" i="131"/>
  <c r="AF95" i="132"/>
  <c r="AF95" i="133"/>
  <c r="AF95" i="134"/>
  <c r="AF52" i="95"/>
  <c r="AF52" i="96"/>
  <c r="AF52" i="97"/>
  <c r="AF52" i="98"/>
  <c r="AF52" i="99"/>
  <c r="AF52" i="100"/>
  <c r="AF52" i="101"/>
  <c r="AF52" i="102"/>
  <c r="AF52" i="103"/>
  <c r="AF52" i="104"/>
  <c r="AF52" i="105"/>
  <c r="AF52" i="106"/>
  <c r="AF52" i="108"/>
  <c r="AF52" i="107"/>
  <c r="AF52" i="109"/>
  <c r="AF52" i="110"/>
  <c r="AF52" i="111"/>
  <c r="AF52" i="112"/>
  <c r="AF52" i="113"/>
  <c r="AF52" i="114"/>
  <c r="AF52" i="115"/>
  <c r="AF52" i="116"/>
  <c r="AF52" i="117"/>
  <c r="AF52" i="118"/>
  <c r="AF52" i="119"/>
  <c r="AF52" i="120"/>
  <c r="AF52" i="121"/>
  <c r="AF52" i="122"/>
  <c r="AF52" i="123"/>
  <c r="AF52" i="125"/>
  <c r="AF52" i="126"/>
  <c r="AF52" i="127"/>
  <c r="AF52" i="128"/>
  <c r="AF52" i="129"/>
  <c r="AF93" i="130"/>
  <c r="AF94" i="131"/>
  <c r="AF94" i="132"/>
  <c r="AF94" i="133"/>
  <c r="AF94" i="134"/>
  <c r="AF51" i="95"/>
  <c r="AF51" i="96"/>
  <c r="AF51" i="97"/>
  <c r="AF51" i="98"/>
  <c r="AF51" i="99"/>
  <c r="AF51" i="100"/>
  <c r="AF51" i="101"/>
  <c r="AF51" i="102"/>
  <c r="AF51" i="103"/>
  <c r="AF51" i="104"/>
  <c r="AF51" i="105"/>
  <c r="AF51" i="106"/>
  <c r="AF51" i="108"/>
  <c r="AF51" i="107"/>
  <c r="AF51" i="109"/>
  <c r="AF51" i="110"/>
  <c r="AF51" i="111"/>
  <c r="AF51" i="112"/>
  <c r="AF51" i="113"/>
  <c r="AF51" i="114"/>
  <c r="AF51" i="115"/>
  <c r="AF51" i="116"/>
  <c r="AF51" i="117"/>
  <c r="AF51" i="118"/>
  <c r="AF51" i="119"/>
  <c r="AF51" i="120"/>
  <c r="AF51" i="121"/>
  <c r="AF51" i="122"/>
  <c r="AF51" i="123"/>
  <c r="AF51" i="125"/>
  <c r="AF51" i="126"/>
  <c r="AF51" i="127"/>
  <c r="AF51" i="128"/>
  <c r="AF51" i="129"/>
  <c r="AF92" i="130"/>
  <c r="AF93" i="131"/>
  <c r="AF93" i="132"/>
  <c r="AF93" i="133"/>
  <c r="AF93" i="134"/>
  <c r="AF50" i="95"/>
  <c r="AF50" i="96"/>
  <c r="AF50" i="97"/>
  <c r="AF50" i="98"/>
  <c r="AF50" i="99"/>
  <c r="AF50" i="100"/>
  <c r="AF50" i="101"/>
  <c r="AF50" i="102"/>
  <c r="AF50" i="103"/>
  <c r="AF50" i="104"/>
  <c r="AF50" i="105"/>
  <c r="AF50" i="106"/>
  <c r="AF50" i="108"/>
  <c r="AF50" i="107"/>
  <c r="AF50" i="109"/>
  <c r="AF50" i="110"/>
  <c r="AF50" i="111"/>
  <c r="AF50" i="112"/>
  <c r="AF50" i="113"/>
  <c r="AF50" i="114"/>
  <c r="AF50" i="115"/>
  <c r="AF50" i="116"/>
  <c r="AF50" i="117"/>
  <c r="AF50" i="118"/>
  <c r="AF50" i="119"/>
  <c r="AF50" i="120"/>
  <c r="AF50" i="121"/>
  <c r="AF50" i="122"/>
  <c r="AF50" i="123"/>
  <c r="AF50" i="125"/>
  <c r="AF50" i="126"/>
  <c r="AF50" i="127"/>
  <c r="AF50" i="128"/>
  <c r="AF50" i="129"/>
  <c r="AF91" i="130"/>
  <c r="AF92" i="131"/>
  <c r="AF92" i="132"/>
  <c r="AF92" i="133"/>
  <c r="AF92" i="134"/>
  <c r="AF49" i="95"/>
  <c r="AF49" i="96"/>
  <c r="AF49" i="97"/>
  <c r="AF49" i="98"/>
  <c r="AF49" i="99"/>
  <c r="AF49" i="100"/>
  <c r="AF49" i="101"/>
  <c r="AF49" i="102"/>
  <c r="AF49" i="103"/>
  <c r="AF49" i="104"/>
  <c r="AF49" i="105"/>
  <c r="AF49" i="106"/>
  <c r="AF49" i="108"/>
  <c r="AF49" i="107"/>
  <c r="AF49" i="109"/>
  <c r="AF49" i="110"/>
  <c r="AF49" i="111"/>
  <c r="AF49" i="112"/>
  <c r="AF49" i="113"/>
  <c r="AF49" i="114"/>
  <c r="AF49" i="115"/>
  <c r="AF49" i="116"/>
  <c r="AF49" i="117"/>
  <c r="AF49" i="118"/>
  <c r="AF49" i="119"/>
  <c r="AF49" i="120"/>
  <c r="AF49" i="121"/>
  <c r="AF49" i="122"/>
  <c r="AF49" i="123"/>
  <c r="AF49" i="125"/>
  <c r="AF49" i="126"/>
  <c r="AF49" i="127"/>
  <c r="AF49" i="128"/>
  <c r="AF49" i="129"/>
  <c r="AF90" i="130"/>
  <c r="AF91" i="131"/>
  <c r="AF91" i="132"/>
  <c r="AF91" i="133"/>
  <c r="AF91" i="134"/>
  <c r="AF48" i="95"/>
  <c r="AF48" i="96"/>
  <c r="AF48" i="97"/>
  <c r="AF48" i="98"/>
  <c r="AF48" i="99"/>
  <c r="AF48" i="100"/>
  <c r="AF48" i="101"/>
  <c r="AF48" i="102"/>
  <c r="AF48" i="103"/>
  <c r="AF48" i="104"/>
  <c r="AF48" i="105"/>
  <c r="AF48" i="106"/>
  <c r="AF48" i="108"/>
  <c r="AF48" i="107"/>
  <c r="AF48" i="109"/>
  <c r="AF48" i="110"/>
  <c r="AF48" i="111"/>
  <c r="AF48" i="112"/>
  <c r="AF48" i="113"/>
  <c r="AF48" i="114"/>
  <c r="AF48" i="115"/>
  <c r="AF48" i="116"/>
  <c r="AF48" i="117"/>
  <c r="AF48" i="118"/>
  <c r="AF48" i="119"/>
  <c r="AF48" i="120"/>
  <c r="AF48" i="121"/>
  <c r="AF48" i="122"/>
  <c r="AF48" i="123"/>
  <c r="AF48" i="125"/>
  <c r="AF48" i="126"/>
  <c r="AF48" i="127"/>
  <c r="AF48" i="128"/>
  <c r="AF48" i="129"/>
  <c r="AF89" i="130"/>
  <c r="AF90" i="131"/>
  <c r="AF90" i="132"/>
  <c r="AF90" i="133"/>
  <c r="AF90" i="134"/>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77" i="130"/>
  <c r="AF78" i="131"/>
  <c r="AF78" i="132"/>
  <c r="AF78" i="133"/>
  <c r="AF78"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76" i="130"/>
  <c r="AF77" i="131"/>
  <c r="AF77" i="132"/>
  <c r="AF77" i="133"/>
  <c r="AF77"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75" i="130"/>
  <c r="AF76" i="131"/>
  <c r="AF76" i="132"/>
  <c r="AF76" i="133"/>
  <c r="AF76"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74" i="130"/>
  <c r="AF75" i="131"/>
  <c r="AF75" i="132"/>
  <c r="AF75" i="133"/>
  <c r="AF75"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73" i="130"/>
  <c r="AF74" i="131"/>
  <c r="AF74" i="132"/>
  <c r="AF74" i="133"/>
  <c r="AF74" i="134"/>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72" i="130"/>
  <c r="AF73" i="131"/>
  <c r="AF73" i="132"/>
  <c r="AF73" i="133"/>
  <c r="AF73" i="134"/>
  <c r="AF37" i="95"/>
  <c r="AF37" i="96"/>
  <c r="AF37" i="97"/>
  <c r="AF37" i="98"/>
  <c r="AF37" i="99"/>
  <c r="AF37" i="100"/>
  <c r="AF37" i="101"/>
  <c r="AF37" i="102"/>
  <c r="AF37" i="103"/>
  <c r="AF37" i="104"/>
  <c r="AF37" i="105"/>
  <c r="AF37" i="106"/>
  <c r="AF37" i="108"/>
  <c r="AF37" i="107"/>
  <c r="AF37" i="109"/>
  <c r="AF37" i="110"/>
  <c r="AF37" i="111"/>
  <c r="AF37" i="112"/>
  <c r="AF37" i="113"/>
  <c r="AF37" i="114"/>
  <c r="AF37" i="115"/>
  <c r="AF37" i="116"/>
  <c r="AF37" i="117"/>
  <c r="AF37" i="118"/>
  <c r="AF37" i="119"/>
  <c r="AF37" i="120"/>
  <c r="AF37" i="121"/>
  <c r="AF37" i="122"/>
  <c r="AF37" i="123"/>
  <c r="AF37" i="125"/>
  <c r="AF37" i="126"/>
  <c r="AF37" i="127"/>
  <c r="AF37" i="128"/>
  <c r="AF37" i="129"/>
  <c r="AF56" i="130"/>
  <c r="AF57" i="131"/>
  <c r="AF57" i="132"/>
  <c r="AF57" i="133"/>
  <c r="AF57" i="134"/>
  <c r="AF36" i="95"/>
  <c r="AF36" i="96"/>
  <c r="AF36" i="97"/>
  <c r="AF36" i="98"/>
  <c r="AF36" i="99"/>
  <c r="AF36" i="100"/>
  <c r="AF36" i="101"/>
  <c r="AF36" i="102"/>
  <c r="AF36" i="103"/>
  <c r="AF36" i="104"/>
  <c r="AF36" i="105"/>
  <c r="AF36" i="106"/>
  <c r="AF36" i="108"/>
  <c r="AF36" i="107"/>
  <c r="AF36" i="109"/>
  <c r="AF36" i="110"/>
  <c r="AF36" i="111"/>
  <c r="AF36" i="112"/>
  <c r="AF36" i="113"/>
  <c r="AF36" i="114"/>
  <c r="AF36" i="115"/>
  <c r="AF36" i="116"/>
  <c r="AF36" i="117"/>
  <c r="AF36" i="118"/>
  <c r="AF36" i="119"/>
  <c r="AF36" i="120"/>
  <c r="AF36" i="121"/>
  <c r="AF36" i="122"/>
  <c r="AF36" i="123"/>
  <c r="AF36" i="125"/>
  <c r="AF36" i="126"/>
  <c r="AF36" i="127"/>
  <c r="AF36" i="128"/>
  <c r="AF36" i="129"/>
  <c r="AF55" i="130"/>
  <c r="AF56" i="131"/>
  <c r="AF56" i="132"/>
  <c r="AF56" i="133"/>
  <c r="AF56" i="134"/>
  <c r="AF44" i="130"/>
  <c r="AF45" i="131"/>
  <c r="AF45" i="132"/>
  <c r="AF45" i="133"/>
  <c r="AF45" i="134"/>
  <c r="AF43" i="130"/>
  <c r="AF44" i="131"/>
  <c r="AF44" i="132"/>
  <c r="AF44" i="133"/>
  <c r="AF44" i="134"/>
  <c r="AF33" i="95"/>
  <c r="AF33" i="96"/>
  <c r="AF33" i="97"/>
  <c r="AF33" i="98"/>
  <c r="AF33" i="99"/>
  <c r="AF33" i="100"/>
  <c r="AF33" i="101"/>
  <c r="AF33" i="102"/>
  <c r="AF33" i="103"/>
  <c r="AF33" i="104"/>
  <c r="AF33" i="105"/>
  <c r="AF33" i="106"/>
  <c r="AF33" i="108"/>
  <c r="AF33" i="107"/>
  <c r="AF33" i="109"/>
  <c r="AF33" i="110"/>
  <c r="AF33" i="111"/>
  <c r="AF33" i="112"/>
  <c r="AF33" i="113"/>
  <c r="AF33" i="114"/>
  <c r="AF33" i="115"/>
  <c r="AF33" i="116"/>
  <c r="AF33" i="117"/>
  <c r="AF33" i="118"/>
  <c r="AF33" i="119"/>
  <c r="AF33" i="120"/>
  <c r="AF33" i="121"/>
  <c r="AF33" i="122"/>
  <c r="AF33" i="123"/>
  <c r="AF33" i="125"/>
  <c r="AF33" i="126"/>
  <c r="AF33" i="127"/>
  <c r="AF33" i="128"/>
  <c r="AF33" i="129"/>
  <c r="AF42" i="130"/>
  <c r="AF43" i="131"/>
  <c r="AF43" i="132"/>
  <c r="AF43" i="133"/>
  <c r="AF43" i="134"/>
  <c r="AF32" i="95"/>
  <c r="AF32" i="96"/>
  <c r="AF32" i="97"/>
  <c r="AF32" i="98"/>
  <c r="AF32" i="99"/>
  <c r="AF32" i="100"/>
  <c r="AF32" i="101"/>
  <c r="AF32" i="102"/>
  <c r="AF32" i="103"/>
  <c r="AF32" i="104"/>
  <c r="AF32" i="105"/>
  <c r="AF32" i="106"/>
  <c r="AF32" i="108"/>
  <c r="AF32" i="107"/>
  <c r="AF32" i="109"/>
  <c r="AF32" i="110"/>
  <c r="AF32" i="111"/>
  <c r="AF32" i="112"/>
  <c r="AF32" i="113"/>
  <c r="AF32" i="114"/>
  <c r="AF32" i="115"/>
  <c r="AF32" i="116"/>
  <c r="AF32" i="117"/>
  <c r="AF32" i="118"/>
  <c r="AF32" i="119"/>
  <c r="AF32" i="120"/>
  <c r="AF32" i="121"/>
  <c r="AF32" i="122"/>
  <c r="AF32" i="123"/>
  <c r="AF32" i="125"/>
  <c r="AF32" i="126"/>
  <c r="AF32" i="127"/>
  <c r="AF32" i="128"/>
  <c r="AF32" i="129"/>
  <c r="AF41" i="130"/>
  <c r="AF42" i="131"/>
  <c r="AF42" i="132"/>
  <c r="AF42" i="133"/>
  <c r="AF42" i="134"/>
  <c r="AF31" i="95"/>
  <c r="AF31" i="96"/>
  <c r="AF31" i="97"/>
  <c r="AF31" i="98"/>
  <c r="AF31" i="99"/>
  <c r="AF31" i="100"/>
  <c r="AF31" i="101"/>
  <c r="AF31" i="102"/>
  <c r="AF31" i="103"/>
  <c r="AF31" i="104"/>
  <c r="AF31" i="105"/>
  <c r="AF31" i="106"/>
  <c r="AF31" i="108"/>
  <c r="AF31" i="107"/>
  <c r="AF31" i="109"/>
  <c r="AF31" i="110"/>
  <c r="AF31" i="111"/>
  <c r="AF31" i="112"/>
  <c r="AF31" i="113"/>
  <c r="AF31" i="114"/>
  <c r="AF31" i="115"/>
  <c r="AF31" i="116"/>
  <c r="AF31" i="117"/>
  <c r="AF31" i="118"/>
  <c r="AF31" i="119"/>
  <c r="AF31" i="120"/>
  <c r="AF31" i="121"/>
  <c r="AF31" i="122"/>
  <c r="AF31" i="123"/>
  <c r="AF31" i="125"/>
  <c r="AF31" i="126"/>
  <c r="AF31" i="127"/>
  <c r="AF31" i="128"/>
  <c r="AF31" i="129"/>
  <c r="AF40" i="130"/>
  <c r="AF41" i="131"/>
  <c r="AF41" i="132"/>
  <c r="AF41" i="133"/>
  <c r="AF41" i="134"/>
  <c r="AF30" i="95"/>
  <c r="AF30" i="96"/>
  <c r="AF30" i="97"/>
  <c r="AF30" i="98"/>
  <c r="AF30" i="99"/>
  <c r="AF30" i="100"/>
  <c r="AF30" i="101"/>
  <c r="AF30" i="102"/>
  <c r="AF30" i="103"/>
  <c r="AF30" i="104"/>
  <c r="AF30" i="105"/>
  <c r="AF30" i="106"/>
  <c r="AF30" i="108"/>
  <c r="AF30" i="107"/>
  <c r="AF30" i="109"/>
  <c r="AF30" i="110"/>
  <c r="AF30" i="111"/>
  <c r="AF30" i="112"/>
  <c r="AF30" i="113"/>
  <c r="AF30" i="114"/>
  <c r="AF30" i="115"/>
  <c r="AF30" i="116"/>
  <c r="AF30" i="117"/>
  <c r="AF30" i="118"/>
  <c r="AF30" i="119"/>
  <c r="AF30" i="120"/>
  <c r="AF30" i="121"/>
  <c r="AF30" i="122"/>
  <c r="AF30" i="123"/>
  <c r="AF30" i="125"/>
  <c r="AF30" i="126"/>
  <c r="AF30" i="127"/>
  <c r="AF30" i="128"/>
  <c r="AF30" i="129"/>
  <c r="AF39" i="130"/>
  <c r="AF40" i="131"/>
  <c r="AF40" i="132"/>
  <c r="AF40" i="133"/>
  <c r="AF40" i="134"/>
  <c r="AF29" i="95"/>
  <c r="AF29" i="96"/>
  <c r="AF29" i="97"/>
  <c r="AF29" i="98"/>
  <c r="AF29" i="99"/>
  <c r="AF29" i="100"/>
  <c r="AF29" i="101"/>
  <c r="AF29" i="102"/>
  <c r="AF29" i="103"/>
  <c r="AF29" i="104"/>
  <c r="AF29" i="105"/>
  <c r="AF29" i="106"/>
  <c r="AF29" i="108"/>
  <c r="AF29" i="107"/>
  <c r="AF29" i="109"/>
  <c r="AF29" i="110"/>
  <c r="AF29" i="111"/>
  <c r="AF29" i="112"/>
  <c r="AF29" i="113"/>
  <c r="AF29" i="114"/>
  <c r="AF29" i="115"/>
  <c r="AF29" i="116"/>
  <c r="AF29" i="117"/>
  <c r="AF29" i="118"/>
  <c r="AF29" i="119"/>
  <c r="AF29" i="120"/>
  <c r="AF29" i="121"/>
  <c r="AF29" i="122"/>
  <c r="AF29" i="123"/>
  <c r="AF29" i="125"/>
  <c r="AF29" i="126"/>
  <c r="AF29" i="127"/>
  <c r="AF29" i="128"/>
  <c r="AF29" i="129"/>
  <c r="AF38" i="130"/>
  <c r="AF39" i="131"/>
  <c r="AF39" i="132"/>
  <c r="AF39" i="133"/>
  <c r="AF39" i="134"/>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68" i="95"/>
  <c r="Z68" i="96"/>
  <c r="Z68" i="97"/>
  <c r="Z68" i="98"/>
  <c r="Z68" i="99"/>
  <c r="Z68" i="100"/>
  <c r="Z68" i="101"/>
  <c r="Z68" i="102"/>
  <c r="Z68" i="103"/>
  <c r="Z68" i="104"/>
  <c r="Z68" i="105"/>
  <c r="Z68" i="106"/>
  <c r="Z68" i="108"/>
  <c r="Z68" i="107"/>
  <c r="Z68" i="109"/>
  <c r="Z68" i="110"/>
  <c r="Z68" i="111"/>
  <c r="Z68" i="112"/>
  <c r="Z68" i="113"/>
  <c r="Z68" i="114"/>
  <c r="Z68" i="115"/>
  <c r="Z68" i="116"/>
  <c r="Z68" i="117"/>
  <c r="Z68" i="118"/>
  <c r="Z68" i="119"/>
  <c r="Z68" i="120"/>
  <c r="Z68" i="121"/>
  <c r="Z68" i="122"/>
  <c r="Z68" i="123"/>
  <c r="Z68" i="125"/>
  <c r="Z68" i="126"/>
  <c r="Z68" i="127"/>
  <c r="Z68" i="128"/>
  <c r="Z68" i="129"/>
  <c r="Z116" i="130"/>
  <c r="Z117" i="131"/>
  <c r="Z117" i="132"/>
  <c r="Z117" i="133"/>
  <c r="Z117" i="134"/>
  <c r="Z67" i="95"/>
  <c r="Z67" i="96"/>
  <c r="Z67" i="97"/>
  <c r="Z67" i="98"/>
  <c r="Z67" i="99"/>
  <c r="Z67" i="100"/>
  <c r="Z67" i="101"/>
  <c r="Z67" i="102"/>
  <c r="Z67" i="103"/>
  <c r="Z67" i="104"/>
  <c r="Z67" i="105"/>
  <c r="Z67" i="106"/>
  <c r="Z67" i="108"/>
  <c r="Z67" i="107"/>
  <c r="Z67" i="109"/>
  <c r="Z67" i="110"/>
  <c r="Z67" i="111"/>
  <c r="Z67" i="112"/>
  <c r="Z67" i="113"/>
  <c r="Z67" i="114"/>
  <c r="Z67" i="115"/>
  <c r="Z67" i="116"/>
  <c r="Z67" i="117"/>
  <c r="Z67" i="118"/>
  <c r="Z67" i="119"/>
  <c r="Z67" i="120"/>
  <c r="Z67" i="121"/>
  <c r="Z67" i="122"/>
  <c r="Z67" i="123"/>
  <c r="Z67" i="125"/>
  <c r="Z67" i="126"/>
  <c r="Z67" i="127"/>
  <c r="Z67" i="128"/>
  <c r="Z67" i="129"/>
  <c r="Z115" i="130"/>
  <c r="Z116" i="131"/>
  <c r="Z116" i="132"/>
  <c r="Z116" i="133"/>
  <c r="Z116" i="134"/>
  <c r="Z66" i="95"/>
  <c r="Z66" i="96"/>
  <c r="Z66" i="97"/>
  <c r="Z66" i="98"/>
  <c r="Z66" i="99"/>
  <c r="Z66" i="100"/>
  <c r="Z66" i="101"/>
  <c r="Z66" i="102"/>
  <c r="Z66" i="103"/>
  <c r="Z66" i="104"/>
  <c r="Z66" i="105"/>
  <c r="Z66" i="106"/>
  <c r="Z66" i="108"/>
  <c r="Z66" i="107"/>
  <c r="Z66" i="109"/>
  <c r="Z66" i="110"/>
  <c r="Z66" i="111"/>
  <c r="Z66" i="112"/>
  <c r="Z66" i="113"/>
  <c r="Z66" i="114"/>
  <c r="Z66" i="115"/>
  <c r="Z66" i="116"/>
  <c r="Z66" i="117"/>
  <c r="Z66" i="118"/>
  <c r="Z66" i="119"/>
  <c r="Z66" i="120"/>
  <c r="Z66" i="121"/>
  <c r="Z66" i="122"/>
  <c r="Z66" i="123"/>
  <c r="Z66" i="125"/>
  <c r="Z66" i="126"/>
  <c r="Z66" i="127"/>
  <c r="Z66" i="128"/>
  <c r="Z66" i="129"/>
  <c r="Z114" i="130"/>
  <c r="Z115" i="131"/>
  <c r="Z115" i="132"/>
  <c r="Z115" i="133"/>
  <c r="Z115" i="134"/>
  <c r="Z65" i="95"/>
  <c r="Z65" i="96"/>
  <c r="Z65" i="97"/>
  <c r="Z65" i="98"/>
  <c r="Z65" i="99"/>
  <c r="Z65" i="100"/>
  <c r="Z65" i="101"/>
  <c r="Z65" i="102"/>
  <c r="Z65" i="103"/>
  <c r="Z65" i="104"/>
  <c r="Z65" i="105"/>
  <c r="Z65" i="106"/>
  <c r="Z65" i="108"/>
  <c r="Z65" i="107"/>
  <c r="Z65" i="109"/>
  <c r="Z65" i="110"/>
  <c r="Z65" i="111"/>
  <c r="Z65" i="112"/>
  <c r="Z65" i="113"/>
  <c r="Z65" i="114"/>
  <c r="Z65" i="115"/>
  <c r="Z65" i="116"/>
  <c r="Z65" i="117"/>
  <c r="Z65" i="118"/>
  <c r="Z65" i="119"/>
  <c r="Z65" i="120"/>
  <c r="Z65" i="121"/>
  <c r="Z65" i="122"/>
  <c r="Z65" i="123"/>
  <c r="Z65" i="125"/>
  <c r="Z65" i="126"/>
  <c r="Z65" i="127"/>
  <c r="Z65" i="128"/>
  <c r="Z65" i="129"/>
  <c r="Z113" i="130"/>
  <c r="Z114" i="131"/>
  <c r="Z114" i="132"/>
  <c r="Z114" i="133"/>
  <c r="Z114" i="134"/>
  <c r="Z64" i="95"/>
  <c r="Z64" i="96"/>
  <c r="Z64" i="97"/>
  <c r="Z64" i="98"/>
  <c r="Z64" i="99"/>
  <c r="Z64" i="100"/>
  <c r="Z64" i="101"/>
  <c r="Z64" i="102"/>
  <c r="Z64" i="103"/>
  <c r="Z64" i="104"/>
  <c r="Z64" i="105"/>
  <c r="Z64" i="106"/>
  <c r="Z64" i="108"/>
  <c r="Z64" i="107"/>
  <c r="Z64" i="109"/>
  <c r="Z64" i="110"/>
  <c r="Z64" i="111"/>
  <c r="Z64" i="112"/>
  <c r="Z64" i="113"/>
  <c r="Z64" i="114"/>
  <c r="Z64" i="115"/>
  <c r="Z64" i="116"/>
  <c r="Z64" i="117"/>
  <c r="Z64" i="118"/>
  <c r="Z64" i="119"/>
  <c r="Z64" i="120"/>
  <c r="Z64" i="121"/>
  <c r="Z64" i="122"/>
  <c r="Z64" i="123"/>
  <c r="Z64" i="125"/>
  <c r="Z64" i="126"/>
  <c r="Z64" i="127"/>
  <c r="Z64" i="128"/>
  <c r="Z64" i="129"/>
  <c r="Z112" i="130"/>
  <c r="Z113" i="131"/>
  <c r="Z113" i="132"/>
  <c r="Z113" i="133"/>
  <c r="Z113" i="134"/>
  <c r="Z63" i="95"/>
  <c r="Z63" i="96"/>
  <c r="Z63" i="97"/>
  <c r="Z63" i="98"/>
  <c r="Z63" i="99"/>
  <c r="Z63" i="100"/>
  <c r="Z63" i="101"/>
  <c r="Z63" i="102"/>
  <c r="Z63" i="103"/>
  <c r="Z63" i="104"/>
  <c r="Z63" i="105"/>
  <c r="Z63" i="106"/>
  <c r="Z63" i="108"/>
  <c r="Z63" i="107"/>
  <c r="Z63" i="109"/>
  <c r="Z63" i="110"/>
  <c r="Z63" i="111"/>
  <c r="Z63" i="112"/>
  <c r="Z63" i="113"/>
  <c r="Z63" i="114"/>
  <c r="Z63" i="115"/>
  <c r="Z63" i="116"/>
  <c r="Z63" i="117"/>
  <c r="Z63" i="118"/>
  <c r="Z63" i="119"/>
  <c r="Z63" i="120"/>
  <c r="Z63" i="121"/>
  <c r="Z63" i="122"/>
  <c r="Z63" i="123"/>
  <c r="Z63" i="125"/>
  <c r="Z63" i="126"/>
  <c r="Z63" i="127"/>
  <c r="Z63" i="128"/>
  <c r="Z63" i="129"/>
  <c r="Z111" i="130"/>
  <c r="Z112" i="131"/>
  <c r="Z112" i="132"/>
  <c r="Z112" i="133"/>
  <c r="Z112" i="134"/>
  <c r="Z62" i="95"/>
  <c r="Z62" i="96"/>
  <c r="Z62" i="97"/>
  <c r="Z62" i="98"/>
  <c r="Z62" i="99"/>
  <c r="Z62" i="100"/>
  <c r="Z62" i="101"/>
  <c r="Z62" i="102"/>
  <c r="Z62" i="103"/>
  <c r="Z62" i="104"/>
  <c r="Z62" i="105"/>
  <c r="Z62" i="106"/>
  <c r="Z62" i="108"/>
  <c r="Z62" i="107"/>
  <c r="Z62" i="109"/>
  <c r="Z62" i="110"/>
  <c r="Z62" i="111"/>
  <c r="Z62" i="112"/>
  <c r="Z62" i="113"/>
  <c r="Z62" i="114"/>
  <c r="Z62" i="115"/>
  <c r="Z62" i="116"/>
  <c r="Z62" i="117"/>
  <c r="Z62" i="118"/>
  <c r="Z62" i="119"/>
  <c r="Z62" i="120"/>
  <c r="Z62" i="121"/>
  <c r="Z62" i="122"/>
  <c r="Z62" i="123"/>
  <c r="Z62" i="125"/>
  <c r="Z62" i="126"/>
  <c r="Z62" i="127"/>
  <c r="Z62" i="128"/>
  <c r="Z62" i="129"/>
  <c r="Z110" i="130"/>
  <c r="Z111" i="131"/>
  <c r="Z111" i="132"/>
  <c r="Z111" i="133"/>
  <c r="Z111" i="134"/>
  <c r="Z61" i="95"/>
  <c r="Z61" i="96"/>
  <c r="Z61" i="97"/>
  <c r="Z61" i="98"/>
  <c r="Z61" i="99"/>
  <c r="Z61" i="100"/>
  <c r="Z61" i="101"/>
  <c r="Z61" i="102"/>
  <c r="Z61" i="103"/>
  <c r="Z61" i="104"/>
  <c r="Z61" i="105"/>
  <c r="Z61" i="106"/>
  <c r="Z61" i="108"/>
  <c r="Z61" i="107"/>
  <c r="Z61" i="109"/>
  <c r="Z61" i="110"/>
  <c r="Z61" i="111"/>
  <c r="Z61" i="112"/>
  <c r="Z61" i="113"/>
  <c r="Z61" i="114"/>
  <c r="Z61" i="115"/>
  <c r="Z61" i="116"/>
  <c r="Z61" i="117"/>
  <c r="Z61" i="118"/>
  <c r="Z61" i="119"/>
  <c r="Z61" i="120"/>
  <c r="Z61" i="121"/>
  <c r="Z61" i="122"/>
  <c r="Z61" i="123"/>
  <c r="Z61" i="125"/>
  <c r="Z61" i="126"/>
  <c r="Z61" i="127"/>
  <c r="Z61" i="128"/>
  <c r="Z61" i="129"/>
  <c r="Z109" i="130"/>
  <c r="Z110" i="131"/>
  <c r="Z110" i="132"/>
  <c r="Z110" i="133"/>
  <c r="Z110" i="134"/>
  <c r="Z60" i="95"/>
  <c r="Z60" i="96"/>
  <c r="Z60" i="97"/>
  <c r="Z60" i="98"/>
  <c r="Z60" i="99"/>
  <c r="Z60" i="100"/>
  <c r="Z60" i="101"/>
  <c r="Z60" i="102"/>
  <c r="Z60" i="103"/>
  <c r="Z60" i="104"/>
  <c r="Z60" i="105"/>
  <c r="Z60" i="106"/>
  <c r="Z60" i="108"/>
  <c r="Z60" i="107"/>
  <c r="Z60" i="109"/>
  <c r="Z60" i="110"/>
  <c r="Z60" i="111"/>
  <c r="Z60" i="112"/>
  <c r="Z60" i="113"/>
  <c r="Z60" i="114"/>
  <c r="Z60" i="115"/>
  <c r="Z60" i="116"/>
  <c r="Z60" i="117"/>
  <c r="Z60" i="118"/>
  <c r="Z60" i="119"/>
  <c r="Z60" i="120"/>
  <c r="Z60" i="121"/>
  <c r="Z60" i="122"/>
  <c r="Z60" i="123"/>
  <c r="Z60" i="125"/>
  <c r="Z60" i="126"/>
  <c r="Z60" i="127"/>
  <c r="Z60" i="128"/>
  <c r="Z60" i="129"/>
  <c r="Z108" i="130"/>
  <c r="Z109" i="131"/>
  <c r="Z109" i="132"/>
  <c r="Z109" i="133"/>
  <c r="Z109" i="134"/>
  <c r="Z59" i="95"/>
  <c r="Z59" i="96"/>
  <c r="Z59" i="97"/>
  <c r="Z59" i="98"/>
  <c r="Z59" i="99"/>
  <c r="Z59" i="100"/>
  <c r="Z59" i="101"/>
  <c r="Z59" i="102"/>
  <c r="Z59" i="103"/>
  <c r="Z59" i="104"/>
  <c r="Z59" i="105"/>
  <c r="Z59" i="106"/>
  <c r="Z59" i="108"/>
  <c r="Z59" i="107"/>
  <c r="Z59" i="109"/>
  <c r="Z59" i="110"/>
  <c r="Z59" i="111"/>
  <c r="Z59" i="112"/>
  <c r="Z59" i="113"/>
  <c r="Z59" i="114"/>
  <c r="Z59" i="115"/>
  <c r="Z59" i="116"/>
  <c r="Z59" i="117"/>
  <c r="Z59" i="118"/>
  <c r="Z59" i="119"/>
  <c r="Z59" i="120"/>
  <c r="Z59" i="121"/>
  <c r="Z59" i="122"/>
  <c r="Z59" i="123"/>
  <c r="Z59" i="125"/>
  <c r="Z59" i="126"/>
  <c r="Z59" i="127"/>
  <c r="Z59" i="128"/>
  <c r="Z59" i="129"/>
  <c r="Z107" i="130"/>
  <c r="Z108" i="131"/>
  <c r="Z108" i="132"/>
  <c r="Z108" i="133"/>
  <c r="Z108" i="134"/>
  <c r="Z58" i="95"/>
  <c r="Z58" i="96"/>
  <c r="Z58" i="97"/>
  <c r="Z58" i="98"/>
  <c r="Z58" i="99"/>
  <c r="Z58" i="100"/>
  <c r="Z58" i="101"/>
  <c r="Z58" i="102"/>
  <c r="Z58" i="103"/>
  <c r="Z58" i="104"/>
  <c r="Z58" i="105"/>
  <c r="Z58" i="106"/>
  <c r="Z58" i="108"/>
  <c r="Z58" i="107"/>
  <c r="Z58" i="109"/>
  <c r="Z58" i="110"/>
  <c r="Z58" i="111"/>
  <c r="Z58" i="112"/>
  <c r="Z58" i="113"/>
  <c r="Z58" i="114"/>
  <c r="Z58" i="115"/>
  <c r="Z58" i="116"/>
  <c r="Z58" i="117"/>
  <c r="Z58" i="118"/>
  <c r="Z58" i="119"/>
  <c r="Z58" i="120"/>
  <c r="Z58" i="121"/>
  <c r="Z58" i="122"/>
  <c r="Z58" i="123"/>
  <c r="Z58" i="125"/>
  <c r="Z58" i="126"/>
  <c r="Z58" i="127"/>
  <c r="Z58" i="128"/>
  <c r="Z58" i="129"/>
  <c r="Z106" i="130"/>
  <c r="Z107" i="131"/>
  <c r="Z107" i="132"/>
  <c r="Z107" i="133"/>
  <c r="Z107" i="134"/>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96" i="130"/>
  <c r="Z97" i="131"/>
  <c r="Z97" i="132"/>
  <c r="Z97" i="133"/>
  <c r="Z97" i="134"/>
  <c r="Z54" i="95"/>
  <c r="Z54" i="96"/>
  <c r="Z54" i="97"/>
  <c r="Z54" i="98"/>
  <c r="Z54" i="99"/>
  <c r="Z54" i="100"/>
  <c r="Z54" i="101"/>
  <c r="Z54" i="102"/>
  <c r="Z54" i="103"/>
  <c r="Z54" i="104"/>
  <c r="Z54" i="105"/>
  <c r="Z54" i="106"/>
  <c r="Z54" i="108"/>
  <c r="Z54" i="107"/>
  <c r="Z54" i="109"/>
  <c r="Z54" i="110"/>
  <c r="Z54" i="111"/>
  <c r="Z54" i="112"/>
  <c r="Z54" i="113"/>
  <c r="Z54" i="114"/>
  <c r="Z54" i="115"/>
  <c r="Z54" i="116"/>
  <c r="Z54" i="117"/>
  <c r="Z54" i="118"/>
  <c r="Z54" i="119"/>
  <c r="Z54" i="120"/>
  <c r="Z54" i="121"/>
  <c r="Z54" i="122"/>
  <c r="Z54" i="123"/>
  <c r="Z54" i="125"/>
  <c r="Z54" i="126"/>
  <c r="Z54" i="127"/>
  <c r="Z54" i="128"/>
  <c r="Z54" i="129"/>
  <c r="Z95" i="130"/>
  <c r="Z96" i="131"/>
  <c r="Z96" i="132"/>
  <c r="Z96" i="133"/>
  <c r="Z96" i="134"/>
  <c r="Z53" i="95"/>
  <c r="Z53" i="96"/>
  <c r="Z53" i="97"/>
  <c r="Z53" i="98"/>
  <c r="Z53" i="99"/>
  <c r="Z53" i="100"/>
  <c r="Z53" i="101"/>
  <c r="Z53" i="102"/>
  <c r="Z53" i="103"/>
  <c r="Z53" i="104"/>
  <c r="Z53" i="105"/>
  <c r="Z53" i="106"/>
  <c r="Z53" i="108"/>
  <c r="Z53" i="107"/>
  <c r="Z53" i="109"/>
  <c r="Z53" i="110"/>
  <c r="Z53" i="111"/>
  <c r="Z53" i="112"/>
  <c r="Z53" i="113"/>
  <c r="Z53" i="114"/>
  <c r="Z53" i="115"/>
  <c r="Z53" i="116"/>
  <c r="Z53" i="117"/>
  <c r="Z53" i="118"/>
  <c r="Z53" i="119"/>
  <c r="Z53" i="120"/>
  <c r="Z53" i="121"/>
  <c r="Z53" i="122"/>
  <c r="Z53" i="123"/>
  <c r="Z53" i="125"/>
  <c r="Z53" i="126"/>
  <c r="Z53" i="127"/>
  <c r="Z53" i="128"/>
  <c r="Z53" i="129"/>
  <c r="Z94" i="130"/>
  <c r="Z95" i="131"/>
  <c r="Z95" i="132"/>
  <c r="Z95" i="133"/>
  <c r="Z95" i="134"/>
  <c r="Z52" i="95"/>
  <c r="Z52" i="96"/>
  <c r="Z52" i="97"/>
  <c r="Z52" i="98"/>
  <c r="Z52" i="99"/>
  <c r="Z52" i="100"/>
  <c r="Z52" i="101"/>
  <c r="Z52" i="102"/>
  <c r="Z52" i="103"/>
  <c r="Z52" i="104"/>
  <c r="Z52" i="105"/>
  <c r="Z52" i="106"/>
  <c r="Z52" i="108"/>
  <c r="Z52" i="107"/>
  <c r="Z52" i="109"/>
  <c r="Z52" i="110"/>
  <c r="Z52" i="111"/>
  <c r="Z52" i="112"/>
  <c r="Z52" i="113"/>
  <c r="Z52" i="114"/>
  <c r="Z52" i="115"/>
  <c r="Z52" i="116"/>
  <c r="Z52" i="117"/>
  <c r="Z52" i="118"/>
  <c r="Z52" i="119"/>
  <c r="Z52" i="120"/>
  <c r="Z52" i="121"/>
  <c r="Z52" i="122"/>
  <c r="Z52" i="123"/>
  <c r="Z52" i="125"/>
  <c r="Z52" i="126"/>
  <c r="Z52" i="127"/>
  <c r="Z52" i="128"/>
  <c r="Z52" i="129"/>
  <c r="Z93" i="130"/>
  <c r="Z94" i="131"/>
  <c r="Z94" i="132"/>
  <c r="Z94" i="133"/>
  <c r="Z94" i="134"/>
  <c r="Z51" i="95"/>
  <c r="Z51" i="96"/>
  <c r="Z51" i="97"/>
  <c r="Z51" i="98"/>
  <c r="Z51" i="99"/>
  <c r="Z51" i="100"/>
  <c r="Z51" i="101"/>
  <c r="Z51" i="102"/>
  <c r="Z51" i="103"/>
  <c r="Z51" i="104"/>
  <c r="Z51" i="105"/>
  <c r="Z51" i="106"/>
  <c r="Z51" i="108"/>
  <c r="Z51" i="107"/>
  <c r="Z51" i="109"/>
  <c r="Z51" i="110"/>
  <c r="Z51" i="111"/>
  <c r="Z51" i="112"/>
  <c r="Z51" i="113"/>
  <c r="Z51" i="114"/>
  <c r="Z51" i="115"/>
  <c r="Z51" i="116"/>
  <c r="Z51" i="117"/>
  <c r="Z51" i="118"/>
  <c r="Z51" i="119"/>
  <c r="Z51" i="120"/>
  <c r="Z51" i="121"/>
  <c r="Z51" i="122"/>
  <c r="Z51" i="123"/>
  <c r="Z51" i="125"/>
  <c r="Z51" i="126"/>
  <c r="Z51" i="127"/>
  <c r="Z51" i="128"/>
  <c r="Z51" i="129"/>
  <c r="Z92" i="130"/>
  <c r="Z93" i="131"/>
  <c r="Z93" i="132"/>
  <c r="Z93" i="133"/>
  <c r="Z93" i="134"/>
  <c r="Z50" i="95"/>
  <c r="Z50" i="96"/>
  <c r="Z50" i="97"/>
  <c r="Z50" i="98"/>
  <c r="Z50" i="99"/>
  <c r="Z50" i="100"/>
  <c r="Z50" i="101"/>
  <c r="Z50" i="102"/>
  <c r="Z50" i="103"/>
  <c r="Z50" i="104"/>
  <c r="Z50" i="105"/>
  <c r="Z50" i="106"/>
  <c r="Z50" i="108"/>
  <c r="Z50" i="107"/>
  <c r="Z50" i="109"/>
  <c r="Z50" i="110"/>
  <c r="Z50" i="111"/>
  <c r="Z50" i="112"/>
  <c r="Z50" i="113"/>
  <c r="Z50" i="114"/>
  <c r="Z50" i="115"/>
  <c r="Z50" i="116"/>
  <c r="Z50" i="117"/>
  <c r="Z50" i="118"/>
  <c r="Z50" i="119"/>
  <c r="Z50" i="120"/>
  <c r="Z50" i="121"/>
  <c r="Z50" i="122"/>
  <c r="Z50" i="123"/>
  <c r="Z50" i="125"/>
  <c r="Z50" i="126"/>
  <c r="Z50" i="127"/>
  <c r="Z50" i="128"/>
  <c r="Z50" i="129"/>
  <c r="Z91" i="130"/>
  <c r="Z92" i="131"/>
  <c r="Z92" i="132"/>
  <c r="Z92" i="133"/>
  <c r="Z92" i="134"/>
  <c r="Z49" i="95"/>
  <c r="Z49" i="96"/>
  <c r="Z49" i="97"/>
  <c r="Z49" i="98"/>
  <c r="Z49" i="99"/>
  <c r="Z49" i="100"/>
  <c r="Z49" i="101"/>
  <c r="Z49" i="102"/>
  <c r="Z49" i="103"/>
  <c r="Z49" i="104"/>
  <c r="Z49" i="105"/>
  <c r="Z49" i="106"/>
  <c r="Z49" i="108"/>
  <c r="Z49" i="107"/>
  <c r="Z49" i="109"/>
  <c r="Z49" i="110"/>
  <c r="Z49" i="111"/>
  <c r="Z49" i="112"/>
  <c r="Z49" i="113"/>
  <c r="Z49" i="114"/>
  <c r="Z49" i="115"/>
  <c r="Z49" i="116"/>
  <c r="Z49" i="117"/>
  <c r="Z49" i="118"/>
  <c r="Z49" i="119"/>
  <c r="Z49" i="120"/>
  <c r="Z49" i="121"/>
  <c r="Z49" i="122"/>
  <c r="Z49" i="123"/>
  <c r="Z49" i="125"/>
  <c r="Z49" i="126"/>
  <c r="Z49" i="127"/>
  <c r="Z49" i="128"/>
  <c r="Z49" i="129"/>
  <c r="Z90" i="130"/>
  <c r="Z91" i="131"/>
  <c r="Z91" i="132"/>
  <c r="Z91" i="133"/>
  <c r="Z91" i="134"/>
  <c r="Z48" i="95"/>
  <c r="Z48" i="96"/>
  <c r="Z48" i="97"/>
  <c r="Z48" i="98"/>
  <c r="Z48" i="99"/>
  <c r="Z48" i="100"/>
  <c r="Z48" i="101"/>
  <c r="Z48" i="102"/>
  <c r="Z48" i="103"/>
  <c r="Z48" i="104"/>
  <c r="Z48" i="105"/>
  <c r="Z48" i="106"/>
  <c r="Z48" i="108"/>
  <c r="Z48" i="107"/>
  <c r="Z48" i="109"/>
  <c r="Z48" i="110"/>
  <c r="Z48" i="111"/>
  <c r="Z48" i="112"/>
  <c r="Z48" i="113"/>
  <c r="Z48" i="114"/>
  <c r="Z48" i="115"/>
  <c r="Z48" i="116"/>
  <c r="Z48" i="117"/>
  <c r="Z48" i="118"/>
  <c r="Z48" i="119"/>
  <c r="Z48" i="120"/>
  <c r="Z48" i="121"/>
  <c r="Z48" i="122"/>
  <c r="Z48" i="123"/>
  <c r="Z48" i="125"/>
  <c r="Z48" i="126"/>
  <c r="Z48" i="127"/>
  <c r="Z48" i="128"/>
  <c r="Z48" i="129"/>
  <c r="Z89" i="130"/>
  <c r="Z90" i="131"/>
  <c r="Z90" i="132"/>
  <c r="Z90" i="133"/>
  <c r="Z90" i="134"/>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77" i="130"/>
  <c r="Z78" i="131"/>
  <c r="Z78" i="132"/>
  <c r="Z78" i="133"/>
  <c r="Z78"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76" i="130"/>
  <c r="Z77" i="131"/>
  <c r="Z77" i="132"/>
  <c r="Z77" i="133"/>
  <c r="Z77"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75" i="130"/>
  <c r="Z76" i="131"/>
  <c r="Z76" i="132"/>
  <c r="Z76" i="133"/>
  <c r="Z76"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74" i="130"/>
  <c r="Z75" i="131"/>
  <c r="Z75" i="132"/>
  <c r="Z75" i="133"/>
  <c r="Z75"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73" i="130"/>
  <c r="Z74" i="131"/>
  <c r="Z74" i="132"/>
  <c r="Z74" i="133"/>
  <c r="Z74" i="134"/>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72" i="130"/>
  <c r="Z73" i="131"/>
  <c r="Z73" i="132"/>
  <c r="Z73" i="133"/>
  <c r="Z73" i="134"/>
  <c r="Z37" i="95"/>
  <c r="Z37" i="96"/>
  <c r="Z37" i="97"/>
  <c r="Z37" i="98"/>
  <c r="Z37" i="99"/>
  <c r="Z37" i="100"/>
  <c r="Z37" i="101"/>
  <c r="Z37" i="102"/>
  <c r="Z37" i="103"/>
  <c r="Z37" i="104"/>
  <c r="Z37" i="105"/>
  <c r="Z37" i="106"/>
  <c r="Z37" i="108"/>
  <c r="Z37" i="107"/>
  <c r="Z37" i="109"/>
  <c r="Z37" i="110"/>
  <c r="Z37" i="111"/>
  <c r="Z37" i="112"/>
  <c r="Z37" i="113"/>
  <c r="Z37" i="114"/>
  <c r="Z37" i="115"/>
  <c r="Z37" i="116"/>
  <c r="Z37" i="117"/>
  <c r="Z37" i="118"/>
  <c r="Z37" i="119"/>
  <c r="Z37" i="120"/>
  <c r="Z37" i="121"/>
  <c r="Z37" i="122"/>
  <c r="Z37" i="123"/>
  <c r="Z37" i="125"/>
  <c r="Z37" i="126"/>
  <c r="Z37" i="127"/>
  <c r="Z37" i="128"/>
  <c r="Z37" i="129"/>
  <c r="Z56" i="130"/>
  <c r="Z57" i="131"/>
  <c r="Z57" i="132"/>
  <c r="Z57" i="133"/>
  <c r="Z57" i="134"/>
  <c r="Z36" i="95"/>
  <c r="Z36" i="96"/>
  <c r="Z36" i="97"/>
  <c r="Z36" i="98"/>
  <c r="Z36" i="99"/>
  <c r="Z36" i="100"/>
  <c r="Z36" i="101"/>
  <c r="Z36" i="102"/>
  <c r="Z36" i="103"/>
  <c r="Z36" i="104"/>
  <c r="Z36" i="105"/>
  <c r="Z36" i="106"/>
  <c r="Z36" i="108"/>
  <c r="Z36" i="107"/>
  <c r="Z36" i="109"/>
  <c r="Z36" i="110"/>
  <c r="Z36" i="111"/>
  <c r="Z36" i="112"/>
  <c r="Z36" i="113"/>
  <c r="Z36" i="114"/>
  <c r="Z36" i="115"/>
  <c r="Z36" i="116"/>
  <c r="Z36" i="117"/>
  <c r="Z36" i="118"/>
  <c r="Z36" i="119"/>
  <c r="Z36" i="120"/>
  <c r="Z36" i="121"/>
  <c r="Z36" i="122"/>
  <c r="Z36" i="123"/>
  <c r="Z36" i="125"/>
  <c r="Z36" i="126"/>
  <c r="Z36" i="127"/>
  <c r="Z36" i="128"/>
  <c r="Z36" i="129"/>
  <c r="Z55" i="130"/>
  <c r="Z56" i="131"/>
  <c r="Z56" i="132"/>
  <c r="Z56" i="133"/>
  <c r="Z56" i="134"/>
  <c r="Z44" i="130"/>
  <c r="Z45" i="131"/>
  <c r="Z45" i="132"/>
  <c r="Z45" i="133"/>
  <c r="Z45" i="134"/>
  <c r="Z43" i="130"/>
  <c r="Z44" i="131"/>
  <c r="Z44" i="132"/>
  <c r="Z44" i="133"/>
  <c r="Z44" i="134"/>
  <c r="Z33" i="95"/>
  <c r="Z33" i="96"/>
  <c r="Z33" i="97"/>
  <c r="Z33" i="98"/>
  <c r="Z33" i="99"/>
  <c r="Z33" i="100"/>
  <c r="Z33" i="101"/>
  <c r="Z33" i="102"/>
  <c r="Z33" i="103"/>
  <c r="Z33" i="104"/>
  <c r="Z33" i="105"/>
  <c r="Z33" i="106"/>
  <c r="Z33" i="108"/>
  <c r="Z33" i="107"/>
  <c r="Z33" i="109"/>
  <c r="Z33" i="110"/>
  <c r="Z33" i="111"/>
  <c r="Z33" i="112"/>
  <c r="Z33" i="113"/>
  <c r="Z33" i="114"/>
  <c r="Z33" i="115"/>
  <c r="Z33" i="116"/>
  <c r="Z33" i="117"/>
  <c r="Z33" i="118"/>
  <c r="Z33" i="119"/>
  <c r="Z33" i="120"/>
  <c r="Z33" i="121"/>
  <c r="Z33" i="122"/>
  <c r="Z33" i="123"/>
  <c r="Z33" i="125"/>
  <c r="Z33" i="126"/>
  <c r="Z33" i="127"/>
  <c r="Z33" i="128"/>
  <c r="Z33" i="129"/>
  <c r="Z42" i="130"/>
  <c r="Z43" i="131"/>
  <c r="Z43" i="132"/>
  <c r="Z43" i="133"/>
  <c r="Z43" i="134"/>
  <c r="Z32" i="95"/>
  <c r="Z32" i="96"/>
  <c r="Z32" i="97"/>
  <c r="Z32" i="98"/>
  <c r="Z32" i="99"/>
  <c r="Z32" i="100"/>
  <c r="Z32" i="101"/>
  <c r="Z32" i="102"/>
  <c r="Z32" i="103"/>
  <c r="Z32" i="104"/>
  <c r="Z32" i="105"/>
  <c r="Z32" i="106"/>
  <c r="Z32" i="108"/>
  <c r="Z32" i="107"/>
  <c r="Z32" i="109"/>
  <c r="Z32" i="110"/>
  <c r="Z32" i="111"/>
  <c r="Z32" i="112"/>
  <c r="Z32" i="113"/>
  <c r="Z32" i="114"/>
  <c r="Z32" i="115"/>
  <c r="Z32" i="116"/>
  <c r="Z32" i="117"/>
  <c r="Z32" i="118"/>
  <c r="Z32" i="119"/>
  <c r="Z32" i="120"/>
  <c r="Z32" i="121"/>
  <c r="Z32" i="122"/>
  <c r="Z32" i="123"/>
  <c r="Z32" i="125"/>
  <c r="Z32" i="126"/>
  <c r="Z32" i="127"/>
  <c r="Z32" i="128"/>
  <c r="Z32" i="129"/>
  <c r="Z41" i="130"/>
  <c r="Z42" i="131"/>
  <c r="Z42" i="132"/>
  <c r="Z42" i="133"/>
  <c r="Z42" i="134"/>
  <c r="Z31" i="95"/>
  <c r="Z31" i="96"/>
  <c r="Z31" i="97"/>
  <c r="Z31" i="98"/>
  <c r="Z31" i="99"/>
  <c r="Z31" i="100"/>
  <c r="Z31" i="101"/>
  <c r="Z31" i="102"/>
  <c r="Z31" i="103"/>
  <c r="Z31" i="104"/>
  <c r="Z31" i="105"/>
  <c r="Z31" i="106"/>
  <c r="Z31" i="108"/>
  <c r="Z31" i="107"/>
  <c r="Z31" i="109"/>
  <c r="Z31" i="110"/>
  <c r="Z31" i="111"/>
  <c r="Z31" i="112"/>
  <c r="Z31" i="113"/>
  <c r="Z31" i="114"/>
  <c r="Z31" i="115"/>
  <c r="Z31" i="116"/>
  <c r="Z31" i="117"/>
  <c r="Z31" i="118"/>
  <c r="Z31" i="119"/>
  <c r="Z31" i="120"/>
  <c r="Z31" i="121"/>
  <c r="Z31" i="122"/>
  <c r="Z31" i="123"/>
  <c r="Z31" i="125"/>
  <c r="Z31" i="126"/>
  <c r="Z31" i="127"/>
  <c r="Z31" i="128"/>
  <c r="Z31" i="129"/>
  <c r="Z40" i="130"/>
  <c r="Z41" i="131"/>
  <c r="Z41" i="132"/>
  <c r="Z41" i="133"/>
  <c r="Z41" i="134"/>
  <c r="Z30" i="95"/>
  <c r="Z30" i="96"/>
  <c r="Z30" i="97"/>
  <c r="Z30" i="98"/>
  <c r="Z30" i="99"/>
  <c r="Z30" i="100"/>
  <c r="Z30" i="101"/>
  <c r="Z30" i="102"/>
  <c r="Z30" i="103"/>
  <c r="Z30" i="104"/>
  <c r="Z30" i="105"/>
  <c r="Z30" i="106"/>
  <c r="Z30" i="108"/>
  <c r="Z30" i="107"/>
  <c r="Z30" i="109"/>
  <c r="Z30" i="110"/>
  <c r="Z30" i="111"/>
  <c r="Z30" i="112"/>
  <c r="Z30" i="113"/>
  <c r="Z30" i="114"/>
  <c r="Z30" i="115"/>
  <c r="Z30" i="116"/>
  <c r="Z30" i="117"/>
  <c r="Z30" i="118"/>
  <c r="Z30" i="119"/>
  <c r="Z30" i="120"/>
  <c r="Z30" i="121"/>
  <c r="Z30" i="122"/>
  <c r="Z30" i="123"/>
  <c r="Z30" i="125"/>
  <c r="Z30" i="126"/>
  <c r="Z30" i="127"/>
  <c r="Z30" i="128"/>
  <c r="Z30" i="129"/>
  <c r="Z39" i="130"/>
  <c r="Z40" i="131"/>
  <c r="Z40" i="132"/>
  <c r="Z40" i="133"/>
  <c r="Z40" i="134"/>
  <c r="Z29" i="95"/>
  <c r="Z29" i="96"/>
  <c r="Z29" i="97"/>
  <c r="Z29" i="98"/>
  <c r="Z29" i="99"/>
  <c r="Z29" i="100"/>
  <c r="Z29" i="101"/>
  <c r="Z29" i="102"/>
  <c r="Z29" i="103"/>
  <c r="Z29" i="104"/>
  <c r="Z29" i="105"/>
  <c r="Z29" i="106"/>
  <c r="Z29" i="108"/>
  <c r="Z29" i="107"/>
  <c r="Z29" i="109"/>
  <c r="Z29" i="110"/>
  <c r="Z29" i="111"/>
  <c r="Z29" i="112"/>
  <c r="Z29" i="113"/>
  <c r="Z29" i="114"/>
  <c r="Z29" i="115"/>
  <c r="Z29" i="116"/>
  <c r="Z29" i="117"/>
  <c r="Z29" i="118"/>
  <c r="Z29" i="119"/>
  <c r="Z29" i="120"/>
  <c r="Z29" i="121"/>
  <c r="Z29" i="122"/>
  <c r="Z29" i="123"/>
  <c r="Z29" i="125"/>
  <c r="Z29" i="126"/>
  <c r="Z29" i="127"/>
  <c r="Z29" i="128"/>
  <c r="Z29" i="129"/>
  <c r="Z38" i="130"/>
  <c r="Z39" i="131"/>
  <c r="Z39" i="132"/>
  <c r="Z39" i="133"/>
  <c r="Z39" i="134"/>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68" i="95"/>
  <c r="T68" i="96"/>
  <c r="T68" i="97"/>
  <c r="T68" i="98"/>
  <c r="T68" i="99"/>
  <c r="T68" i="100"/>
  <c r="T68" i="101"/>
  <c r="T68" i="102"/>
  <c r="T68" i="103"/>
  <c r="T68" i="104"/>
  <c r="T68" i="105"/>
  <c r="T68" i="106"/>
  <c r="T68" i="108"/>
  <c r="T68" i="107"/>
  <c r="T68" i="109"/>
  <c r="T68" i="110"/>
  <c r="T68" i="111"/>
  <c r="T68" i="112"/>
  <c r="T68" i="113"/>
  <c r="T68" i="114"/>
  <c r="T68" i="115"/>
  <c r="T68" i="116"/>
  <c r="T68" i="117"/>
  <c r="T68" i="118"/>
  <c r="T68" i="119"/>
  <c r="T68" i="120"/>
  <c r="T68" i="121"/>
  <c r="T68" i="122"/>
  <c r="T68" i="123"/>
  <c r="T68" i="125"/>
  <c r="T68" i="126"/>
  <c r="T68" i="127"/>
  <c r="T68" i="128"/>
  <c r="T68" i="129"/>
  <c r="T116" i="130"/>
  <c r="T117" i="131"/>
  <c r="T117" i="132"/>
  <c r="T117" i="133"/>
  <c r="T117" i="134"/>
  <c r="T67" i="95"/>
  <c r="T67" i="96"/>
  <c r="T67" i="97"/>
  <c r="T67" i="98"/>
  <c r="T67" i="99"/>
  <c r="T67" i="100"/>
  <c r="T67" i="101"/>
  <c r="T67" i="102"/>
  <c r="T67" i="103"/>
  <c r="T67" i="104"/>
  <c r="T67" i="105"/>
  <c r="T67" i="106"/>
  <c r="T67" i="108"/>
  <c r="T67" i="107"/>
  <c r="T67" i="109"/>
  <c r="T67" i="110"/>
  <c r="T67" i="111"/>
  <c r="T67" i="112"/>
  <c r="T67" i="113"/>
  <c r="T67" i="114"/>
  <c r="T67" i="115"/>
  <c r="T67" i="116"/>
  <c r="T67" i="117"/>
  <c r="T67" i="118"/>
  <c r="T67" i="119"/>
  <c r="T67" i="120"/>
  <c r="T67" i="121"/>
  <c r="T67" i="122"/>
  <c r="T67" i="123"/>
  <c r="T67" i="125"/>
  <c r="T67" i="126"/>
  <c r="T67" i="127"/>
  <c r="T67" i="128"/>
  <c r="T67" i="129"/>
  <c r="T115" i="130"/>
  <c r="T116" i="131"/>
  <c r="T116" i="132"/>
  <c r="T116" i="133"/>
  <c r="T116" i="134"/>
  <c r="T66" i="95"/>
  <c r="T66" i="96"/>
  <c r="T66" i="97"/>
  <c r="T66" i="98"/>
  <c r="T66" i="99"/>
  <c r="T66" i="100"/>
  <c r="T66" i="101"/>
  <c r="T66" i="102"/>
  <c r="T66" i="103"/>
  <c r="T66" i="104"/>
  <c r="T66" i="105"/>
  <c r="T66" i="106"/>
  <c r="T66" i="108"/>
  <c r="T66" i="107"/>
  <c r="T66" i="109"/>
  <c r="T66" i="110"/>
  <c r="T66" i="111"/>
  <c r="T66" i="112"/>
  <c r="T66" i="113"/>
  <c r="T66" i="114"/>
  <c r="T66" i="115"/>
  <c r="T66" i="116"/>
  <c r="T66" i="117"/>
  <c r="T66" i="118"/>
  <c r="T66" i="119"/>
  <c r="T66" i="120"/>
  <c r="T66" i="121"/>
  <c r="T66" i="122"/>
  <c r="T66" i="123"/>
  <c r="T66" i="125"/>
  <c r="T66" i="126"/>
  <c r="T66" i="127"/>
  <c r="T66" i="128"/>
  <c r="T66" i="129"/>
  <c r="T114" i="130"/>
  <c r="T115" i="131"/>
  <c r="T115" i="132"/>
  <c r="T115" i="133"/>
  <c r="T115" i="134"/>
  <c r="T65" i="95"/>
  <c r="T65" i="96"/>
  <c r="T65" i="97"/>
  <c r="T65" i="98"/>
  <c r="T65" i="99"/>
  <c r="T65" i="100"/>
  <c r="T65" i="101"/>
  <c r="T65" i="102"/>
  <c r="T65" i="103"/>
  <c r="T65" i="104"/>
  <c r="T65" i="105"/>
  <c r="T65" i="106"/>
  <c r="T65" i="108"/>
  <c r="T65" i="107"/>
  <c r="T65" i="109"/>
  <c r="T65" i="110"/>
  <c r="T65" i="111"/>
  <c r="T65" i="112"/>
  <c r="T65" i="113"/>
  <c r="T65" i="114"/>
  <c r="T65" i="115"/>
  <c r="T65" i="116"/>
  <c r="T65" i="117"/>
  <c r="T65" i="118"/>
  <c r="T65" i="119"/>
  <c r="T65" i="120"/>
  <c r="T65" i="121"/>
  <c r="T65" i="122"/>
  <c r="T65" i="123"/>
  <c r="T65" i="125"/>
  <c r="T65" i="126"/>
  <c r="T65" i="127"/>
  <c r="T65" i="128"/>
  <c r="T65" i="129"/>
  <c r="T113" i="130"/>
  <c r="T114" i="131"/>
  <c r="T114" i="132"/>
  <c r="T114" i="133"/>
  <c r="T114" i="134"/>
  <c r="T64" i="95"/>
  <c r="T64" i="96"/>
  <c r="T64" i="97"/>
  <c r="T64" i="98"/>
  <c r="T64" i="99"/>
  <c r="T64" i="100"/>
  <c r="T64" i="101"/>
  <c r="T64" i="102"/>
  <c r="T64" i="103"/>
  <c r="T64" i="104"/>
  <c r="T64" i="105"/>
  <c r="T64" i="106"/>
  <c r="T64" i="108"/>
  <c r="T64" i="107"/>
  <c r="T64" i="109"/>
  <c r="T64" i="110"/>
  <c r="T64" i="111"/>
  <c r="T64" i="112"/>
  <c r="T64" i="113"/>
  <c r="T64" i="114"/>
  <c r="T64" i="115"/>
  <c r="T64" i="116"/>
  <c r="T64" i="117"/>
  <c r="T64" i="118"/>
  <c r="T64" i="119"/>
  <c r="T64" i="120"/>
  <c r="T64" i="121"/>
  <c r="T64" i="122"/>
  <c r="T64" i="123"/>
  <c r="T64" i="125"/>
  <c r="T64" i="126"/>
  <c r="T64" i="127"/>
  <c r="T64" i="128"/>
  <c r="T64" i="129"/>
  <c r="T112" i="130"/>
  <c r="T113" i="131"/>
  <c r="T113" i="132"/>
  <c r="T113" i="133"/>
  <c r="T113" i="134"/>
  <c r="T63" i="95"/>
  <c r="T63" i="96"/>
  <c r="T63" i="97"/>
  <c r="T63" i="98"/>
  <c r="T63" i="99"/>
  <c r="T63" i="100"/>
  <c r="T63" i="101"/>
  <c r="T63" i="102"/>
  <c r="T63" i="103"/>
  <c r="T63" i="104"/>
  <c r="T63" i="105"/>
  <c r="T63" i="106"/>
  <c r="T63" i="108"/>
  <c r="T63" i="107"/>
  <c r="T63" i="109"/>
  <c r="T63" i="110"/>
  <c r="T63" i="111"/>
  <c r="T63" i="112"/>
  <c r="T63" i="113"/>
  <c r="T63" i="114"/>
  <c r="T63" i="115"/>
  <c r="T63" i="116"/>
  <c r="T63" i="117"/>
  <c r="T63" i="118"/>
  <c r="T63" i="119"/>
  <c r="T63" i="120"/>
  <c r="T63" i="121"/>
  <c r="T63" i="122"/>
  <c r="T63" i="123"/>
  <c r="T63" i="125"/>
  <c r="T63" i="126"/>
  <c r="T63" i="127"/>
  <c r="T63" i="128"/>
  <c r="T63" i="129"/>
  <c r="T111" i="130"/>
  <c r="T112" i="131"/>
  <c r="T112" i="132"/>
  <c r="T112" i="133"/>
  <c r="T112" i="134"/>
  <c r="T62" i="95"/>
  <c r="T62" i="96"/>
  <c r="T62" i="97"/>
  <c r="T62" i="98"/>
  <c r="T62" i="99"/>
  <c r="T62" i="100"/>
  <c r="T62" i="101"/>
  <c r="T62" i="102"/>
  <c r="T62" i="103"/>
  <c r="T62" i="104"/>
  <c r="T62" i="105"/>
  <c r="T62" i="106"/>
  <c r="T62" i="108"/>
  <c r="T62" i="107"/>
  <c r="T62" i="109"/>
  <c r="T62" i="110"/>
  <c r="T62" i="111"/>
  <c r="T62" i="112"/>
  <c r="T62" i="113"/>
  <c r="T62" i="114"/>
  <c r="T62" i="115"/>
  <c r="T62" i="116"/>
  <c r="T62" i="117"/>
  <c r="T62" i="118"/>
  <c r="T62" i="119"/>
  <c r="T62" i="120"/>
  <c r="T62" i="121"/>
  <c r="T62" i="122"/>
  <c r="T62" i="123"/>
  <c r="T62" i="125"/>
  <c r="T62" i="126"/>
  <c r="T62" i="127"/>
  <c r="T62" i="128"/>
  <c r="T62" i="129"/>
  <c r="T110" i="130"/>
  <c r="T111" i="131"/>
  <c r="T111" i="132"/>
  <c r="T111" i="133"/>
  <c r="T111" i="134"/>
  <c r="T61" i="95"/>
  <c r="T61" i="96"/>
  <c r="T61" i="97"/>
  <c r="T61" i="98"/>
  <c r="T61" i="99"/>
  <c r="T61" i="100"/>
  <c r="T61" i="101"/>
  <c r="T61" i="102"/>
  <c r="T61" i="103"/>
  <c r="T61" i="104"/>
  <c r="T61" i="105"/>
  <c r="T61" i="106"/>
  <c r="T61" i="108"/>
  <c r="T61" i="107"/>
  <c r="T61" i="109"/>
  <c r="T61" i="110"/>
  <c r="T61" i="111"/>
  <c r="T61" i="112"/>
  <c r="T61" i="113"/>
  <c r="T61" i="114"/>
  <c r="T61" i="115"/>
  <c r="T61" i="116"/>
  <c r="T61" i="117"/>
  <c r="T61" i="118"/>
  <c r="T61" i="119"/>
  <c r="T61" i="120"/>
  <c r="T61" i="121"/>
  <c r="T61" i="122"/>
  <c r="T61" i="123"/>
  <c r="T61" i="125"/>
  <c r="T61" i="126"/>
  <c r="T61" i="127"/>
  <c r="T61" i="128"/>
  <c r="T61" i="129"/>
  <c r="T109" i="130"/>
  <c r="T110" i="131"/>
  <c r="T110" i="132"/>
  <c r="T110" i="133"/>
  <c r="T110" i="134"/>
  <c r="T60" i="95"/>
  <c r="T60" i="96"/>
  <c r="T60" i="97"/>
  <c r="T60" i="98"/>
  <c r="T60" i="99"/>
  <c r="T60" i="100"/>
  <c r="T60" i="101"/>
  <c r="T60" i="102"/>
  <c r="T60" i="103"/>
  <c r="T60" i="104"/>
  <c r="T60" i="105"/>
  <c r="T60" i="106"/>
  <c r="T60" i="108"/>
  <c r="T60" i="107"/>
  <c r="T60" i="109"/>
  <c r="T60" i="110"/>
  <c r="T60" i="111"/>
  <c r="T60" i="112"/>
  <c r="T60" i="113"/>
  <c r="T60" i="114"/>
  <c r="T60" i="115"/>
  <c r="T60" i="116"/>
  <c r="T60" i="117"/>
  <c r="T60" i="118"/>
  <c r="T60" i="119"/>
  <c r="T60" i="120"/>
  <c r="T60" i="121"/>
  <c r="T60" i="122"/>
  <c r="T60" i="123"/>
  <c r="T60" i="125"/>
  <c r="T60" i="126"/>
  <c r="T60" i="127"/>
  <c r="T60" i="128"/>
  <c r="T60" i="129"/>
  <c r="T108" i="130"/>
  <c r="T109" i="131"/>
  <c r="T109" i="132"/>
  <c r="T109" i="133"/>
  <c r="T109" i="134"/>
  <c r="T59" i="95"/>
  <c r="T59" i="96"/>
  <c r="T59" i="97"/>
  <c r="T59" i="98"/>
  <c r="T59" i="99"/>
  <c r="T59" i="100"/>
  <c r="T59" i="101"/>
  <c r="T59" i="102"/>
  <c r="T59" i="103"/>
  <c r="T59" i="104"/>
  <c r="T59" i="105"/>
  <c r="T59" i="106"/>
  <c r="T59" i="108"/>
  <c r="T59" i="107"/>
  <c r="T59" i="109"/>
  <c r="T59" i="110"/>
  <c r="T59" i="111"/>
  <c r="T59" i="112"/>
  <c r="T59" i="113"/>
  <c r="T59" i="114"/>
  <c r="T59" i="115"/>
  <c r="T59" i="116"/>
  <c r="T59" i="117"/>
  <c r="T59" i="118"/>
  <c r="T59" i="119"/>
  <c r="T59" i="120"/>
  <c r="T59" i="121"/>
  <c r="T59" i="122"/>
  <c r="T59" i="123"/>
  <c r="T59" i="125"/>
  <c r="T59" i="126"/>
  <c r="T59" i="127"/>
  <c r="T59" i="128"/>
  <c r="T59" i="129"/>
  <c r="T107" i="130"/>
  <c r="T108" i="131"/>
  <c r="T108" i="132"/>
  <c r="T108" i="133"/>
  <c r="T108" i="134"/>
  <c r="T58" i="95"/>
  <c r="T58" i="96"/>
  <c r="T58" i="97"/>
  <c r="T58" i="98"/>
  <c r="T58" i="99"/>
  <c r="T58" i="100"/>
  <c r="T58" i="101"/>
  <c r="T58" i="102"/>
  <c r="T58" i="103"/>
  <c r="T58" i="104"/>
  <c r="T58" i="105"/>
  <c r="T58" i="106"/>
  <c r="T58" i="108"/>
  <c r="T58" i="107"/>
  <c r="T58" i="109"/>
  <c r="T58" i="110"/>
  <c r="T58" i="111"/>
  <c r="T58" i="112"/>
  <c r="T58" i="113"/>
  <c r="T58" i="114"/>
  <c r="T58" i="115"/>
  <c r="T58" i="116"/>
  <c r="T58" i="117"/>
  <c r="T58" i="118"/>
  <c r="T58" i="119"/>
  <c r="T58" i="120"/>
  <c r="T58" i="121"/>
  <c r="T58" i="122"/>
  <c r="T58" i="123"/>
  <c r="T58" i="125"/>
  <c r="T58" i="126"/>
  <c r="T58" i="127"/>
  <c r="T58" i="128"/>
  <c r="T58" i="129"/>
  <c r="T106" i="130"/>
  <c r="T107" i="131"/>
  <c r="T107" i="132"/>
  <c r="T107" i="133"/>
  <c r="T107" i="134"/>
  <c r="T55" i="95"/>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96" i="130"/>
  <c r="T97" i="131"/>
  <c r="T97" i="132"/>
  <c r="T97" i="133"/>
  <c r="T97" i="134"/>
  <c r="T54" i="95"/>
  <c r="T54" i="96"/>
  <c r="T54" i="97"/>
  <c r="T54" i="98"/>
  <c r="T54" i="99"/>
  <c r="T54" i="100"/>
  <c r="T54" i="101"/>
  <c r="T54" i="102"/>
  <c r="T54" i="103"/>
  <c r="T54" i="104"/>
  <c r="T54" i="105"/>
  <c r="T54" i="106"/>
  <c r="T54" i="108"/>
  <c r="T54" i="107"/>
  <c r="T54" i="109"/>
  <c r="T54" i="110"/>
  <c r="T54" i="111"/>
  <c r="T54" i="112"/>
  <c r="T54" i="113"/>
  <c r="T54" i="114"/>
  <c r="T54" i="115"/>
  <c r="T54" i="116"/>
  <c r="T54" i="117"/>
  <c r="T54" i="118"/>
  <c r="T54" i="119"/>
  <c r="T54" i="120"/>
  <c r="T54" i="121"/>
  <c r="T54" i="122"/>
  <c r="T54" i="123"/>
  <c r="T54" i="125"/>
  <c r="T54" i="126"/>
  <c r="T54" i="127"/>
  <c r="T54" i="128"/>
  <c r="T54" i="129"/>
  <c r="T95" i="130"/>
  <c r="T96" i="131"/>
  <c r="T96" i="132"/>
  <c r="T96" i="133"/>
  <c r="T96" i="134"/>
  <c r="T53" i="95"/>
  <c r="T53" i="96"/>
  <c r="T53" i="97"/>
  <c r="T53" i="98"/>
  <c r="T53" i="99"/>
  <c r="T53" i="100"/>
  <c r="T53" i="101"/>
  <c r="T53" i="102"/>
  <c r="T53" i="103"/>
  <c r="T53" i="104"/>
  <c r="T53" i="105"/>
  <c r="T53" i="106"/>
  <c r="T53" i="108"/>
  <c r="T53" i="107"/>
  <c r="T53" i="109"/>
  <c r="T53" i="110"/>
  <c r="T53" i="111"/>
  <c r="T53" i="112"/>
  <c r="T53" i="113"/>
  <c r="T53" i="114"/>
  <c r="T53" i="115"/>
  <c r="T53" i="116"/>
  <c r="T53" i="117"/>
  <c r="T53" i="118"/>
  <c r="T53" i="119"/>
  <c r="T53" i="120"/>
  <c r="T53" i="121"/>
  <c r="T53" i="122"/>
  <c r="T53" i="123"/>
  <c r="T53" i="125"/>
  <c r="T53" i="126"/>
  <c r="T53" i="127"/>
  <c r="T53" i="128"/>
  <c r="T53" i="129"/>
  <c r="T94" i="130"/>
  <c r="T95" i="131"/>
  <c r="T95" i="132"/>
  <c r="T95" i="133"/>
  <c r="T95" i="134"/>
  <c r="T52" i="95"/>
  <c r="T52" i="96"/>
  <c r="T52" i="97"/>
  <c r="T52" i="98"/>
  <c r="T52" i="99"/>
  <c r="T52" i="100"/>
  <c r="T52" i="101"/>
  <c r="T52" i="102"/>
  <c r="T52" i="103"/>
  <c r="T52" i="104"/>
  <c r="T52" i="105"/>
  <c r="T52" i="106"/>
  <c r="T52" i="108"/>
  <c r="T52" i="107"/>
  <c r="T52" i="109"/>
  <c r="T52" i="110"/>
  <c r="T52" i="111"/>
  <c r="T52" i="112"/>
  <c r="T52" i="113"/>
  <c r="T52" i="114"/>
  <c r="T52" i="115"/>
  <c r="T52" i="116"/>
  <c r="T52" i="117"/>
  <c r="T52" i="118"/>
  <c r="T52" i="119"/>
  <c r="T52" i="120"/>
  <c r="T52" i="121"/>
  <c r="T52" i="122"/>
  <c r="T52" i="123"/>
  <c r="T52" i="125"/>
  <c r="T52" i="126"/>
  <c r="T52" i="127"/>
  <c r="T52" i="128"/>
  <c r="T52" i="129"/>
  <c r="T93" i="130"/>
  <c r="T94" i="131"/>
  <c r="T94" i="132"/>
  <c r="T94" i="133"/>
  <c r="T94" i="134"/>
  <c r="T51" i="95"/>
  <c r="T51" i="96"/>
  <c r="T51" i="97"/>
  <c r="T51" i="98"/>
  <c r="T51" i="99"/>
  <c r="T51" i="100"/>
  <c r="T51" i="101"/>
  <c r="T51" i="102"/>
  <c r="T51" i="103"/>
  <c r="T51" i="104"/>
  <c r="T51" i="105"/>
  <c r="T51" i="106"/>
  <c r="T51" i="108"/>
  <c r="T51" i="107"/>
  <c r="T51" i="109"/>
  <c r="T51" i="110"/>
  <c r="T51" i="111"/>
  <c r="T51" i="112"/>
  <c r="T51" i="113"/>
  <c r="T51" i="114"/>
  <c r="T51" i="115"/>
  <c r="T51" i="116"/>
  <c r="T51" i="117"/>
  <c r="T51" i="118"/>
  <c r="T51" i="119"/>
  <c r="T51" i="120"/>
  <c r="T51" i="121"/>
  <c r="T51" i="122"/>
  <c r="T51" i="123"/>
  <c r="T51" i="125"/>
  <c r="T51" i="126"/>
  <c r="T51" i="127"/>
  <c r="T51" i="128"/>
  <c r="T51" i="129"/>
  <c r="T92" i="130"/>
  <c r="T93" i="131"/>
  <c r="T93" i="132"/>
  <c r="T93" i="133"/>
  <c r="T93" i="134"/>
  <c r="T50" i="95"/>
  <c r="T50" i="96"/>
  <c r="T50" i="97"/>
  <c r="T50" i="98"/>
  <c r="T50" i="99"/>
  <c r="T50" i="100"/>
  <c r="T50" i="101"/>
  <c r="T50" i="102"/>
  <c r="T50" i="103"/>
  <c r="T50" i="104"/>
  <c r="T50" i="105"/>
  <c r="T50" i="106"/>
  <c r="T50" i="108"/>
  <c r="T50" i="107"/>
  <c r="T50" i="109"/>
  <c r="T50" i="110"/>
  <c r="T50" i="111"/>
  <c r="T50" i="112"/>
  <c r="T50" i="113"/>
  <c r="T50" i="114"/>
  <c r="T50" i="115"/>
  <c r="T50" i="116"/>
  <c r="T50" i="117"/>
  <c r="T50" i="118"/>
  <c r="T50" i="119"/>
  <c r="T50" i="120"/>
  <c r="T50" i="121"/>
  <c r="T50" i="122"/>
  <c r="T50" i="123"/>
  <c r="T50" i="125"/>
  <c r="T50" i="126"/>
  <c r="T50" i="127"/>
  <c r="T50" i="128"/>
  <c r="T50" i="129"/>
  <c r="T91" i="130"/>
  <c r="T92" i="131"/>
  <c r="T92" i="132"/>
  <c r="T92" i="133"/>
  <c r="T92" i="134"/>
  <c r="T49" i="95"/>
  <c r="T49" i="96"/>
  <c r="T49" i="97"/>
  <c r="T49" i="98"/>
  <c r="T49" i="99"/>
  <c r="T49" i="100"/>
  <c r="T49" i="101"/>
  <c r="T49" i="102"/>
  <c r="T49" i="103"/>
  <c r="T49" i="104"/>
  <c r="T49" i="105"/>
  <c r="T49" i="106"/>
  <c r="T49" i="108"/>
  <c r="T49" i="107"/>
  <c r="T49" i="109"/>
  <c r="T49" i="110"/>
  <c r="T49" i="111"/>
  <c r="T49" i="112"/>
  <c r="T49" i="113"/>
  <c r="T49" i="114"/>
  <c r="T49" i="115"/>
  <c r="T49" i="116"/>
  <c r="T49" i="117"/>
  <c r="T49" i="118"/>
  <c r="T49" i="119"/>
  <c r="T49" i="120"/>
  <c r="T49" i="121"/>
  <c r="T49" i="122"/>
  <c r="T49" i="123"/>
  <c r="T49" i="125"/>
  <c r="T49" i="126"/>
  <c r="T49" i="127"/>
  <c r="T49" i="128"/>
  <c r="T49" i="129"/>
  <c r="T90" i="130"/>
  <c r="T91" i="131"/>
  <c r="T91" i="132"/>
  <c r="T91" i="133"/>
  <c r="T91" i="134"/>
  <c r="T48" i="95"/>
  <c r="T48" i="96"/>
  <c r="T48" i="97"/>
  <c r="T48" i="98"/>
  <c r="T48" i="99"/>
  <c r="T48" i="100"/>
  <c r="T48" i="101"/>
  <c r="T48" i="102"/>
  <c r="T48" i="103"/>
  <c r="T48" i="104"/>
  <c r="T48" i="105"/>
  <c r="T48" i="106"/>
  <c r="T48" i="108"/>
  <c r="T48" i="107"/>
  <c r="T48" i="109"/>
  <c r="T48" i="110"/>
  <c r="T48" i="111"/>
  <c r="T48" i="112"/>
  <c r="T48" i="113"/>
  <c r="T48" i="114"/>
  <c r="T48" i="115"/>
  <c r="T48" i="116"/>
  <c r="T48" i="117"/>
  <c r="T48" i="118"/>
  <c r="T48" i="119"/>
  <c r="T48" i="120"/>
  <c r="T48" i="121"/>
  <c r="T48" i="122"/>
  <c r="T48" i="123"/>
  <c r="T48" i="125"/>
  <c r="T48" i="126"/>
  <c r="T48" i="127"/>
  <c r="T48" i="128"/>
  <c r="T48" i="129"/>
  <c r="T89" i="130"/>
  <c r="T90" i="131"/>
  <c r="T90" i="132"/>
  <c r="T90" i="133"/>
  <c r="T90" i="134"/>
  <c r="T45" i="95"/>
  <c r="T45" i="96"/>
  <c r="T45" i="97"/>
  <c r="T45" i="98"/>
  <c r="T45" i="99"/>
  <c r="T45" i="100"/>
  <c r="T45" i="101"/>
  <c r="T45" i="102"/>
  <c r="T45" i="103"/>
  <c r="T45" i="104"/>
  <c r="T45" i="105"/>
  <c r="T45" i="106"/>
  <c r="T45" i="108"/>
  <c r="T45" i="107"/>
  <c r="T45" i="109"/>
  <c r="T45" i="110"/>
  <c r="T45" i="111"/>
  <c r="T45" i="112"/>
  <c r="T45" i="113"/>
  <c r="T45" i="114"/>
  <c r="T45" i="115"/>
  <c r="T45" i="116"/>
  <c r="T45" i="117"/>
  <c r="T45" i="118"/>
  <c r="T45" i="119"/>
  <c r="T45" i="120"/>
  <c r="T45" i="121"/>
  <c r="T45" i="122"/>
  <c r="T45" i="123"/>
  <c r="T45" i="125"/>
  <c r="T45" i="126"/>
  <c r="T45" i="127"/>
  <c r="T45" i="128"/>
  <c r="T45" i="129"/>
  <c r="T77" i="130"/>
  <c r="T78" i="131"/>
  <c r="T78" i="132"/>
  <c r="T78" i="133"/>
  <c r="T78" i="134"/>
  <c r="T44" i="95"/>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76" i="130"/>
  <c r="T77" i="131"/>
  <c r="T77" i="132"/>
  <c r="T77" i="133"/>
  <c r="T77" i="134"/>
  <c r="T43" i="95"/>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75" i="130"/>
  <c r="T76" i="131"/>
  <c r="T76" i="132"/>
  <c r="T76" i="133"/>
  <c r="T76" i="134"/>
  <c r="T42" i="95"/>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74" i="130"/>
  <c r="T75" i="131"/>
  <c r="T75" i="132"/>
  <c r="T75" i="133"/>
  <c r="T75" i="134"/>
  <c r="T41" i="95"/>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73" i="130"/>
  <c r="T74" i="131"/>
  <c r="T74" i="132"/>
  <c r="T74" i="133"/>
  <c r="T74" i="134"/>
  <c r="T40" i="95"/>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72" i="130"/>
  <c r="T73" i="131"/>
  <c r="T73" i="132"/>
  <c r="T73" i="133"/>
  <c r="T73" i="134"/>
  <c r="T37" i="95"/>
  <c r="T37" i="96"/>
  <c r="T37" i="97"/>
  <c r="T37" i="98"/>
  <c r="T37" i="99"/>
  <c r="T37" i="100"/>
  <c r="T37" i="101"/>
  <c r="T37" i="102"/>
  <c r="T37" i="103"/>
  <c r="T37" i="104"/>
  <c r="T37" i="105"/>
  <c r="T37" i="106"/>
  <c r="T37" i="108"/>
  <c r="T37" i="107"/>
  <c r="T37" i="109"/>
  <c r="T37" i="110"/>
  <c r="T37" i="111"/>
  <c r="T37" i="112"/>
  <c r="T37" i="113"/>
  <c r="T37" i="114"/>
  <c r="T37" i="115"/>
  <c r="T37" i="116"/>
  <c r="T37" i="117"/>
  <c r="T37" i="118"/>
  <c r="T37" i="119"/>
  <c r="T37" i="120"/>
  <c r="T37" i="121"/>
  <c r="T37" i="122"/>
  <c r="T37" i="123"/>
  <c r="T37" i="125"/>
  <c r="T37" i="126"/>
  <c r="T37" i="127"/>
  <c r="T37" i="128"/>
  <c r="T37" i="129"/>
  <c r="T56" i="130"/>
  <c r="T57" i="131"/>
  <c r="T57" i="132"/>
  <c r="T57" i="133"/>
  <c r="T57" i="134"/>
  <c r="T36" i="95"/>
  <c r="T36" i="96"/>
  <c r="T36" i="97"/>
  <c r="T36" i="98"/>
  <c r="T36" i="99"/>
  <c r="T36" i="100"/>
  <c r="T36" i="101"/>
  <c r="T36" i="102"/>
  <c r="T36" i="103"/>
  <c r="T36" i="104"/>
  <c r="T36" i="105"/>
  <c r="T36" i="106"/>
  <c r="T36" i="108"/>
  <c r="T36" i="107"/>
  <c r="T36" i="109"/>
  <c r="T36" i="110"/>
  <c r="T36" i="111"/>
  <c r="T36" i="112"/>
  <c r="T36" i="113"/>
  <c r="T36" i="114"/>
  <c r="T36" i="115"/>
  <c r="T36" i="116"/>
  <c r="T36" i="117"/>
  <c r="T36" i="118"/>
  <c r="T36" i="119"/>
  <c r="T36" i="120"/>
  <c r="T36" i="121"/>
  <c r="T36" i="122"/>
  <c r="T36" i="123"/>
  <c r="T36" i="125"/>
  <c r="T36" i="126"/>
  <c r="T36" i="127"/>
  <c r="T36" i="128"/>
  <c r="T36" i="129"/>
  <c r="T55" i="130"/>
  <c r="T56" i="131"/>
  <c r="T56" i="132"/>
  <c r="T56" i="133"/>
  <c r="T56" i="134"/>
  <c r="T43" i="130"/>
  <c r="T44" i="131"/>
  <c r="T44" i="132"/>
  <c r="T44" i="133"/>
  <c r="T44" i="134"/>
  <c r="T33" i="95"/>
  <c r="T33" i="96"/>
  <c r="T33" i="97"/>
  <c r="T33" i="98"/>
  <c r="T33" i="99"/>
  <c r="T33" i="100"/>
  <c r="T33" i="101"/>
  <c r="T33" i="102"/>
  <c r="T33" i="103"/>
  <c r="T33" i="104"/>
  <c r="T33" i="105"/>
  <c r="T33" i="106"/>
  <c r="T33" i="108"/>
  <c r="T33" i="107"/>
  <c r="T33" i="109"/>
  <c r="T33" i="110"/>
  <c r="T33" i="111"/>
  <c r="T33" i="112"/>
  <c r="T33" i="113"/>
  <c r="T33" i="114"/>
  <c r="T33" i="115"/>
  <c r="T33" i="116"/>
  <c r="T33" i="117"/>
  <c r="T33" i="118"/>
  <c r="T33" i="119"/>
  <c r="T33" i="120"/>
  <c r="T33" i="121"/>
  <c r="T33" i="122"/>
  <c r="T33" i="123"/>
  <c r="T33" i="125"/>
  <c r="T33" i="126"/>
  <c r="T33" i="127"/>
  <c r="T33" i="128"/>
  <c r="T33" i="129"/>
  <c r="T42" i="130"/>
  <c r="T43" i="131"/>
  <c r="T43" i="132"/>
  <c r="T43" i="133"/>
  <c r="T43" i="134"/>
  <c r="T32" i="95"/>
  <c r="T32" i="96"/>
  <c r="T32" i="97"/>
  <c r="T32" i="98"/>
  <c r="T32" i="99"/>
  <c r="T32" i="100"/>
  <c r="T32" i="101"/>
  <c r="T32" i="102"/>
  <c r="T32" i="103"/>
  <c r="T32" i="104"/>
  <c r="T32" i="105"/>
  <c r="T32" i="106"/>
  <c r="T32" i="108"/>
  <c r="T32" i="107"/>
  <c r="T32" i="109"/>
  <c r="T32" i="110"/>
  <c r="T32" i="111"/>
  <c r="T32" i="112"/>
  <c r="T32" i="113"/>
  <c r="T32" i="114"/>
  <c r="T32" i="115"/>
  <c r="T32" i="116"/>
  <c r="T32" i="117"/>
  <c r="T32" i="118"/>
  <c r="T32" i="119"/>
  <c r="T32" i="120"/>
  <c r="T32" i="121"/>
  <c r="T32" i="122"/>
  <c r="T32" i="123"/>
  <c r="T32" i="125"/>
  <c r="T32" i="126"/>
  <c r="T32" i="127"/>
  <c r="T32" i="128"/>
  <c r="T32" i="129"/>
  <c r="T41" i="130"/>
  <c r="T42" i="131"/>
  <c r="T42" i="132"/>
  <c r="T42" i="133"/>
  <c r="T42" i="134"/>
  <c r="T31" i="95"/>
  <c r="T31" i="96"/>
  <c r="T31" i="97"/>
  <c r="T31" i="98"/>
  <c r="T31" i="99"/>
  <c r="T31" i="100"/>
  <c r="T31" i="101"/>
  <c r="T31" i="102"/>
  <c r="T31" i="103"/>
  <c r="T31" i="104"/>
  <c r="T31" i="105"/>
  <c r="T31" i="106"/>
  <c r="T31" i="108"/>
  <c r="T31" i="107"/>
  <c r="T31" i="109"/>
  <c r="T31" i="110"/>
  <c r="T31" i="111"/>
  <c r="T31" i="112"/>
  <c r="T31" i="113"/>
  <c r="T31" i="114"/>
  <c r="T31" i="115"/>
  <c r="T31" i="116"/>
  <c r="T31" i="117"/>
  <c r="T31" i="118"/>
  <c r="T31" i="119"/>
  <c r="T31" i="120"/>
  <c r="T31" i="121"/>
  <c r="T31" i="122"/>
  <c r="T31" i="123"/>
  <c r="T31" i="125"/>
  <c r="T31" i="126"/>
  <c r="T31" i="127"/>
  <c r="T31" i="128"/>
  <c r="T31" i="129"/>
  <c r="T40" i="130"/>
  <c r="T41" i="131"/>
  <c r="T41" i="132"/>
  <c r="T41" i="133"/>
  <c r="T41" i="134"/>
  <c r="T30" i="95"/>
  <c r="T30" i="96"/>
  <c r="T30" i="97"/>
  <c r="T30" i="98"/>
  <c r="T30" i="99"/>
  <c r="T30" i="100"/>
  <c r="T30" i="101"/>
  <c r="T30" i="102"/>
  <c r="T30" i="103"/>
  <c r="T30" i="104"/>
  <c r="T30" i="105"/>
  <c r="T30" i="106"/>
  <c r="T30" i="108"/>
  <c r="T30" i="107"/>
  <c r="T30" i="109"/>
  <c r="T30" i="110"/>
  <c r="T30" i="111"/>
  <c r="T30" i="112"/>
  <c r="T30" i="113"/>
  <c r="T30" i="114"/>
  <c r="T30" i="115"/>
  <c r="T30" i="116"/>
  <c r="T30" i="117"/>
  <c r="T30" i="118"/>
  <c r="T30" i="119"/>
  <c r="T30" i="120"/>
  <c r="T30" i="121"/>
  <c r="T30" i="122"/>
  <c r="T30" i="123"/>
  <c r="T30" i="125"/>
  <c r="T30" i="126"/>
  <c r="T30" i="127"/>
  <c r="T30" i="128"/>
  <c r="T30" i="129"/>
  <c r="T39" i="130"/>
  <c r="T40" i="131"/>
  <c r="T40" i="132"/>
  <c r="T40" i="133"/>
  <c r="T40" i="134"/>
  <c r="T29" i="95"/>
  <c r="T29" i="96"/>
  <c r="T29" i="97"/>
  <c r="T29" i="98"/>
  <c r="T29" i="99"/>
  <c r="T29" i="100"/>
  <c r="T29" i="101"/>
  <c r="T29" i="102"/>
  <c r="T29" i="103"/>
  <c r="T29" i="104"/>
  <c r="T29" i="105"/>
  <c r="T29" i="106"/>
  <c r="T29" i="108"/>
  <c r="T29" i="107"/>
  <c r="T29" i="109"/>
  <c r="T29" i="110"/>
  <c r="T29" i="111"/>
  <c r="T29" i="112"/>
  <c r="T29" i="113"/>
  <c r="T29" i="114"/>
  <c r="T29" i="115"/>
  <c r="T29" i="116"/>
  <c r="T29" i="117"/>
  <c r="T29" i="118"/>
  <c r="T29" i="119"/>
  <c r="T29" i="120"/>
  <c r="T29" i="121"/>
  <c r="T29" i="122"/>
  <c r="T29" i="123"/>
  <c r="T29" i="125"/>
  <c r="T29" i="126"/>
  <c r="T29" i="127"/>
  <c r="T29" i="128"/>
  <c r="T29" i="129"/>
  <c r="T38" i="130"/>
  <c r="T39" i="131"/>
  <c r="T39" i="132"/>
  <c r="T39" i="133"/>
  <c r="T39" i="134"/>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68" i="95"/>
  <c r="N68" i="96"/>
  <c r="N68" i="97"/>
  <c r="N68" i="98"/>
  <c r="N68" i="99"/>
  <c r="N68" i="100"/>
  <c r="N68" i="101"/>
  <c r="N68" i="102"/>
  <c r="N68" i="103"/>
  <c r="N68" i="104"/>
  <c r="N68" i="105"/>
  <c r="N68" i="106"/>
  <c r="N68" i="108"/>
  <c r="N68" i="107"/>
  <c r="N68" i="109"/>
  <c r="N68" i="110"/>
  <c r="N68" i="111"/>
  <c r="N68" i="112"/>
  <c r="N68" i="113"/>
  <c r="N68" i="114"/>
  <c r="N68" i="115"/>
  <c r="N68" i="116"/>
  <c r="N68" i="117"/>
  <c r="N68" i="118"/>
  <c r="N68" i="119"/>
  <c r="N68" i="120"/>
  <c r="N68" i="121"/>
  <c r="N68" i="122"/>
  <c r="N68" i="123"/>
  <c r="N68" i="125"/>
  <c r="N68" i="126"/>
  <c r="N68" i="127"/>
  <c r="N68" i="128"/>
  <c r="N68" i="129"/>
  <c r="N116" i="130"/>
  <c r="N117" i="131"/>
  <c r="N117" i="132"/>
  <c r="N117" i="133"/>
  <c r="N117" i="134"/>
  <c r="N67" i="95"/>
  <c r="N67" i="96"/>
  <c r="N67" i="97"/>
  <c r="N67" i="98"/>
  <c r="N67" i="99"/>
  <c r="N67" i="100"/>
  <c r="N67" i="101"/>
  <c r="N67" i="102"/>
  <c r="N67" i="103"/>
  <c r="N67" i="104"/>
  <c r="N67" i="105"/>
  <c r="N67" i="106"/>
  <c r="N67" i="108"/>
  <c r="N67" i="107"/>
  <c r="N67" i="109"/>
  <c r="N67" i="110"/>
  <c r="N67" i="111"/>
  <c r="N67" i="112"/>
  <c r="N67" i="113"/>
  <c r="N67" i="114"/>
  <c r="N67" i="115"/>
  <c r="N67" i="116"/>
  <c r="N67" i="117"/>
  <c r="N67" i="118"/>
  <c r="N67" i="119"/>
  <c r="N67" i="120"/>
  <c r="N67" i="121"/>
  <c r="N67" i="122"/>
  <c r="N67" i="123"/>
  <c r="N67" i="125"/>
  <c r="N67" i="126"/>
  <c r="N67" i="127"/>
  <c r="N67" i="128"/>
  <c r="N67" i="129"/>
  <c r="N115" i="130"/>
  <c r="N116" i="131"/>
  <c r="N116" i="132"/>
  <c r="N116" i="133"/>
  <c r="N116" i="134"/>
  <c r="N66" i="95"/>
  <c r="N66" i="96"/>
  <c r="N66" i="97"/>
  <c r="N66" i="98"/>
  <c r="N66" i="99"/>
  <c r="N66" i="100"/>
  <c r="N66" i="101"/>
  <c r="N66" i="102"/>
  <c r="N66" i="103"/>
  <c r="N66" i="104"/>
  <c r="N66" i="105"/>
  <c r="N66" i="106"/>
  <c r="N66" i="108"/>
  <c r="N66" i="107"/>
  <c r="N66" i="109"/>
  <c r="N66" i="110"/>
  <c r="N66" i="111"/>
  <c r="N66" i="112"/>
  <c r="N66" i="113"/>
  <c r="N66" i="114"/>
  <c r="N66" i="115"/>
  <c r="N66" i="116"/>
  <c r="N66" i="117"/>
  <c r="N66" i="118"/>
  <c r="N66" i="119"/>
  <c r="N66" i="120"/>
  <c r="N66" i="121"/>
  <c r="N66" i="122"/>
  <c r="N66" i="123"/>
  <c r="N66" i="125"/>
  <c r="N66" i="126"/>
  <c r="N66" i="127"/>
  <c r="N66" i="128"/>
  <c r="N66" i="129"/>
  <c r="N114" i="130"/>
  <c r="N115" i="131"/>
  <c r="N115" i="132"/>
  <c r="N115" i="133"/>
  <c r="N115" i="134"/>
  <c r="N65" i="95"/>
  <c r="N65" i="96"/>
  <c r="N65" i="97"/>
  <c r="N65" i="98"/>
  <c r="N65" i="99"/>
  <c r="N65" i="100"/>
  <c r="N65" i="101"/>
  <c r="N65" i="102"/>
  <c r="N65" i="103"/>
  <c r="N65" i="104"/>
  <c r="N65" i="105"/>
  <c r="N65" i="106"/>
  <c r="N65" i="108"/>
  <c r="N65" i="107"/>
  <c r="N65" i="109"/>
  <c r="N65" i="110"/>
  <c r="N65" i="111"/>
  <c r="N65" i="112"/>
  <c r="N65" i="113"/>
  <c r="N65" i="114"/>
  <c r="N65" i="115"/>
  <c r="N65" i="116"/>
  <c r="N65" i="117"/>
  <c r="N65" i="118"/>
  <c r="N65" i="119"/>
  <c r="N65" i="120"/>
  <c r="N65" i="121"/>
  <c r="N65" i="122"/>
  <c r="N65" i="123"/>
  <c r="N65" i="125"/>
  <c r="N65" i="126"/>
  <c r="N65" i="127"/>
  <c r="N65" i="128"/>
  <c r="N65" i="129"/>
  <c r="N113" i="130"/>
  <c r="N114" i="131"/>
  <c r="N114" i="132"/>
  <c r="N114" i="133"/>
  <c r="N114" i="134"/>
  <c r="N64" i="95"/>
  <c r="N64" i="96"/>
  <c r="N64" i="97"/>
  <c r="N64" i="98"/>
  <c r="N64" i="99"/>
  <c r="N64" i="100"/>
  <c r="N64" i="101"/>
  <c r="N64" i="102"/>
  <c r="N64" i="103"/>
  <c r="N64" i="104"/>
  <c r="N64" i="105"/>
  <c r="N64" i="106"/>
  <c r="N64" i="108"/>
  <c r="N64" i="107"/>
  <c r="N64" i="109"/>
  <c r="N64" i="110"/>
  <c r="N64" i="111"/>
  <c r="N64" i="112"/>
  <c r="N64" i="113"/>
  <c r="N64" i="114"/>
  <c r="N64" i="115"/>
  <c r="N64" i="116"/>
  <c r="N64" i="117"/>
  <c r="N64" i="118"/>
  <c r="N64" i="119"/>
  <c r="N64" i="120"/>
  <c r="N64" i="121"/>
  <c r="N64" i="122"/>
  <c r="N64" i="123"/>
  <c r="N64" i="125"/>
  <c r="N64" i="126"/>
  <c r="N64" i="127"/>
  <c r="N64" i="128"/>
  <c r="N64" i="129"/>
  <c r="N112" i="130"/>
  <c r="N113" i="131"/>
  <c r="N113" i="132"/>
  <c r="N113" i="133"/>
  <c r="N113" i="134"/>
  <c r="N63" i="95"/>
  <c r="N63" i="96"/>
  <c r="N63" i="97"/>
  <c r="N63" i="98"/>
  <c r="N63" i="99"/>
  <c r="N63" i="100"/>
  <c r="N63" i="101"/>
  <c r="N63" i="102"/>
  <c r="N63" i="103"/>
  <c r="N63" i="104"/>
  <c r="N63" i="105"/>
  <c r="N63" i="106"/>
  <c r="N63" i="108"/>
  <c r="N63" i="107"/>
  <c r="N63" i="109"/>
  <c r="N63" i="110"/>
  <c r="N63" i="111"/>
  <c r="N63" i="112"/>
  <c r="N63" i="113"/>
  <c r="N63" i="114"/>
  <c r="N63" i="115"/>
  <c r="N63" i="116"/>
  <c r="N63" i="117"/>
  <c r="N63" i="118"/>
  <c r="N63" i="119"/>
  <c r="N63" i="120"/>
  <c r="N63" i="121"/>
  <c r="N63" i="122"/>
  <c r="N63" i="123"/>
  <c r="N63" i="125"/>
  <c r="N63" i="126"/>
  <c r="N63" i="127"/>
  <c r="N63" i="128"/>
  <c r="N63" i="129"/>
  <c r="N111" i="130"/>
  <c r="N112" i="131"/>
  <c r="N112" i="132"/>
  <c r="N112" i="133"/>
  <c r="N112" i="134"/>
  <c r="N62" i="95"/>
  <c r="N62" i="96"/>
  <c r="N62" i="97"/>
  <c r="N62" i="98"/>
  <c r="N62" i="99"/>
  <c r="N62" i="100"/>
  <c r="N62" i="101"/>
  <c r="N62" i="102"/>
  <c r="N62" i="103"/>
  <c r="N62" i="104"/>
  <c r="N62" i="105"/>
  <c r="N62" i="106"/>
  <c r="N62" i="108"/>
  <c r="N62" i="107"/>
  <c r="N62" i="109"/>
  <c r="N62" i="110"/>
  <c r="N62" i="111"/>
  <c r="N62" i="112"/>
  <c r="N62" i="113"/>
  <c r="N62" i="114"/>
  <c r="N62" i="115"/>
  <c r="N62" i="116"/>
  <c r="N62" i="117"/>
  <c r="N62" i="118"/>
  <c r="N62" i="119"/>
  <c r="N62" i="120"/>
  <c r="N62" i="121"/>
  <c r="N62" i="122"/>
  <c r="N62" i="123"/>
  <c r="N62" i="125"/>
  <c r="N62" i="126"/>
  <c r="N62" i="127"/>
  <c r="N62" i="128"/>
  <c r="N62" i="129"/>
  <c r="N110" i="130"/>
  <c r="N111" i="131"/>
  <c r="N111" i="132"/>
  <c r="N111" i="133"/>
  <c r="N111" i="134"/>
  <c r="N61" i="95"/>
  <c r="N61" i="96"/>
  <c r="N61" i="97"/>
  <c r="N61" i="98"/>
  <c r="N61" i="99"/>
  <c r="N61" i="100"/>
  <c r="N61" i="101"/>
  <c r="N61" i="102"/>
  <c r="N61" i="103"/>
  <c r="N61" i="104"/>
  <c r="N61" i="105"/>
  <c r="N61" i="106"/>
  <c r="N61" i="108"/>
  <c r="N61" i="107"/>
  <c r="N61" i="109"/>
  <c r="N61" i="110"/>
  <c r="N61" i="111"/>
  <c r="N61" i="112"/>
  <c r="N61" i="113"/>
  <c r="N61" i="114"/>
  <c r="N61" i="115"/>
  <c r="N61" i="116"/>
  <c r="N61" i="117"/>
  <c r="N61" i="118"/>
  <c r="N61" i="119"/>
  <c r="N61" i="120"/>
  <c r="N61" i="121"/>
  <c r="N61" i="122"/>
  <c r="N61" i="123"/>
  <c r="N61" i="125"/>
  <c r="N61" i="126"/>
  <c r="N61" i="127"/>
  <c r="N61" i="128"/>
  <c r="N61" i="129"/>
  <c r="N109" i="130"/>
  <c r="N110" i="131"/>
  <c r="N110" i="132"/>
  <c r="N110" i="133"/>
  <c r="N110" i="134"/>
  <c r="N60" i="95"/>
  <c r="N60" i="96"/>
  <c r="N60" i="97"/>
  <c r="N60" i="98"/>
  <c r="N60" i="99"/>
  <c r="N60" i="100"/>
  <c r="N60" i="101"/>
  <c r="N60" i="102"/>
  <c r="N60" i="103"/>
  <c r="N60" i="104"/>
  <c r="N60" i="105"/>
  <c r="N60" i="106"/>
  <c r="N60" i="108"/>
  <c r="N60" i="107"/>
  <c r="N60" i="109"/>
  <c r="N60" i="110"/>
  <c r="N60" i="111"/>
  <c r="N60" i="112"/>
  <c r="N60" i="113"/>
  <c r="N60" i="114"/>
  <c r="N60" i="115"/>
  <c r="N60" i="116"/>
  <c r="N60" i="117"/>
  <c r="N60" i="118"/>
  <c r="N60" i="119"/>
  <c r="N60" i="120"/>
  <c r="N60" i="121"/>
  <c r="N60" i="122"/>
  <c r="N60" i="123"/>
  <c r="N60" i="125"/>
  <c r="N60" i="126"/>
  <c r="N60" i="127"/>
  <c r="N60" i="128"/>
  <c r="N60" i="129"/>
  <c r="N108" i="130"/>
  <c r="N109" i="131"/>
  <c r="N109" i="132"/>
  <c r="N109" i="133"/>
  <c r="N109" i="134"/>
  <c r="N59" i="95"/>
  <c r="N59" i="96"/>
  <c r="N59" i="97"/>
  <c r="N59" i="98"/>
  <c r="N59" i="99"/>
  <c r="N59" i="100"/>
  <c r="N59" i="101"/>
  <c r="N59" i="102"/>
  <c r="N59" i="103"/>
  <c r="N59" i="104"/>
  <c r="N59" i="105"/>
  <c r="N59" i="106"/>
  <c r="N59" i="108"/>
  <c r="N59" i="107"/>
  <c r="N59" i="109"/>
  <c r="N59" i="110"/>
  <c r="N59" i="111"/>
  <c r="N59" i="112"/>
  <c r="N59" i="113"/>
  <c r="N59" i="114"/>
  <c r="N59" i="115"/>
  <c r="N59" i="116"/>
  <c r="N59" i="117"/>
  <c r="N59" i="118"/>
  <c r="N59" i="119"/>
  <c r="N59" i="120"/>
  <c r="N59" i="121"/>
  <c r="N59" i="122"/>
  <c r="N59" i="123"/>
  <c r="N59" i="125"/>
  <c r="N59" i="126"/>
  <c r="N59" i="127"/>
  <c r="N59" i="128"/>
  <c r="N59" i="129"/>
  <c r="N107" i="130"/>
  <c r="N108" i="131"/>
  <c r="N108" i="132"/>
  <c r="N108" i="133"/>
  <c r="N108" i="134"/>
  <c r="N58" i="95"/>
  <c r="N58" i="96"/>
  <c r="N58" i="97"/>
  <c r="N58" i="98"/>
  <c r="N58" i="99"/>
  <c r="N58" i="100"/>
  <c r="N58" i="101"/>
  <c r="N58" i="102"/>
  <c r="N58" i="103"/>
  <c r="N58" i="104"/>
  <c r="N58" i="105"/>
  <c r="N58" i="106"/>
  <c r="N58" i="108"/>
  <c r="N58" i="107"/>
  <c r="N58" i="109"/>
  <c r="N58" i="110"/>
  <c r="N58" i="111"/>
  <c r="N58" i="112"/>
  <c r="N58" i="113"/>
  <c r="N58" i="114"/>
  <c r="N58" i="115"/>
  <c r="N58" i="116"/>
  <c r="N58" i="117"/>
  <c r="N58" i="118"/>
  <c r="N58" i="119"/>
  <c r="N58" i="120"/>
  <c r="N58" i="121"/>
  <c r="N58" i="122"/>
  <c r="N58" i="123"/>
  <c r="N58" i="125"/>
  <c r="N58" i="126"/>
  <c r="N58" i="127"/>
  <c r="N58" i="128"/>
  <c r="N58" i="129"/>
  <c r="N106" i="130"/>
  <c r="N107" i="131"/>
  <c r="N107" i="132"/>
  <c r="N107" i="133"/>
  <c r="N107" i="134"/>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96" i="130"/>
  <c r="N97" i="131"/>
  <c r="N97" i="132"/>
  <c r="N97" i="133"/>
  <c r="N97" i="134"/>
  <c r="N54" i="95"/>
  <c r="N54" i="96"/>
  <c r="N54" i="97"/>
  <c r="N54" i="98"/>
  <c r="N54" i="99"/>
  <c r="N54" i="100"/>
  <c r="N54" i="101"/>
  <c r="N54" i="102"/>
  <c r="N54" i="103"/>
  <c r="N54" i="104"/>
  <c r="N54" i="105"/>
  <c r="N54" i="106"/>
  <c r="N54" i="108"/>
  <c r="N54" i="107"/>
  <c r="N54" i="109"/>
  <c r="N54" i="110"/>
  <c r="N54" i="111"/>
  <c r="N54" i="112"/>
  <c r="N54" i="113"/>
  <c r="N54" i="114"/>
  <c r="N54" i="115"/>
  <c r="N54" i="116"/>
  <c r="N54" i="117"/>
  <c r="N54" i="118"/>
  <c r="N54" i="119"/>
  <c r="N54" i="120"/>
  <c r="N54" i="121"/>
  <c r="N54" i="122"/>
  <c r="N54" i="123"/>
  <c r="N54" i="125"/>
  <c r="N54" i="126"/>
  <c r="N54" i="127"/>
  <c r="N54" i="128"/>
  <c r="N54" i="129"/>
  <c r="N95" i="130"/>
  <c r="N96" i="131"/>
  <c r="N96" i="132"/>
  <c r="N96" i="133"/>
  <c r="N96" i="134"/>
  <c r="N53" i="95"/>
  <c r="N53" i="96"/>
  <c r="N53" i="97"/>
  <c r="N53" i="98"/>
  <c r="N53" i="99"/>
  <c r="N53" i="100"/>
  <c r="N53" i="101"/>
  <c r="N53" i="102"/>
  <c r="N53" i="103"/>
  <c r="N53" i="104"/>
  <c r="N53" i="105"/>
  <c r="N53" i="106"/>
  <c r="N53" i="108"/>
  <c r="N53" i="107"/>
  <c r="N53" i="109"/>
  <c r="N53" i="110"/>
  <c r="N53" i="111"/>
  <c r="N53" i="112"/>
  <c r="N53" i="113"/>
  <c r="N53" i="114"/>
  <c r="N53" i="115"/>
  <c r="N53" i="116"/>
  <c r="N53" i="117"/>
  <c r="N53" i="118"/>
  <c r="N53" i="119"/>
  <c r="N53" i="120"/>
  <c r="N53" i="121"/>
  <c r="N53" i="122"/>
  <c r="N53" i="123"/>
  <c r="N53" i="125"/>
  <c r="N53" i="126"/>
  <c r="N53" i="127"/>
  <c r="N53" i="128"/>
  <c r="N53" i="129"/>
  <c r="N94" i="130"/>
  <c r="N95" i="131"/>
  <c r="N95" i="132"/>
  <c r="N95" i="133"/>
  <c r="N95" i="134"/>
  <c r="N52" i="95"/>
  <c r="N52" i="96"/>
  <c r="N52" i="97"/>
  <c r="N52" i="98"/>
  <c r="N52" i="99"/>
  <c r="N52" i="100"/>
  <c r="N52" i="101"/>
  <c r="N52" i="102"/>
  <c r="N52" i="103"/>
  <c r="N52" i="104"/>
  <c r="N52" i="105"/>
  <c r="N52" i="106"/>
  <c r="N52" i="108"/>
  <c r="N52" i="107"/>
  <c r="N52" i="109"/>
  <c r="N52" i="110"/>
  <c r="N52" i="111"/>
  <c r="N52" i="112"/>
  <c r="N52" i="113"/>
  <c r="N52" i="114"/>
  <c r="N52" i="115"/>
  <c r="N52" i="116"/>
  <c r="N52" i="117"/>
  <c r="N52" i="118"/>
  <c r="N52" i="119"/>
  <c r="N52" i="120"/>
  <c r="N52" i="121"/>
  <c r="N52" i="122"/>
  <c r="N52" i="123"/>
  <c r="N52" i="125"/>
  <c r="N52" i="126"/>
  <c r="N52" i="127"/>
  <c r="N52" i="128"/>
  <c r="N52" i="129"/>
  <c r="N93" i="130"/>
  <c r="N94" i="131"/>
  <c r="N94" i="132"/>
  <c r="N94" i="133"/>
  <c r="N94" i="134"/>
  <c r="N51" i="95"/>
  <c r="N51" i="96"/>
  <c r="N51" i="97"/>
  <c r="N51" i="98"/>
  <c r="N51" i="99"/>
  <c r="N51" i="100"/>
  <c r="N51" i="101"/>
  <c r="N51" i="102"/>
  <c r="N51" i="103"/>
  <c r="N51" i="104"/>
  <c r="N51" i="105"/>
  <c r="N51" i="106"/>
  <c r="N51" i="108"/>
  <c r="N51" i="107"/>
  <c r="N51" i="109"/>
  <c r="N51" i="110"/>
  <c r="N51" i="111"/>
  <c r="N51" i="112"/>
  <c r="N51" i="113"/>
  <c r="N51" i="114"/>
  <c r="N51" i="115"/>
  <c r="N51" i="116"/>
  <c r="N51" i="117"/>
  <c r="N51" i="118"/>
  <c r="N51" i="119"/>
  <c r="N51" i="120"/>
  <c r="N51" i="121"/>
  <c r="N51" i="122"/>
  <c r="N51" i="123"/>
  <c r="N51" i="125"/>
  <c r="N51" i="126"/>
  <c r="N51" i="127"/>
  <c r="N51" i="128"/>
  <c r="N51" i="129"/>
  <c r="N92" i="130"/>
  <c r="N93" i="131"/>
  <c r="N93" i="132"/>
  <c r="N93" i="133"/>
  <c r="N93" i="134"/>
  <c r="N50" i="95"/>
  <c r="N50" i="96"/>
  <c r="N50" i="97"/>
  <c r="N50" i="98"/>
  <c r="N50" i="99"/>
  <c r="N50" i="100"/>
  <c r="N50" i="101"/>
  <c r="N50" i="102"/>
  <c r="N50" i="103"/>
  <c r="N50" i="104"/>
  <c r="N50" i="105"/>
  <c r="N50" i="106"/>
  <c r="N50" i="108"/>
  <c r="N50" i="107"/>
  <c r="N50" i="109"/>
  <c r="N50" i="110"/>
  <c r="N50" i="111"/>
  <c r="N50" i="112"/>
  <c r="N50" i="113"/>
  <c r="N50" i="114"/>
  <c r="N50" i="115"/>
  <c r="N50" i="116"/>
  <c r="N50" i="117"/>
  <c r="N50" i="118"/>
  <c r="N50" i="119"/>
  <c r="N50" i="120"/>
  <c r="N50" i="121"/>
  <c r="N50" i="122"/>
  <c r="N50" i="123"/>
  <c r="N50" i="125"/>
  <c r="N50" i="126"/>
  <c r="N50" i="127"/>
  <c r="N50" i="128"/>
  <c r="N50" i="129"/>
  <c r="N91" i="130"/>
  <c r="N92" i="131"/>
  <c r="N92" i="132"/>
  <c r="N92" i="133"/>
  <c r="N92" i="134"/>
  <c r="N49" i="95"/>
  <c r="N49" i="96"/>
  <c r="N49" i="97"/>
  <c r="N49" i="98"/>
  <c r="N49" i="99"/>
  <c r="N49" i="100"/>
  <c r="N49" i="101"/>
  <c r="N49" i="102"/>
  <c r="N49" i="103"/>
  <c r="N49" i="104"/>
  <c r="N49" i="105"/>
  <c r="N49" i="106"/>
  <c r="N49" i="108"/>
  <c r="N49" i="107"/>
  <c r="N49" i="109"/>
  <c r="N49" i="110"/>
  <c r="N49" i="111"/>
  <c r="N49" i="112"/>
  <c r="N49" i="113"/>
  <c r="N49" i="114"/>
  <c r="N49" i="115"/>
  <c r="N49" i="116"/>
  <c r="N49" i="117"/>
  <c r="N49" i="118"/>
  <c r="N49" i="119"/>
  <c r="N49" i="120"/>
  <c r="N49" i="121"/>
  <c r="N49" i="122"/>
  <c r="N49" i="123"/>
  <c r="N49" i="125"/>
  <c r="N49" i="126"/>
  <c r="N49" i="127"/>
  <c r="N49" i="128"/>
  <c r="N49" i="129"/>
  <c r="N90" i="130"/>
  <c r="N91" i="131"/>
  <c r="N91" i="132"/>
  <c r="N91" i="133"/>
  <c r="N91" i="134"/>
  <c r="N48" i="95"/>
  <c r="N48" i="96"/>
  <c r="N48" i="97"/>
  <c r="N48" i="98"/>
  <c r="N48" i="99"/>
  <c r="N48" i="100"/>
  <c r="N48" i="101"/>
  <c r="N48" i="102"/>
  <c r="N48" i="103"/>
  <c r="N48" i="104"/>
  <c r="N48" i="105"/>
  <c r="N48" i="106"/>
  <c r="N48" i="108"/>
  <c r="N48" i="107"/>
  <c r="N48" i="109"/>
  <c r="N48" i="110"/>
  <c r="N48" i="111"/>
  <c r="N48" i="112"/>
  <c r="N48" i="113"/>
  <c r="N48" i="114"/>
  <c r="N48" i="115"/>
  <c r="N48" i="116"/>
  <c r="N48" i="117"/>
  <c r="N48" i="118"/>
  <c r="N48" i="119"/>
  <c r="N48" i="120"/>
  <c r="N48" i="121"/>
  <c r="N48" i="122"/>
  <c r="N48" i="123"/>
  <c r="N48" i="125"/>
  <c r="N48" i="126"/>
  <c r="N48" i="127"/>
  <c r="N48" i="128"/>
  <c r="N48" i="129"/>
  <c r="N89" i="130"/>
  <c r="N90" i="131"/>
  <c r="N90" i="132"/>
  <c r="N90" i="133"/>
  <c r="N90" i="134"/>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77" i="130"/>
  <c r="N78" i="131"/>
  <c r="N78" i="132"/>
  <c r="N78" i="133"/>
  <c r="N78"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76" i="130"/>
  <c r="N77" i="131"/>
  <c r="N77" i="132"/>
  <c r="N77" i="133"/>
  <c r="N77"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75" i="130"/>
  <c r="N76" i="131"/>
  <c r="N76" i="132"/>
  <c r="N76" i="133"/>
  <c r="N76"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74" i="130"/>
  <c r="N75" i="131"/>
  <c r="N75" i="132"/>
  <c r="N75" i="133"/>
  <c r="N75"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73" i="130"/>
  <c r="N74" i="131"/>
  <c r="N74" i="132"/>
  <c r="N74" i="133"/>
  <c r="N74" i="134"/>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72" i="130"/>
  <c r="N73" i="131"/>
  <c r="N73" i="132"/>
  <c r="N73" i="133"/>
  <c r="N73" i="134"/>
  <c r="N37" i="95"/>
  <c r="N37" i="96"/>
  <c r="N37" i="97"/>
  <c r="N37" i="98"/>
  <c r="N37" i="99"/>
  <c r="N37" i="100"/>
  <c r="N37" i="101"/>
  <c r="N37" i="102"/>
  <c r="N37" i="103"/>
  <c r="N37" i="104"/>
  <c r="N37" i="105"/>
  <c r="N37" i="106"/>
  <c r="N37" i="108"/>
  <c r="N37" i="107"/>
  <c r="N37" i="109"/>
  <c r="N37" i="110"/>
  <c r="N37" i="111"/>
  <c r="N37" i="112"/>
  <c r="N37" i="113"/>
  <c r="N37" i="114"/>
  <c r="N37" i="115"/>
  <c r="N37" i="116"/>
  <c r="N37" i="117"/>
  <c r="N37" i="118"/>
  <c r="N37" i="119"/>
  <c r="N37" i="120"/>
  <c r="N37" i="121"/>
  <c r="N37" i="122"/>
  <c r="N37" i="123"/>
  <c r="N37" i="125"/>
  <c r="N37" i="126"/>
  <c r="N37" i="127"/>
  <c r="N37" i="128"/>
  <c r="N37" i="129"/>
  <c r="N56" i="130"/>
  <c r="N57" i="131"/>
  <c r="N57" i="132"/>
  <c r="N57" i="133"/>
  <c r="N57" i="134"/>
  <c r="N36" i="95"/>
  <c r="N36" i="96"/>
  <c r="N36" i="97"/>
  <c r="N36" i="98"/>
  <c r="N36" i="99"/>
  <c r="N36" i="100"/>
  <c r="N36" i="101"/>
  <c r="N36" i="102"/>
  <c r="N36" i="103"/>
  <c r="N36" i="104"/>
  <c r="N36" i="105"/>
  <c r="N36" i="106"/>
  <c r="N36" i="108"/>
  <c r="N36" i="107"/>
  <c r="N36" i="109"/>
  <c r="N36" i="110"/>
  <c r="N36" i="111"/>
  <c r="N36" i="112"/>
  <c r="N36" i="113"/>
  <c r="N36" i="114"/>
  <c r="N36" i="115"/>
  <c r="N36" i="116"/>
  <c r="N36" i="117"/>
  <c r="N36" i="118"/>
  <c r="N36" i="119"/>
  <c r="N36" i="120"/>
  <c r="N36" i="121"/>
  <c r="N36" i="122"/>
  <c r="N36" i="123"/>
  <c r="N36" i="125"/>
  <c r="N36" i="126"/>
  <c r="N36" i="127"/>
  <c r="N36" i="128"/>
  <c r="N36" i="129"/>
  <c r="N55" i="130"/>
  <c r="N56" i="131"/>
  <c r="N56" i="132"/>
  <c r="N56" i="133"/>
  <c r="N56" i="134"/>
  <c r="N44" i="130"/>
  <c r="N45" i="131"/>
  <c r="N45" i="132"/>
  <c r="N45" i="133"/>
  <c r="N45" i="134"/>
  <c r="N43" i="130"/>
  <c r="N44" i="131"/>
  <c r="N44" i="132"/>
  <c r="N44" i="133"/>
  <c r="N44" i="134"/>
  <c r="N33" i="95"/>
  <c r="N33" i="96"/>
  <c r="N33" i="97"/>
  <c r="N33" i="98"/>
  <c r="N33" i="99"/>
  <c r="N33" i="100"/>
  <c r="N33" i="101"/>
  <c r="N33" i="102"/>
  <c r="N33" i="103"/>
  <c r="N33" i="104"/>
  <c r="N33" i="105"/>
  <c r="N33" i="106"/>
  <c r="N33" i="108"/>
  <c r="N33" i="107"/>
  <c r="N33" i="109"/>
  <c r="N33" i="110"/>
  <c r="N33" i="111"/>
  <c r="N33" i="112"/>
  <c r="N33" i="113"/>
  <c r="N33" i="114"/>
  <c r="N33" i="115"/>
  <c r="N33" i="116"/>
  <c r="N33" i="117"/>
  <c r="N33" i="118"/>
  <c r="N33" i="119"/>
  <c r="N33" i="120"/>
  <c r="N33" i="121"/>
  <c r="N33" i="122"/>
  <c r="N33" i="123"/>
  <c r="N33" i="125"/>
  <c r="N33" i="126"/>
  <c r="N33" i="127"/>
  <c r="N33" i="128"/>
  <c r="N33" i="129"/>
  <c r="N42" i="130"/>
  <c r="N43" i="131"/>
  <c r="N43" i="132"/>
  <c r="N43" i="133"/>
  <c r="N43" i="134"/>
  <c r="N32" i="95"/>
  <c r="N32" i="96"/>
  <c r="N32" i="97"/>
  <c r="N32" i="98"/>
  <c r="N32" i="99"/>
  <c r="N32" i="100"/>
  <c r="N32" i="101"/>
  <c r="N32" i="102"/>
  <c r="N32" i="103"/>
  <c r="N32" i="104"/>
  <c r="N32" i="105"/>
  <c r="N32" i="106"/>
  <c r="N32" i="108"/>
  <c r="N32" i="107"/>
  <c r="N32" i="109"/>
  <c r="N32" i="110"/>
  <c r="N32" i="111"/>
  <c r="N32" i="112"/>
  <c r="N32" i="113"/>
  <c r="N32" i="114"/>
  <c r="N32" i="115"/>
  <c r="N32" i="116"/>
  <c r="N32" i="117"/>
  <c r="N32" i="118"/>
  <c r="N32" i="119"/>
  <c r="N32" i="120"/>
  <c r="N32" i="121"/>
  <c r="N32" i="122"/>
  <c r="N32" i="123"/>
  <c r="N32" i="125"/>
  <c r="N32" i="126"/>
  <c r="N32" i="127"/>
  <c r="N32" i="128"/>
  <c r="N32" i="129"/>
  <c r="N41" i="130"/>
  <c r="N42" i="131"/>
  <c r="N42" i="132"/>
  <c r="N42" i="133"/>
  <c r="N42" i="134"/>
  <c r="N31" i="95"/>
  <c r="N31" i="96"/>
  <c r="N31" i="97"/>
  <c r="N31" i="98"/>
  <c r="N31" i="99"/>
  <c r="N31" i="100"/>
  <c r="N31" i="101"/>
  <c r="N31" i="102"/>
  <c r="N31" i="103"/>
  <c r="N31" i="104"/>
  <c r="N31" i="105"/>
  <c r="N31" i="106"/>
  <c r="N31" i="108"/>
  <c r="N31" i="107"/>
  <c r="N31" i="109"/>
  <c r="N31" i="110"/>
  <c r="N31" i="111"/>
  <c r="N31" i="112"/>
  <c r="N31" i="113"/>
  <c r="N31" i="114"/>
  <c r="N31" i="115"/>
  <c r="N31" i="116"/>
  <c r="N31" i="117"/>
  <c r="N31" i="118"/>
  <c r="N31" i="119"/>
  <c r="N31" i="120"/>
  <c r="N31" i="121"/>
  <c r="N31" i="122"/>
  <c r="N31" i="123"/>
  <c r="N31" i="125"/>
  <c r="N31" i="126"/>
  <c r="N31" i="127"/>
  <c r="N31" i="128"/>
  <c r="N31" i="129"/>
  <c r="N40" i="130"/>
  <c r="N41" i="131"/>
  <c r="N41" i="132"/>
  <c r="N41" i="133"/>
  <c r="N41" i="134"/>
  <c r="N30" i="95"/>
  <c r="N30" i="96"/>
  <c r="N30" i="97"/>
  <c r="N30" i="98"/>
  <c r="N30" i="99"/>
  <c r="N30" i="100"/>
  <c r="N30" i="101"/>
  <c r="N30" i="102"/>
  <c r="N30" i="103"/>
  <c r="N30" i="104"/>
  <c r="N30" i="105"/>
  <c r="N30" i="106"/>
  <c r="N30" i="108"/>
  <c r="N30" i="107"/>
  <c r="N30" i="109"/>
  <c r="N30" i="110"/>
  <c r="N30" i="111"/>
  <c r="N30" i="112"/>
  <c r="N30" i="113"/>
  <c r="N30" i="114"/>
  <c r="N30" i="115"/>
  <c r="N30" i="116"/>
  <c r="N30" i="117"/>
  <c r="N30" i="118"/>
  <c r="N30" i="119"/>
  <c r="N30" i="120"/>
  <c r="N30" i="121"/>
  <c r="N30" i="122"/>
  <c r="N30" i="123"/>
  <c r="N30" i="125"/>
  <c r="N30" i="126"/>
  <c r="N30" i="127"/>
  <c r="N30" i="128"/>
  <c r="N30" i="129"/>
  <c r="N39" i="130"/>
  <c r="N40" i="131"/>
  <c r="N40" i="132"/>
  <c r="N40" i="133"/>
  <c r="N40" i="134"/>
  <c r="N29" i="95"/>
  <c r="N29" i="96"/>
  <c r="N29" i="97"/>
  <c r="N29" i="98"/>
  <c r="N29" i="99"/>
  <c r="N29" i="100"/>
  <c r="N29" i="101"/>
  <c r="N29" i="102"/>
  <c r="N29" i="103"/>
  <c r="N29" i="104"/>
  <c r="N29" i="105"/>
  <c r="N29" i="106"/>
  <c r="N29" i="108"/>
  <c r="N29" i="107"/>
  <c r="N29" i="109"/>
  <c r="N29" i="110"/>
  <c r="N29" i="111"/>
  <c r="N29" i="112"/>
  <c r="N29" i="113"/>
  <c r="N29" i="114"/>
  <c r="N29" i="115"/>
  <c r="N29" i="116"/>
  <c r="N29" i="117"/>
  <c r="N29" i="118"/>
  <c r="N29" i="119"/>
  <c r="N29" i="120"/>
  <c r="N29" i="121"/>
  <c r="N29" i="122"/>
  <c r="N29" i="123"/>
  <c r="N29" i="125"/>
  <c r="N29" i="126"/>
  <c r="N29" i="127"/>
  <c r="N29" i="128"/>
  <c r="N29" i="129"/>
  <c r="N38" i="130"/>
  <c r="N39" i="131"/>
  <c r="N39" i="132"/>
  <c r="N39" i="133"/>
  <c r="N39" i="134"/>
  <c r="N23" i="95"/>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68" i="95"/>
  <c r="H68" i="96"/>
  <c r="H68" i="97"/>
  <c r="H68" i="98"/>
  <c r="H68" i="99"/>
  <c r="H68" i="100"/>
  <c r="H68" i="101"/>
  <c r="H68" i="102"/>
  <c r="H68" i="103"/>
  <c r="H68" i="104"/>
  <c r="H68" i="105"/>
  <c r="H68" i="106"/>
  <c r="H68" i="108"/>
  <c r="H68" i="107"/>
  <c r="H68" i="109"/>
  <c r="H68" i="110"/>
  <c r="H68" i="111"/>
  <c r="H68" i="112"/>
  <c r="H68" i="113"/>
  <c r="H68" i="114"/>
  <c r="H68" i="115"/>
  <c r="H68" i="116"/>
  <c r="H68" i="117"/>
  <c r="H68" i="118"/>
  <c r="H68" i="119"/>
  <c r="H68" i="120"/>
  <c r="H68" i="121"/>
  <c r="H68" i="122"/>
  <c r="H68" i="123"/>
  <c r="H68" i="125"/>
  <c r="H68" i="126"/>
  <c r="H68" i="127"/>
  <c r="H68" i="128"/>
  <c r="H68" i="129"/>
  <c r="H116" i="130"/>
  <c r="H117" i="131"/>
  <c r="H117" i="132"/>
  <c r="H117" i="133"/>
  <c r="H117" i="134"/>
  <c r="H67" i="95"/>
  <c r="H67" i="96"/>
  <c r="H67" i="97"/>
  <c r="H67" i="98"/>
  <c r="H67" i="99"/>
  <c r="H67" i="100"/>
  <c r="H67" i="101"/>
  <c r="H67" i="102"/>
  <c r="H67" i="103"/>
  <c r="H67" i="104"/>
  <c r="H67" i="105"/>
  <c r="H67" i="106"/>
  <c r="H67" i="108"/>
  <c r="H67" i="107"/>
  <c r="H67" i="109"/>
  <c r="H67" i="110"/>
  <c r="H67" i="111"/>
  <c r="H67" i="112"/>
  <c r="H67" i="113"/>
  <c r="H67" i="114"/>
  <c r="H67" i="115"/>
  <c r="H67" i="116"/>
  <c r="H67" i="117"/>
  <c r="H67" i="118"/>
  <c r="H67" i="119"/>
  <c r="H67" i="120"/>
  <c r="H67" i="121"/>
  <c r="H67" i="122"/>
  <c r="H67" i="123"/>
  <c r="H67" i="125"/>
  <c r="H67" i="126"/>
  <c r="H67" i="127"/>
  <c r="H67" i="128"/>
  <c r="H67" i="129"/>
  <c r="H115" i="130"/>
  <c r="H116" i="131"/>
  <c r="H116" i="132"/>
  <c r="H116" i="133"/>
  <c r="H116" i="134"/>
  <c r="H66" i="95"/>
  <c r="H66" i="96"/>
  <c r="H66" i="97"/>
  <c r="H66" i="98"/>
  <c r="H66" i="99"/>
  <c r="H66" i="100"/>
  <c r="H66" i="101"/>
  <c r="H66" i="102"/>
  <c r="H66" i="103"/>
  <c r="H66" i="104"/>
  <c r="H66" i="105"/>
  <c r="H66" i="106"/>
  <c r="H66" i="108"/>
  <c r="H66" i="107"/>
  <c r="H66" i="109"/>
  <c r="H66" i="110"/>
  <c r="H66" i="111"/>
  <c r="H66" i="112"/>
  <c r="H66" i="113"/>
  <c r="H66" i="114"/>
  <c r="H66" i="115"/>
  <c r="H66" i="116"/>
  <c r="H66" i="117"/>
  <c r="H66" i="118"/>
  <c r="H66" i="119"/>
  <c r="H66" i="120"/>
  <c r="H66" i="121"/>
  <c r="H66" i="122"/>
  <c r="H66" i="123"/>
  <c r="H66" i="125"/>
  <c r="H66" i="126"/>
  <c r="H66" i="127"/>
  <c r="H66" i="128"/>
  <c r="H66" i="129"/>
  <c r="H114" i="130"/>
  <c r="H115" i="131"/>
  <c r="H115" i="132"/>
  <c r="H115" i="133"/>
  <c r="H115" i="134"/>
  <c r="H65" i="95"/>
  <c r="H65" i="96"/>
  <c r="H65" i="97"/>
  <c r="H65" i="98"/>
  <c r="H65" i="99"/>
  <c r="H65" i="100"/>
  <c r="H65" i="101"/>
  <c r="H65" i="102"/>
  <c r="H65" i="103"/>
  <c r="H65" i="104"/>
  <c r="H65" i="105"/>
  <c r="H65" i="106"/>
  <c r="H65" i="108"/>
  <c r="H65" i="107"/>
  <c r="H65" i="109"/>
  <c r="H65" i="110"/>
  <c r="H65" i="111"/>
  <c r="H65" i="112"/>
  <c r="H65" i="113"/>
  <c r="H65" i="114"/>
  <c r="H65" i="115"/>
  <c r="H65" i="116"/>
  <c r="H65" i="117"/>
  <c r="H65" i="118"/>
  <c r="H65" i="119"/>
  <c r="H65" i="120"/>
  <c r="H65" i="121"/>
  <c r="H65" i="122"/>
  <c r="H65" i="123"/>
  <c r="H65" i="125"/>
  <c r="H65" i="126"/>
  <c r="H65" i="127"/>
  <c r="H65" i="128"/>
  <c r="H65" i="129"/>
  <c r="H113" i="130"/>
  <c r="H114" i="131"/>
  <c r="H114" i="132"/>
  <c r="H114" i="133"/>
  <c r="H114" i="134"/>
  <c r="H64" i="95"/>
  <c r="H64" i="96"/>
  <c r="H64" i="97"/>
  <c r="H64" i="98"/>
  <c r="H64" i="99"/>
  <c r="H64" i="100"/>
  <c r="H64" i="101"/>
  <c r="H64" i="102"/>
  <c r="H64" i="103"/>
  <c r="H64" i="104"/>
  <c r="H64" i="105"/>
  <c r="H64" i="106"/>
  <c r="H64" i="108"/>
  <c r="H64" i="107"/>
  <c r="H64" i="109"/>
  <c r="H64" i="110"/>
  <c r="H64" i="111"/>
  <c r="H64" i="112"/>
  <c r="H64" i="113"/>
  <c r="H64" i="114"/>
  <c r="H64" i="115"/>
  <c r="H64" i="116"/>
  <c r="H64" i="117"/>
  <c r="H64" i="118"/>
  <c r="H64" i="119"/>
  <c r="H64" i="120"/>
  <c r="H64" i="121"/>
  <c r="H64" i="122"/>
  <c r="H64" i="123"/>
  <c r="H64" i="125"/>
  <c r="H64" i="126"/>
  <c r="H64" i="127"/>
  <c r="H64" i="128"/>
  <c r="H64" i="129"/>
  <c r="H112" i="130"/>
  <c r="H113" i="131"/>
  <c r="H113" i="132"/>
  <c r="H113" i="133"/>
  <c r="H113" i="134"/>
  <c r="H63" i="95"/>
  <c r="H63" i="96"/>
  <c r="H63" i="97"/>
  <c r="H63" i="98"/>
  <c r="H63" i="99"/>
  <c r="H63" i="100"/>
  <c r="H63" i="101"/>
  <c r="H63" i="102"/>
  <c r="H63" i="103"/>
  <c r="H63" i="104"/>
  <c r="H63" i="105"/>
  <c r="H63" i="106"/>
  <c r="H63" i="108"/>
  <c r="H63" i="107"/>
  <c r="H63" i="109"/>
  <c r="H63" i="110"/>
  <c r="H63" i="111"/>
  <c r="H63" i="112"/>
  <c r="H63" i="113"/>
  <c r="H63" i="114"/>
  <c r="H63" i="115"/>
  <c r="H63" i="116"/>
  <c r="H63" i="117"/>
  <c r="H63" i="118"/>
  <c r="H63" i="119"/>
  <c r="H63" i="120"/>
  <c r="H63" i="121"/>
  <c r="H63" i="122"/>
  <c r="H63" i="123"/>
  <c r="H63" i="125"/>
  <c r="H63" i="126"/>
  <c r="H63" i="127"/>
  <c r="H63" i="128"/>
  <c r="H63" i="129"/>
  <c r="H111" i="130"/>
  <c r="H112" i="131"/>
  <c r="H112" i="132"/>
  <c r="H112" i="133"/>
  <c r="H112" i="134"/>
  <c r="H62" i="95"/>
  <c r="H62" i="96"/>
  <c r="H62" i="97"/>
  <c r="H62" i="98"/>
  <c r="H62" i="99"/>
  <c r="H62" i="100"/>
  <c r="H62" i="101"/>
  <c r="H62" i="102"/>
  <c r="H62" i="103"/>
  <c r="H62" i="104"/>
  <c r="H62" i="105"/>
  <c r="H62" i="106"/>
  <c r="H62" i="108"/>
  <c r="H62" i="107"/>
  <c r="H62" i="109"/>
  <c r="H62" i="110"/>
  <c r="H62" i="111"/>
  <c r="H62" i="112"/>
  <c r="H62" i="113"/>
  <c r="H62" i="114"/>
  <c r="H62" i="115"/>
  <c r="H62" i="116"/>
  <c r="H62" i="117"/>
  <c r="H62" i="118"/>
  <c r="H62" i="119"/>
  <c r="H62" i="120"/>
  <c r="H62" i="121"/>
  <c r="H62" i="122"/>
  <c r="H62" i="123"/>
  <c r="H62" i="125"/>
  <c r="H62" i="126"/>
  <c r="H62" i="127"/>
  <c r="H62" i="128"/>
  <c r="H62" i="129"/>
  <c r="H110" i="130"/>
  <c r="H111" i="131"/>
  <c r="H111" i="132"/>
  <c r="H111" i="133"/>
  <c r="H111" i="134"/>
  <c r="H61" i="95"/>
  <c r="H61" i="96"/>
  <c r="H61" i="97"/>
  <c r="H61" i="98"/>
  <c r="H61" i="99"/>
  <c r="H61" i="100"/>
  <c r="H61" i="101"/>
  <c r="H61" i="102"/>
  <c r="H61" i="103"/>
  <c r="H61" i="104"/>
  <c r="H61" i="105"/>
  <c r="H61" i="106"/>
  <c r="H61" i="108"/>
  <c r="H61" i="107"/>
  <c r="H61" i="109"/>
  <c r="H61" i="110"/>
  <c r="H61" i="111"/>
  <c r="H61" i="112"/>
  <c r="H61" i="113"/>
  <c r="H61" i="114"/>
  <c r="H61" i="115"/>
  <c r="H61" i="116"/>
  <c r="H61" i="117"/>
  <c r="H61" i="118"/>
  <c r="H61" i="119"/>
  <c r="H61" i="120"/>
  <c r="H61" i="121"/>
  <c r="H61" i="122"/>
  <c r="H61" i="123"/>
  <c r="H61" i="125"/>
  <c r="H61" i="126"/>
  <c r="H61" i="127"/>
  <c r="H61" i="128"/>
  <c r="H61" i="129"/>
  <c r="H109" i="130"/>
  <c r="H110" i="131"/>
  <c r="H110" i="132"/>
  <c r="H110" i="133"/>
  <c r="H110" i="134"/>
  <c r="H60" i="95"/>
  <c r="H60" i="96"/>
  <c r="H60" i="97"/>
  <c r="H60" i="98"/>
  <c r="H60" i="99"/>
  <c r="H60" i="100"/>
  <c r="H60" i="101"/>
  <c r="H60" i="102"/>
  <c r="H60" i="103"/>
  <c r="H60" i="104"/>
  <c r="H60" i="105"/>
  <c r="H60" i="106"/>
  <c r="H60" i="108"/>
  <c r="H60" i="107"/>
  <c r="H60" i="109"/>
  <c r="H60" i="110"/>
  <c r="H60" i="111"/>
  <c r="H60" i="112"/>
  <c r="H60" i="113"/>
  <c r="H60" i="114"/>
  <c r="H60" i="115"/>
  <c r="H60" i="116"/>
  <c r="H60" i="117"/>
  <c r="H60" i="118"/>
  <c r="H60" i="119"/>
  <c r="H60" i="120"/>
  <c r="H60" i="121"/>
  <c r="H60" i="122"/>
  <c r="H60" i="123"/>
  <c r="H60" i="125"/>
  <c r="H60" i="126"/>
  <c r="H60" i="127"/>
  <c r="H60" i="128"/>
  <c r="H60" i="129"/>
  <c r="H108" i="130"/>
  <c r="H109" i="131"/>
  <c r="H109" i="132"/>
  <c r="H109" i="133"/>
  <c r="H109" i="134"/>
  <c r="H59" i="95"/>
  <c r="H59" i="96"/>
  <c r="H59" i="97"/>
  <c r="H59" i="98"/>
  <c r="H59" i="99"/>
  <c r="H59" i="100"/>
  <c r="H59" i="101"/>
  <c r="H59" i="102"/>
  <c r="H59" i="103"/>
  <c r="H59" i="104"/>
  <c r="H59" i="105"/>
  <c r="H59" i="106"/>
  <c r="H59" i="108"/>
  <c r="H59" i="107"/>
  <c r="H59" i="109"/>
  <c r="H59" i="110"/>
  <c r="H59" i="111"/>
  <c r="H59" i="112"/>
  <c r="H59" i="113"/>
  <c r="H59" i="114"/>
  <c r="H59" i="115"/>
  <c r="H59" i="116"/>
  <c r="H59" i="117"/>
  <c r="H59" i="118"/>
  <c r="H59" i="119"/>
  <c r="H59" i="120"/>
  <c r="H59" i="121"/>
  <c r="H59" i="122"/>
  <c r="H59" i="123"/>
  <c r="H59" i="125"/>
  <c r="H59" i="126"/>
  <c r="H59" i="127"/>
  <c r="H59" i="128"/>
  <c r="H59" i="129"/>
  <c r="H107" i="130"/>
  <c r="H108" i="131"/>
  <c r="H108" i="132"/>
  <c r="H108" i="133"/>
  <c r="H108" i="134"/>
  <c r="H58" i="95"/>
  <c r="H58" i="96"/>
  <c r="H58" i="97"/>
  <c r="H58" i="98"/>
  <c r="H58" i="99"/>
  <c r="H58" i="100"/>
  <c r="H58" i="101"/>
  <c r="H58" i="102"/>
  <c r="H58" i="103"/>
  <c r="H58" i="104"/>
  <c r="H58" i="105"/>
  <c r="H58" i="106"/>
  <c r="H58" i="108"/>
  <c r="H58" i="107"/>
  <c r="H58" i="109"/>
  <c r="H58" i="110"/>
  <c r="H58" i="111"/>
  <c r="H58" i="112"/>
  <c r="H58" i="113"/>
  <c r="H58" i="114"/>
  <c r="H58" i="115"/>
  <c r="H58" i="116"/>
  <c r="H58" i="117"/>
  <c r="H58" i="118"/>
  <c r="H58" i="119"/>
  <c r="H58" i="120"/>
  <c r="H58" i="121"/>
  <c r="H58" i="122"/>
  <c r="H58" i="123"/>
  <c r="H58" i="125"/>
  <c r="H58" i="126"/>
  <c r="H58" i="127"/>
  <c r="H58" i="128"/>
  <c r="H58" i="129"/>
  <c r="H106" i="130"/>
  <c r="H107" i="131"/>
  <c r="H107" i="132"/>
  <c r="H107" i="133"/>
  <c r="H107"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96" i="130"/>
  <c r="H97" i="131"/>
  <c r="H97" i="132"/>
  <c r="H97" i="133"/>
  <c r="H97" i="134"/>
  <c r="H54" i="95"/>
  <c r="H54" i="96"/>
  <c r="H54" i="97"/>
  <c r="H54" i="98"/>
  <c r="H54" i="99"/>
  <c r="H54" i="100"/>
  <c r="H54" i="101"/>
  <c r="H54" i="102"/>
  <c r="H54" i="103"/>
  <c r="H54" i="104"/>
  <c r="H54" i="105"/>
  <c r="H54" i="106"/>
  <c r="H54" i="108"/>
  <c r="H54" i="107"/>
  <c r="H54" i="109"/>
  <c r="H54" i="110"/>
  <c r="H54" i="111"/>
  <c r="H54" i="112"/>
  <c r="H54" i="113"/>
  <c r="H54" i="114"/>
  <c r="H54" i="115"/>
  <c r="H54" i="116"/>
  <c r="H54" i="117"/>
  <c r="H54" i="118"/>
  <c r="H54" i="119"/>
  <c r="H54" i="120"/>
  <c r="H54" i="121"/>
  <c r="H54" i="122"/>
  <c r="H54" i="123"/>
  <c r="H54" i="125"/>
  <c r="H54" i="126"/>
  <c r="H54" i="127"/>
  <c r="H54" i="128"/>
  <c r="H54" i="129"/>
  <c r="H95" i="130"/>
  <c r="H96" i="131"/>
  <c r="H96" i="132"/>
  <c r="H96" i="133"/>
  <c r="H96" i="134"/>
  <c r="H53" i="95"/>
  <c r="H53" i="96"/>
  <c r="H53" i="97"/>
  <c r="H53" i="98"/>
  <c r="H53" i="99"/>
  <c r="H53" i="100"/>
  <c r="H53" i="101"/>
  <c r="H53" i="102"/>
  <c r="H53" i="103"/>
  <c r="H53" i="104"/>
  <c r="H53" i="105"/>
  <c r="H53" i="106"/>
  <c r="H53" i="108"/>
  <c r="H53" i="107"/>
  <c r="H53" i="109"/>
  <c r="H53" i="110"/>
  <c r="H53" i="111"/>
  <c r="H53" i="112"/>
  <c r="H53" i="113"/>
  <c r="H53" i="114"/>
  <c r="H53" i="115"/>
  <c r="H53" i="116"/>
  <c r="H53" i="117"/>
  <c r="H53" i="118"/>
  <c r="H53" i="119"/>
  <c r="H53" i="120"/>
  <c r="H53" i="121"/>
  <c r="H53" i="122"/>
  <c r="H53" i="123"/>
  <c r="H53" i="125"/>
  <c r="H53" i="126"/>
  <c r="H53" i="127"/>
  <c r="H53" i="128"/>
  <c r="H53" i="129"/>
  <c r="H94" i="130"/>
  <c r="H95" i="131"/>
  <c r="H95" i="132"/>
  <c r="H95" i="133"/>
  <c r="H95" i="134"/>
  <c r="H52" i="95"/>
  <c r="H52" i="96"/>
  <c r="H52" i="97"/>
  <c r="H52" i="98"/>
  <c r="H52" i="99"/>
  <c r="H52" i="100"/>
  <c r="H52" i="101"/>
  <c r="H52" i="102"/>
  <c r="H52" i="103"/>
  <c r="H52" i="104"/>
  <c r="H52" i="105"/>
  <c r="H52" i="106"/>
  <c r="H52" i="108"/>
  <c r="H52" i="107"/>
  <c r="H52" i="109"/>
  <c r="H52" i="110"/>
  <c r="H52" i="111"/>
  <c r="H52" i="112"/>
  <c r="H52" i="113"/>
  <c r="H52" i="114"/>
  <c r="H52" i="115"/>
  <c r="H52" i="116"/>
  <c r="H52" i="117"/>
  <c r="H52" i="118"/>
  <c r="H52" i="119"/>
  <c r="H52" i="120"/>
  <c r="H52" i="121"/>
  <c r="H52" i="122"/>
  <c r="H52" i="123"/>
  <c r="H52" i="125"/>
  <c r="H52" i="126"/>
  <c r="H52" i="127"/>
  <c r="H52" i="128"/>
  <c r="H52" i="129"/>
  <c r="H93" i="130"/>
  <c r="H94" i="131"/>
  <c r="H94" i="132"/>
  <c r="H94" i="133"/>
  <c r="H94" i="134"/>
  <c r="H51" i="95"/>
  <c r="H51" i="96"/>
  <c r="H51" i="97"/>
  <c r="H51" i="98"/>
  <c r="H51" i="99"/>
  <c r="H51" i="100"/>
  <c r="H51" i="101"/>
  <c r="H51" i="102"/>
  <c r="H51" i="103"/>
  <c r="H51" i="104"/>
  <c r="H51" i="105"/>
  <c r="H51" i="106"/>
  <c r="H51" i="108"/>
  <c r="H51" i="107"/>
  <c r="H51" i="109"/>
  <c r="H51" i="110"/>
  <c r="H51" i="111"/>
  <c r="H51" i="112"/>
  <c r="H51" i="113"/>
  <c r="H51" i="114"/>
  <c r="H51" i="115"/>
  <c r="H51" i="116"/>
  <c r="H51" i="117"/>
  <c r="H51" i="118"/>
  <c r="H51" i="119"/>
  <c r="H51" i="120"/>
  <c r="H51" i="121"/>
  <c r="H51" i="122"/>
  <c r="H51" i="123"/>
  <c r="H51" i="125"/>
  <c r="H51" i="126"/>
  <c r="H51" i="127"/>
  <c r="H51" i="128"/>
  <c r="H51" i="129"/>
  <c r="H92" i="130"/>
  <c r="H93" i="131"/>
  <c r="H93" i="132"/>
  <c r="H93" i="133"/>
  <c r="H93" i="134"/>
  <c r="H50" i="95"/>
  <c r="H50" i="96"/>
  <c r="H50" i="97"/>
  <c r="H50" i="98"/>
  <c r="H50" i="99"/>
  <c r="H50" i="100"/>
  <c r="H50" i="101"/>
  <c r="H50" i="102"/>
  <c r="H50" i="103"/>
  <c r="H50" i="104"/>
  <c r="H50" i="105"/>
  <c r="H50" i="106"/>
  <c r="H50" i="108"/>
  <c r="H50" i="107"/>
  <c r="H50" i="109"/>
  <c r="H50" i="110"/>
  <c r="H50" i="111"/>
  <c r="H50" i="112"/>
  <c r="H50" i="113"/>
  <c r="H50" i="114"/>
  <c r="H50" i="115"/>
  <c r="H50" i="116"/>
  <c r="H50" i="117"/>
  <c r="H50" i="118"/>
  <c r="H50" i="119"/>
  <c r="H50" i="120"/>
  <c r="H50" i="121"/>
  <c r="H50" i="122"/>
  <c r="H50" i="123"/>
  <c r="H50" i="125"/>
  <c r="H50" i="126"/>
  <c r="H50" i="127"/>
  <c r="H50" i="128"/>
  <c r="H50" i="129"/>
  <c r="H91" i="130"/>
  <c r="H92" i="131"/>
  <c r="H92" i="132"/>
  <c r="H92" i="133"/>
  <c r="H92" i="134"/>
  <c r="H49" i="95"/>
  <c r="H49" i="96"/>
  <c r="H49" i="97"/>
  <c r="H49" i="98"/>
  <c r="H49" i="99"/>
  <c r="H49" i="100"/>
  <c r="H49" i="101"/>
  <c r="H49" i="102"/>
  <c r="H49" i="103"/>
  <c r="H49" i="104"/>
  <c r="H49" i="105"/>
  <c r="H49" i="106"/>
  <c r="H49" i="108"/>
  <c r="H49" i="107"/>
  <c r="H49" i="109"/>
  <c r="H49" i="110"/>
  <c r="H49" i="111"/>
  <c r="H49" i="112"/>
  <c r="H49" i="113"/>
  <c r="H49" i="114"/>
  <c r="H49" i="115"/>
  <c r="H49" i="116"/>
  <c r="H49" i="117"/>
  <c r="H49" i="118"/>
  <c r="H49" i="119"/>
  <c r="H49" i="120"/>
  <c r="H49" i="121"/>
  <c r="H49" i="122"/>
  <c r="H49" i="123"/>
  <c r="H49" i="125"/>
  <c r="H49" i="126"/>
  <c r="H49" i="127"/>
  <c r="H49" i="128"/>
  <c r="H49" i="129"/>
  <c r="H90" i="130"/>
  <c r="H91" i="131"/>
  <c r="H91" i="132"/>
  <c r="H91" i="133"/>
  <c r="H91" i="134"/>
  <c r="H48" i="95"/>
  <c r="H48" i="96"/>
  <c r="H48" i="97"/>
  <c r="H48" i="98"/>
  <c r="H48" i="99"/>
  <c r="H48" i="100"/>
  <c r="H48" i="101"/>
  <c r="H48" i="102"/>
  <c r="H48" i="103"/>
  <c r="H48" i="104"/>
  <c r="H48" i="105"/>
  <c r="H48" i="106"/>
  <c r="H48" i="108"/>
  <c r="H48" i="107"/>
  <c r="H48" i="109"/>
  <c r="H48" i="110"/>
  <c r="H48" i="111"/>
  <c r="H48" i="112"/>
  <c r="H48" i="113"/>
  <c r="H48" i="114"/>
  <c r="H48" i="115"/>
  <c r="H48" i="116"/>
  <c r="H48" i="117"/>
  <c r="H48" i="118"/>
  <c r="H48" i="119"/>
  <c r="H48" i="120"/>
  <c r="H48" i="121"/>
  <c r="H48" i="122"/>
  <c r="H48" i="123"/>
  <c r="H48" i="125"/>
  <c r="H48" i="126"/>
  <c r="H48" i="127"/>
  <c r="H48" i="128"/>
  <c r="H48" i="129"/>
  <c r="H89" i="130"/>
  <c r="H90" i="131"/>
  <c r="H90" i="132"/>
  <c r="H90" i="133"/>
  <c r="H90" i="134"/>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77" i="130"/>
  <c r="H78" i="131"/>
  <c r="H78" i="132"/>
  <c r="H78" i="133"/>
  <c r="H78"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76" i="130"/>
  <c r="H77" i="131"/>
  <c r="H77" i="132"/>
  <c r="H77" i="133"/>
  <c r="H77"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75" i="130"/>
  <c r="H76" i="131"/>
  <c r="H76" i="132"/>
  <c r="H76" i="133"/>
  <c r="H76"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74" i="130"/>
  <c r="H75" i="131"/>
  <c r="H75" i="132"/>
  <c r="H75" i="133"/>
  <c r="H75"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73" i="130"/>
  <c r="H74" i="131"/>
  <c r="H74" i="132"/>
  <c r="H74" i="133"/>
  <c r="H74"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72" i="130"/>
  <c r="H73" i="131"/>
  <c r="H73" i="132"/>
  <c r="H73" i="133"/>
  <c r="H73" i="134"/>
  <c r="H40" i="10"/>
  <c r="H37" i="95"/>
  <c r="H37" i="96"/>
  <c r="H37" i="97"/>
  <c r="H37" i="98"/>
  <c r="H37" i="99"/>
  <c r="H37" i="100"/>
  <c r="H37" i="101"/>
  <c r="H37" i="102"/>
  <c r="H37" i="103"/>
  <c r="H37" i="104"/>
  <c r="H37" i="105"/>
  <c r="H37" i="106"/>
  <c r="H37" i="108"/>
  <c r="H37" i="107"/>
  <c r="H37" i="109"/>
  <c r="H37" i="110"/>
  <c r="H37" i="111"/>
  <c r="H37" i="112"/>
  <c r="H37" i="113"/>
  <c r="H37" i="114"/>
  <c r="H37" i="115"/>
  <c r="H37" i="116"/>
  <c r="H37" i="117"/>
  <c r="H37" i="118"/>
  <c r="H37" i="119"/>
  <c r="H37" i="120"/>
  <c r="H37" i="121"/>
  <c r="H37" i="122"/>
  <c r="H37" i="123"/>
  <c r="H37" i="125"/>
  <c r="H37" i="126"/>
  <c r="H37" i="127"/>
  <c r="H37" i="128"/>
  <c r="H37" i="129"/>
  <c r="H56" i="130"/>
  <c r="H57" i="131"/>
  <c r="H57" i="132"/>
  <c r="H57" i="133"/>
  <c r="H57" i="134"/>
  <c r="H36" i="95"/>
  <c r="H36" i="96"/>
  <c r="H36" i="97"/>
  <c r="H36" i="98"/>
  <c r="H36" i="99"/>
  <c r="H36" i="100"/>
  <c r="H36" i="101"/>
  <c r="H36" i="102"/>
  <c r="H36" i="103"/>
  <c r="H36" i="104"/>
  <c r="H36" i="105"/>
  <c r="H36" i="106"/>
  <c r="H36" i="108"/>
  <c r="H36" i="107"/>
  <c r="H36" i="109"/>
  <c r="H36" i="110"/>
  <c r="H36" i="111"/>
  <c r="H36" i="112"/>
  <c r="H36" i="113"/>
  <c r="H36" i="114"/>
  <c r="H36" i="115"/>
  <c r="H36" i="116"/>
  <c r="H36" i="117"/>
  <c r="H36" i="118"/>
  <c r="H36" i="119"/>
  <c r="H36" i="120"/>
  <c r="H36" i="121"/>
  <c r="H36" i="122"/>
  <c r="H36" i="123"/>
  <c r="H36" i="125"/>
  <c r="H36" i="126"/>
  <c r="H36" i="127"/>
  <c r="H36" i="128"/>
  <c r="H36" i="129"/>
  <c r="H55" i="130"/>
  <c r="H56" i="131"/>
  <c r="H56" i="132"/>
  <c r="H56" i="133"/>
  <c r="H56" i="134"/>
  <c r="H44" i="130"/>
  <c r="H45" i="131"/>
  <c r="H45" i="132"/>
  <c r="H45" i="133"/>
  <c r="H45" i="134"/>
  <c r="H43" i="130"/>
  <c r="H44" i="131"/>
  <c r="H44" i="132"/>
  <c r="H44" i="133"/>
  <c r="H44" i="134"/>
  <c r="H33" i="95"/>
  <c r="H33" i="96"/>
  <c r="H33" i="97"/>
  <c r="H33" i="98"/>
  <c r="H33" i="99"/>
  <c r="H33" i="100"/>
  <c r="H33" i="101"/>
  <c r="H33" i="102"/>
  <c r="H33" i="103"/>
  <c r="H33" i="104"/>
  <c r="H33" i="105"/>
  <c r="H33" i="106"/>
  <c r="H33" i="108"/>
  <c r="H33" i="107"/>
  <c r="H33" i="109"/>
  <c r="H33" i="110"/>
  <c r="H33" i="111"/>
  <c r="H33" i="112"/>
  <c r="H33" i="113"/>
  <c r="H33" i="114"/>
  <c r="H33" i="115"/>
  <c r="H33" i="116"/>
  <c r="H33" i="117"/>
  <c r="H33" i="118"/>
  <c r="H33" i="119"/>
  <c r="H33" i="120"/>
  <c r="H33" i="121"/>
  <c r="H33" i="122"/>
  <c r="H33" i="123"/>
  <c r="H33" i="125"/>
  <c r="H33" i="126"/>
  <c r="H33" i="127"/>
  <c r="H33" i="128"/>
  <c r="H33" i="129"/>
  <c r="H42" i="130"/>
  <c r="H43" i="131"/>
  <c r="H43" i="132"/>
  <c r="H43" i="133"/>
  <c r="H43" i="134"/>
  <c r="H32" i="95"/>
  <c r="H32" i="96"/>
  <c r="H32" i="97"/>
  <c r="H32" i="98"/>
  <c r="H32" i="99"/>
  <c r="H32" i="100"/>
  <c r="H32" i="101"/>
  <c r="H32" i="102"/>
  <c r="H32" i="103"/>
  <c r="H32" i="104"/>
  <c r="H32" i="105"/>
  <c r="H32" i="106"/>
  <c r="H32" i="108"/>
  <c r="H32" i="107"/>
  <c r="H32" i="109"/>
  <c r="H32" i="110"/>
  <c r="H32" i="111"/>
  <c r="H32" i="112"/>
  <c r="H32" i="113"/>
  <c r="H32" i="114"/>
  <c r="H32" i="115"/>
  <c r="H32" i="116"/>
  <c r="H32" i="117"/>
  <c r="H32" i="118"/>
  <c r="H32" i="119"/>
  <c r="H32" i="120"/>
  <c r="H32" i="121"/>
  <c r="H32" i="122"/>
  <c r="H32" i="123"/>
  <c r="H32" i="125"/>
  <c r="H32" i="126"/>
  <c r="H32" i="127"/>
  <c r="H32" i="128"/>
  <c r="H32" i="129"/>
  <c r="H41" i="130"/>
  <c r="H42" i="131"/>
  <c r="H42" i="132"/>
  <c r="H42" i="133"/>
  <c r="H42" i="134"/>
  <c r="H31" i="95"/>
  <c r="H31" i="96"/>
  <c r="H31" i="97"/>
  <c r="H31" i="98"/>
  <c r="H31" i="99"/>
  <c r="H31" i="100"/>
  <c r="H31" i="101"/>
  <c r="H31" i="102"/>
  <c r="H31" i="103"/>
  <c r="H31" i="104"/>
  <c r="H31" i="105"/>
  <c r="H31" i="106"/>
  <c r="H31" i="108"/>
  <c r="H31" i="107"/>
  <c r="H31" i="109"/>
  <c r="H31" i="110"/>
  <c r="H31" i="111"/>
  <c r="H31" i="112"/>
  <c r="H31" i="113"/>
  <c r="H31" i="114"/>
  <c r="H31" i="115"/>
  <c r="H31" i="116"/>
  <c r="H31" i="117"/>
  <c r="H31" i="118"/>
  <c r="H31" i="119"/>
  <c r="H31" i="120"/>
  <c r="H31" i="121"/>
  <c r="H31" i="122"/>
  <c r="H31" i="123"/>
  <c r="H31" i="125"/>
  <c r="H31" i="126"/>
  <c r="H31" i="127"/>
  <c r="H31" i="128"/>
  <c r="H31" i="129"/>
  <c r="H40" i="130"/>
  <c r="H41" i="131"/>
  <c r="H41" i="132"/>
  <c r="H41" i="133"/>
  <c r="H41" i="134"/>
  <c r="H30" i="95"/>
  <c r="H30" i="96"/>
  <c r="H30" i="97"/>
  <c r="H30" i="98"/>
  <c r="H30" i="99"/>
  <c r="H30" i="100"/>
  <c r="H30" i="101"/>
  <c r="H30" i="102"/>
  <c r="H30" i="103"/>
  <c r="H30" i="104"/>
  <c r="H30" i="105"/>
  <c r="H30" i="106"/>
  <c r="H30" i="108"/>
  <c r="H30" i="107"/>
  <c r="H30" i="109"/>
  <c r="H30" i="110"/>
  <c r="H30" i="111"/>
  <c r="H30" i="112"/>
  <c r="H30" i="113"/>
  <c r="H30" i="114"/>
  <c r="H30" i="115"/>
  <c r="H30" i="116"/>
  <c r="H30" i="117"/>
  <c r="H30" i="118"/>
  <c r="H30" i="119"/>
  <c r="H30" i="120"/>
  <c r="H30" i="121"/>
  <c r="H30" i="122"/>
  <c r="H30" i="123"/>
  <c r="H30" i="125"/>
  <c r="H30" i="126"/>
  <c r="H30" i="127"/>
  <c r="H30" i="128"/>
  <c r="H30" i="129"/>
  <c r="H39" i="130"/>
  <c r="H40" i="131"/>
  <c r="H40" i="132"/>
  <c r="H40" i="133"/>
  <c r="H40" i="134"/>
  <c r="H29" i="95"/>
  <c r="H29" i="96"/>
  <c r="H29" i="97"/>
  <c r="H29" i="98"/>
  <c r="H29" i="99"/>
  <c r="H29" i="100"/>
  <c r="H29" i="101"/>
  <c r="H29" i="102"/>
  <c r="H29" i="103"/>
  <c r="H29" i="104"/>
  <c r="H29" i="105"/>
  <c r="H29" i="106"/>
  <c r="H29" i="108"/>
  <c r="H29" i="107"/>
  <c r="H29" i="109"/>
  <c r="H29" i="110"/>
  <c r="H29" i="111"/>
  <c r="H29" i="112"/>
  <c r="H29" i="113"/>
  <c r="H29" i="114"/>
  <c r="H29" i="115"/>
  <c r="H29" i="116"/>
  <c r="H29" i="117"/>
  <c r="H29" i="118"/>
  <c r="H29" i="119"/>
  <c r="H29" i="120"/>
  <c r="H29" i="121"/>
  <c r="H29" i="122"/>
  <c r="H29" i="123"/>
  <c r="H29" i="125"/>
  <c r="H29" i="126"/>
  <c r="H29" i="127"/>
  <c r="H29" i="128"/>
  <c r="H29" i="129"/>
  <c r="H38" i="130"/>
  <c r="H39" i="131"/>
  <c r="H39" i="132"/>
  <c r="H39" i="133"/>
  <c r="H39" i="134"/>
  <c r="H23" i="126"/>
  <c r="H23" i="127"/>
  <c r="H23" i="128"/>
  <c r="H23" i="129"/>
  <c r="H23" i="130"/>
  <c r="H23" i="131"/>
  <c r="H23" i="132"/>
  <c r="H23" i="133"/>
  <c r="H23" i="134"/>
  <c r="H22" i="126"/>
  <c r="H22" i="127"/>
  <c r="H22" i="128"/>
  <c r="H22" i="129"/>
  <c r="H22" i="130"/>
  <c r="H22" i="131"/>
  <c r="H22" i="132"/>
  <c r="H22" i="133"/>
  <c r="H22" i="134"/>
  <c r="D22" i="95"/>
  <c r="G22" i="96"/>
  <c r="D22" i="96" s="1"/>
  <c r="G22" i="97"/>
  <c r="D22" i="97" s="1"/>
  <c r="G22" i="98"/>
  <c r="D22" i="98" s="1"/>
  <c r="G22" i="99"/>
  <c r="D22" i="99" s="1"/>
  <c r="G22" i="100"/>
  <c r="D22" i="100" s="1"/>
  <c r="G22" i="101"/>
  <c r="D22" i="101" s="1"/>
  <c r="G22" i="102"/>
  <c r="D22" i="102" s="1"/>
  <c r="G22" i="103"/>
  <c r="D22" i="103" s="1"/>
  <c r="G22" i="104"/>
  <c r="D22" i="104" s="1"/>
  <c r="G22" i="105"/>
  <c r="D22" i="105" s="1"/>
  <c r="G22" i="106"/>
  <c r="D22" i="106" s="1"/>
  <c r="G22" i="108"/>
  <c r="D22" i="108" s="1"/>
  <c r="G22" i="107"/>
  <c r="D22" i="107" s="1"/>
  <c r="G22" i="109"/>
  <c r="D22" i="109" s="1"/>
  <c r="G22" i="110"/>
  <c r="D22" i="110" s="1"/>
  <c r="G22" i="111"/>
  <c r="D22" i="111" s="1"/>
  <c r="G22" i="112"/>
  <c r="D22" i="112" s="1"/>
  <c r="G22" i="113"/>
  <c r="D22" i="113" s="1"/>
  <c r="G22" i="114"/>
  <c r="D22" i="114" s="1"/>
  <c r="G22" i="115"/>
  <c r="D22" i="115" s="1"/>
  <c r="G22" i="116"/>
  <c r="D22" i="116" s="1"/>
  <c r="G22" i="117"/>
  <c r="D22" i="117" s="1"/>
  <c r="G22" i="118"/>
  <c r="D22" i="118" s="1"/>
  <c r="G22" i="119"/>
  <c r="D22" i="119" s="1"/>
  <c r="G22" i="120"/>
  <c r="D22" i="120" s="1"/>
  <c r="G22" i="121"/>
  <c r="D22" i="121" s="1"/>
  <c r="G22" i="122"/>
  <c r="D22" i="122" s="1"/>
  <c r="G22" i="123"/>
  <c r="D22" i="123" s="1"/>
  <c r="G22" i="125"/>
  <c r="D22" i="125" s="1"/>
  <c r="G22" i="126"/>
  <c r="G22" i="127"/>
  <c r="G22" i="128"/>
  <c r="G22" i="129"/>
  <c r="G22" i="130"/>
  <c r="G22" i="131"/>
  <c r="G22" i="132"/>
  <c r="G22" i="133"/>
  <c r="G22" i="134"/>
  <c r="G22" i="10"/>
  <c r="H22" i="10" l="1"/>
  <c r="D22" i="10" s="1"/>
  <c r="M22" i="10"/>
  <c r="N22" i="10" s="1"/>
  <c r="G23" i="10"/>
  <c r="H23" i="10" s="1"/>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88" i="9" s="1"/>
  <c r="C109" i="94"/>
  <c r="C189" i="9" s="1"/>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175" i="9" s="1"/>
  <c r="C95" i="94"/>
  <c r="C176" i="9" s="1"/>
  <c r="C96" i="94"/>
  <c r="C164" i="9" s="1"/>
  <c r="C97" i="94"/>
  <c r="C165" i="9" s="1"/>
  <c r="C90" i="94"/>
  <c r="C74" i="94"/>
  <c r="C131" i="9" s="1"/>
  <c r="C75" i="94"/>
  <c r="C132" i="9" s="1"/>
  <c r="C76" i="94"/>
  <c r="C133" i="9" s="1"/>
  <c r="C77" i="94"/>
  <c r="C134" i="9" s="1"/>
  <c r="C78" i="94"/>
  <c r="C143" i="9" s="1"/>
  <c r="C73" i="94"/>
  <c r="C130" i="9" s="1"/>
  <c r="C72" i="94"/>
  <c r="C57" i="94"/>
  <c r="C129" i="9" s="1"/>
  <c r="C56" i="94"/>
  <c r="C128" i="9" s="1"/>
  <c r="C40" i="94"/>
  <c r="C114" i="9" s="1"/>
  <c r="C41" i="94"/>
  <c r="C115" i="9" s="1"/>
  <c r="C42" i="94"/>
  <c r="C116" i="9" s="1"/>
  <c r="C43" i="94"/>
  <c r="C117" i="9" s="1"/>
  <c r="C39" i="94"/>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7" i="125"/>
  <c r="AF57" i="126"/>
  <c r="AF57" i="127"/>
  <c r="AF57" i="128"/>
  <c r="AF57" i="129"/>
  <c r="AF105" i="130"/>
  <c r="AF106" i="131"/>
  <c r="AF106" i="132"/>
  <c r="AF106" i="133"/>
  <c r="AF106" i="134"/>
  <c r="AE59" i="95"/>
  <c r="AE60" i="95"/>
  <c r="AE61" i="95"/>
  <c r="AE62" i="95"/>
  <c r="AE63" i="95"/>
  <c r="AE64" i="95"/>
  <c r="AE65" i="95"/>
  <c r="AE66" i="95"/>
  <c r="AE67" i="95"/>
  <c r="AE68" i="95"/>
  <c r="AE59" i="96"/>
  <c r="AE60" i="96"/>
  <c r="AE61" i="96"/>
  <c r="AE62" i="96"/>
  <c r="AE63" i="96"/>
  <c r="AE64" i="96"/>
  <c r="AE65" i="96"/>
  <c r="AE66" i="96"/>
  <c r="AE67" i="96"/>
  <c r="AE68" i="96"/>
  <c r="AE59" i="97"/>
  <c r="AE60" i="97"/>
  <c r="AE61" i="97"/>
  <c r="AE62" i="97"/>
  <c r="AE63" i="97"/>
  <c r="AE64" i="97"/>
  <c r="AE65" i="97"/>
  <c r="AE66" i="97"/>
  <c r="AE67" i="97"/>
  <c r="AE68" i="97"/>
  <c r="AE59" i="98"/>
  <c r="AE60" i="98"/>
  <c r="AE61" i="98"/>
  <c r="AE62" i="98"/>
  <c r="AE63" i="98"/>
  <c r="AE64" i="98"/>
  <c r="AE65" i="98"/>
  <c r="AE66" i="98"/>
  <c r="AE67" i="98"/>
  <c r="AE68" i="98"/>
  <c r="AE59" i="99"/>
  <c r="AE60" i="99"/>
  <c r="AE61" i="99"/>
  <c r="AE62" i="99"/>
  <c r="AE63" i="99"/>
  <c r="AE64" i="99"/>
  <c r="AE65" i="99"/>
  <c r="AE66" i="99"/>
  <c r="AE67" i="99"/>
  <c r="AE68" i="99"/>
  <c r="AE59" i="100"/>
  <c r="AE60" i="100"/>
  <c r="AE61" i="100"/>
  <c r="AE62" i="100"/>
  <c r="AE63" i="100"/>
  <c r="AE64" i="100"/>
  <c r="AE65" i="100"/>
  <c r="AE66" i="100"/>
  <c r="AE67" i="100"/>
  <c r="AE68" i="100"/>
  <c r="AE59" i="101"/>
  <c r="AE60" i="101"/>
  <c r="AE61" i="101"/>
  <c r="AE62" i="101"/>
  <c r="AE63" i="101"/>
  <c r="AE64" i="101"/>
  <c r="AE65" i="101"/>
  <c r="AE66" i="101"/>
  <c r="AE67" i="101"/>
  <c r="AE68" i="101"/>
  <c r="AE59" i="102"/>
  <c r="AE60" i="102"/>
  <c r="AE61" i="102"/>
  <c r="AE62" i="102"/>
  <c r="AE63" i="102"/>
  <c r="AE64" i="102"/>
  <c r="AE65" i="102"/>
  <c r="AE66" i="102"/>
  <c r="AE67" i="102"/>
  <c r="AE68" i="102"/>
  <c r="AE59" i="103"/>
  <c r="AE60" i="103"/>
  <c r="AE61" i="103"/>
  <c r="AE62" i="103"/>
  <c r="AE63" i="103"/>
  <c r="AE64" i="103"/>
  <c r="AE65" i="103"/>
  <c r="AE66" i="103"/>
  <c r="AE67" i="103"/>
  <c r="AE68" i="103"/>
  <c r="AE59" i="104"/>
  <c r="AE60" i="104"/>
  <c r="AE61" i="104"/>
  <c r="AE62" i="104"/>
  <c r="AE63" i="104"/>
  <c r="AE64" i="104"/>
  <c r="AE65" i="104"/>
  <c r="AE66" i="104"/>
  <c r="AE67" i="104"/>
  <c r="AE68" i="104"/>
  <c r="AE59" i="105"/>
  <c r="AE60" i="105"/>
  <c r="AE61" i="105"/>
  <c r="AE62" i="105"/>
  <c r="AE63" i="105"/>
  <c r="AE64" i="105"/>
  <c r="AE65" i="105"/>
  <c r="AE66" i="105"/>
  <c r="AE67" i="105"/>
  <c r="AE68" i="105"/>
  <c r="AE59" i="106"/>
  <c r="AE60" i="106"/>
  <c r="AE61" i="106"/>
  <c r="AE62" i="106"/>
  <c r="AE63" i="106"/>
  <c r="AE64" i="106"/>
  <c r="AE65" i="106"/>
  <c r="AE66" i="106"/>
  <c r="AE67" i="106"/>
  <c r="AE68" i="106"/>
  <c r="AE59" i="108"/>
  <c r="AE60" i="108"/>
  <c r="AE61" i="108"/>
  <c r="AE62" i="108"/>
  <c r="AE63" i="108"/>
  <c r="AE64" i="108"/>
  <c r="AE65" i="108"/>
  <c r="AE66" i="108"/>
  <c r="AE67" i="108"/>
  <c r="AE68" i="108"/>
  <c r="AE59" i="107"/>
  <c r="AE60" i="107"/>
  <c r="AE61" i="107"/>
  <c r="AE62" i="107"/>
  <c r="AE63" i="107"/>
  <c r="AE64" i="107"/>
  <c r="AE65" i="107"/>
  <c r="AE66" i="107"/>
  <c r="AE67" i="107"/>
  <c r="AE68" i="107"/>
  <c r="AE59" i="109"/>
  <c r="AE60" i="109"/>
  <c r="AE61" i="109"/>
  <c r="AE62" i="109"/>
  <c r="AE63" i="109"/>
  <c r="AE64" i="109"/>
  <c r="AE65" i="109"/>
  <c r="AE66" i="109"/>
  <c r="AE67" i="109"/>
  <c r="AE68" i="109"/>
  <c r="AE59" i="110"/>
  <c r="AE60" i="110"/>
  <c r="AE61" i="110"/>
  <c r="AE62" i="110"/>
  <c r="AE63" i="110"/>
  <c r="AE64" i="110"/>
  <c r="AE65" i="110"/>
  <c r="AE66" i="110"/>
  <c r="AE67" i="110"/>
  <c r="AE68" i="110"/>
  <c r="AE59" i="111"/>
  <c r="AE60" i="111"/>
  <c r="AE61" i="111"/>
  <c r="AE62" i="111"/>
  <c r="AE63" i="111"/>
  <c r="AE64" i="111"/>
  <c r="AE65" i="111"/>
  <c r="AE66" i="111"/>
  <c r="AE67" i="111"/>
  <c r="AE68" i="111"/>
  <c r="AE59" i="112"/>
  <c r="AE60" i="112"/>
  <c r="AE61" i="112"/>
  <c r="AE62" i="112"/>
  <c r="AE63" i="112"/>
  <c r="AE64" i="112"/>
  <c r="AE65" i="112"/>
  <c r="AE66" i="112"/>
  <c r="AE67" i="112"/>
  <c r="AE68" i="112"/>
  <c r="AE59" i="113"/>
  <c r="AE60" i="113"/>
  <c r="AE61" i="113"/>
  <c r="AE62" i="113"/>
  <c r="AE63" i="113"/>
  <c r="AE64" i="113"/>
  <c r="AE65" i="113"/>
  <c r="AE66" i="113"/>
  <c r="AE67" i="113"/>
  <c r="AE68" i="113"/>
  <c r="AE59" i="114"/>
  <c r="AE60" i="114"/>
  <c r="AE61" i="114"/>
  <c r="AE62" i="114"/>
  <c r="AE63" i="114"/>
  <c r="AE64" i="114"/>
  <c r="AE65" i="114"/>
  <c r="AE66" i="114"/>
  <c r="AE67" i="114"/>
  <c r="AE68" i="114"/>
  <c r="AE59" i="115"/>
  <c r="AE60" i="115"/>
  <c r="AE61" i="115"/>
  <c r="AE62" i="115"/>
  <c r="AE63" i="115"/>
  <c r="AE64" i="115"/>
  <c r="AE65" i="115"/>
  <c r="AE66" i="115"/>
  <c r="AE67" i="115"/>
  <c r="AE68" i="115"/>
  <c r="AE59" i="116"/>
  <c r="AE60" i="116"/>
  <c r="AE61" i="116"/>
  <c r="AE62" i="116"/>
  <c r="AE63" i="116"/>
  <c r="AE64" i="116"/>
  <c r="AE65" i="116"/>
  <c r="AE66" i="116"/>
  <c r="AE67" i="116"/>
  <c r="AE68" i="116"/>
  <c r="AE59" i="117"/>
  <c r="AE60" i="117"/>
  <c r="AE61" i="117"/>
  <c r="AE62" i="117"/>
  <c r="AE63" i="117"/>
  <c r="AE64" i="117"/>
  <c r="AE65" i="117"/>
  <c r="AE66" i="117"/>
  <c r="AE67" i="117"/>
  <c r="AE68" i="117"/>
  <c r="AE59" i="118"/>
  <c r="AE60" i="118"/>
  <c r="AE61" i="118"/>
  <c r="AE62" i="118"/>
  <c r="AE63" i="118"/>
  <c r="AE64" i="118"/>
  <c r="AE65" i="118"/>
  <c r="AE66" i="118"/>
  <c r="AE67" i="118"/>
  <c r="AE68" i="118"/>
  <c r="AE59" i="119"/>
  <c r="AE60" i="119"/>
  <c r="AE61" i="119"/>
  <c r="AE62" i="119"/>
  <c r="AE63" i="119"/>
  <c r="AE64" i="119"/>
  <c r="AE65" i="119"/>
  <c r="AE66" i="119"/>
  <c r="AE67" i="119"/>
  <c r="AE68" i="119"/>
  <c r="AE59" i="120"/>
  <c r="AE60" i="120"/>
  <c r="AE61" i="120"/>
  <c r="AE62" i="120"/>
  <c r="AE63" i="120"/>
  <c r="AE64" i="120"/>
  <c r="AE65" i="120"/>
  <c r="AE66" i="120"/>
  <c r="AE67" i="120"/>
  <c r="AE68" i="120"/>
  <c r="AE59" i="121"/>
  <c r="AE60" i="121"/>
  <c r="AE61" i="121"/>
  <c r="AE62" i="121"/>
  <c r="AE63" i="121"/>
  <c r="AE64" i="121"/>
  <c r="AE65" i="121"/>
  <c r="AE66" i="121"/>
  <c r="AE67" i="121"/>
  <c r="AE68" i="121"/>
  <c r="AE59" i="122"/>
  <c r="AE60" i="122"/>
  <c r="AE61" i="122"/>
  <c r="AE62" i="122"/>
  <c r="AE63" i="122"/>
  <c r="AE64" i="122"/>
  <c r="AE65" i="122"/>
  <c r="AE66" i="122"/>
  <c r="AE67" i="122"/>
  <c r="AE68" i="122"/>
  <c r="AE59" i="123"/>
  <c r="AE60" i="123"/>
  <c r="AE61" i="123"/>
  <c r="AE62" i="123"/>
  <c r="AE63" i="123"/>
  <c r="AE64" i="123"/>
  <c r="AE65" i="123"/>
  <c r="AE66" i="123"/>
  <c r="AE67" i="123"/>
  <c r="AE68" i="123"/>
  <c r="AE59" i="125"/>
  <c r="AE60" i="125"/>
  <c r="AE61" i="125"/>
  <c r="AE62" i="125"/>
  <c r="AE63" i="125"/>
  <c r="AE64" i="125"/>
  <c r="AE65" i="125"/>
  <c r="AE66" i="125"/>
  <c r="AE67" i="125"/>
  <c r="AE68" i="125"/>
  <c r="AE59" i="126"/>
  <c r="AE60" i="126"/>
  <c r="AE61" i="126"/>
  <c r="AE62" i="126"/>
  <c r="AE63" i="126"/>
  <c r="AE64" i="126"/>
  <c r="AE65" i="126"/>
  <c r="AE66" i="126"/>
  <c r="AE67" i="126"/>
  <c r="AE68" i="126"/>
  <c r="AE59" i="127"/>
  <c r="AE60" i="127"/>
  <c r="AE61" i="127"/>
  <c r="AE62" i="127"/>
  <c r="AE63" i="127"/>
  <c r="AE64" i="127"/>
  <c r="AE65" i="127"/>
  <c r="AE66" i="127"/>
  <c r="AE67" i="127"/>
  <c r="AE68" i="127"/>
  <c r="AE59" i="128"/>
  <c r="AE60" i="128"/>
  <c r="AE61" i="128"/>
  <c r="AE62" i="128"/>
  <c r="AE63" i="128"/>
  <c r="AE64" i="128"/>
  <c r="AE65" i="128"/>
  <c r="AE66" i="128"/>
  <c r="AE67" i="128"/>
  <c r="AE68" i="128"/>
  <c r="AE59" i="129"/>
  <c r="AE60" i="129"/>
  <c r="AE61" i="129"/>
  <c r="AE62" i="129"/>
  <c r="AE63" i="129"/>
  <c r="AE64" i="129"/>
  <c r="AE65" i="129"/>
  <c r="AE66" i="129"/>
  <c r="AE67" i="129"/>
  <c r="AE68" i="129"/>
  <c r="AE107" i="130"/>
  <c r="AE108" i="130"/>
  <c r="AE109" i="130"/>
  <c r="AE110" i="130"/>
  <c r="AE111" i="130"/>
  <c r="AE112" i="130"/>
  <c r="AE113" i="130"/>
  <c r="AE114" i="130"/>
  <c r="AE115" i="130"/>
  <c r="AE116"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59" i="10"/>
  <c r="AF59" i="10" s="1"/>
  <c r="AE60" i="10"/>
  <c r="AF60" i="10" s="1"/>
  <c r="AE61" i="10"/>
  <c r="AF61" i="10" s="1"/>
  <c r="AE62" i="10"/>
  <c r="AF62" i="10" s="1"/>
  <c r="AE63" i="10"/>
  <c r="AF63" i="10" s="1"/>
  <c r="AE64" i="10"/>
  <c r="AF64" i="10" s="1"/>
  <c r="AE65" i="10"/>
  <c r="AF65" i="10" s="1"/>
  <c r="AE66" i="10"/>
  <c r="AF66" i="10" s="1"/>
  <c r="AE67" i="10"/>
  <c r="AF67" i="10" s="1"/>
  <c r="AE68" i="10"/>
  <c r="AF68" i="10" s="1"/>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7" i="125"/>
  <c r="Z57" i="126"/>
  <c r="Z57" i="127"/>
  <c r="Z57" i="128"/>
  <c r="Z57" i="129"/>
  <c r="Z105" i="130"/>
  <c r="Z106" i="131"/>
  <c r="Z106" i="132"/>
  <c r="Z106" i="133"/>
  <c r="Z106" i="134"/>
  <c r="Y59" i="95"/>
  <c r="Y60" i="95"/>
  <c r="Y61" i="95"/>
  <c r="Y62" i="95"/>
  <c r="Y63" i="95"/>
  <c r="Y64" i="95"/>
  <c r="Y65" i="95"/>
  <c r="Y66" i="95"/>
  <c r="Y67" i="95"/>
  <c r="Y68" i="95"/>
  <c r="Y59" i="96"/>
  <c r="Y60" i="96"/>
  <c r="Y61" i="96"/>
  <c r="Y62" i="96"/>
  <c r="Y63" i="96"/>
  <c r="Y64" i="96"/>
  <c r="Y65" i="96"/>
  <c r="Y66" i="96"/>
  <c r="Y67" i="96"/>
  <c r="Y68" i="96"/>
  <c r="Y59" i="97"/>
  <c r="Y60" i="97"/>
  <c r="Y61" i="97"/>
  <c r="Y62" i="97"/>
  <c r="Y63" i="97"/>
  <c r="Y64" i="97"/>
  <c r="Y65" i="97"/>
  <c r="Y66" i="97"/>
  <c r="Y67" i="97"/>
  <c r="Y68" i="97"/>
  <c r="Y59" i="98"/>
  <c r="Y60" i="98"/>
  <c r="Y61" i="98"/>
  <c r="Y62" i="98"/>
  <c r="Y63" i="98"/>
  <c r="Y64" i="98"/>
  <c r="Y65" i="98"/>
  <c r="Y66" i="98"/>
  <c r="Y67" i="98"/>
  <c r="Y68" i="98"/>
  <c r="Y59" i="99"/>
  <c r="Y60" i="99"/>
  <c r="Y61" i="99"/>
  <c r="Y62" i="99"/>
  <c r="Y63" i="99"/>
  <c r="Y64" i="99"/>
  <c r="Y65" i="99"/>
  <c r="Y66" i="99"/>
  <c r="Y67" i="99"/>
  <c r="Y68" i="99"/>
  <c r="Y59" i="100"/>
  <c r="Y60" i="100"/>
  <c r="Y61" i="100"/>
  <c r="Y62" i="100"/>
  <c r="Y63" i="100"/>
  <c r="Y64" i="100"/>
  <c r="Y65" i="100"/>
  <c r="Y66" i="100"/>
  <c r="Y67" i="100"/>
  <c r="Y68" i="100"/>
  <c r="Y59" i="101"/>
  <c r="Y60" i="101"/>
  <c r="Y61" i="101"/>
  <c r="Y62" i="101"/>
  <c r="Y63" i="101"/>
  <c r="Y64" i="101"/>
  <c r="Y65" i="101"/>
  <c r="Y66" i="101"/>
  <c r="Y67" i="101"/>
  <c r="Y68" i="101"/>
  <c r="Y59" i="102"/>
  <c r="Y60" i="102"/>
  <c r="Y61" i="102"/>
  <c r="Y62" i="102"/>
  <c r="Y63" i="102"/>
  <c r="Y64" i="102"/>
  <c r="Y65" i="102"/>
  <c r="Y66" i="102"/>
  <c r="Y67" i="102"/>
  <c r="Y68" i="102"/>
  <c r="Y59" i="103"/>
  <c r="Y60" i="103"/>
  <c r="Y61" i="103"/>
  <c r="Y62" i="103"/>
  <c r="Y63" i="103"/>
  <c r="Y64" i="103"/>
  <c r="Y65" i="103"/>
  <c r="Y66" i="103"/>
  <c r="Y67" i="103"/>
  <c r="Y68" i="103"/>
  <c r="Y59" i="104"/>
  <c r="Y60" i="104"/>
  <c r="Y61" i="104"/>
  <c r="Y62" i="104"/>
  <c r="Y63" i="104"/>
  <c r="Y64" i="104"/>
  <c r="Y65" i="104"/>
  <c r="Y66" i="104"/>
  <c r="Y67" i="104"/>
  <c r="Y68" i="104"/>
  <c r="Y59" i="105"/>
  <c r="Y60" i="105"/>
  <c r="Y61" i="105"/>
  <c r="Y62" i="105"/>
  <c r="Y63" i="105"/>
  <c r="Y64" i="105"/>
  <c r="Y65" i="105"/>
  <c r="Y66" i="105"/>
  <c r="Y67" i="105"/>
  <c r="Y68" i="105"/>
  <c r="Y59" i="106"/>
  <c r="Y60" i="106"/>
  <c r="Y61" i="106"/>
  <c r="Y62" i="106"/>
  <c r="Y63" i="106"/>
  <c r="Y64" i="106"/>
  <c r="Y65" i="106"/>
  <c r="Y66" i="106"/>
  <c r="Y67" i="106"/>
  <c r="Y68" i="106"/>
  <c r="Y59" i="108"/>
  <c r="Y60" i="108"/>
  <c r="Y61" i="108"/>
  <c r="Y62" i="108"/>
  <c r="Y63" i="108"/>
  <c r="Y64" i="108"/>
  <c r="Y65" i="108"/>
  <c r="Y66" i="108"/>
  <c r="Y67" i="108"/>
  <c r="Y68" i="108"/>
  <c r="Y59" i="107"/>
  <c r="Y60" i="107"/>
  <c r="Y61" i="107"/>
  <c r="Y62" i="107"/>
  <c r="Y63" i="107"/>
  <c r="Y64" i="107"/>
  <c r="Y65" i="107"/>
  <c r="Y66" i="107"/>
  <c r="Y67" i="107"/>
  <c r="Y68" i="107"/>
  <c r="Y59" i="109"/>
  <c r="Y60" i="109"/>
  <c r="Y61" i="109"/>
  <c r="Y62" i="109"/>
  <c r="Y63" i="109"/>
  <c r="Y64" i="109"/>
  <c r="Y65" i="109"/>
  <c r="Y66" i="109"/>
  <c r="Y67" i="109"/>
  <c r="Y68" i="109"/>
  <c r="Y59" i="110"/>
  <c r="Y60" i="110"/>
  <c r="Y61" i="110"/>
  <c r="Y62" i="110"/>
  <c r="Y63" i="110"/>
  <c r="Y64" i="110"/>
  <c r="Y65" i="110"/>
  <c r="Y66" i="110"/>
  <c r="Y67" i="110"/>
  <c r="Y68" i="110"/>
  <c r="Y59" i="111"/>
  <c r="Y60" i="111"/>
  <c r="Y61" i="111"/>
  <c r="Y62" i="111"/>
  <c r="Y63" i="111"/>
  <c r="Y64" i="111"/>
  <c r="Y65" i="111"/>
  <c r="Y66" i="111"/>
  <c r="Y67" i="111"/>
  <c r="Y68" i="111"/>
  <c r="Y59" i="112"/>
  <c r="Y60" i="112"/>
  <c r="Y61" i="112"/>
  <c r="Y62" i="112"/>
  <c r="Y63" i="112"/>
  <c r="Y64" i="112"/>
  <c r="Y65" i="112"/>
  <c r="Y66" i="112"/>
  <c r="Y67" i="112"/>
  <c r="Y68" i="112"/>
  <c r="Y59" i="113"/>
  <c r="Y60" i="113"/>
  <c r="Y61" i="113"/>
  <c r="Y62" i="113"/>
  <c r="Y63" i="113"/>
  <c r="Y64" i="113"/>
  <c r="Y65" i="113"/>
  <c r="Y66" i="113"/>
  <c r="Y67" i="113"/>
  <c r="Y68" i="113"/>
  <c r="Y59" i="114"/>
  <c r="Y60" i="114"/>
  <c r="Y61" i="114"/>
  <c r="Y62" i="114"/>
  <c r="Y63" i="114"/>
  <c r="Y64" i="114"/>
  <c r="Y65" i="114"/>
  <c r="Y66" i="114"/>
  <c r="Y67" i="114"/>
  <c r="Y68" i="114"/>
  <c r="Y59" i="115"/>
  <c r="Y60" i="115"/>
  <c r="Y61" i="115"/>
  <c r="Y62" i="115"/>
  <c r="Y63" i="115"/>
  <c r="Y64" i="115"/>
  <c r="Y65" i="115"/>
  <c r="Y66" i="115"/>
  <c r="Y67" i="115"/>
  <c r="Y68" i="115"/>
  <c r="Y59" i="116"/>
  <c r="Y60" i="116"/>
  <c r="Y61" i="116"/>
  <c r="Y62" i="116"/>
  <c r="Y63" i="116"/>
  <c r="Y64" i="116"/>
  <c r="Y65" i="116"/>
  <c r="Y66" i="116"/>
  <c r="Y67" i="116"/>
  <c r="Y68" i="116"/>
  <c r="Y59" i="117"/>
  <c r="Y60" i="117"/>
  <c r="Y61" i="117"/>
  <c r="Y62" i="117"/>
  <c r="Y63" i="117"/>
  <c r="Y64" i="117"/>
  <c r="Y65" i="117"/>
  <c r="Y66" i="117"/>
  <c r="Y67" i="117"/>
  <c r="Y68" i="117"/>
  <c r="Y59" i="118"/>
  <c r="Y60" i="118"/>
  <c r="Y61" i="118"/>
  <c r="Y62" i="118"/>
  <c r="Y63" i="118"/>
  <c r="Y64" i="118"/>
  <c r="Y65" i="118"/>
  <c r="Y66" i="118"/>
  <c r="Y67" i="118"/>
  <c r="Y68" i="118"/>
  <c r="Y59" i="119"/>
  <c r="Y60" i="119"/>
  <c r="Y61" i="119"/>
  <c r="Y62" i="119"/>
  <c r="Y63" i="119"/>
  <c r="Y64" i="119"/>
  <c r="Y65" i="119"/>
  <c r="Y66" i="119"/>
  <c r="Y67" i="119"/>
  <c r="Y68" i="119"/>
  <c r="Y59" i="120"/>
  <c r="Y60" i="120"/>
  <c r="Y61" i="120"/>
  <c r="Y62" i="120"/>
  <c r="Y63" i="120"/>
  <c r="Y64" i="120"/>
  <c r="Y65" i="120"/>
  <c r="Y66" i="120"/>
  <c r="Y67" i="120"/>
  <c r="Y68" i="120"/>
  <c r="Y59" i="121"/>
  <c r="Y60" i="121"/>
  <c r="Y61" i="121"/>
  <c r="Y62" i="121"/>
  <c r="Y63" i="121"/>
  <c r="Y64" i="121"/>
  <c r="Y65" i="121"/>
  <c r="Y66" i="121"/>
  <c r="Y67" i="121"/>
  <c r="Y68" i="121"/>
  <c r="Y59" i="122"/>
  <c r="Y60" i="122"/>
  <c r="Y61" i="122"/>
  <c r="Y62" i="122"/>
  <c r="Y63" i="122"/>
  <c r="Y64" i="122"/>
  <c r="Y65" i="122"/>
  <c r="Y66" i="122"/>
  <c r="Y67" i="122"/>
  <c r="Y68" i="122"/>
  <c r="Y59" i="123"/>
  <c r="Y60" i="123"/>
  <c r="Y61" i="123"/>
  <c r="Y62" i="123"/>
  <c r="Y63" i="123"/>
  <c r="Y64" i="123"/>
  <c r="Y65" i="123"/>
  <c r="Y66" i="123"/>
  <c r="Y67" i="123"/>
  <c r="Y68" i="123"/>
  <c r="Y59" i="125"/>
  <c r="Y60" i="125"/>
  <c r="Y61" i="125"/>
  <c r="Y62" i="125"/>
  <c r="Y63" i="125"/>
  <c r="Y64" i="125"/>
  <c r="Y65" i="125"/>
  <c r="Y66" i="125"/>
  <c r="Y67" i="125"/>
  <c r="Y68" i="125"/>
  <c r="Y59" i="126"/>
  <c r="Y60" i="126"/>
  <c r="Y61" i="126"/>
  <c r="Y62" i="126"/>
  <c r="Y63" i="126"/>
  <c r="Y64" i="126"/>
  <c r="Y65" i="126"/>
  <c r="Y66" i="126"/>
  <c r="Y67" i="126"/>
  <c r="Y68" i="126"/>
  <c r="Y59" i="127"/>
  <c r="Y60" i="127"/>
  <c r="Y61" i="127"/>
  <c r="Y62" i="127"/>
  <c r="Y63" i="127"/>
  <c r="Y64" i="127"/>
  <c r="Y65" i="127"/>
  <c r="Y66" i="127"/>
  <c r="Y67" i="127"/>
  <c r="Y68" i="127"/>
  <c r="Y59" i="128"/>
  <c r="Y60" i="128"/>
  <c r="Y61" i="128"/>
  <c r="Y62" i="128"/>
  <c r="Y63" i="128"/>
  <c r="Y64" i="128"/>
  <c r="Y65" i="128"/>
  <c r="Y66" i="128"/>
  <c r="Y67" i="128"/>
  <c r="Y68" i="128"/>
  <c r="Y59" i="129"/>
  <c r="Y60" i="129"/>
  <c r="Y61" i="129"/>
  <c r="Y62" i="129"/>
  <c r="Y63" i="129"/>
  <c r="Y64" i="129"/>
  <c r="Y65" i="129"/>
  <c r="Y66" i="129"/>
  <c r="Y67" i="129"/>
  <c r="Y68" i="129"/>
  <c r="Y107" i="130"/>
  <c r="Y108" i="130"/>
  <c r="Y109" i="130"/>
  <c r="Y110" i="130"/>
  <c r="Y111" i="130"/>
  <c r="Y112" i="130"/>
  <c r="Y113" i="130"/>
  <c r="Y114" i="130"/>
  <c r="Y115" i="130"/>
  <c r="Y116"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59" i="10"/>
  <c r="Z59" i="10" s="1"/>
  <c r="Y60" i="10"/>
  <c r="Z60" i="10" s="1"/>
  <c r="Y61" i="10"/>
  <c r="Z61" i="10" s="1"/>
  <c r="Y62" i="10"/>
  <c r="Z62" i="10" s="1"/>
  <c r="Y63" i="10"/>
  <c r="Z63" i="10" s="1"/>
  <c r="Y64" i="10"/>
  <c r="Z64" i="10" s="1"/>
  <c r="Y65" i="10"/>
  <c r="Z65" i="10" s="1"/>
  <c r="Y66" i="10"/>
  <c r="Z66" i="10" s="1"/>
  <c r="Y67" i="10"/>
  <c r="Z67" i="10" s="1"/>
  <c r="Y68" i="10"/>
  <c r="Z68" i="10" s="1"/>
  <c r="T57" i="95"/>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7" i="125"/>
  <c r="T57" i="126"/>
  <c r="T57" i="127"/>
  <c r="T57" i="128"/>
  <c r="T57" i="129"/>
  <c r="T105" i="130"/>
  <c r="T106" i="131"/>
  <c r="T106" i="132"/>
  <c r="T106" i="133"/>
  <c r="T106" i="134"/>
  <c r="S59" i="95"/>
  <c r="S60" i="95"/>
  <c r="S61" i="95"/>
  <c r="S62" i="95"/>
  <c r="S63" i="95"/>
  <c r="S64" i="95"/>
  <c r="S65" i="95"/>
  <c r="S66" i="95"/>
  <c r="S67" i="95"/>
  <c r="S68" i="95"/>
  <c r="S59" i="96"/>
  <c r="S60" i="96"/>
  <c r="S61" i="96"/>
  <c r="S62" i="96"/>
  <c r="S63" i="96"/>
  <c r="S64" i="96"/>
  <c r="S65" i="96"/>
  <c r="S66" i="96"/>
  <c r="S67" i="96"/>
  <c r="S68" i="96"/>
  <c r="S59" i="97"/>
  <c r="S60" i="97"/>
  <c r="S61" i="97"/>
  <c r="S62" i="97"/>
  <c r="S63" i="97"/>
  <c r="S64" i="97"/>
  <c r="S65" i="97"/>
  <c r="S66" i="97"/>
  <c r="S67" i="97"/>
  <c r="S68" i="97"/>
  <c r="S59" i="98"/>
  <c r="S60" i="98"/>
  <c r="S61" i="98"/>
  <c r="S62" i="98"/>
  <c r="S63" i="98"/>
  <c r="S64" i="98"/>
  <c r="S65" i="98"/>
  <c r="S66" i="98"/>
  <c r="S67" i="98"/>
  <c r="S68" i="98"/>
  <c r="S59" i="99"/>
  <c r="S60" i="99"/>
  <c r="S61" i="99"/>
  <c r="S62" i="99"/>
  <c r="S63" i="99"/>
  <c r="S64" i="99"/>
  <c r="S65" i="99"/>
  <c r="S66" i="99"/>
  <c r="S67" i="99"/>
  <c r="S68" i="99"/>
  <c r="S59" i="100"/>
  <c r="S60" i="100"/>
  <c r="S61" i="100"/>
  <c r="S62" i="100"/>
  <c r="S63" i="100"/>
  <c r="S64" i="100"/>
  <c r="S65" i="100"/>
  <c r="S66" i="100"/>
  <c r="S67" i="100"/>
  <c r="S68" i="100"/>
  <c r="S59" i="101"/>
  <c r="S60" i="101"/>
  <c r="S61" i="101"/>
  <c r="S62" i="101"/>
  <c r="S63" i="101"/>
  <c r="S64" i="101"/>
  <c r="S65" i="101"/>
  <c r="S66" i="101"/>
  <c r="S67" i="101"/>
  <c r="S68" i="101"/>
  <c r="S59" i="102"/>
  <c r="S60" i="102"/>
  <c r="S61" i="102"/>
  <c r="S62" i="102"/>
  <c r="S63" i="102"/>
  <c r="S64" i="102"/>
  <c r="S65" i="102"/>
  <c r="S66" i="102"/>
  <c r="S67" i="102"/>
  <c r="S68" i="102"/>
  <c r="S59" i="103"/>
  <c r="S60" i="103"/>
  <c r="S61" i="103"/>
  <c r="S62" i="103"/>
  <c r="S63" i="103"/>
  <c r="S64" i="103"/>
  <c r="S65" i="103"/>
  <c r="S66" i="103"/>
  <c r="S67" i="103"/>
  <c r="S68" i="103"/>
  <c r="S59" i="104"/>
  <c r="S60" i="104"/>
  <c r="S61" i="104"/>
  <c r="S62" i="104"/>
  <c r="S63" i="104"/>
  <c r="S64" i="104"/>
  <c r="S65" i="104"/>
  <c r="S66" i="104"/>
  <c r="S67" i="104"/>
  <c r="S68" i="104"/>
  <c r="S59" i="105"/>
  <c r="S60" i="105"/>
  <c r="S61" i="105"/>
  <c r="S62" i="105"/>
  <c r="S63" i="105"/>
  <c r="S64" i="105"/>
  <c r="S65" i="105"/>
  <c r="S66" i="105"/>
  <c r="S67" i="105"/>
  <c r="S68" i="105"/>
  <c r="S59" i="106"/>
  <c r="S60" i="106"/>
  <c r="S61" i="106"/>
  <c r="S62" i="106"/>
  <c r="S63" i="106"/>
  <c r="S64" i="106"/>
  <c r="S65" i="106"/>
  <c r="S66" i="106"/>
  <c r="S67" i="106"/>
  <c r="S68" i="106"/>
  <c r="S59" i="108"/>
  <c r="S60" i="108"/>
  <c r="S61" i="108"/>
  <c r="S62" i="108"/>
  <c r="S63" i="108"/>
  <c r="S64" i="108"/>
  <c r="S65" i="108"/>
  <c r="S66" i="108"/>
  <c r="S67" i="108"/>
  <c r="S68" i="108"/>
  <c r="S59" i="107"/>
  <c r="S60" i="107"/>
  <c r="S61" i="107"/>
  <c r="S62" i="107"/>
  <c r="S63" i="107"/>
  <c r="S64" i="107"/>
  <c r="S65" i="107"/>
  <c r="S66" i="107"/>
  <c r="S67" i="107"/>
  <c r="S68" i="107"/>
  <c r="S59" i="109"/>
  <c r="S60" i="109"/>
  <c r="S61" i="109"/>
  <c r="S62" i="109"/>
  <c r="S63" i="109"/>
  <c r="S64" i="109"/>
  <c r="S65" i="109"/>
  <c r="S66" i="109"/>
  <c r="S67" i="109"/>
  <c r="S68" i="109"/>
  <c r="S59" i="110"/>
  <c r="S60" i="110"/>
  <c r="S61" i="110"/>
  <c r="S62" i="110"/>
  <c r="S63" i="110"/>
  <c r="S64" i="110"/>
  <c r="S65" i="110"/>
  <c r="S66" i="110"/>
  <c r="S67" i="110"/>
  <c r="S68" i="110"/>
  <c r="S59" i="111"/>
  <c r="S60" i="111"/>
  <c r="S61" i="111"/>
  <c r="S62" i="111"/>
  <c r="S63" i="111"/>
  <c r="S64" i="111"/>
  <c r="S65" i="111"/>
  <c r="S66" i="111"/>
  <c r="S67" i="111"/>
  <c r="S68" i="111"/>
  <c r="S59" i="112"/>
  <c r="S60" i="112"/>
  <c r="S61" i="112"/>
  <c r="S62" i="112"/>
  <c r="S63" i="112"/>
  <c r="S64" i="112"/>
  <c r="S65" i="112"/>
  <c r="S66" i="112"/>
  <c r="S67" i="112"/>
  <c r="S68" i="112"/>
  <c r="S59" i="113"/>
  <c r="S60" i="113"/>
  <c r="S61" i="113"/>
  <c r="S62" i="113"/>
  <c r="S63" i="113"/>
  <c r="S64" i="113"/>
  <c r="S65" i="113"/>
  <c r="S66" i="113"/>
  <c r="S67" i="113"/>
  <c r="S68" i="113"/>
  <c r="S59" i="114"/>
  <c r="S60" i="114"/>
  <c r="S61" i="114"/>
  <c r="S62" i="114"/>
  <c r="S63" i="114"/>
  <c r="S64" i="114"/>
  <c r="S65" i="114"/>
  <c r="S66" i="114"/>
  <c r="S67" i="114"/>
  <c r="S68" i="114"/>
  <c r="S59" i="115"/>
  <c r="S60" i="115"/>
  <c r="S61" i="115"/>
  <c r="S62" i="115"/>
  <c r="S63" i="115"/>
  <c r="S64" i="115"/>
  <c r="S65" i="115"/>
  <c r="S66" i="115"/>
  <c r="S67" i="115"/>
  <c r="S68" i="115"/>
  <c r="S59" i="116"/>
  <c r="S60" i="116"/>
  <c r="S61" i="116"/>
  <c r="S62" i="116"/>
  <c r="S63" i="116"/>
  <c r="S64" i="116"/>
  <c r="S65" i="116"/>
  <c r="S66" i="116"/>
  <c r="S67" i="116"/>
  <c r="S68" i="116"/>
  <c r="S59" i="117"/>
  <c r="S60" i="117"/>
  <c r="S61" i="117"/>
  <c r="S62" i="117"/>
  <c r="S63" i="117"/>
  <c r="S64" i="117"/>
  <c r="S65" i="117"/>
  <c r="S66" i="117"/>
  <c r="S67" i="117"/>
  <c r="S68" i="117"/>
  <c r="S59" i="118"/>
  <c r="S60" i="118"/>
  <c r="S61" i="118"/>
  <c r="S62" i="118"/>
  <c r="S63" i="118"/>
  <c r="S64" i="118"/>
  <c r="S65" i="118"/>
  <c r="S66" i="118"/>
  <c r="S67" i="118"/>
  <c r="S68" i="118"/>
  <c r="S59" i="119"/>
  <c r="S60" i="119"/>
  <c r="S61" i="119"/>
  <c r="S62" i="119"/>
  <c r="S63" i="119"/>
  <c r="S64" i="119"/>
  <c r="S65" i="119"/>
  <c r="S66" i="119"/>
  <c r="S67" i="119"/>
  <c r="S68" i="119"/>
  <c r="S59" i="120"/>
  <c r="S60" i="120"/>
  <c r="S61" i="120"/>
  <c r="S62" i="120"/>
  <c r="S63" i="120"/>
  <c r="S64" i="120"/>
  <c r="S65" i="120"/>
  <c r="S66" i="120"/>
  <c r="S67" i="120"/>
  <c r="S68" i="120"/>
  <c r="S59" i="121"/>
  <c r="S60" i="121"/>
  <c r="S61" i="121"/>
  <c r="S62" i="121"/>
  <c r="S63" i="121"/>
  <c r="S64" i="121"/>
  <c r="S65" i="121"/>
  <c r="S66" i="121"/>
  <c r="S67" i="121"/>
  <c r="S68" i="121"/>
  <c r="S59" i="122"/>
  <c r="S60" i="122"/>
  <c r="S61" i="122"/>
  <c r="S62" i="122"/>
  <c r="S63" i="122"/>
  <c r="S64" i="122"/>
  <c r="S65" i="122"/>
  <c r="S66" i="122"/>
  <c r="S67" i="122"/>
  <c r="S68" i="122"/>
  <c r="S59" i="123"/>
  <c r="S60" i="123"/>
  <c r="S61" i="123"/>
  <c r="S62" i="123"/>
  <c r="S63" i="123"/>
  <c r="S64" i="123"/>
  <c r="S65" i="123"/>
  <c r="S66" i="123"/>
  <c r="S67" i="123"/>
  <c r="S68" i="123"/>
  <c r="S59" i="125"/>
  <c r="S60" i="125"/>
  <c r="S61" i="125"/>
  <c r="S62" i="125"/>
  <c r="S63" i="125"/>
  <c r="S64" i="125"/>
  <c r="S65" i="125"/>
  <c r="S66" i="125"/>
  <c r="S67" i="125"/>
  <c r="S68" i="125"/>
  <c r="S59" i="126"/>
  <c r="S60" i="126"/>
  <c r="S61" i="126"/>
  <c r="S62" i="126"/>
  <c r="S63" i="126"/>
  <c r="S64" i="126"/>
  <c r="S65" i="126"/>
  <c r="S66" i="126"/>
  <c r="S67" i="126"/>
  <c r="S68" i="126"/>
  <c r="S59" i="127"/>
  <c r="S60" i="127"/>
  <c r="S61" i="127"/>
  <c r="S62" i="127"/>
  <c r="S63" i="127"/>
  <c r="S64" i="127"/>
  <c r="S65" i="127"/>
  <c r="S66" i="127"/>
  <c r="S67" i="127"/>
  <c r="S68" i="127"/>
  <c r="S59" i="128"/>
  <c r="S60" i="128"/>
  <c r="S61" i="128"/>
  <c r="S62" i="128"/>
  <c r="S63" i="128"/>
  <c r="S64" i="128"/>
  <c r="S65" i="128"/>
  <c r="S66" i="128"/>
  <c r="S67" i="128"/>
  <c r="S68" i="128"/>
  <c r="S59" i="129"/>
  <c r="S60" i="129"/>
  <c r="S61" i="129"/>
  <c r="S62" i="129"/>
  <c r="S63" i="129"/>
  <c r="S64" i="129"/>
  <c r="S65" i="129"/>
  <c r="S66" i="129"/>
  <c r="S67" i="129"/>
  <c r="S68" i="129"/>
  <c r="S107" i="130"/>
  <c r="S108" i="130"/>
  <c r="S109" i="130"/>
  <c r="S110" i="130"/>
  <c r="S111" i="130"/>
  <c r="S112" i="130"/>
  <c r="S113" i="130"/>
  <c r="S114" i="130"/>
  <c r="S115" i="130"/>
  <c r="S116"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59" i="10"/>
  <c r="T59" i="10" s="1"/>
  <c r="S60" i="10"/>
  <c r="T60" i="10" s="1"/>
  <c r="S61" i="10"/>
  <c r="T61" i="10" s="1"/>
  <c r="S62" i="10"/>
  <c r="T62" i="10" s="1"/>
  <c r="S63" i="10"/>
  <c r="T63" i="10" s="1"/>
  <c r="S64" i="10"/>
  <c r="T64" i="10" s="1"/>
  <c r="S65" i="10"/>
  <c r="T65" i="10" s="1"/>
  <c r="S66" i="10"/>
  <c r="T66" i="10" s="1"/>
  <c r="S67" i="10"/>
  <c r="T67" i="10" s="1"/>
  <c r="S68" i="10"/>
  <c r="T68" i="10" s="1"/>
  <c r="M59" i="95"/>
  <c r="M60" i="95"/>
  <c r="M61" i="95"/>
  <c r="M62" i="95"/>
  <c r="M63" i="95"/>
  <c r="M64" i="95"/>
  <c r="M65" i="95"/>
  <c r="M66" i="95"/>
  <c r="M67" i="95"/>
  <c r="M68" i="95"/>
  <c r="M59" i="96"/>
  <c r="M60" i="96"/>
  <c r="M61" i="96"/>
  <c r="M62" i="96"/>
  <c r="M63" i="96"/>
  <c r="M64" i="96"/>
  <c r="M65" i="96"/>
  <c r="M66" i="96"/>
  <c r="M67" i="96"/>
  <c r="M68" i="96"/>
  <c r="M59" i="97"/>
  <c r="M60" i="97"/>
  <c r="M61" i="97"/>
  <c r="M62" i="97"/>
  <c r="M63" i="97"/>
  <c r="M64" i="97"/>
  <c r="M65" i="97"/>
  <c r="M66" i="97"/>
  <c r="M67" i="97"/>
  <c r="M68" i="97"/>
  <c r="M59" i="98"/>
  <c r="M60" i="98"/>
  <c r="M61" i="98"/>
  <c r="M62" i="98"/>
  <c r="M63" i="98"/>
  <c r="M64" i="98"/>
  <c r="M65" i="98"/>
  <c r="M66" i="98"/>
  <c r="M67" i="98"/>
  <c r="M68" i="98"/>
  <c r="M59" i="99"/>
  <c r="M60" i="99"/>
  <c r="M61" i="99"/>
  <c r="M62" i="99"/>
  <c r="M63" i="99"/>
  <c r="M64" i="99"/>
  <c r="M65" i="99"/>
  <c r="M66" i="99"/>
  <c r="M67" i="99"/>
  <c r="M68" i="99"/>
  <c r="M59" i="100"/>
  <c r="M60" i="100"/>
  <c r="M61" i="100"/>
  <c r="M62" i="100"/>
  <c r="M63" i="100"/>
  <c r="M64" i="100"/>
  <c r="M65" i="100"/>
  <c r="M66" i="100"/>
  <c r="M67" i="100"/>
  <c r="M68" i="100"/>
  <c r="M59" i="101"/>
  <c r="M60" i="101"/>
  <c r="M61" i="101"/>
  <c r="M62" i="101"/>
  <c r="M63" i="101"/>
  <c r="M64" i="101"/>
  <c r="M65" i="101"/>
  <c r="M66" i="101"/>
  <c r="M67" i="101"/>
  <c r="M68" i="101"/>
  <c r="M59" i="102"/>
  <c r="M60" i="102"/>
  <c r="M61" i="102"/>
  <c r="M62" i="102"/>
  <c r="M63" i="102"/>
  <c r="M64" i="102"/>
  <c r="M65" i="102"/>
  <c r="M66" i="102"/>
  <c r="M67" i="102"/>
  <c r="M68" i="102"/>
  <c r="M59" i="103"/>
  <c r="M60" i="103"/>
  <c r="M61" i="103"/>
  <c r="M62" i="103"/>
  <c r="M63" i="103"/>
  <c r="M64" i="103"/>
  <c r="M65" i="103"/>
  <c r="M66" i="103"/>
  <c r="M67" i="103"/>
  <c r="M68" i="103"/>
  <c r="M59" i="104"/>
  <c r="M60" i="104"/>
  <c r="M61" i="104"/>
  <c r="M62" i="104"/>
  <c r="M63" i="104"/>
  <c r="M64" i="104"/>
  <c r="M65" i="104"/>
  <c r="M66" i="104"/>
  <c r="M67" i="104"/>
  <c r="M68" i="104"/>
  <c r="M59" i="105"/>
  <c r="M60" i="105"/>
  <c r="M61" i="105"/>
  <c r="M62" i="105"/>
  <c r="M63" i="105"/>
  <c r="M64" i="105"/>
  <c r="M65" i="105"/>
  <c r="M66" i="105"/>
  <c r="M67" i="105"/>
  <c r="M68" i="105"/>
  <c r="M59" i="106"/>
  <c r="M60" i="106"/>
  <c r="M61" i="106"/>
  <c r="M62" i="106"/>
  <c r="M63" i="106"/>
  <c r="M64" i="106"/>
  <c r="M65" i="106"/>
  <c r="M66" i="106"/>
  <c r="M67" i="106"/>
  <c r="M68" i="106"/>
  <c r="M59" i="108"/>
  <c r="M60" i="108"/>
  <c r="M61" i="108"/>
  <c r="M62" i="108"/>
  <c r="M63" i="108"/>
  <c r="M64" i="108"/>
  <c r="M65" i="108"/>
  <c r="M66" i="108"/>
  <c r="M67" i="108"/>
  <c r="M68" i="108"/>
  <c r="M59" i="107"/>
  <c r="M60" i="107"/>
  <c r="M61" i="107"/>
  <c r="M62" i="107"/>
  <c r="M63" i="107"/>
  <c r="M64" i="107"/>
  <c r="M65" i="107"/>
  <c r="M66" i="107"/>
  <c r="M67" i="107"/>
  <c r="M68" i="107"/>
  <c r="M59" i="109"/>
  <c r="M60" i="109"/>
  <c r="M61" i="109"/>
  <c r="M62" i="109"/>
  <c r="M63" i="109"/>
  <c r="M64" i="109"/>
  <c r="M65" i="109"/>
  <c r="M66" i="109"/>
  <c r="M67" i="109"/>
  <c r="M68" i="109"/>
  <c r="M59" i="110"/>
  <c r="M60" i="110"/>
  <c r="M61" i="110"/>
  <c r="M62" i="110"/>
  <c r="M63" i="110"/>
  <c r="M64" i="110"/>
  <c r="M65" i="110"/>
  <c r="M66" i="110"/>
  <c r="M67" i="110"/>
  <c r="M68" i="110"/>
  <c r="M59" i="111"/>
  <c r="M60" i="111"/>
  <c r="M61" i="111"/>
  <c r="M62" i="111"/>
  <c r="M63" i="111"/>
  <c r="M64" i="111"/>
  <c r="M65" i="111"/>
  <c r="M66" i="111"/>
  <c r="M67" i="111"/>
  <c r="M68" i="111"/>
  <c r="M59" i="112"/>
  <c r="M60" i="112"/>
  <c r="M61" i="112"/>
  <c r="M62" i="112"/>
  <c r="M63" i="112"/>
  <c r="M64" i="112"/>
  <c r="M65" i="112"/>
  <c r="M66" i="112"/>
  <c r="M67" i="112"/>
  <c r="M68" i="112"/>
  <c r="M59" i="113"/>
  <c r="M60" i="113"/>
  <c r="M61" i="113"/>
  <c r="M62" i="113"/>
  <c r="M63" i="113"/>
  <c r="M64" i="113"/>
  <c r="M65" i="113"/>
  <c r="M66" i="113"/>
  <c r="M67" i="113"/>
  <c r="M68" i="113"/>
  <c r="M59" i="114"/>
  <c r="M60" i="114"/>
  <c r="M61" i="114"/>
  <c r="M62" i="114"/>
  <c r="M63" i="114"/>
  <c r="M64" i="114"/>
  <c r="M65" i="114"/>
  <c r="M66" i="114"/>
  <c r="M67" i="114"/>
  <c r="M68" i="114"/>
  <c r="M59" i="115"/>
  <c r="M60" i="115"/>
  <c r="M61" i="115"/>
  <c r="M62" i="115"/>
  <c r="M63" i="115"/>
  <c r="M64" i="115"/>
  <c r="M65" i="115"/>
  <c r="M66" i="115"/>
  <c r="M67" i="115"/>
  <c r="M68" i="115"/>
  <c r="M59" i="116"/>
  <c r="M60" i="116"/>
  <c r="M61" i="116"/>
  <c r="M62" i="116"/>
  <c r="M63" i="116"/>
  <c r="M64" i="116"/>
  <c r="M65" i="116"/>
  <c r="M66" i="116"/>
  <c r="M67" i="116"/>
  <c r="M68" i="116"/>
  <c r="M59" i="117"/>
  <c r="M60" i="117"/>
  <c r="M61" i="117"/>
  <c r="M62" i="117"/>
  <c r="M63" i="117"/>
  <c r="M64" i="117"/>
  <c r="M65" i="117"/>
  <c r="M66" i="117"/>
  <c r="M67" i="117"/>
  <c r="M68" i="117"/>
  <c r="M59" i="118"/>
  <c r="M60" i="118"/>
  <c r="M61" i="118"/>
  <c r="M62" i="118"/>
  <c r="M63" i="118"/>
  <c r="M64" i="118"/>
  <c r="M65" i="118"/>
  <c r="M66" i="118"/>
  <c r="M67" i="118"/>
  <c r="M68" i="118"/>
  <c r="M59" i="119"/>
  <c r="M60" i="119"/>
  <c r="M61" i="119"/>
  <c r="M62" i="119"/>
  <c r="M63" i="119"/>
  <c r="M64" i="119"/>
  <c r="M65" i="119"/>
  <c r="M66" i="119"/>
  <c r="M67" i="119"/>
  <c r="M68" i="119"/>
  <c r="M59" i="120"/>
  <c r="M60" i="120"/>
  <c r="M61" i="120"/>
  <c r="M62" i="120"/>
  <c r="M63" i="120"/>
  <c r="M64" i="120"/>
  <c r="M65" i="120"/>
  <c r="M66" i="120"/>
  <c r="M67" i="120"/>
  <c r="M68" i="120"/>
  <c r="M59" i="121"/>
  <c r="M60" i="121"/>
  <c r="M61" i="121"/>
  <c r="M62" i="121"/>
  <c r="M63" i="121"/>
  <c r="M64" i="121"/>
  <c r="M65" i="121"/>
  <c r="M66" i="121"/>
  <c r="M67" i="121"/>
  <c r="M68" i="121"/>
  <c r="M59" i="122"/>
  <c r="M60" i="122"/>
  <c r="M61" i="122"/>
  <c r="M62" i="122"/>
  <c r="M63" i="122"/>
  <c r="M64" i="122"/>
  <c r="M65" i="122"/>
  <c r="M66" i="122"/>
  <c r="M67" i="122"/>
  <c r="M68" i="122"/>
  <c r="M59" i="123"/>
  <c r="M60" i="123"/>
  <c r="M61" i="123"/>
  <c r="M62" i="123"/>
  <c r="M63" i="123"/>
  <c r="M64" i="123"/>
  <c r="M65" i="123"/>
  <c r="M66" i="123"/>
  <c r="M67" i="123"/>
  <c r="M68" i="123"/>
  <c r="M59" i="125"/>
  <c r="M60" i="125"/>
  <c r="M61" i="125"/>
  <c r="M62" i="125"/>
  <c r="M63" i="125"/>
  <c r="M64" i="125"/>
  <c r="M65" i="125"/>
  <c r="M66" i="125"/>
  <c r="M67" i="125"/>
  <c r="M68" i="125"/>
  <c r="M59" i="126"/>
  <c r="M60" i="126"/>
  <c r="M61" i="126"/>
  <c r="M62" i="126"/>
  <c r="M63" i="126"/>
  <c r="M64" i="126"/>
  <c r="M65" i="126"/>
  <c r="M66" i="126"/>
  <c r="M67" i="126"/>
  <c r="M68" i="126"/>
  <c r="M59" i="127"/>
  <c r="M60" i="127"/>
  <c r="M61" i="127"/>
  <c r="M62" i="127"/>
  <c r="M63" i="127"/>
  <c r="M64" i="127"/>
  <c r="M65" i="127"/>
  <c r="M66" i="127"/>
  <c r="M67" i="127"/>
  <c r="M68" i="127"/>
  <c r="M59" i="128"/>
  <c r="M60" i="128"/>
  <c r="M61" i="128"/>
  <c r="M62" i="128"/>
  <c r="M63" i="128"/>
  <c r="M64" i="128"/>
  <c r="M65" i="128"/>
  <c r="M66" i="128"/>
  <c r="M67" i="128"/>
  <c r="M68" i="128"/>
  <c r="M59" i="129"/>
  <c r="M60" i="129"/>
  <c r="M61" i="129"/>
  <c r="M62" i="129"/>
  <c r="M63" i="129"/>
  <c r="M64" i="129"/>
  <c r="M65" i="129"/>
  <c r="M66" i="129"/>
  <c r="M67" i="129"/>
  <c r="M68" i="129"/>
  <c r="M107" i="130"/>
  <c r="M108" i="130"/>
  <c r="M109" i="130"/>
  <c r="M110" i="130"/>
  <c r="M111" i="130"/>
  <c r="M112" i="130"/>
  <c r="M113" i="130"/>
  <c r="M114" i="130"/>
  <c r="M115" i="130"/>
  <c r="M116"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59" i="10"/>
  <c r="N59" i="10" s="1"/>
  <c r="M60" i="10"/>
  <c r="N60" i="10" s="1"/>
  <c r="M61" i="10"/>
  <c r="N61" i="10" s="1"/>
  <c r="M62" i="10"/>
  <c r="N62" i="10" s="1"/>
  <c r="M63" i="10"/>
  <c r="N63" i="10" s="1"/>
  <c r="M64" i="10"/>
  <c r="N64" i="10" s="1"/>
  <c r="M65" i="10"/>
  <c r="N65" i="10" s="1"/>
  <c r="M66" i="10"/>
  <c r="N66" i="10" s="1"/>
  <c r="M67" i="10"/>
  <c r="N67" i="10" s="1"/>
  <c r="M68" i="10"/>
  <c r="N68" i="10" s="1"/>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7" i="125"/>
  <c r="N57" i="126"/>
  <c r="N57" i="127"/>
  <c r="N57" i="128"/>
  <c r="N57" i="129"/>
  <c r="N105" i="130"/>
  <c r="N106" i="131"/>
  <c r="N106" i="132"/>
  <c r="N106" i="133"/>
  <c r="N106" i="134"/>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7" i="125"/>
  <c r="H57" i="126"/>
  <c r="H57" i="127"/>
  <c r="H57" i="128"/>
  <c r="H57" i="129"/>
  <c r="H105" i="130"/>
  <c r="H106" i="131"/>
  <c r="H106" i="132"/>
  <c r="H106" i="133"/>
  <c r="H106" i="134"/>
  <c r="G59" i="96"/>
  <c r="G60" i="96"/>
  <c r="G61" i="96"/>
  <c r="G62" i="96"/>
  <c r="G63" i="96"/>
  <c r="G64" i="96"/>
  <c r="G65" i="96"/>
  <c r="G66" i="96"/>
  <c r="G67" i="96"/>
  <c r="G68" i="96"/>
  <c r="G59" i="97"/>
  <c r="G60" i="97"/>
  <c r="G61" i="97"/>
  <c r="G62" i="97"/>
  <c r="G63" i="97"/>
  <c r="G64" i="97"/>
  <c r="G65" i="97"/>
  <c r="G66" i="97"/>
  <c r="G67" i="97"/>
  <c r="G68" i="97"/>
  <c r="G59" i="98"/>
  <c r="G60" i="98"/>
  <c r="G61" i="98"/>
  <c r="G62" i="98"/>
  <c r="G63" i="98"/>
  <c r="G64" i="98"/>
  <c r="G65" i="98"/>
  <c r="G66" i="98"/>
  <c r="G67" i="98"/>
  <c r="G68" i="98"/>
  <c r="G59" i="99"/>
  <c r="G60" i="99"/>
  <c r="G61" i="99"/>
  <c r="G62" i="99"/>
  <c r="G63" i="99"/>
  <c r="G64" i="99"/>
  <c r="G65" i="99"/>
  <c r="G66" i="99"/>
  <c r="G67" i="99"/>
  <c r="G68" i="99"/>
  <c r="G59" i="100"/>
  <c r="G60" i="100"/>
  <c r="G61" i="100"/>
  <c r="G62" i="100"/>
  <c r="G63" i="100"/>
  <c r="G64" i="100"/>
  <c r="G65" i="100"/>
  <c r="G66" i="100"/>
  <c r="G67" i="100"/>
  <c r="G68" i="100"/>
  <c r="G59" i="101"/>
  <c r="G60" i="101"/>
  <c r="G61" i="101"/>
  <c r="G62" i="101"/>
  <c r="G63" i="101"/>
  <c r="G64" i="101"/>
  <c r="G65" i="101"/>
  <c r="G66" i="101"/>
  <c r="G67" i="101"/>
  <c r="G68" i="101"/>
  <c r="G59" i="102"/>
  <c r="G60" i="102"/>
  <c r="G61" i="102"/>
  <c r="G62" i="102"/>
  <c r="G63" i="102"/>
  <c r="G64" i="102"/>
  <c r="G65" i="102"/>
  <c r="G66" i="102"/>
  <c r="G67" i="102"/>
  <c r="G68" i="102"/>
  <c r="G59" i="103"/>
  <c r="G60" i="103"/>
  <c r="G61" i="103"/>
  <c r="G62" i="103"/>
  <c r="G63" i="103"/>
  <c r="G64" i="103"/>
  <c r="G65" i="103"/>
  <c r="G66" i="103"/>
  <c r="G67" i="103"/>
  <c r="G68" i="103"/>
  <c r="G59" i="104"/>
  <c r="G60" i="104"/>
  <c r="G61" i="104"/>
  <c r="G62" i="104"/>
  <c r="G63" i="104"/>
  <c r="G64" i="104"/>
  <c r="G65" i="104"/>
  <c r="G66" i="104"/>
  <c r="G67" i="104"/>
  <c r="G68" i="104"/>
  <c r="G59" i="105"/>
  <c r="G60" i="105"/>
  <c r="G61" i="105"/>
  <c r="G62" i="105"/>
  <c r="G63" i="105"/>
  <c r="G64" i="105"/>
  <c r="G65" i="105"/>
  <c r="G66" i="105"/>
  <c r="G67" i="105"/>
  <c r="G68" i="105"/>
  <c r="G59" i="106"/>
  <c r="G60" i="106"/>
  <c r="G61" i="106"/>
  <c r="G62" i="106"/>
  <c r="G63" i="106"/>
  <c r="G64" i="106"/>
  <c r="G65" i="106"/>
  <c r="G66" i="106"/>
  <c r="G67" i="106"/>
  <c r="G68" i="106"/>
  <c r="G59" i="108"/>
  <c r="G60" i="108"/>
  <c r="G61" i="108"/>
  <c r="G62" i="108"/>
  <c r="G63" i="108"/>
  <c r="G64" i="108"/>
  <c r="G65" i="108"/>
  <c r="G66" i="108"/>
  <c r="G67" i="108"/>
  <c r="G68" i="108"/>
  <c r="G59" i="107"/>
  <c r="G60" i="107"/>
  <c r="G61" i="107"/>
  <c r="G62" i="107"/>
  <c r="G63" i="107"/>
  <c r="G64" i="107"/>
  <c r="G65" i="107"/>
  <c r="G66" i="107"/>
  <c r="G67" i="107"/>
  <c r="G68" i="107"/>
  <c r="G59" i="109"/>
  <c r="G60" i="109"/>
  <c r="G61" i="109"/>
  <c r="G62" i="109"/>
  <c r="G63" i="109"/>
  <c r="G64" i="109"/>
  <c r="G65" i="109"/>
  <c r="G66" i="109"/>
  <c r="G67" i="109"/>
  <c r="G68" i="109"/>
  <c r="G59" i="110"/>
  <c r="G60" i="110"/>
  <c r="G61" i="110"/>
  <c r="G62" i="110"/>
  <c r="G63" i="110"/>
  <c r="G64" i="110"/>
  <c r="G65" i="110"/>
  <c r="G66" i="110"/>
  <c r="G67" i="110"/>
  <c r="G68" i="110"/>
  <c r="G59" i="111"/>
  <c r="G60" i="111"/>
  <c r="G61" i="111"/>
  <c r="G62" i="111"/>
  <c r="G63" i="111"/>
  <c r="G64" i="111"/>
  <c r="G65" i="111"/>
  <c r="G66" i="111"/>
  <c r="G67" i="111"/>
  <c r="G68" i="111"/>
  <c r="G59" i="112"/>
  <c r="G60" i="112"/>
  <c r="G61" i="112"/>
  <c r="G62" i="112"/>
  <c r="G63" i="112"/>
  <c r="G64" i="112"/>
  <c r="G65" i="112"/>
  <c r="G66" i="112"/>
  <c r="G67" i="112"/>
  <c r="G68" i="112"/>
  <c r="G59" i="113"/>
  <c r="G60" i="113"/>
  <c r="G61" i="113"/>
  <c r="G62" i="113"/>
  <c r="G63" i="113"/>
  <c r="G64" i="113"/>
  <c r="G65" i="113"/>
  <c r="G66" i="113"/>
  <c r="G67" i="113"/>
  <c r="G68" i="113"/>
  <c r="G59" i="114"/>
  <c r="G60" i="114"/>
  <c r="G61" i="114"/>
  <c r="G62" i="114"/>
  <c r="G63" i="114"/>
  <c r="G64" i="114"/>
  <c r="G65" i="114"/>
  <c r="G66" i="114"/>
  <c r="G67" i="114"/>
  <c r="G68" i="114"/>
  <c r="G59" i="115"/>
  <c r="G60" i="115"/>
  <c r="G61" i="115"/>
  <c r="G62" i="115"/>
  <c r="G63" i="115"/>
  <c r="G64" i="115"/>
  <c r="G65" i="115"/>
  <c r="G66" i="115"/>
  <c r="G67" i="115"/>
  <c r="G68" i="115"/>
  <c r="G59" i="116"/>
  <c r="G60" i="116"/>
  <c r="G61" i="116"/>
  <c r="G62" i="116"/>
  <c r="G63" i="116"/>
  <c r="G64" i="116"/>
  <c r="G65" i="116"/>
  <c r="G66" i="116"/>
  <c r="G67" i="116"/>
  <c r="G68" i="116"/>
  <c r="G59" i="117"/>
  <c r="G60" i="117"/>
  <c r="G61" i="117"/>
  <c r="G62" i="117"/>
  <c r="G63" i="117"/>
  <c r="G64" i="117"/>
  <c r="G65" i="117"/>
  <c r="G66" i="117"/>
  <c r="G67" i="117"/>
  <c r="G68" i="117"/>
  <c r="G59" i="118"/>
  <c r="G60" i="118"/>
  <c r="G61" i="118"/>
  <c r="G62" i="118"/>
  <c r="G63" i="118"/>
  <c r="G64" i="118"/>
  <c r="G65" i="118"/>
  <c r="G66" i="118"/>
  <c r="G67" i="118"/>
  <c r="G68" i="118"/>
  <c r="G59" i="119"/>
  <c r="G60" i="119"/>
  <c r="G61" i="119"/>
  <c r="G62" i="119"/>
  <c r="G63" i="119"/>
  <c r="G64" i="119"/>
  <c r="G65" i="119"/>
  <c r="G66" i="119"/>
  <c r="G67" i="119"/>
  <c r="G68" i="119"/>
  <c r="G59" i="120"/>
  <c r="G60" i="120"/>
  <c r="G61" i="120"/>
  <c r="G62" i="120"/>
  <c r="G63" i="120"/>
  <c r="G64" i="120"/>
  <c r="G65" i="120"/>
  <c r="G66" i="120"/>
  <c r="G67" i="120"/>
  <c r="G68" i="120"/>
  <c r="G59" i="121"/>
  <c r="G60" i="121"/>
  <c r="G61" i="121"/>
  <c r="G62" i="121"/>
  <c r="G63" i="121"/>
  <c r="G64" i="121"/>
  <c r="G65" i="121"/>
  <c r="G66" i="121"/>
  <c r="G67" i="121"/>
  <c r="G68" i="121"/>
  <c r="G59" i="122"/>
  <c r="G60" i="122"/>
  <c r="G61" i="122"/>
  <c r="G62" i="122"/>
  <c r="G63" i="122"/>
  <c r="G64" i="122"/>
  <c r="G65" i="122"/>
  <c r="G66" i="122"/>
  <c r="G67" i="122"/>
  <c r="G68" i="122"/>
  <c r="G59" i="123"/>
  <c r="G60" i="123"/>
  <c r="G61" i="123"/>
  <c r="G62" i="123"/>
  <c r="G63" i="123"/>
  <c r="G64" i="123"/>
  <c r="G65" i="123"/>
  <c r="G66" i="123"/>
  <c r="G67" i="123"/>
  <c r="G68" i="123"/>
  <c r="G59" i="125"/>
  <c r="G60" i="125"/>
  <c r="G61" i="125"/>
  <c r="G62" i="125"/>
  <c r="G63" i="125"/>
  <c r="G64" i="125"/>
  <c r="G65" i="125"/>
  <c r="G66" i="125"/>
  <c r="G67" i="125"/>
  <c r="G68" i="125"/>
  <c r="G59" i="126"/>
  <c r="G60" i="126"/>
  <c r="G61" i="126"/>
  <c r="G62" i="126"/>
  <c r="G63" i="126"/>
  <c r="G64" i="126"/>
  <c r="G65" i="126"/>
  <c r="G66" i="126"/>
  <c r="G67" i="126"/>
  <c r="G68" i="126"/>
  <c r="G59" i="127"/>
  <c r="G60" i="127"/>
  <c r="G61" i="127"/>
  <c r="G62" i="127"/>
  <c r="G63" i="127"/>
  <c r="G64" i="127"/>
  <c r="G65" i="127"/>
  <c r="G66" i="127"/>
  <c r="G67" i="127"/>
  <c r="G68" i="127"/>
  <c r="G59" i="128"/>
  <c r="G60" i="128"/>
  <c r="G61" i="128"/>
  <c r="G62" i="128"/>
  <c r="G63" i="128"/>
  <c r="G64" i="128"/>
  <c r="G65" i="128"/>
  <c r="G66" i="128"/>
  <c r="G67" i="128"/>
  <c r="G68" i="128"/>
  <c r="G59" i="129"/>
  <c r="G60" i="129"/>
  <c r="G61" i="129"/>
  <c r="G62" i="129"/>
  <c r="G63" i="129"/>
  <c r="G64" i="129"/>
  <c r="G65" i="129"/>
  <c r="G66" i="129"/>
  <c r="G67" i="129"/>
  <c r="G68" i="129"/>
  <c r="G107" i="130"/>
  <c r="G108" i="130"/>
  <c r="G109" i="130"/>
  <c r="G110" i="130"/>
  <c r="G111" i="130"/>
  <c r="G112" i="130"/>
  <c r="G113" i="130"/>
  <c r="G114" i="130"/>
  <c r="G115" i="130"/>
  <c r="G116"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59" i="10"/>
  <c r="H59" i="10" s="1"/>
  <c r="G60" i="10"/>
  <c r="H60" i="10" s="1"/>
  <c r="G61" i="10"/>
  <c r="H61" i="10" s="1"/>
  <c r="G62" i="10"/>
  <c r="H62" i="10" s="1"/>
  <c r="G63" i="10"/>
  <c r="H63" i="10" s="1"/>
  <c r="G64" i="10"/>
  <c r="H64" i="10" s="1"/>
  <c r="G65" i="10"/>
  <c r="H65" i="10" s="1"/>
  <c r="G66" i="10"/>
  <c r="H66" i="10" s="1"/>
  <c r="G67" i="10"/>
  <c r="H67" i="10" s="1"/>
  <c r="G68" i="10"/>
  <c r="H68" i="10" s="1"/>
  <c r="B59" i="95"/>
  <c r="B60" i="95"/>
  <c r="B61" i="95"/>
  <c r="B62" i="95"/>
  <c r="B63" i="95"/>
  <c r="B64" i="95"/>
  <c r="B65" i="95"/>
  <c r="B66" i="95"/>
  <c r="B67" i="95"/>
  <c r="B68" i="95"/>
  <c r="B59" i="96"/>
  <c r="B60" i="96"/>
  <c r="B61" i="96"/>
  <c r="B62" i="96"/>
  <c r="B63" i="96"/>
  <c r="B64" i="96"/>
  <c r="B65" i="96"/>
  <c r="B66" i="96"/>
  <c r="B67" i="96"/>
  <c r="B68" i="96"/>
  <c r="B59" i="97"/>
  <c r="B60" i="97"/>
  <c r="B61" i="97"/>
  <c r="B62" i="97"/>
  <c r="B63" i="97"/>
  <c r="B64" i="97"/>
  <c r="B65" i="97"/>
  <c r="B66" i="97"/>
  <c r="B67" i="97"/>
  <c r="B68" i="97"/>
  <c r="B59" i="98"/>
  <c r="B60" i="98"/>
  <c r="B61" i="98"/>
  <c r="B62" i="98"/>
  <c r="B63" i="98"/>
  <c r="B64" i="98"/>
  <c r="B65" i="98"/>
  <c r="B66" i="98"/>
  <c r="B67" i="98"/>
  <c r="B68" i="98"/>
  <c r="B59" i="99"/>
  <c r="B60" i="99"/>
  <c r="B61" i="99"/>
  <c r="B62" i="99"/>
  <c r="B63" i="99"/>
  <c r="B64" i="99"/>
  <c r="B65" i="99"/>
  <c r="B66" i="99"/>
  <c r="B67" i="99"/>
  <c r="B68" i="99"/>
  <c r="B59" i="100"/>
  <c r="B60" i="100"/>
  <c r="B61" i="100"/>
  <c r="B62" i="100"/>
  <c r="B63" i="100"/>
  <c r="B64" i="100"/>
  <c r="B65" i="100"/>
  <c r="B66" i="100"/>
  <c r="B67" i="100"/>
  <c r="B68" i="100"/>
  <c r="B59" i="101"/>
  <c r="B60" i="101"/>
  <c r="B61" i="101"/>
  <c r="B62" i="101"/>
  <c r="B63" i="101"/>
  <c r="B64" i="101"/>
  <c r="B65" i="101"/>
  <c r="B66" i="101"/>
  <c r="B67" i="101"/>
  <c r="B68" i="101"/>
  <c r="B59" i="102"/>
  <c r="B60" i="102"/>
  <c r="B61" i="102"/>
  <c r="B62" i="102"/>
  <c r="B63" i="102"/>
  <c r="B64" i="102"/>
  <c r="B65" i="102"/>
  <c r="B66" i="102"/>
  <c r="B67" i="102"/>
  <c r="B68" i="102"/>
  <c r="B59" i="103"/>
  <c r="B60" i="103"/>
  <c r="B61" i="103"/>
  <c r="B62" i="103"/>
  <c r="B63" i="103"/>
  <c r="B64" i="103"/>
  <c r="B65" i="103"/>
  <c r="B66" i="103"/>
  <c r="B67" i="103"/>
  <c r="B68" i="103"/>
  <c r="B59" i="104"/>
  <c r="B60" i="104"/>
  <c r="B61" i="104"/>
  <c r="B62" i="104"/>
  <c r="B63" i="104"/>
  <c r="B64" i="104"/>
  <c r="B65" i="104"/>
  <c r="B66" i="104"/>
  <c r="B67" i="104"/>
  <c r="B68" i="104"/>
  <c r="B59" i="105"/>
  <c r="B60" i="105"/>
  <c r="B61" i="105"/>
  <c r="B62" i="105"/>
  <c r="B63" i="105"/>
  <c r="B64" i="105"/>
  <c r="B65" i="105"/>
  <c r="B66" i="105"/>
  <c r="B67" i="105"/>
  <c r="B68" i="105"/>
  <c r="B59" i="106"/>
  <c r="B60" i="106"/>
  <c r="B61" i="106"/>
  <c r="B62" i="106"/>
  <c r="B63" i="106"/>
  <c r="B64" i="106"/>
  <c r="B65" i="106"/>
  <c r="B66" i="106"/>
  <c r="B67" i="106"/>
  <c r="B68" i="106"/>
  <c r="B59" i="108"/>
  <c r="B60" i="108"/>
  <c r="B61" i="108"/>
  <c r="B62" i="108"/>
  <c r="B63" i="108"/>
  <c r="B64" i="108"/>
  <c r="B65" i="108"/>
  <c r="B66" i="108"/>
  <c r="B67" i="108"/>
  <c r="B68" i="108"/>
  <c r="B59" i="107"/>
  <c r="B60" i="107"/>
  <c r="B61" i="107"/>
  <c r="B62" i="107"/>
  <c r="B63" i="107"/>
  <c r="B64" i="107"/>
  <c r="B65" i="107"/>
  <c r="B66" i="107"/>
  <c r="B67" i="107"/>
  <c r="B68" i="107"/>
  <c r="B59" i="109"/>
  <c r="B60" i="109"/>
  <c r="B61" i="109"/>
  <c r="B62" i="109"/>
  <c r="B63" i="109"/>
  <c r="B64" i="109"/>
  <c r="B65" i="109"/>
  <c r="B66" i="109"/>
  <c r="B67" i="109"/>
  <c r="B68" i="109"/>
  <c r="B59" i="110"/>
  <c r="B60" i="110"/>
  <c r="B61" i="110"/>
  <c r="B62" i="110"/>
  <c r="B63" i="110"/>
  <c r="B64" i="110"/>
  <c r="B65" i="110"/>
  <c r="B66" i="110"/>
  <c r="B67" i="110"/>
  <c r="B68" i="110"/>
  <c r="B59" i="111"/>
  <c r="B60" i="111"/>
  <c r="B61" i="111"/>
  <c r="B62" i="111"/>
  <c r="B63" i="111"/>
  <c r="B64" i="111"/>
  <c r="B65" i="111"/>
  <c r="B66" i="111"/>
  <c r="B67" i="111"/>
  <c r="B68" i="111"/>
  <c r="B59" i="112"/>
  <c r="B60" i="112"/>
  <c r="B61" i="112"/>
  <c r="B62" i="112"/>
  <c r="B63" i="112"/>
  <c r="B64" i="112"/>
  <c r="B65" i="112"/>
  <c r="B66" i="112"/>
  <c r="B67" i="112"/>
  <c r="B68" i="112"/>
  <c r="B59" i="113"/>
  <c r="B60" i="113"/>
  <c r="B61" i="113"/>
  <c r="B62" i="113"/>
  <c r="B63" i="113"/>
  <c r="B64" i="113"/>
  <c r="B65" i="113"/>
  <c r="B66" i="113"/>
  <c r="B67" i="113"/>
  <c r="B68" i="113"/>
  <c r="B59" i="114"/>
  <c r="B60" i="114"/>
  <c r="B61" i="114"/>
  <c r="B62" i="114"/>
  <c r="B63" i="114"/>
  <c r="B64" i="114"/>
  <c r="B65" i="114"/>
  <c r="B66" i="114"/>
  <c r="B67" i="114"/>
  <c r="B68" i="114"/>
  <c r="B59" i="115"/>
  <c r="B60" i="115"/>
  <c r="B61" i="115"/>
  <c r="B62" i="115"/>
  <c r="B63" i="115"/>
  <c r="B64" i="115"/>
  <c r="B65" i="115"/>
  <c r="B66" i="115"/>
  <c r="B67" i="115"/>
  <c r="B68" i="115"/>
  <c r="B59" i="116"/>
  <c r="B60" i="116"/>
  <c r="B61" i="116"/>
  <c r="B62" i="116"/>
  <c r="B63" i="116"/>
  <c r="B64" i="116"/>
  <c r="B65" i="116"/>
  <c r="B66" i="116"/>
  <c r="B67" i="116"/>
  <c r="B68" i="116"/>
  <c r="B59" i="117"/>
  <c r="B60" i="117"/>
  <c r="B61" i="117"/>
  <c r="B62" i="117"/>
  <c r="B63" i="117"/>
  <c r="B64" i="117"/>
  <c r="B65" i="117"/>
  <c r="B66" i="117"/>
  <c r="B67" i="117"/>
  <c r="B68" i="117"/>
  <c r="B59" i="118"/>
  <c r="B60" i="118"/>
  <c r="B61" i="118"/>
  <c r="B62" i="118"/>
  <c r="B63" i="118"/>
  <c r="B64" i="118"/>
  <c r="B65" i="118"/>
  <c r="B66" i="118"/>
  <c r="B67" i="118"/>
  <c r="B68" i="118"/>
  <c r="B59" i="119"/>
  <c r="B60" i="119"/>
  <c r="B61" i="119"/>
  <c r="B62" i="119"/>
  <c r="B63" i="119"/>
  <c r="B64" i="119"/>
  <c r="B65" i="119"/>
  <c r="B66" i="119"/>
  <c r="B67" i="119"/>
  <c r="B68" i="119"/>
  <c r="B59" i="120"/>
  <c r="B60" i="120"/>
  <c r="B61" i="120"/>
  <c r="B62" i="120"/>
  <c r="B63" i="120"/>
  <c r="B64" i="120"/>
  <c r="B65" i="120"/>
  <c r="B66" i="120"/>
  <c r="B67" i="120"/>
  <c r="B68" i="120"/>
  <c r="B59" i="121"/>
  <c r="B60" i="121"/>
  <c r="B61" i="121"/>
  <c r="B62" i="121"/>
  <c r="B63" i="121"/>
  <c r="B64" i="121"/>
  <c r="B65" i="121"/>
  <c r="B66" i="121"/>
  <c r="B67" i="121"/>
  <c r="B68" i="121"/>
  <c r="B59" i="122"/>
  <c r="B60" i="122"/>
  <c r="B61" i="122"/>
  <c r="B62" i="122"/>
  <c r="B63" i="122"/>
  <c r="B64" i="122"/>
  <c r="B65" i="122"/>
  <c r="B66" i="122"/>
  <c r="B67" i="122"/>
  <c r="B68" i="122"/>
  <c r="B59" i="123"/>
  <c r="B60" i="123"/>
  <c r="B61" i="123"/>
  <c r="B62" i="123"/>
  <c r="B63" i="123"/>
  <c r="B64" i="123"/>
  <c r="B65" i="123"/>
  <c r="B66" i="123"/>
  <c r="B67" i="123"/>
  <c r="B68" i="123"/>
  <c r="B59" i="125"/>
  <c r="B60" i="125"/>
  <c r="B61" i="125"/>
  <c r="B62" i="125"/>
  <c r="B63" i="125"/>
  <c r="B64" i="125"/>
  <c r="B65" i="125"/>
  <c r="B66" i="125"/>
  <c r="B67" i="125"/>
  <c r="B68" i="125"/>
  <c r="B59" i="126"/>
  <c r="B60" i="126"/>
  <c r="B61" i="126"/>
  <c r="B62" i="126"/>
  <c r="B63" i="126"/>
  <c r="B64" i="126"/>
  <c r="B65" i="126"/>
  <c r="B66" i="126"/>
  <c r="B67" i="126"/>
  <c r="B68" i="126"/>
  <c r="B59" i="127"/>
  <c r="B60" i="127"/>
  <c r="B61" i="127"/>
  <c r="B62" i="127"/>
  <c r="B63" i="127"/>
  <c r="B64" i="127"/>
  <c r="B65" i="127"/>
  <c r="B66" i="127"/>
  <c r="B67" i="127"/>
  <c r="B68" i="127"/>
  <c r="B59" i="128"/>
  <c r="B60" i="128"/>
  <c r="B61" i="128"/>
  <c r="B62" i="128"/>
  <c r="B63" i="128"/>
  <c r="B64" i="128"/>
  <c r="B65" i="128"/>
  <c r="B66" i="128"/>
  <c r="B67" i="128"/>
  <c r="B68" i="128"/>
  <c r="B59" i="129"/>
  <c r="B60" i="129"/>
  <c r="B61" i="129"/>
  <c r="B62" i="129"/>
  <c r="B63" i="129"/>
  <c r="B64" i="129"/>
  <c r="B65" i="129"/>
  <c r="B66" i="129"/>
  <c r="B67" i="129"/>
  <c r="B68" i="129"/>
  <c r="B107" i="130"/>
  <c r="B108" i="130"/>
  <c r="B109" i="130"/>
  <c r="B110" i="130"/>
  <c r="B111" i="130"/>
  <c r="B112" i="130"/>
  <c r="B113" i="130"/>
  <c r="B114" i="130"/>
  <c r="B115" i="130"/>
  <c r="B116"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59" i="10"/>
  <c r="B60" i="10"/>
  <c r="B61" i="10"/>
  <c r="B62" i="10"/>
  <c r="B63" i="10"/>
  <c r="B64" i="10"/>
  <c r="B65" i="10"/>
  <c r="B66" i="10"/>
  <c r="B67" i="10"/>
  <c r="B68" i="10"/>
  <c r="AF47" i="95"/>
  <c r="AF47" i="96"/>
  <c r="AF47" i="97"/>
  <c r="AF47" i="98"/>
  <c r="AF47" i="99"/>
  <c r="AF47" i="100"/>
  <c r="AF47" i="101"/>
  <c r="AF47" i="102"/>
  <c r="AF47" i="103"/>
  <c r="AF47" i="104"/>
  <c r="AF47" i="105"/>
  <c r="AF47" i="106"/>
  <c r="AF47" i="108"/>
  <c r="AF47" i="107"/>
  <c r="AF47" i="109"/>
  <c r="AF47" i="110"/>
  <c r="AF47" i="111"/>
  <c r="AF47" i="112"/>
  <c r="AF47" i="113"/>
  <c r="AF47" i="114"/>
  <c r="AF47" i="115"/>
  <c r="AF47" i="116"/>
  <c r="AF47" i="117"/>
  <c r="AF47" i="118"/>
  <c r="AF47" i="119"/>
  <c r="AF47" i="120"/>
  <c r="AF47" i="121"/>
  <c r="AF47" i="122"/>
  <c r="AF47" i="123"/>
  <c r="AF47" i="125"/>
  <c r="AF47" i="126"/>
  <c r="AF47" i="127"/>
  <c r="AF47" i="128"/>
  <c r="AF47" i="129"/>
  <c r="AF88" i="130"/>
  <c r="AF89" i="131"/>
  <c r="AF89" i="132"/>
  <c r="AF89" i="133"/>
  <c r="AF89" i="134"/>
  <c r="AE49" i="95"/>
  <c r="AE50" i="95"/>
  <c r="AE51" i="95"/>
  <c r="AE52" i="95"/>
  <c r="AE53" i="95"/>
  <c r="AE54" i="95"/>
  <c r="AE55" i="95"/>
  <c r="AE49" i="96"/>
  <c r="AE50" i="96"/>
  <c r="AE51" i="96"/>
  <c r="AE52" i="96"/>
  <c r="AE53" i="96"/>
  <c r="AE54" i="96"/>
  <c r="AE55" i="96"/>
  <c r="AE49" i="97"/>
  <c r="AE50" i="97"/>
  <c r="AE51" i="97"/>
  <c r="AE52" i="97"/>
  <c r="AE53" i="97"/>
  <c r="AE54" i="97"/>
  <c r="AE55" i="97"/>
  <c r="AE49" i="98"/>
  <c r="AE50" i="98"/>
  <c r="AE51" i="98"/>
  <c r="AE52" i="98"/>
  <c r="AE53" i="98"/>
  <c r="AE54" i="98"/>
  <c r="AE55" i="98"/>
  <c r="AE49" i="99"/>
  <c r="AE50" i="99"/>
  <c r="AE51" i="99"/>
  <c r="AE52" i="99"/>
  <c r="AE53" i="99"/>
  <c r="AE54" i="99"/>
  <c r="AE55" i="99"/>
  <c r="AE49" i="100"/>
  <c r="AE50" i="100"/>
  <c r="AE51" i="100"/>
  <c r="AE52" i="100"/>
  <c r="AE53" i="100"/>
  <c r="AE54" i="100"/>
  <c r="AE55" i="100"/>
  <c r="AE49" i="101"/>
  <c r="AE50" i="101"/>
  <c r="AE51" i="101"/>
  <c r="AE52" i="101"/>
  <c r="AE53" i="101"/>
  <c r="AE54" i="101"/>
  <c r="AE55" i="101"/>
  <c r="AE49" i="102"/>
  <c r="AE50" i="102"/>
  <c r="AE51" i="102"/>
  <c r="AE52" i="102"/>
  <c r="AE53" i="102"/>
  <c r="AE54" i="102"/>
  <c r="AE55" i="102"/>
  <c r="AE49" i="103"/>
  <c r="AE50" i="103"/>
  <c r="AE51" i="103"/>
  <c r="AE52" i="103"/>
  <c r="AE53" i="103"/>
  <c r="AE54" i="103"/>
  <c r="AE55" i="103"/>
  <c r="AE49" i="104"/>
  <c r="AE50" i="104"/>
  <c r="AE51" i="104"/>
  <c r="AE52" i="104"/>
  <c r="AE53" i="104"/>
  <c r="AE54" i="104"/>
  <c r="AE55" i="104"/>
  <c r="AE49" i="105"/>
  <c r="AE50" i="105"/>
  <c r="AE51" i="105"/>
  <c r="AE52" i="105"/>
  <c r="AE53" i="105"/>
  <c r="AE54" i="105"/>
  <c r="AE55" i="105"/>
  <c r="AE49" i="106"/>
  <c r="AE50" i="106"/>
  <c r="AE51" i="106"/>
  <c r="AE52" i="106"/>
  <c r="AE53" i="106"/>
  <c r="AE54" i="106"/>
  <c r="AE55" i="106"/>
  <c r="AE49" i="108"/>
  <c r="AE50" i="108"/>
  <c r="AE51" i="108"/>
  <c r="AE52" i="108"/>
  <c r="AE53" i="108"/>
  <c r="AE54" i="108"/>
  <c r="AE55" i="108"/>
  <c r="AE49" i="107"/>
  <c r="AE50" i="107"/>
  <c r="AE51" i="107"/>
  <c r="AE52" i="107"/>
  <c r="AE53" i="107"/>
  <c r="AE54" i="107"/>
  <c r="AE55" i="107"/>
  <c r="AE49" i="109"/>
  <c r="AE50" i="109"/>
  <c r="AE51" i="109"/>
  <c r="AE52" i="109"/>
  <c r="AE53" i="109"/>
  <c r="AE54" i="109"/>
  <c r="AE55" i="109"/>
  <c r="AE49" i="110"/>
  <c r="AE50" i="110"/>
  <c r="AE51" i="110"/>
  <c r="AE52" i="110"/>
  <c r="AE53" i="110"/>
  <c r="AE54" i="110"/>
  <c r="AE55" i="110"/>
  <c r="AE49" i="111"/>
  <c r="AE50" i="111"/>
  <c r="AE51" i="111"/>
  <c r="AE52" i="111"/>
  <c r="AE53" i="111"/>
  <c r="AE54" i="111"/>
  <c r="AE55" i="111"/>
  <c r="AE49" i="112"/>
  <c r="AE50" i="112"/>
  <c r="AE51" i="112"/>
  <c r="AE52" i="112"/>
  <c r="AE53" i="112"/>
  <c r="AE54" i="112"/>
  <c r="AE55" i="112"/>
  <c r="AE49" i="113"/>
  <c r="AE50" i="113"/>
  <c r="AE51" i="113"/>
  <c r="AE52" i="113"/>
  <c r="AE53" i="113"/>
  <c r="AE54" i="113"/>
  <c r="AE55" i="113"/>
  <c r="AE49" i="114"/>
  <c r="AE50" i="114"/>
  <c r="AE51" i="114"/>
  <c r="AE52" i="114"/>
  <c r="AE53" i="114"/>
  <c r="AE54" i="114"/>
  <c r="AE55" i="114"/>
  <c r="AE49" i="115"/>
  <c r="AE50" i="115"/>
  <c r="AE51" i="115"/>
  <c r="AE52" i="115"/>
  <c r="AE53" i="115"/>
  <c r="AE54" i="115"/>
  <c r="AE55" i="115"/>
  <c r="AE49" i="116"/>
  <c r="AE50" i="116"/>
  <c r="AE51" i="116"/>
  <c r="AE52" i="116"/>
  <c r="AE53" i="116"/>
  <c r="AE54" i="116"/>
  <c r="AE55" i="116"/>
  <c r="AE49" i="117"/>
  <c r="AE50" i="117"/>
  <c r="AE51" i="117"/>
  <c r="AE52" i="117"/>
  <c r="AE53" i="117"/>
  <c r="AE54" i="117"/>
  <c r="AE55" i="117"/>
  <c r="AE49" i="118"/>
  <c r="AE50" i="118"/>
  <c r="AE51" i="118"/>
  <c r="AE52" i="118"/>
  <c r="AE53" i="118"/>
  <c r="AE54" i="118"/>
  <c r="AE55" i="118"/>
  <c r="AE49" i="119"/>
  <c r="AE50" i="119"/>
  <c r="AE51" i="119"/>
  <c r="AE52" i="119"/>
  <c r="AE53" i="119"/>
  <c r="AE54" i="119"/>
  <c r="AE55" i="119"/>
  <c r="AE49" i="120"/>
  <c r="AE50" i="120"/>
  <c r="AE51" i="120"/>
  <c r="AE52" i="120"/>
  <c r="AE53" i="120"/>
  <c r="AE54" i="120"/>
  <c r="AE55" i="120"/>
  <c r="AE49" i="121"/>
  <c r="AE50" i="121"/>
  <c r="AE51" i="121"/>
  <c r="AE52" i="121"/>
  <c r="AE53" i="121"/>
  <c r="AE54" i="121"/>
  <c r="AE55" i="121"/>
  <c r="AE49" i="122"/>
  <c r="AE50" i="122"/>
  <c r="AE51" i="122"/>
  <c r="AE52" i="122"/>
  <c r="AE53" i="122"/>
  <c r="AE54" i="122"/>
  <c r="AE55" i="122"/>
  <c r="AE49" i="123"/>
  <c r="AE50" i="123"/>
  <c r="AE51" i="123"/>
  <c r="AE52" i="123"/>
  <c r="AE53" i="123"/>
  <c r="AE54" i="123"/>
  <c r="AE55" i="123"/>
  <c r="AE49" i="125"/>
  <c r="AE50" i="125"/>
  <c r="AE51" i="125"/>
  <c r="AE52" i="125"/>
  <c r="AE53" i="125"/>
  <c r="AE54" i="125"/>
  <c r="AE55" i="125"/>
  <c r="AE49" i="126"/>
  <c r="AE50" i="126"/>
  <c r="AE51" i="126"/>
  <c r="AE52" i="126"/>
  <c r="AE53" i="126"/>
  <c r="AE54" i="126"/>
  <c r="AE55" i="126"/>
  <c r="AE49" i="127"/>
  <c r="AE50" i="127"/>
  <c r="AE51" i="127"/>
  <c r="AE52" i="127"/>
  <c r="AE53" i="127"/>
  <c r="AE54" i="127"/>
  <c r="AE55" i="127"/>
  <c r="AE49" i="128"/>
  <c r="AE50" i="128"/>
  <c r="AE51" i="128"/>
  <c r="AE52" i="128"/>
  <c r="AE53" i="128"/>
  <c r="AE54" i="128"/>
  <c r="AE55" i="128"/>
  <c r="AE49" i="129"/>
  <c r="AE50" i="129"/>
  <c r="AE51" i="129"/>
  <c r="AE52" i="129"/>
  <c r="AE53" i="129"/>
  <c r="AE54" i="129"/>
  <c r="AE55" i="129"/>
  <c r="AE90" i="130"/>
  <c r="AE91" i="130"/>
  <c r="AE92" i="130"/>
  <c r="AE93" i="130"/>
  <c r="AE94" i="130"/>
  <c r="AE95" i="130"/>
  <c r="AE96"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49" i="10"/>
  <c r="AF49" i="10" s="1"/>
  <c r="AE50" i="10"/>
  <c r="AF50" i="10" s="1"/>
  <c r="AE51" i="10"/>
  <c r="AF51" i="10" s="1"/>
  <c r="AE52" i="10"/>
  <c r="AF52" i="10" s="1"/>
  <c r="AE53" i="10"/>
  <c r="AF53" i="10" s="1"/>
  <c r="AE54" i="10"/>
  <c r="AE55" i="10"/>
  <c r="AF55" i="10" s="1"/>
  <c r="AE48" i="95"/>
  <c r="AE48" i="96"/>
  <c r="AE48" i="97"/>
  <c r="AE48" i="98"/>
  <c r="AE48" i="99"/>
  <c r="AE48" i="100"/>
  <c r="AE48" i="101"/>
  <c r="AE48" i="102"/>
  <c r="AE48" i="103"/>
  <c r="AE48" i="104"/>
  <c r="AE48" i="105"/>
  <c r="AE48" i="106"/>
  <c r="AE48" i="108"/>
  <c r="AE48" i="107"/>
  <c r="AE48" i="109"/>
  <c r="AE48" i="110"/>
  <c r="AE48" i="111"/>
  <c r="AE48" i="112"/>
  <c r="AE48" i="113"/>
  <c r="AE48" i="114"/>
  <c r="AE48" i="115"/>
  <c r="AE48" i="116"/>
  <c r="AE48" i="117"/>
  <c r="AE48" i="118"/>
  <c r="AE48" i="119"/>
  <c r="AE48" i="120"/>
  <c r="AE48" i="121"/>
  <c r="AE48" i="122"/>
  <c r="AE48" i="123"/>
  <c r="AE48" i="125"/>
  <c r="AE48" i="126"/>
  <c r="AE48" i="127"/>
  <c r="AE48" i="128"/>
  <c r="AE48" i="129"/>
  <c r="AE89" i="130"/>
  <c r="AE90" i="131"/>
  <c r="AE90" i="132"/>
  <c r="AE90" i="133"/>
  <c r="AE90" i="134"/>
  <c r="AE48" i="10"/>
  <c r="AF48" i="10" s="1"/>
  <c r="Z47" i="95"/>
  <c r="Z47" i="96"/>
  <c r="Z47" i="97"/>
  <c r="Z47" i="98"/>
  <c r="Z47" i="99"/>
  <c r="Z47" i="100"/>
  <c r="Z47" i="101"/>
  <c r="Z47" i="102"/>
  <c r="Z47" i="103"/>
  <c r="Z47" i="104"/>
  <c r="Z47" i="105"/>
  <c r="Z47" i="106"/>
  <c r="Z47" i="108"/>
  <c r="Z47" i="107"/>
  <c r="Z47" i="109"/>
  <c r="Z47" i="110"/>
  <c r="Z47" i="111"/>
  <c r="Z47" i="112"/>
  <c r="Z47" i="113"/>
  <c r="Z47" i="114"/>
  <c r="Z47" i="115"/>
  <c r="Z47" i="116"/>
  <c r="Z47" i="117"/>
  <c r="Z47" i="118"/>
  <c r="Z47" i="119"/>
  <c r="Z47" i="120"/>
  <c r="Z47" i="121"/>
  <c r="Z47" i="122"/>
  <c r="Z47" i="123"/>
  <c r="Z47" i="125"/>
  <c r="Z47" i="126"/>
  <c r="Z47" i="127"/>
  <c r="Z47" i="128"/>
  <c r="Z47" i="129"/>
  <c r="Z88" i="130"/>
  <c r="Z89" i="131"/>
  <c r="Z89" i="132"/>
  <c r="Z89" i="133"/>
  <c r="Z89" i="134"/>
  <c r="Y49" i="95"/>
  <c r="Y50" i="95"/>
  <c r="Y51" i="95"/>
  <c r="Y52" i="95"/>
  <c r="Y53" i="95"/>
  <c r="Y54" i="95"/>
  <c r="Y55" i="95"/>
  <c r="Y49" i="96"/>
  <c r="Y50" i="96"/>
  <c r="Y51" i="96"/>
  <c r="Y52" i="96"/>
  <c r="Y53" i="96"/>
  <c r="Y54" i="96"/>
  <c r="Y55" i="96"/>
  <c r="Y49" i="97"/>
  <c r="Y50" i="97"/>
  <c r="Y51" i="97"/>
  <c r="Y52" i="97"/>
  <c r="Y53" i="97"/>
  <c r="Y54" i="97"/>
  <c r="Y55" i="97"/>
  <c r="Y49" i="98"/>
  <c r="Y50" i="98"/>
  <c r="Y51" i="98"/>
  <c r="Y52" i="98"/>
  <c r="Y53" i="98"/>
  <c r="Y54" i="98"/>
  <c r="Y55" i="98"/>
  <c r="Y49" i="99"/>
  <c r="Y50" i="99"/>
  <c r="Y51" i="99"/>
  <c r="Y52" i="99"/>
  <c r="Y53" i="99"/>
  <c r="Y54" i="99"/>
  <c r="Y55" i="99"/>
  <c r="Y49" i="100"/>
  <c r="Y50" i="100"/>
  <c r="Y51" i="100"/>
  <c r="Y52" i="100"/>
  <c r="Y53" i="100"/>
  <c r="Y54" i="100"/>
  <c r="Y55" i="100"/>
  <c r="Y49" i="101"/>
  <c r="Y50" i="101"/>
  <c r="Y51" i="101"/>
  <c r="Y52" i="101"/>
  <c r="Y53" i="101"/>
  <c r="Y54" i="101"/>
  <c r="Y55" i="101"/>
  <c r="Y49" i="102"/>
  <c r="Y50" i="102"/>
  <c r="Y51" i="102"/>
  <c r="Y52" i="102"/>
  <c r="Y53" i="102"/>
  <c r="Y54" i="102"/>
  <c r="Y55" i="102"/>
  <c r="Y49" i="103"/>
  <c r="Y50" i="103"/>
  <c r="Y51" i="103"/>
  <c r="Y52" i="103"/>
  <c r="Y53" i="103"/>
  <c r="Y54" i="103"/>
  <c r="Y55" i="103"/>
  <c r="Y49" i="104"/>
  <c r="Y50" i="104"/>
  <c r="Y51" i="104"/>
  <c r="Y52" i="104"/>
  <c r="Y53" i="104"/>
  <c r="Y54" i="104"/>
  <c r="Y55" i="104"/>
  <c r="Y49" i="105"/>
  <c r="Y50" i="105"/>
  <c r="Y51" i="105"/>
  <c r="Y52" i="105"/>
  <c r="Y53" i="105"/>
  <c r="Y54" i="105"/>
  <c r="Y55" i="105"/>
  <c r="Y49" i="106"/>
  <c r="Y50" i="106"/>
  <c r="Y51" i="106"/>
  <c r="Y52" i="106"/>
  <c r="Y53" i="106"/>
  <c r="Y54" i="106"/>
  <c r="Y55" i="106"/>
  <c r="Y49" i="108"/>
  <c r="Y50" i="108"/>
  <c r="Y51" i="108"/>
  <c r="Y52" i="108"/>
  <c r="Y53" i="108"/>
  <c r="Y54" i="108"/>
  <c r="Y55" i="108"/>
  <c r="Y49" i="107"/>
  <c r="Y50" i="107"/>
  <c r="Y51" i="107"/>
  <c r="Y52" i="107"/>
  <c r="Y53" i="107"/>
  <c r="Y54" i="107"/>
  <c r="Y55" i="107"/>
  <c r="Y49" i="109"/>
  <c r="Y50" i="109"/>
  <c r="Y51" i="109"/>
  <c r="Y52" i="109"/>
  <c r="Y53" i="109"/>
  <c r="Y54" i="109"/>
  <c r="Y55" i="109"/>
  <c r="Y49" i="110"/>
  <c r="Y50" i="110"/>
  <c r="Y51" i="110"/>
  <c r="Y52" i="110"/>
  <c r="Y53" i="110"/>
  <c r="Y54" i="110"/>
  <c r="Y55" i="110"/>
  <c r="Y49" i="111"/>
  <c r="Y50" i="111"/>
  <c r="Y51" i="111"/>
  <c r="Y52" i="111"/>
  <c r="Y53" i="111"/>
  <c r="Y54" i="111"/>
  <c r="Y55" i="111"/>
  <c r="Y49" i="112"/>
  <c r="Y50" i="112"/>
  <c r="Y51" i="112"/>
  <c r="Y52" i="112"/>
  <c r="Y53" i="112"/>
  <c r="Y54" i="112"/>
  <c r="Y55" i="112"/>
  <c r="Y49" i="113"/>
  <c r="Y50" i="113"/>
  <c r="Y51" i="113"/>
  <c r="Y52" i="113"/>
  <c r="Y53" i="113"/>
  <c r="Y54" i="113"/>
  <c r="Y55" i="113"/>
  <c r="Y49" i="114"/>
  <c r="Y50" i="114"/>
  <c r="Y51" i="114"/>
  <c r="Y52" i="114"/>
  <c r="Y53" i="114"/>
  <c r="Y54" i="114"/>
  <c r="Y55" i="114"/>
  <c r="Y49" i="115"/>
  <c r="Y50" i="115"/>
  <c r="Y51" i="115"/>
  <c r="Y52" i="115"/>
  <c r="Y53" i="115"/>
  <c r="Y54" i="115"/>
  <c r="Y55" i="115"/>
  <c r="Y49" i="116"/>
  <c r="Y50" i="116"/>
  <c r="Y51" i="116"/>
  <c r="Y52" i="116"/>
  <c r="Y53" i="116"/>
  <c r="Y54" i="116"/>
  <c r="Y55" i="116"/>
  <c r="Y49" i="117"/>
  <c r="Y50" i="117"/>
  <c r="Y51" i="117"/>
  <c r="Y52" i="117"/>
  <c r="Y53" i="117"/>
  <c r="Y54" i="117"/>
  <c r="Y55" i="117"/>
  <c r="Y49" i="118"/>
  <c r="Y50" i="118"/>
  <c r="Y51" i="118"/>
  <c r="Y52" i="118"/>
  <c r="Y53" i="118"/>
  <c r="Y54" i="118"/>
  <c r="Y55" i="118"/>
  <c r="Y49" i="119"/>
  <c r="Y50" i="119"/>
  <c r="Y51" i="119"/>
  <c r="Y52" i="119"/>
  <c r="Y53" i="119"/>
  <c r="Y54" i="119"/>
  <c r="Y55" i="119"/>
  <c r="Y49" i="120"/>
  <c r="Y50" i="120"/>
  <c r="Y51" i="120"/>
  <c r="Y52" i="120"/>
  <c r="Y53" i="120"/>
  <c r="Y54" i="120"/>
  <c r="Y55" i="120"/>
  <c r="Y49" i="121"/>
  <c r="Y50" i="121"/>
  <c r="Y51" i="121"/>
  <c r="Y52" i="121"/>
  <c r="Y53" i="121"/>
  <c r="Y54" i="121"/>
  <c r="Y55" i="121"/>
  <c r="Y49" i="122"/>
  <c r="Y50" i="122"/>
  <c r="Y51" i="122"/>
  <c r="Y52" i="122"/>
  <c r="Y53" i="122"/>
  <c r="Y54" i="122"/>
  <c r="Y55" i="122"/>
  <c r="Y49" i="123"/>
  <c r="Y50" i="123"/>
  <c r="Y51" i="123"/>
  <c r="Y52" i="123"/>
  <c r="Y53" i="123"/>
  <c r="Y54" i="123"/>
  <c r="Y55" i="123"/>
  <c r="Y49" i="125"/>
  <c r="Y50" i="125"/>
  <c r="Y51" i="125"/>
  <c r="Y52" i="125"/>
  <c r="Y53" i="125"/>
  <c r="Y54" i="125"/>
  <c r="Y55" i="125"/>
  <c r="Y49" i="126"/>
  <c r="Y50" i="126"/>
  <c r="Y51" i="126"/>
  <c r="Y52" i="126"/>
  <c r="Y53" i="126"/>
  <c r="Y54" i="126"/>
  <c r="Y55" i="126"/>
  <c r="Y49" i="127"/>
  <c r="Y50" i="127"/>
  <c r="Y51" i="127"/>
  <c r="Y52" i="127"/>
  <c r="Y53" i="127"/>
  <c r="Y54" i="127"/>
  <c r="Y55" i="127"/>
  <c r="Y49" i="128"/>
  <c r="Y50" i="128"/>
  <c r="Y51" i="128"/>
  <c r="Y52" i="128"/>
  <c r="Y53" i="128"/>
  <c r="Y54" i="128"/>
  <c r="Y55" i="128"/>
  <c r="Y49" i="129"/>
  <c r="Y50" i="129"/>
  <c r="Y51" i="129"/>
  <c r="Y52" i="129"/>
  <c r="Y53" i="129"/>
  <c r="Y54" i="129"/>
  <c r="Y55" i="129"/>
  <c r="Y90" i="130"/>
  <c r="Y91" i="130"/>
  <c r="Y92" i="130"/>
  <c r="Y93" i="130"/>
  <c r="Y94" i="130"/>
  <c r="Y95" i="130"/>
  <c r="Y96"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49" i="10"/>
  <c r="Z49" i="10" s="1"/>
  <c r="Y50" i="10"/>
  <c r="Z50" i="10" s="1"/>
  <c r="Y51" i="10"/>
  <c r="Z51" i="10" s="1"/>
  <c r="Y52" i="10"/>
  <c r="Z52" i="10" s="1"/>
  <c r="Y53" i="10"/>
  <c r="Z53" i="10" s="1"/>
  <c r="Y54" i="10"/>
  <c r="Z54" i="10" s="1"/>
  <c r="Y55" i="10"/>
  <c r="Z55" i="10" s="1"/>
  <c r="Y48" i="95"/>
  <c r="Y48" i="96"/>
  <c r="Y48" i="97"/>
  <c r="Y48" i="98"/>
  <c r="Y48" i="99"/>
  <c r="Y48" i="100"/>
  <c r="Y48" i="101"/>
  <c r="Y48" i="102"/>
  <c r="Y48" i="103"/>
  <c r="Y48" i="104"/>
  <c r="Y48" i="105"/>
  <c r="Y48" i="106"/>
  <c r="Y48" i="108"/>
  <c r="Y48" i="107"/>
  <c r="Y48" i="109"/>
  <c r="Y48" i="110"/>
  <c r="Y48" i="111"/>
  <c r="Y48" i="112"/>
  <c r="Y48" i="113"/>
  <c r="Y48" i="114"/>
  <c r="Y48" i="115"/>
  <c r="Y48" i="116"/>
  <c r="Y48" i="117"/>
  <c r="Y48" i="118"/>
  <c r="Y48" i="119"/>
  <c r="Y48" i="120"/>
  <c r="Y48" i="121"/>
  <c r="Y48" i="122"/>
  <c r="Y48" i="123"/>
  <c r="Y48" i="125"/>
  <c r="Y48" i="126"/>
  <c r="Y48" i="127"/>
  <c r="Y48" i="128"/>
  <c r="Y48" i="129"/>
  <c r="Y89" i="130"/>
  <c r="Y90" i="131"/>
  <c r="Y90" i="132"/>
  <c r="Y90" i="133"/>
  <c r="Y90" i="134"/>
  <c r="Y48" i="10"/>
  <c r="T47" i="95"/>
  <c r="T47" i="96"/>
  <c r="T47" i="97"/>
  <c r="T47" i="98"/>
  <c r="T47" i="99"/>
  <c r="T47" i="100"/>
  <c r="T47" i="101"/>
  <c r="T47" i="102"/>
  <c r="T47" i="103"/>
  <c r="T47" i="104"/>
  <c r="T47" i="105"/>
  <c r="T47" i="106"/>
  <c r="T47" i="108"/>
  <c r="T47" i="107"/>
  <c r="T47" i="109"/>
  <c r="T47" i="110"/>
  <c r="T47" i="111"/>
  <c r="T47" i="112"/>
  <c r="T47" i="113"/>
  <c r="T47" i="114"/>
  <c r="T47" i="115"/>
  <c r="T47" i="116"/>
  <c r="T47" i="117"/>
  <c r="T47" i="118"/>
  <c r="T47" i="119"/>
  <c r="T47" i="120"/>
  <c r="T47" i="121"/>
  <c r="T47" i="122"/>
  <c r="T47" i="123"/>
  <c r="T47" i="125"/>
  <c r="T47" i="126"/>
  <c r="T47" i="127"/>
  <c r="T47" i="128"/>
  <c r="T47" i="129"/>
  <c r="T88" i="130"/>
  <c r="T89" i="131"/>
  <c r="T89" i="132"/>
  <c r="T89" i="133"/>
  <c r="T89" i="134"/>
  <c r="S49" i="95"/>
  <c r="S50" i="95"/>
  <c r="S51" i="95"/>
  <c r="S52" i="95"/>
  <c r="S53" i="95"/>
  <c r="S54" i="95"/>
  <c r="S55" i="95"/>
  <c r="S49" i="96"/>
  <c r="S50" i="96"/>
  <c r="S51" i="96"/>
  <c r="S52" i="96"/>
  <c r="S53" i="96"/>
  <c r="S54" i="96"/>
  <c r="S55" i="96"/>
  <c r="S49" i="97"/>
  <c r="S50" i="97"/>
  <c r="S51" i="97"/>
  <c r="S52" i="97"/>
  <c r="S53" i="97"/>
  <c r="S54" i="97"/>
  <c r="S55" i="97"/>
  <c r="S49" i="98"/>
  <c r="S50" i="98"/>
  <c r="S51" i="98"/>
  <c r="S52" i="98"/>
  <c r="S53" i="98"/>
  <c r="S54" i="98"/>
  <c r="S55" i="98"/>
  <c r="S49" i="99"/>
  <c r="S50" i="99"/>
  <c r="S51" i="99"/>
  <c r="S52" i="99"/>
  <c r="S53" i="99"/>
  <c r="S54" i="99"/>
  <c r="S55" i="99"/>
  <c r="S49" i="100"/>
  <c r="S50" i="100"/>
  <c r="S51" i="100"/>
  <c r="S52" i="100"/>
  <c r="S53" i="100"/>
  <c r="S54" i="100"/>
  <c r="S55" i="100"/>
  <c r="S49" i="101"/>
  <c r="S50" i="101"/>
  <c r="S51" i="101"/>
  <c r="S52" i="101"/>
  <c r="S53" i="101"/>
  <c r="S54" i="101"/>
  <c r="S55" i="101"/>
  <c r="S49" i="102"/>
  <c r="S50" i="102"/>
  <c r="S51" i="102"/>
  <c r="S52" i="102"/>
  <c r="S53" i="102"/>
  <c r="S54" i="102"/>
  <c r="S55" i="102"/>
  <c r="S49" i="103"/>
  <c r="S50" i="103"/>
  <c r="S51" i="103"/>
  <c r="S52" i="103"/>
  <c r="S53" i="103"/>
  <c r="S54" i="103"/>
  <c r="S55" i="103"/>
  <c r="S49" i="104"/>
  <c r="S50" i="104"/>
  <c r="S51" i="104"/>
  <c r="S52" i="104"/>
  <c r="S53" i="104"/>
  <c r="S54" i="104"/>
  <c r="S55" i="104"/>
  <c r="S49" i="105"/>
  <c r="S50" i="105"/>
  <c r="S51" i="105"/>
  <c r="S52" i="105"/>
  <c r="S53" i="105"/>
  <c r="S54" i="105"/>
  <c r="S55" i="105"/>
  <c r="S49" i="106"/>
  <c r="S50" i="106"/>
  <c r="S51" i="106"/>
  <c r="S52" i="106"/>
  <c r="S53" i="106"/>
  <c r="S54" i="106"/>
  <c r="S55" i="106"/>
  <c r="S49" i="108"/>
  <c r="S50" i="108"/>
  <c r="S51" i="108"/>
  <c r="S52" i="108"/>
  <c r="S53" i="108"/>
  <c r="S54" i="108"/>
  <c r="S55" i="108"/>
  <c r="S49" i="107"/>
  <c r="S50" i="107"/>
  <c r="S51" i="107"/>
  <c r="S52" i="107"/>
  <c r="S53" i="107"/>
  <c r="S54" i="107"/>
  <c r="S55" i="107"/>
  <c r="S49" i="109"/>
  <c r="S50" i="109"/>
  <c r="S51" i="109"/>
  <c r="S52" i="109"/>
  <c r="S53" i="109"/>
  <c r="S54" i="109"/>
  <c r="S55" i="109"/>
  <c r="S49" i="110"/>
  <c r="S50" i="110"/>
  <c r="S51" i="110"/>
  <c r="S52" i="110"/>
  <c r="S53" i="110"/>
  <c r="S54" i="110"/>
  <c r="S55" i="110"/>
  <c r="S49" i="111"/>
  <c r="S50" i="111"/>
  <c r="S51" i="111"/>
  <c r="S52" i="111"/>
  <c r="S53" i="111"/>
  <c r="S54" i="111"/>
  <c r="S55" i="111"/>
  <c r="S49" i="112"/>
  <c r="S50" i="112"/>
  <c r="S51" i="112"/>
  <c r="S52" i="112"/>
  <c r="S53" i="112"/>
  <c r="S54" i="112"/>
  <c r="S55" i="112"/>
  <c r="S49" i="113"/>
  <c r="S50" i="113"/>
  <c r="S51" i="113"/>
  <c r="S52" i="113"/>
  <c r="S53" i="113"/>
  <c r="S54" i="113"/>
  <c r="S55" i="113"/>
  <c r="S49" i="114"/>
  <c r="S50" i="114"/>
  <c r="S51" i="114"/>
  <c r="S52" i="114"/>
  <c r="S53" i="114"/>
  <c r="S54" i="114"/>
  <c r="S55" i="114"/>
  <c r="S49" i="115"/>
  <c r="S50" i="115"/>
  <c r="S51" i="115"/>
  <c r="S52" i="115"/>
  <c r="S53" i="115"/>
  <c r="S54" i="115"/>
  <c r="S55" i="115"/>
  <c r="S49" i="116"/>
  <c r="S50" i="116"/>
  <c r="S51" i="116"/>
  <c r="S52" i="116"/>
  <c r="S53" i="116"/>
  <c r="S54" i="116"/>
  <c r="S55" i="116"/>
  <c r="S49" i="117"/>
  <c r="S50" i="117"/>
  <c r="S51" i="117"/>
  <c r="S52" i="117"/>
  <c r="S53" i="117"/>
  <c r="S54" i="117"/>
  <c r="S55" i="117"/>
  <c r="S49" i="118"/>
  <c r="S50" i="118"/>
  <c r="S51" i="118"/>
  <c r="S52" i="118"/>
  <c r="S53" i="118"/>
  <c r="S54" i="118"/>
  <c r="S55" i="118"/>
  <c r="S49" i="119"/>
  <c r="S50" i="119"/>
  <c r="S51" i="119"/>
  <c r="S52" i="119"/>
  <c r="S53" i="119"/>
  <c r="S54" i="119"/>
  <c r="S55" i="119"/>
  <c r="S49" i="120"/>
  <c r="S50" i="120"/>
  <c r="S51" i="120"/>
  <c r="S52" i="120"/>
  <c r="S53" i="120"/>
  <c r="S54" i="120"/>
  <c r="S55" i="120"/>
  <c r="S49" i="121"/>
  <c r="S50" i="121"/>
  <c r="S51" i="121"/>
  <c r="S52" i="121"/>
  <c r="S53" i="121"/>
  <c r="S54" i="121"/>
  <c r="S55" i="121"/>
  <c r="S49" i="122"/>
  <c r="S50" i="122"/>
  <c r="S51" i="122"/>
  <c r="S52" i="122"/>
  <c r="S53" i="122"/>
  <c r="S54" i="122"/>
  <c r="S55" i="122"/>
  <c r="S49" i="123"/>
  <c r="S50" i="123"/>
  <c r="S51" i="123"/>
  <c r="S52" i="123"/>
  <c r="S53" i="123"/>
  <c r="S54" i="123"/>
  <c r="S55" i="123"/>
  <c r="S49" i="125"/>
  <c r="S50" i="125"/>
  <c r="S51" i="125"/>
  <c r="S52" i="125"/>
  <c r="S53" i="125"/>
  <c r="S54" i="125"/>
  <c r="S55" i="125"/>
  <c r="S49" i="126"/>
  <c r="S50" i="126"/>
  <c r="S51" i="126"/>
  <c r="S52" i="126"/>
  <c r="S53" i="126"/>
  <c r="S54" i="126"/>
  <c r="S55" i="126"/>
  <c r="S49" i="127"/>
  <c r="S50" i="127"/>
  <c r="S51" i="127"/>
  <c r="S52" i="127"/>
  <c r="S53" i="127"/>
  <c r="S54" i="127"/>
  <c r="S55" i="127"/>
  <c r="S49" i="128"/>
  <c r="S50" i="128"/>
  <c r="S51" i="128"/>
  <c r="S52" i="128"/>
  <c r="S53" i="128"/>
  <c r="S54" i="128"/>
  <c r="S55" i="128"/>
  <c r="S49" i="129"/>
  <c r="S50" i="129"/>
  <c r="S51" i="129"/>
  <c r="S52" i="129"/>
  <c r="S53" i="129"/>
  <c r="S54" i="129"/>
  <c r="S55" i="129"/>
  <c r="S90" i="130"/>
  <c r="S91" i="130"/>
  <c r="S92" i="130"/>
  <c r="S93" i="130"/>
  <c r="S94" i="130"/>
  <c r="S95" i="130"/>
  <c r="S96"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49" i="10"/>
  <c r="T49" i="10" s="1"/>
  <c r="S50" i="10"/>
  <c r="T50" i="10" s="1"/>
  <c r="S51" i="10"/>
  <c r="T51" i="10" s="1"/>
  <c r="S52" i="10"/>
  <c r="T52" i="10" s="1"/>
  <c r="S53" i="10"/>
  <c r="T53" i="10" s="1"/>
  <c r="S54" i="10"/>
  <c r="T54" i="10" s="1"/>
  <c r="S55" i="10"/>
  <c r="T55" i="10" s="1"/>
  <c r="S48" i="95"/>
  <c r="S48" i="96"/>
  <c r="S48" i="97"/>
  <c r="S48" i="98"/>
  <c r="S48" i="99"/>
  <c r="S48" i="100"/>
  <c r="S48" i="101"/>
  <c r="S48" i="102"/>
  <c r="S48" i="103"/>
  <c r="S48" i="104"/>
  <c r="S48" i="105"/>
  <c r="S48" i="106"/>
  <c r="S48" i="108"/>
  <c r="S48" i="107"/>
  <c r="S48" i="109"/>
  <c r="S48" i="110"/>
  <c r="S48" i="111"/>
  <c r="S48" i="112"/>
  <c r="S48" i="113"/>
  <c r="S48" i="114"/>
  <c r="S48" i="115"/>
  <c r="S48" i="116"/>
  <c r="S48" i="117"/>
  <c r="S48" i="118"/>
  <c r="S48" i="119"/>
  <c r="S48" i="120"/>
  <c r="S48" i="121"/>
  <c r="S48" i="122"/>
  <c r="S48" i="123"/>
  <c r="S48" i="125"/>
  <c r="S48" i="126"/>
  <c r="S48" i="127"/>
  <c r="S48" i="128"/>
  <c r="S48" i="129"/>
  <c r="S89" i="130"/>
  <c r="S90" i="131"/>
  <c r="S90" i="132"/>
  <c r="S90" i="133"/>
  <c r="S90" i="134"/>
  <c r="S48" i="10"/>
  <c r="T48" i="10" s="1"/>
  <c r="N47" i="95"/>
  <c r="N47" i="96"/>
  <c r="N47" i="97"/>
  <c r="N47" i="98"/>
  <c r="N47" i="99"/>
  <c r="N47" i="100"/>
  <c r="N47" i="101"/>
  <c r="N47" i="102"/>
  <c r="N47" i="103"/>
  <c r="N47" i="104"/>
  <c r="N47" i="105"/>
  <c r="N47" i="106"/>
  <c r="N47" i="108"/>
  <c r="N47" i="107"/>
  <c r="N47" i="109"/>
  <c r="N47" i="110"/>
  <c r="N47" i="111"/>
  <c r="N47" i="112"/>
  <c r="N47" i="113"/>
  <c r="N47" i="114"/>
  <c r="N47" i="115"/>
  <c r="N47" i="116"/>
  <c r="N47" i="117"/>
  <c r="N47" i="118"/>
  <c r="N47" i="119"/>
  <c r="N47" i="120"/>
  <c r="N47" i="121"/>
  <c r="N47" i="122"/>
  <c r="N47" i="123"/>
  <c r="N47" i="125"/>
  <c r="N47" i="126"/>
  <c r="N47" i="127"/>
  <c r="N47" i="128"/>
  <c r="N47" i="129"/>
  <c r="N88" i="130"/>
  <c r="N89" i="131"/>
  <c r="N89" i="132"/>
  <c r="N89" i="133"/>
  <c r="N89" i="134"/>
  <c r="M49" i="95"/>
  <c r="M50" i="95"/>
  <c r="M51" i="95"/>
  <c r="M52" i="95"/>
  <c r="M53" i="95"/>
  <c r="M54" i="95"/>
  <c r="M55" i="95"/>
  <c r="M49" i="96"/>
  <c r="M50" i="96"/>
  <c r="M51" i="96"/>
  <c r="M52" i="96"/>
  <c r="M53" i="96"/>
  <c r="M54" i="96"/>
  <c r="M55" i="96"/>
  <c r="M49" i="97"/>
  <c r="M50" i="97"/>
  <c r="M51" i="97"/>
  <c r="M52" i="97"/>
  <c r="M53" i="97"/>
  <c r="M54" i="97"/>
  <c r="M55" i="97"/>
  <c r="M49" i="98"/>
  <c r="M50" i="98"/>
  <c r="M51" i="98"/>
  <c r="M52" i="98"/>
  <c r="M53" i="98"/>
  <c r="M54" i="98"/>
  <c r="M55" i="98"/>
  <c r="M49" i="99"/>
  <c r="M50" i="99"/>
  <c r="M51" i="99"/>
  <c r="M52" i="99"/>
  <c r="M53" i="99"/>
  <c r="M54" i="99"/>
  <c r="M55" i="99"/>
  <c r="M49" i="100"/>
  <c r="M50" i="100"/>
  <c r="M51" i="100"/>
  <c r="M52" i="100"/>
  <c r="M53" i="100"/>
  <c r="M54" i="100"/>
  <c r="M55" i="100"/>
  <c r="M49" i="101"/>
  <c r="M50" i="101"/>
  <c r="M51" i="101"/>
  <c r="M52" i="101"/>
  <c r="M53" i="101"/>
  <c r="M54" i="101"/>
  <c r="M55" i="101"/>
  <c r="M49" i="102"/>
  <c r="M50" i="102"/>
  <c r="M51" i="102"/>
  <c r="M52" i="102"/>
  <c r="M53" i="102"/>
  <c r="M54" i="102"/>
  <c r="M55" i="102"/>
  <c r="M49" i="103"/>
  <c r="M50" i="103"/>
  <c r="M51" i="103"/>
  <c r="M52" i="103"/>
  <c r="M53" i="103"/>
  <c r="M54" i="103"/>
  <c r="M55" i="103"/>
  <c r="M49" i="104"/>
  <c r="M50" i="104"/>
  <c r="M51" i="104"/>
  <c r="M52" i="104"/>
  <c r="M53" i="104"/>
  <c r="M54" i="104"/>
  <c r="M55" i="104"/>
  <c r="M49" i="105"/>
  <c r="M50" i="105"/>
  <c r="M51" i="105"/>
  <c r="M52" i="105"/>
  <c r="M53" i="105"/>
  <c r="M54" i="105"/>
  <c r="M55" i="105"/>
  <c r="M49" i="106"/>
  <c r="M50" i="106"/>
  <c r="M51" i="106"/>
  <c r="M52" i="106"/>
  <c r="M53" i="106"/>
  <c r="M54" i="106"/>
  <c r="M55" i="106"/>
  <c r="M49" i="108"/>
  <c r="M50" i="108"/>
  <c r="M51" i="108"/>
  <c r="M52" i="108"/>
  <c r="M53" i="108"/>
  <c r="M54" i="108"/>
  <c r="M55" i="108"/>
  <c r="M49" i="107"/>
  <c r="M50" i="107"/>
  <c r="M51" i="107"/>
  <c r="M52" i="107"/>
  <c r="M53" i="107"/>
  <c r="M54" i="107"/>
  <c r="M55" i="107"/>
  <c r="M49" i="109"/>
  <c r="M50" i="109"/>
  <c r="M51" i="109"/>
  <c r="M52" i="109"/>
  <c r="M53" i="109"/>
  <c r="M54" i="109"/>
  <c r="M55" i="109"/>
  <c r="M49" i="110"/>
  <c r="M50" i="110"/>
  <c r="M51" i="110"/>
  <c r="M52" i="110"/>
  <c r="M53" i="110"/>
  <c r="M54" i="110"/>
  <c r="M55" i="110"/>
  <c r="M49" i="111"/>
  <c r="M50" i="111"/>
  <c r="M51" i="111"/>
  <c r="M52" i="111"/>
  <c r="M53" i="111"/>
  <c r="M54" i="111"/>
  <c r="M55" i="111"/>
  <c r="M49" i="112"/>
  <c r="M50" i="112"/>
  <c r="M51" i="112"/>
  <c r="M52" i="112"/>
  <c r="M53" i="112"/>
  <c r="M54" i="112"/>
  <c r="M55" i="112"/>
  <c r="M49" i="113"/>
  <c r="M50" i="113"/>
  <c r="M51" i="113"/>
  <c r="M52" i="113"/>
  <c r="M53" i="113"/>
  <c r="M54" i="113"/>
  <c r="M55" i="113"/>
  <c r="M49" i="114"/>
  <c r="M50" i="114"/>
  <c r="M51" i="114"/>
  <c r="M52" i="114"/>
  <c r="M53" i="114"/>
  <c r="M54" i="114"/>
  <c r="M55" i="114"/>
  <c r="M49" i="115"/>
  <c r="M50" i="115"/>
  <c r="M51" i="115"/>
  <c r="M52" i="115"/>
  <c r="M53" i="115"/>
  <c r="M54" i="115"/>
  <c r="M55" i="115"/>
  <c r="M49" i="116"/>
  <c r="M50" i="116"/>
  <c r="M51" i="116"/>
  <c r="M52" i="116"/>
  <c r="M53" i="116"/>
  <c r="M54" i="116"/>
  <c r="M55" i="116"/>
  <c r="M49" i="117"/>
  <c r="M50" i="117"/>
  <c r="M51" i="117"/>
  <c r="M52" i="117"/>
  <c r="M53" i="117"/>
  <c r="M54" i="117"/>
  <c r="M55" i="117"/>
  <c r="M49" i="118"/>
  <c r="M50" i="118"/>
  <c r="M51" i="118"/>
  <c r="M52" i="118"/>
  <c r="M53" i="118"/>
  <c r="M54" i="118"/>
  <c r="M55" i="118"/>
  <c r="M49" i="119"/>
  <c r="M50" i="119"/>
  <c r="M51" i="119"/>
  <c r="M52" i="119"/>
  <c r="M53" i="119"/>
  <c r="M54" i="119"/>
  <c r="M55" i="119"/>
  <c r="M49" i="120"/>
  <c r="M50" i="120"/>
  <c r="M51" i="120"/>
  <c r="M52" i="120"/>
  <c r="M53" i="120"/>
  <c r="M54" i="120"/>
  <c r="M55" i="120"/>
  <c r="M49" i="121"/>
  <c r="M50" i="121"/>
  <c r="M51" i="121"/>
  <c r="M52" i="121"/>
  <c r="M53" i="121"/>
  <c r="M54" i="121"/>
  <c r="M55" i="121"/>
  <c r="M49" i="122"/>
  <c r="M50" i="122"/>
  <c r="M51" i="122"/>
  <c r="M52" i="122"/>
  <c r="M53" i="122"/>
  <c r="M54" i="122"/>
  <c r="M55" i="122"/>
  <c r="M49" i="123"/>
  <c r="M50" i="123"/>
  <c r="M51" i="123"/>
  <c r="M52" i="123"/>
  <c r="M53" i="123"/>
  <c r="M54" i="123"/>
  <c r="M55" i="123"/>
  <c r="M49" i="125"/>
  <c r="M50" i="125"/>
  <c r="M51" i="125"/>
  <c r="M52" i="125"/>
  <c r="M53" i="125"/>
  <c r="M54" i="125"/>
  <c r="M55" i="125"/>
  <c r="M49" i="126"/>
  <c r="M50" i="126"/>
  <c r="M51" i="126"/>
  <c r="M52" i="126"/>
  <c r="M53" i="126"/>
  <c r="M54" i="126"/>
  <c r="M55" i="126"/>
  <c r="M49" i="127"/>
  <c r="M50" i="127"/>
  <c r="M51" i="127"/>
  <c r="M52" i="127"/>
  <c r="M53" i="127"/>
  <c r="M54" i="127"/>
  <c r="M55" i="127"/>
  <c r="M49" i="128"/>
  <c r="M50" i="128"/>
  <c r="M51" i="128"/>
  <c r="M52" i="128"/>
  <c r="M53" i="128"/>
  <c r="M54" i="128"/>
  <c r="M55" i="128"/>
  <c r="M49" i="129"/>
  <c r="M50" i="129"/>
  <c r="M51" i="129"/>
  <c r="M52" i="129"/>
  <c r="M53" i="129"/>
  <c r="M54" i="129"/>
  <c r="M55" i="129"/>
  <c r="M90" i="130"/>
  <c r="M91" i="130"/>
  <c r="M92" i="130"/>
  <c r="M93" i="130"/>
  <c r="M94" i="130"/>
  <c r="M95" i="130"/>
  <c r="M96"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49" i="10"/>
  <c r="N49" i="10" s="1"/>
  <c r="M50" i="10"/>
  <c r="N50" i="10" s="1"/>
  <c r="M51" i="10"/>
  <c r="N51" i="10" s="1"/>
  <c r="M52" i="10"/>
  <c r="N52" i="10" s="1"/>
  <c r="M53" i="10"/>
  <c r="N53" i="10" s="1"/>
  <c r="M54" i="10"/>
  <c r="N54" i="10" s="1"/>
  <c r="M55" i="10"/>
  <c r="N55" i="10" s="1"/>
  <c r="M48" i="95"/>
  <c r="M48" i="96"/>
  <c r="M48" i="97"/>
  <c r="M48" i="98"/>
  <c r="M48" i="99"/>
  <c r="M48" i="100"/>
  <c r="M48" i="101"/>
  <c r="M48" i="102"/>
  <c r="M48" i="103"/>
  <c r="M48" i="104"/>
  <c r="M48" i="105"/>
  <c r="M48" i="106"/>
  <c r="M48" i="108"/>
  <c r="M48" i="107"/>
  <c r="M48" i="109"/>
  <c r="M48" i="110"/>
  <c r="M48" i="111"/>
  <c r="M48" i="112"/>
  <c r="M48" i="113"/>
  <c r="M48" i="114"/>
  <c r="M48" i="115"/>
  <c r="M48" i="116"/>
  <c r="M48" i="117"/>
  <c r="M48" i="118"/>
  <c r="M48" i="119"/>
  <c r="M48" i="120"/>
  <c r="M48" i="121"/>
  <c r="M48" i="122"/>
  <c r="M48" i="123"/>
  <c r="M48" i="125"/>
  <c r="M48" i="126"/>
  <c r="M48" i="127"/>
  <c r="M48" i="128"/>
  <c r="M48" i="129"/>
  <c r="M89" i="130"/>
  <c r="M90" i="131"/>
  <c r="M90" i="132"/>
  <c r="M90" i="133"/>
  <c r="M90" i="134"/>
  <c r="M48" i="10"/>
  <c r="N48" i="10" s="1"/>
  <c r="H47" i="95"/>
  <c r="H47" i="96"/>
  <c r="H47" i="97"/>
  <c r="H47" i="98"/>
  <c r="H47" i="99"/>
  <c r="H47" i="100"/>
  <c r="H47" i="101"/>
  <c r="H47" i="102"/>
  <c r="H47" i="103"/>
  <c r="H47" i="104"/>
  <c r="H47" i="105"/>
  <c r="H47" i="106"/>
  <c r="H47" i="108"/>
  <c r="H47" i="107"/>
  <c r="H47" i="109"/>
  <c r="H47" i="110"/>
  <c r="H47" i="111"/>
  <c r="H47" i="112"/>
  <c r="H47" i="113"/>
  <c r="H47" i="114"/>
  <c r="H47" i="115"/>
  <c r="H47" i="116"/>
  <c r="H47" i="117"/>
  <c r="H47" i="118"/>
  <c r="H47" i="119"/>
  <c r="H47" i="120"/>
  <c r="H47" i="121"/>
  <c r="H47" i="122"/>
  <c r="H47" i="123"/>
  <c r="H47" i="125"/>
  <c r="H47" i="126"/>
  <c r="H47" i="127"/>
  <c r="H47" i="128"/>
  <c r="H47" i="129"/>
  <c r="H88" i="130"/>
  <c r="H89" i="131"/>
  <c r="H89" i="132"/>
  <c r="H89" i="133"/>
  <c r="H89" i="134"/>
  <c r="G49" i="96"/>
  <c r="G50" i="96"/>
  <c r="G51" i="96"/>
  <c r="G52" i="96"/>
  <c r="G53" i="96"/>
  <c r="G54" i="96"/>
  <c r="G55" i="96"/>
  <c r="G49" i="97"/>
  <c r="G50" i="97"/>
  <c r="G51" i="97"/>
  <c r="G52" i="97"/>
  <c r="G53" i="97"/>
  <c r="G54" i="97"/>
  <c r="G55" i="97"/>
  <c r="G49" i="98"/>
  <c r="G50" i="98"/>
  <c r="G51" i="98"/>
  <c r="G52" i="98"/>
  <c r="G53" i="98"/>
  <c r="G54" i="98"/>
  <c r="G55" i="98"/>
  <c r="G49" i="99"/>
  <c r="G50" i="99"/>
  <c r="G51" i="99"/>
  <c r="G52" i="99"/>
  <c r="G53" i="99"/>
  <c r="G54" i="99"/>
  <c r="G55" i="99"/>
  <c r="G49" i="100"/>
  <c r="G50" i="100"/>
  <c r="G51" i="100"/>
  <c r="G52" i="100"/>
  <c r="G53" i="100"/>
  <c r="G54" i="100"/>
  <c r="G55" i="100"/>
  <c r="G49" i="101"/>
  <c r="G50" i="101"/>
  <c r="G51" i="101"/>
  <c r="G52" i="101"/>
  <c r="G53" i="101"/>
  <c r="G54" i="101"/>
  <c r="G55" i="101"/>
  <c r="G49" i="102"/>
  <c r="G50" i="102"/>
  <c r="G51" i="102"/>
  <c r="G52" i="102"/>
  <c r="G53" i="102"/>
  <c r="G54" i="102"/>
  <c r="G55" i="102"/>
  <c r="G49" i="103"/>
  <c r="G50" i="103"/>
  <c r="G51" i="103"/>
  <c r="G52" i="103"/>
  <c r="G53" i="103"/>
  <c r="G54" i="103"/>
  <c r="G55" i="103"/>
  <c r="G49" i="104"/>
  <c r="G50" i="104"/>
  <c r="G51" i="104"/>
  <c r="G52" i="104"/>
  <c r="G53" i="104"/>
  <c r="G54" i="104"/>
  <c r="G55" i="104"/>
  <c r="G49" i="105"/>
  <c r="G50" i="105"/>
  <c r="G51" i="105"/>
  <c r="G52" i="105"/>
  <c r="G53" i="105"/>
  <c r="G54" i="105"/>
  <c r="G55" i="105"/>
  <c r="G49" i="106"/>
  <c r="G50" i="106"/>
  <c r="G51" i="106"/>
  <c r="G52" i="106"/>
  <c r="G53" i="106"/>
  <c r="G54" i="106"/>
  <c r="G55" i="106"/>
  <c r="G49" i="108"/>
  <c r="G50" i="108"/>
  <c r="G51" i="108"/>
  <c r="G52" i="108"/>
  <c r="G53" i="108"/>
  <c r="G54" i="108"/>
  <c r="G55" i="108"/>
  <c r="G49" i="107"/>
  <c r="G50" i="107"/>
  <c r="G51" i="107"/>
  <c r="G52" i="107"/>
  <c r="G53" i="107"/>
  <c r="G54" i="107"/>
  <c r="G55" i="107"/>
  <c r="G49" i="109"/>
  <c r="G50" i="109"/>
  <c r="G51" i="109"/>
  <c r="G52" i="109"/>
  <c r="G53" i="109"/>
  <c r="G54" i="109"/>
  <c r="G55" i="109"/>
  <c r="G49" i="110"/>
  <c r="G50" i="110"/>
  <c r="G51" i="110"/>
  <c r="G52" i="110"/>
  <c r="G53" i="110"/>
  <c r="G54" i="110"/>
  <c r="G55" i="110"/>
  <c r="G49" i="111"/>
  <c r="G50" i="111"/>
  <c r="G51" i="111"/>
  <c r="G52" i="111"/>
  <c r="G53" i="111"/>
  <c r="G54" i="111"/>
  <c r="G55" i="111"/>
  <c r="G49" i="112"/>
  <c r="G50" i="112"/>
  <c r="G51" i="112"/>
  <c r="G52" i="112"/>
  <c r="G53" i="112"/>
  <c r="G54" i="112"/>
  <c r="G55" i="112"/>
  <c r="G49" i="113"/>
  <c r="G50" i="113"/>
  <c r="G51" i="113"/>
  <c r="G52" i="113"/>
  <c r="G53" i="113"/>
  <c r="G54" i="113"/>
  <c r="G55" i="113"/>
  <c r="G49" i="114"/>
  <c r="G50" i="114"/>
  <c r="G51" i="114"/>
  <c r="G52" i="114"/>
  <c r="G53" i="114"/>
  <c r="G54" i="114"/>
  <c r="G55" i="114"/>
  <c r="G49" i="115"/>
  <c r="G50" i="115"/>
  <c r="G51" i="115"/>
  <c r="G52" i="115"/>
  <c r="G53" i="115"/>
  <c r="G54" i="115"/>
  <c r="G55" i="115"/>
  <c r="G49" i="116"/>
  <c r="G50" i="116"/>
  <c r="G51" i="116"/>
  <c r="G52" i="116"/>
  <c r="G53" i="116"/>
  <c r="G54" i="116"/>
  <c r="G55" i="116"/>
  <c r="G49" i="117"/>
  <c r="G50" i="117"/>
  <c r="G51" i="117"/>
  <c r="G52" i="117"/>
  <c r="G53" i="117"/>
  <c r="G54" i="117"/>
  <c r="G55" i="117"/>
  <c r="G49" i="118"/>
  <c r="G50" i="118"/>
  <c r="G51" i="118"/>
  <c r="G52" i="118"/>
  <c r="G53" i="118"/>
  <c r="G54" i="118"/>
  <c r="G55" i="118"/>
  <c r="G49" i="119"/>
  <c r="G50" i="119"/>
  <c r="G51" i="119"/>
  <c r="G52" i="119"/>
  <c r="G53" i="119"/>
  <c r="G54" i="119"/>
  <c r="G55" i="119"/>
  <c r="G49" i="120"/>
  <c r="G50" i="120"/>
  <c r="G51" i="120"/>
  <c r="G52" i="120"/>
  <c r="G53" i="120"/>
  <c r="G54" i="120"/>
  <c r="G55" i="120"/>
  <c r="G49" i="121"/>
  <c r="G50" i="121"/>
  <c r="G51" i="121"/>
  <c r="G52" i="121"/>
  <c r="G53" i="121"/>
  <c r="G54" i="121"/>
  <c r="G55" i="121"/>
  <c r="G49" i="122"/>
  <c r="G50" i="122"/>
  <c r="G51" i="122"/>
  <c r="G52" i="122"/>
  <c r="G53" i="122"/>
  <c r="G54" i="122"/>
  <c r="G55" i="122"/>
  <c r="G49" i="123"/>
  <c r="G50" i="123"/>
  <c r="G51" i="123"/>
  <c r="G52" i="123"/>
  <c r="G53" i="123"/>
  <c r="G54" i="123"/>
  <c r="G55" i="123"/>
  <c r="G49" i="125"/>
  <c r="G50" i="125"/>
  <c r="G51" i="125"/>
  <c r="G52" i="125"/>
  <c r="G53" i="125"/>
  <c r="G54" i="125"/>
  <c r="G55" i="125"/>
  <c r="G49" i="126"/>
  <c r="G50" i="126"/>
  <c r="G51" i="126"/>
  <c r="G52" i="126"/>
  <c r="G53" i="126"/>
  <c r="G54" i="126"/>
  <c r="G55" i="126"/>
  <c r="G49" i="127"/>
  <c r="G50" i="127"/>
  <c r="G51" i="127"/>
  <c r="G52" i="127"/>
  <c r="G53" i="127"/>
  <c r="G54" i="127"/>
  <c r="G55" i="127"/>
  <c r="G49" i="128"/>
  <c r="G50" i="128"/>
  <c r="G51" i="128"/>
  <c r="G52" i="128"/>
  <c r="G53" i="128"/>
  <c r="G54" i="128"/>
  <c r="G55" i="128"/>
  <c r="G49" i="129"/>
  <c r="G50" i="129"/>
  <c r="G51" i="129"/>
  <c r="G52" i="129"/>
  <c r="G53" i="129"/>
  <c r="G54" i="129"/>
  <c r="G55" i="129"/>
  <c r="G90" i="130"/>
  <c r="G91" i="130"/>
  <c r="G92" i="130"/>
  <c r="G93" i="130"/>
  <c r="G94" i="130"/>
  <c r="G95" i="130"/>
  <c r="G96"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49" i="10"/>
  <c r="H49" i="10" s="1"/>
  <c r="G50" i="10"/>
  <c r="H50" i="10" s="1"/>
  <c r="G51" i="10"/>
  <c r="H51" i="10" s="1"/>
  <c r="G52" i="10"/>
  <c r="H52" i="10" s="1"/>
  <c r="G53" i="10"/>
  <c r="H53" i="10" s="1"/>
  <c r="G54" i="10"/>
  <c r="H54" i="10" s="1"/>
  <c r="G55" i="10"/>
  <c r="H55" i="10" s="1"/>
  <c r="G48" i="96"/>
  <c r="G48" i="97"/>
  <c r="G48" i="98"/>
  <c r="G48" i="99"/>
  <c r="G48" i="100"/>
  <c r="G48" i="101"/>
  <c r="G48" i="102"/>
  <c r="G48" i="103"/>
  <c r="G48" i="104"/>
  <c r="G48" i="105"/>
  <c r="G48" i="106"/>
  <c r="G48" i="108"/>
  <c r="G48" i="107"/>
  <c r="G48" i="109"/>
  <c r="G48" i="110"/>
  <c r="G48" i="111"/>
  <c r="G48" i="112"/>
  <c r="G48" i="113"/>
  <c r="G48" i="114"/>
  <c r="G48" i="115"/>
  <c r="G48" i="116"/>
  <c r="G48" i="117"/>
  <c r="G48" i="118"/>
  <c r="G48" i="119"/>
  <c r="G48" i="120"/>
  <c r="G48" i="121"/>
  <c r="G48" i="122"/>
  <c r="G48" i="123"/>
  <c r="G48" i="125"/>
  <c r="G48" i="126"/>
  <c r="G48" i="127"/>
  <c r="G48" i="128"/>
  <c r="G48" i="129"/>
  <c r="G89" i="130"/>
  <c r="G90" i="131"/>
  <c r="G90" i="132"/>
  <c r="G90" i="133"/>
  <c r="G90" i="134"/>
  <c r="G48" i="10"/>
  <c r="B49" i="95"/>
  <c r="B50" i="95"/>
  <c r="B51" i="95"/>
  <c r="B52" i="95"/>
  <c r="B53" i="95"/>
  <c r="B54" i="95"/>
  <c r="B55" i="95"/>
  <c r="B49" i="96"/>
  <c r="B50" i="96"/>
  <c r="B51" i="96"/>
  <c r="B52" i="96"/>
  <c r="B53" i="96"/>
  <c r="B54" i="96"/>
  <c r="B55" i="96"/>
  <c r="B49" i="97"/>
  <c r="B50" i="97"/>
  <c r="B51" i="97"/>
  <c r="B52" i="97"/>
  <c r="B53" i="97"/>
  <c r="B54" i="97"/>
  <c r="B55" i="97"/>
  <c r="B49" i="98"/>
  <c r="B50" i="98"/>
  <c r="B51" i="98"/>
  <c r="B52" i="98"/>
  <c r="B53" i="98"/>
  <c r="B54" i="98"/>
  <c r="B55" i="98"/>
  <c r="B49" i="99"/>
  <c r="B50" i="99"/>
  <c r="B51" i="99"/>
  <c r="B52" i="99"/>
  <c r="B53" i="99"/>
  <c r="B54" i="99"/>
  <c r="B55" i="99"/>
  <c r="B49" i="100"/>
  <c r="B50" i="100"/>
  <c r="B51" i="100"/>
  <c r="B52" i="100"/>
  <c r="B53" i="100"/>
  <c r="B54" i="100"/>
  <c r="B55" i="100"/>
  <c r="B49" i="101"/>
  <c r="B50" i="101"/>
  <c r="B51" i="101"/>
  <c r="B52" i="101"/>
  <c r="B53" i="101"/>
  <c r="B54" i="101"/>
  <c r="B55" i="101"/>
  <c r="B49" i="102"/>
  <c r="B50" i="102"/>
  <c r="B51" i="102"/>
  <c r="B52" i="102"/>
  <c r="B53" i="102"/>
  <c r="B54" i="102"/>
  <c r="B55" i="102"/>
  <c r="B49" i="103"/>
  <c r="B50" i="103"/>
  <c r="B51" i="103"/>
  <c r="B52" i="103"/>
  <c r="B53" i="103"/>
  <c r="B54" i="103"/>
  <c r="B55" i="103"/>
  <c r="B49" i="104"/>
  <c r="B50" i="104"/>
  <c r="B51" i="104"/>
  <c r="B52" i="104"/>
  <c r="B53" i="104"/>
  <c r="B54" i="104"/>
  <c r="B55" i="104"/>
  <c r="B49" i="105"/>
  <c r="B50" i="105"/>
  <c r="B51" i="105"/>
  <c r="B52" i="105"/>
  <c r="B53" i="105"/>
  <c r="B54" i="105"/>
  <c r="B55" i="105"/>
  <c r="B49" i="106"/>
  <c r="B50" i="106"/>
  <c r="B51" i="106"/>
  <c r="B52" i="106"/>
  <c r="B53" i="106"/>
  <c r="B54" i="106"/>
  <c r="B55" i="106"/>
  <c r="B49" i="108"/>
  <c r="B50" i="108"/>
  <c r="B51" i="108"/>
  <c r="B52" i="108"/>
  <c r="B53" i="108"/>
  <c r="B54" i="108"/>
  <c r="B55" i="108"/>
  <c r="B49" i="107"/>
  <c r="B50" i="107"/>
  <c r="B51" i="107"/>
  <c r="B52" i="107"/>
  <c r="B53" i="107"/>
  <c r="B54" i="107"/>
  <c r="B55" i="107"/>
  <c r="B49" i="109"/>
  <c r="B50" i="109"/>
  <c r="B51" i="109"/>
  <c r="B52" i="109"/>
  <c r="B53" i="109"/>
  <c r="B54" i="109"/>
  <c r="B55" i="109"/>
  <c r="B49" i="110"/>
  <c r="B50" i="110"/>
  <c r="B51" i="110"/>
  <c r="B52" i="110"/>
  <c r="B53" i="110"/>
  <c r="B54" i="110"/>
  <c r="B55" i="110"/>
  <c r="B49" i="111"/>
  <c r="B50" i="111"/>
  <c r="B51" i="111"/>
  <c r="B52" i="111"/>
  <c r="B53" i="111"/>
  <c r="B54" i="111"/>
  <c r="B55" i="111"/>
  <c r="B49" i="112"/>
  <c r="B50" i="112"/>
  <c r="B51" i="112"/>
  <c r="B52" i="112"/>
  <c r="B53" i="112"/>
  <c r="B54" i="112"/>
  <c r="B55" i="112"/>
  <c r="B49" i="113"/>
  <c r="B50" i="113"/>
  <c r="B51" i="113"/>
  <c r="B52" i="113"/>
  <c r="B53" i="113"/>
  <c r="B54" i="113"/>
  <c r="B55" i="113"/>
  <c r="B49" i="114"/>
  <c r="B50" i="114"/>
  <c r="B51" i="114"/>
  <c r="B52" i="114"/>
  <c r="B53" i="114"/>
  <c r="B54" i="114"/>
  <c r="B55" i="114"/>
  <c r="B49" i="115"/>
  <c r="B50" i="115"/>
  <c r="B51" i="115"/>
  <c r="B52" i="115"/>
  <c r="B53" i="115"/>
  <c r="B54" i="115"/>
  <c r="B55" i="115"/>
  <c r="B49" i="116"/>
  <c r="B50" i="116"/>
  <c r="B51" i="116"/>
  <c r="B52" i="116"/>
  <c r="B53" i="116"/>
  <c r="B54" i="116"/>
  <c r="B55" i="116"/>
  <c r="B49" i="117"/>
  <c r="B50" i="117"/>
  <c r="B51" i="117"/>
  <c r="B52" i="117"/>
  <c r="B53" i="117"/>
  <c r="B54" i="117"/>
  <c r="B55" i="117"/>
  <c r="B49" i="118"/>
  <c r="B50" i="118"/>
  <c r="B51" i="118"/>
  <c r="B52" i="118"/>
  <c r="B53" i="118"/>
  <c r="B54" i="118"/>
  <c r="B55" i="118"/>
  <c r="B49" i="119"/>
  <c r="B50" i="119"/>
  <c r="B51" i="119"/>
  <c r="B52" i="119"/>
  <c r="B53" i="119"/>
  <c r="B54" i="119"/>
  <c r="B55" i="119"/>
  <c r="B49" i="120"/>
  <c r="B50" i="120"/>
  <c r="B51" i="120"/>
  <c r="B52" i="120"/>
  <c r="B53" i="120"/>
  <c r="B54" i="120"/>
  <c r="B55" i="120"/>
  <c r="B49" i="121"/>
  <c r="B50" i="121"/>
  <c r="B51" i="121"/>
  <c r="B52" i="121"/>
  <c r="B53" i="121"/>
  <c r="B54" i="121"/>
  <c r="B55" i="121"/>
  <c r="B49" i="122"/>
  <c r="B50" i="122"/>
  <c r="B51" i="122"/>
  <c r="B52" i="122"/>
  <c r="B53" i="122"/>
  <c r="B54" i="122"/>
  <c r="B55" i="122"/>
  <c r="B49" i="123"/>
  <c r="B50" i="123"/>
  <c r="B51" i="123"/>
  <c r="B52" i="123"/>
  <c r="B53" i="123"/>
  <c r="B54" i="123"/>
  <c r="B55" i="123"/>
  <c r="B49" i="125"/>
  <c r="B50" i="125"/>
  <c r="B51" i="125"/>
  <c r="B52" i="125"/>
  <c r="B53" i="125"/>
  <c r="B54" i="125"/>
  <c r="B55" i="125"/>
  <c r="B49" i="126"/>
  <c r="B50" i="126"/>
  <c r="B51" i="126"/>
  <c r="B52" i="126"/>
  <c r="B53" i="126"/>
  <c r="B54" i="126"/>
  <c r="B55" i="126"/>
  <c r="B49" i="127"/>
  <c r="B50" i="127"/>
  <c r="B51" i="127"/>
  <c r="B52" i="127"/>
  <c r="B53" i="127"/>
  <c r="B54" i="127"/>
  <c r="B55" i="127"/>
  <c r="B49" i="128"/>
  <c r="B50" i="128"/>
  <c r="B51" i="128"/>
  <c r="B52" i="128"/>
  <c r="B53" i="128"/>
  <c r="B54" i="128"/>
  <c r="B55" i="128"/>
  <c r="B49" i="129"/>
  <c r="B50" i="129"/>
  <c r="B51" i="129"/>
  <c r="B52" i="129"/>
  <c r="B53" i="129"/>
  <c r="B54" i="129"/>
  <c r="B55" i="129"/>
  <c r="B90" i="130"/>
  <c r="B91" i="130"/>
  <c r="B92" i="130"/>
  <c r="B93" i="130"/>
  <c r="B94" i="130"/>
  <c r="B95" i="130"/>
  <c r="B96" i="130"/>
  <c r="B97" i="130"/>
  <c r="B98" i="130"/>
  <c r="B99" i="130"/>
  <c r="B100"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49" i="10"/>
  <c r="B50" i="10"/>
  <c r="B51" i="10"/>
  <c r="B52" i="10"/>
  <c r="B53" i="10"/>
  <c r="B54" i="10"/>
  <c r="B55" i="10"/>
  <c r="B48" i="95"/>
  <c r="B48" i="96"/>
  <c r="B48" i="97"/>
  <c r="B48" i="98"/>
  <c r="B48" i="99"/>
  <c r="B48" i="100"/>
  <c r="B48" i="101"/>
  <c r="B48" i="102"/>
  <c r="B48" i="103"/>
  <c r="B48" i="104"/>
  <c r="B48" i="105"/>
  <c r="B48" i="106"/>
  <c r="B48" i="108"/>
  <c r="B48" i="107"/>
  <c r="B48" i="109"/>
  <c r="B48" i="110"/>
  <c r="B48" i="111"/>
  <c r="B48" i="112"/>
  <c r="B48" i="113"/>
  <c r="B48" i="114"/>
  <c r="B48" i="115"/>
  <c r="B48" i="116"/>
  <c r="B48" i="117"/>
  <c r="B48" i="118"/>
  <c r="B48" i="119"/>
  <c r="B48" i="120"/>
  <c r="B48" i="121"/>
  <c r="B48" i="122"/>
  <c r="B48" i="123"/>
  <c r="B48" i="125"/>
  <c r="B48" i="126"/>
  <c r="B48" i="127"/>
  <c r="B48" i="128"/>
  <c r="B48" i="129"/>
  <c r="B89" i="130"/>
  <c r="B90" i="131"/>
  <c r="B90" i="132"/>
  <c r="B90" i="133"/>
  <c r="B90" i="134"/>
  <c r="B48" i="10"/>
  <c r="Z28" i="95"/>
  <c r="Z28" i="96"/>
  <c r="Z28" i="97"/>
  <c r="Z28" i="98"/>
  <c r="Z28" i="99"/>
  <c r="Z28" i="100"/>
  <c r="Z28" i="101"/>
  <c r="Z28" i="102"/>
  <c r="Z28" i="103"/>
  <c r="Z28" i="104"/>
  <c r="Z28" i="105"/>
  <c r="Z28" i="106"/>
  <c r="Z28" i="108"/>
  <c r="Z28" i="107"/>
  <c r="Z28" i="109"/>
  <c r="Z28" i="110"/>
  <c r="Z28" i="111"/>
  <c r="Z28" i="112"/>
  <c r="Z28" i="113"/>
  <c r="Z28" i="114"/>
  <c r="Z28" i="115"/>
  <c r="Z28" i="116"/>
  <c r="Z28" i="117"/>
  <c r="Z28" i="118"/>
  <c r="Z28" i="119"/>
  <c r="Z28" i="120"/>
  <c r="Z28" i="121"/>
  <c r="Z28" i="122"/>
  <c r="Z28" i="123"/>
  <c r="Z28" i="125"/>
  <c r="Z28" i="126"/>
  <c r="Z28" i="127"/>
  <c r="Z28" i="128"/>
  <c r="Z28" i="129"/>
  <c r="Z37" i="130"/>
  <c r="Z38" i="131"/>
  <c r="Z38" i="132"/>
  <c r="Z38" i="133"/>
  <c r="Z38" i="134"/>
  <c r="T28" i="95"/>
  <c r="T28" i="96"/>
  <c r="T28" i="97"/>
  <c r="T28" i="98"/>
  <c r="T28" i="99"/>
  <c r="T28" i="100"/>
  <c r="T28" i="101"/>
  <c r="T28" i="102"/>
  <c r="T28" i="103"/>
  <c r="T28" i="104"/>
  <c r="T28" i="105"/>
  <c r="T28" i="106"/>
  <c r="T28" i="108"/>
  <c r="T28" i="107"/>
  <c r="T28" i="109"/>
  <c r="T28" i="110"/>
  <c r="T28" i="111"/>
  <c r="T28" i="112"/>
  <c r="T28" i="113"/>
  <c r="T28" i="114"/>
  <c r="T28" i="115"/>
  <c r="T28" i="116"/>
  <c r="T28" i="117"/>
  <c r="T28" i="118"/>
  <c r="T28" i="119"/>
  <c r="T28" i="120"/>
  <c r="T28" i="121"/>
  <c r="T28" i="122"/>
  <c r="T28" i="123"/>
  <c r="T28" i="125"/>
  <c r="T28" i="126"/>
  <c r="T28" i="127"/>
  <c r="T28" i="128"/>
  <c r="T28" i="129"/>
  <c r="T37" i="130"/>
  <c r="T38" i="131"/>
  <c r="T38" i="132"/>
  <c r="T38" i="133"/>
  <c r="T38" i="134"/>
  <c r="AF28" i="95"/>
  <c r="AF28" i="96"/>
  <c r="AF28" i="97"/>
  <c r="AF28" i="98"/>
  <c r="AF28" i="99"/>
  <c r="AF28" i="100"/>
  <c r="AF28" i="101"/>
  <c r="AF28" i="102"/>
  <c r="AF28" i="103"/>
  <c r="AF28" i="104"/>
  <c r="AF28" i="105"/>
  <c r="AF28" i="106"/>
  <c r="AF28" i="108"/>
  <c r="AF28" i="107"/>
  <c r="AF28" i="109"/>
  <c r="AF28" i="110"/>
  <c r="AF28" i="111"/>
  <c r="AF28" i="112"/>
  <c r="AF28" i="113"/>
  <c r="AF28" i="114"/>
  <c r="AF28" i="115"/>
  <c r="AF28" i="116"/>
  <c r="AF28" i="117"/>
  <c r="AF28" i="118"/>
  <c r="AF28" i="119"/>
  <c r="AF28" i="120"/>
  <c r="AF28" i="121"/>
  <c r="AF28" i="122"/>
  <c r="AF28" i="123"/>
  <c r="AF28" i="125"/>
  <c r="AF28" i="126"/>
  <c r="AF28" i="127"/>
  <c r="AF28" i="128"/>
  <c r="AF28" i="129"/>
  <c r="AF37" i="130"/>
  <c r="AF38" i="131"/>
  <c r="AF38" i="132"/>
  <c r="AF38" i="133"/>
  <c r="AF38" i="134"/>
  <c r="N28" i="95"/>
  <c r="N28" i="96"/>
  <c r="N28" i="97"/>
  <c r="N28" i="98"/>
  <c r="N28" i="99"/>
  <c r="N28" i="100"/>
  <c r="N28" i="101"/>
  <c r="N28" i="102"/>
  <c r="N28" i="103"/>
  <c r="N28" i="104"/>
  <c r="N28" i="105"/>
  <c r="N28" i="106"/>
  <c r="N28" i="108"/>
  <c r="N28" i="107"/>
  <c r="N28" i="109"/>
  <c r="N28" i="110"/>
  <c r="N28" i="111"/>
  <c r="N28" i="112"/>
  <c r="N28" i="113"/>
  <c r="N28" i="114"/>
  <c r="N28" i="115"/>
  <c r="N28" i="116"/>
  <c r="N28" i="117"/>
  <c r="N28" i="118"/>
  <c r="N28" i="119"/>
  <c r="N28" i="120"/>
  <c r="N28" i="121"/>
  <c r="N28" i="122"/>
  <c r="N28" i="123"/>
  <c r="N28" i="125"/>
  <c r="N28" i="126"/>
  <c r="N28" i="127"/>
  <c r="N28" i="128"/>
  <c r="N28" i="129"/>
  <c r="N37" i="130"/>
  <c r="N38" i="131"/>
  <c r="N38" i="132"/>
  <c r="N38" i="133"/>
  <c r="N38" i="134"/>
  <c r="H28" i="95"/>
  <c r="H28" i="96"/>
  <c r="H28" i="97"/>
  <c r="H28" i="98"/>
  <c r="H28" i="99"/>
  <c r="H28" i="100"/>
  <c r="H28" i="101"/>
  <c r="H28" i="102"/>
  <c r="H28" i="103"/>
  <c r="H28" i="104"/>
  <c r="H28" i="105"/>
  <c r="H28" i="106"/>
  <c r="H28" i="108"/>
  <c r="H28" i="107"/>
  <c r="H28" i="109"/>
  <c r="H28" i="110"/>
  <c r="H28" i="111"/>
  <c r="H28" i="112"/>
  <c r="H28" i="113"/>
  <c r="H28" i="114"/>
  <c r="H28" i="115"/>
  <c r="H28" i="116"/>
  <c r="H28" i="117"/>
  <c r="H28" i="118"/>
  <c r="H28" i="119"/>
  <c r="H28" i="120"/>
  <c r="H28" i="121"/>
  <c r="H28" i="122"/>
  <c r="H28" i="123"/>
  <c r="H28" i="125"/>
  <c r="H28" i="126"/>
  <c r="H28" i="127"/>
  <c r="H28" i="128"/>
  <c r="H28" i="129"/>
  <c r="H37" i="130"/>
  <c r="H38" i="131"/>
  <c r="H38" i="132"/>
  <c r="H38" i="133"/>
  <c r="H38" i="134"/>
  <c r="B39" i="130"/>
  <c r="B40" i="130"/>
  <c r="B41" i="130"/>
  <c r="B42" i="130"/>
  <c r="B43" i="130"/>
  <c r="B44" i="130"/>
  <c r="B45"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AE30" i="95"/>
  <c r="AE31" i="95"/>
  <c r="AE32" i="95"/>
  <c r="AE33" i="95"/>
  <c r="AE30" i="96"/>
  <c r="AE31" i="96"/>
  <c r="AE32" i="96"/>
  <c r="AE33" i="96"/>
  <c r="AE30" i="97"/>
  <c r="AE31" i="97"/>
  <c r="AE32" i="97"/>
  <c r="AE33" i="97"/>
  <c r="AE30" i="98"/>
  <c r="AE31" i="98"/>
  <c r="AE32" i="98"/>
  <c r="AE33" i="98"/>
  <c r="AE30" i="99"/>
  <c r="AE31" i="99"/>
  <c r="AE32" i="99"/>
  <c r="AE33" i="99"/>
  <c r="AE30" i="100"/>
  <c r="AE31" i="100"/>
  <c r="AE32" i="100"/>
  <c r="AE33" i="100"/>
  <c r="AE30" i="101"/>
  <c r="AE31" i="101"/>
  <c r="AE32" i="101"/>
  <c r="AE33" i="101"/>
  <c r="AE30" i="102"/>
  <c r="AE31" i="102"/>
  <c r="AE32" i="102"/>
  <c r="AE33" i="102"/>
  <c r="AE30" i="103"/>
  <c r="AE31" i="103"/>
  <c r="AE32" i="103"/>
  <c r="AE33" i="103"/>
  <c r="AE30" i="104"/>
  <c r="AE31" i="104"/>
  <c r="AE32" i="104"/>
  <c r="AE33" i="104"/>
  <c r="AE30" i="105"/>
  <c r="AE31" i="105"/>
  <c r="AE32" i="105"/>
  <c r="AE33" i="105"/>
  <c r="AE30" i="106"/>
  <c r="AE31" i="106"/>
  <c r="AE32" i="106"/>
  <c r="AE33" i="106"/>
  <c r="AE30" i="108"/>
  <c r="AE31" i="108"/>
  <c r="AE32" i="108"/>
  <c r="AE33" i="108"/>
  <c r="AE30" i="107"/>
  <c r="AE31" i="107"/>
  <c r="AE32" i="107"/>
  <c r="AE33" i="107"/>
  <c r="AE30" i="109"/>
  <c r="AE31" i="109"/>
  <c r="AE32" i="109"/>
  <c r="AE33" i="109"/>
  <c r="AE30" i="110"/>
  <c r="AE31" i="110"/>
  <c r="AE32" i="110"/>
  <c r="AE33" i="110"/>
  <c r="AE30" i="111"/>
  <c r="AE31" i="111"/>
  <c r="AE32" i="111"/>
  <c r="AE33" i="111"/>
  <c r="AE30" i="112"/>
  <c r="AE31" i="112"/>
  <c r="AE32" i="112"/>
  <c r="AE33" i="112"/>
  <c r="AE30" i="113"/>
  <c r="AE31" i="113"/>
  <c r="AE32" i="113"/>
  <c r="AE33" i="113"/>
  <c r="AE30" i="114"/>
  <c r="AE31" i="114"/>
  <c r="AE32" i="114"/>
  <c r="AE33" i="114"/>
  <c r="AE30" i="115"/>
  <c r="AE31" i="115"/>
  <c r="AE32" i="115"/>
  <c r="AE33" i="115"/>
  <c r="AE30" i="116"/>
  <c r="AE31" i="116"/>
  <c r="AE32" i="116"/>
  <c r="AE33" i="116"/>
  <c r="AE30" i="117"/>
  <c r="AE31" i="117"/>
  <c r="AE32" i="117"/>
  <c r="AE33" i="117"/>
  <c r="AE30" i="118"/>
  <c r="AE31" i="118"/>
  <c r="AE32" i="118"/>
  <c r="AE33" i="118"/>
  <c r="AE30" i="119"/>
  <c r="AE31" i="119"/>
  <c r="AE32" i="119"/>
  <c r="AE33" i="119"/>
  <c r="AE30" i="120"/>
  <c r="AE31" i="120"/>
  <c r="AE32" i="120"/>
  <c r="AE33" i="120"/>
  <c r="AE30" i="121"/>
  <c r="AE31" i="121"/>
  <c r="AE32" i="121"/>
  <c r="AE33" i="121"/>
  <c r="AE30" i="122"/>
  <c r="AE31" i="122"/>
  <c r="AE32" i="122"/>
  <c r="AE33" i="122"/>
  <c r="AE30" i="123"/>
  <c r="AE31" i="123"/>
  <c r="AE32" i="123"/>
  <c r="AE33" i="123"/>
  <c r="AE30" i="125"/>
  <c r="AE31" i="125"/>
  <c r="AE32" i="125"/>
  <c r="AE33" i="125"/>
  <c r="AE30" i="126"/>
  <c r="AE31" i="126"/>
  <c r="AE32" i="126"/>
  <c r="AE33" i="126"/>
  <c r="AE30" i="127"/>
  <c r="AE31" i="127"/>
  <c r="AE32" i="127"/>
  <c r="AE33" i="127"/>
  <c r="AE30" i="128"/>
  <c r="AE31" i="128"/>
  <c r="AE32" i="128"/>
  <c r="AE33" i="128"/>
  <c r="AE30" i="129"/>
  <c r="AE31" i="129"/>
  <c r="AE32" i="129"/>
  <c r="AE33" i="129"/>
  <c r="AE39" i="130"/>
  <c r="AE40" i="130"/>
  <c r="AE41" i="130"/>
  <c r="AE42" i="130"/>
  <c r="AE43" i="130"/>
  <c r="AE44" i="130"/>
  <c r="AE45"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30" i="10"/>
  <c r="AF30" i="10" s="1"/>
  <c r="AE31" i="10"/>
  <c r="AF31" i="10" s="1"/>
  <c r="AE32" i="10"/>
  <c r="AF32" i="10" s="1"/>
  <c r="AE33" i="10"/>
  <c r="AF33" i="10" s="1"/>
  <c r="Y30" i="95"/>
  <c r="Y31" i="95"/>
  <c r="Y32" i="95"/>
  <c r="Y33" i="95"/>
  <c r="Y30" i="96"/>
  <c r="Y31" i="96"/>
  <c r="Y32" i="96"/>
  <c r="Y33" i="96"/>
  <c r="Y30" i="97"/>
  <c r="Y31" i="97"/>
  <c r="Y32" i="97"/>
  <c r="Y33" i="97"/>
  <c r="Y30" i="98"/>
  <c r="Y31" i="98"/>
  <c r="Y32" i="98"/>
  <c r="Y33" i="98"/>
  <c r="Y30" i="99"/>
  <c r="Y31" i="99"/>
  <c r="Y32" i="99"/>
  <c r="Y33" i="99"/>
  <c r="Y30" i="100"/>
  <c r="Y31" i="100"/>
  <c r="Y32" i="100"/>
  <c r="Y33" i="100"/>
  <c r="Y30" i="101"/>
  <c r="Y31" i="101"/>
  <c r="Y32" i="101"/>
  <c r="Y33" i="101"/>
  <c r="Y30" i="102"/>
  <c r="Y31" i="102"/>
  <c r="Y32" i="102"/>
  <c r="Y33" i="102"/>
  <c r="Y30" i="103"/>
  <c r="Y31" i="103"/>
  <c r="Y32" i="103"/>
  <c r="Y33" i="103"/>
  <c r="Y30" i="104"/>
  <c r="Y31" i="104"/>
  <c r="Y32" i="104"/>
  <c r="Y33" i="104"/>
  <c r="Y30" i="105"/>
  <c r="Y31" i="105"/>
  <c r="Y32" i="105"/>
  <c r="Y33" i="105"/>
  <c r="Y30" i="106"/>
  <c r="Y31" i="106"/>
  <c r="Y32" i="106"/>
  <c r="Y33" i="106"/>
  <c r="Y30" i="108"/>
  <c r="Y31" i="108"/>
  <c r="Y32" i="108"/>
  <c r="Y33" i="108"/>
  <c r="Y30" i="107"/>
  <c r="Y31" i="107"/>
  <c r="Y32" i="107"/>
  <c r="Y33" i="107"/>
  <c r="Y30" i="109"/>
  <c r="Y31" i="109"/>
  <c r="Y32" i="109"/>
  <c r="Y33" i="109"/>
  <c r="Y30" i="110"/>
  <c r="Y31" i="110"/>
  <c r="Y32" i="110"/>
  <c r="Y33" i="110"/>
  <c r="Y30" i="111"/>
  <c r="Y31" i="111"/>
  <c r="Y32" i="111"/>
  <c r="Y33" i="111"/>
  <c r="Y30" i="112"/>
  <c r="Y31" i="112"/>
  <c r="Y32" i="112"/>
  <c r="Y33" i="112"/>
  <c r="Y30" i="113"/>
  <c r="Y31" i="113"/>
  <c r="Y32" i="113"/>
  <c r="Y33" i="113"/>
  <c r="Y30" i="114"/>
  <c r="Y31" i="114"/>
  <c r="Y32" i="114"/>
  <c r="Y33" i="114"/>
  <c r="Y30" i="115"/>
  <c r="Y31" i="115"/>
  <c r="Y32" i="115"/>
  <c r="Y33" i="115"/>
  <c r="Y30" i="116"/>
  <c r="Y31" i="116"/>
  <c r="Y32" i="116"/>
  <c r="Y33" i="116"/>
  <c r="Y30" i="117"/>
  <c r="Y31" i="117"/>
  <c r="Y32" i="117"/>
  <c r="Y33" i="117"/>
  <c r="Y30" i="118"/>
  <c r="Y31" i="118"/>
  <c r="Y32" i="118"/>
  <c r="Y33" i="118"/>
  <c r="Y30" i="119"/>
  <c r="Y31" i="119"/>
  <c r="Y32" i="119"/>
  <c r="Y33" i="119"/>
  <c r="Y30" i="120"/>
  <c r="Y31" i="120"/>
  <c r="Y32" i="120"/>
  <c r="Y33" i="120"/>
  <c r="Y30" i="121"/>
  <c r="Y31" i="121"/>
  <c r="Y32" i="121"/>
  <c r="Y33" i="121"/>
  <c r="Y30" i="122"/>
  <c r="Y31" i="122"/>
  <c r="Y32" i="122"/>
  <c r="Y33" i="122"/>
  <c r="Y30" i="123"/>
  <c r="Y31" i="123"/>
  <c r="Y32" i="123"/>
  <c r="Y33" i="123"/>
  <c r="Y30" i="125"/>
  <c r="Y31" i="125"/>
  <c r="Y32" i="125"/>
  <c r="Y33" i="125"/>
  <c r="Y30" i="126"/>
  <c r="Y31" i="126"/>
  <c r="Y32" i="126"/>
  <c r="Y33" i="126"/>
  <c r="Y30" i="127"/>
  <c r="Y31" i="127"/>
  <c r="Y32" i="127"/>
  <c r="Y33" i="127"/>
  <c r="Y30" i="128"/>
  <c r="Y31" i="128"/>
  <c r="Y32" i="128"/>
  <c r="Y33" i="128"/>
  <c r="Y30" i="129"/>
  <c r="Y31" i="129"/>
  <c r="Y32" i="129"/>
  <c r="Y33" i="129"/>
  <c r="Y39" i="130"/>
  <c r="Y40" i="130"/>
  <c r="Y41" i="130"/>
  <c r="Y42" i="130"/>
  <c r="Y43" i="130"/>
  <c r="Y44" i="130"/>
  <c r="Y45"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30" i="10"/>
  <c r="Z30" i="10" s="1"/>
  <c r="Y31" i="10"/>
  <c r="Z31" i="10" s="1"/>
  <c r="Y32" i="10"/>
  <c r="Z32" i="10" s="1"/>
  <c r="Y33" i="10"/>
  <c r="Z33" i="10" s="1"/>
  <c r="S30" i="95"/>
  <c r="S31" i="95"/>
  <c r="S32" i="95"/>
  <c r="S33" i="95"/>
  <c r="S30" i="96"/>
  <c r="S31" i="96"/>
  <c r="S32" i="96"/>
  <c r="S33" i="96"/>
  <c r="S30" i="97"/>
  <c r="S31" i="97"/>
  <c r="S32" i="97"/>
  <c r="S33" i="97"/>
  <c r="S30" i="98"/>
  <c r="S31" i="98"/>
  <c r="S32" i="98"/>
  <c r="S33" i="98"/>
  <c r="S30" i="99"/>
  <c r="S31" i="99"/>
  <c r="S32" i="99"/>
  <c r="S33" i="99"/>
  <c r="S30" i="100"/>
  <c r="S31" i="100"/>
  <c r="S32" i="100"/>
  <c r="S33" i="100"/>
  <c r="S30" i="101"/>
  <c r="S31" i="101"/>
  <c r="S32" i="101"/>
  <c r="S33" i="101"/>
  <c r="S30" i="102"/>
  <c r="S31" i="102"/>
  <c r="S32" i="102"/>
  <c r="S33" i="102"/>
  <c r="S30" i="103"/>
  <c r="S31" i="103"/>
  <c r="S32" i="103"/>
  <c r="S33" i="103"/>
  <c r="S30" i="104"/>
  <c r="S31" i="104"/>
  <c r="S32" i="104"/>
  <c r="S33" i="104"/>
  <c r="S30" i="105"/>
  <c r="S31" i="105"/>
  <c r="S32" i="105"/>
  <c r="S33" i="105"/>
  <c r="S30" i="106"/>
  <c r="S31" i="106"/>
  <c r="S32" i="106"/>
  <c r="S33" i="106"/>
  <c r="S30" i="108"/>
  <c r="S31" i="108"/>
  <c r="S32" i="108"/>
  <c r="S33" i="108"/>
  <c r="S30" i="107"/>
  <c r="S31" i="107"/>
  <c r="S32" i="107"/>
  <c r="S33" i="107"/>
  <c r="S30" i="109"/>
  <c r="S31" i="109"/>
  <c r="S32" i="109"/>
  <c r="S33" i="109"/>
  <c r="S30" i="110"/>
  <c r="S31" i="110"/>
  <c r="S32" i="110"/>
  <c r="S33" i="110"/>
  <c r="S30" i="111"/>
  <c r="S31" i="111"/>
  <c r="S32" i="111"/>
  <c r="S33" i="111"/>
  <c r="S30" i="112"/>
  <c r="S31" i="112"/>
  <c r="S32" i="112"/>
  <c r="S33" i="112"/>
  <c r="S30" i="113"/>
  <c r="S31" i="113"/>
  <c r="S32" i="113"/>
  <c r="S33" i="113"/>
  <c r="S30" i="114"/>
  <c r="S31" i="114"/>
  <c r="S32" i="114"/>
  <c r="S33" i="114"/>
  <c r="S30" i="115"/>
  <c r="S31" i="115"/>
  <c r="S32" i="115"/>
  <c r="S33" i="115"/>
  <c r="S30" i="116"/>
  <c r="S31" i="116"/>
  <c r="S32" i="116"/>
  <c r="S33" i="116"/>
  <c r="S30" i="117"/>
  <c r="S31" i="117"/>
  <c r="S32" i="117"/>
  <c r="S33" i="117"/>
  <c r="S30" i="118"/>
  <c r="S31" i="118"/>
  <c r="S32" i="118"/>
  <c r="S33" i="118"/>
  <c r="S30" i="119"/>
  <c r="S31" i="119"/>
  <c r="S32" i="119"/>
  <c r="S33" i="119"/>
  <c r="S30" i="120"/>
  <c r="S31" i="120"/>
  <c r="S32" i="120"/>
  <c r="S33" i="120"/>
  <c r="S30" i="121"/>
  <c r="S31" i="121"/>
  <c r="S32" i="121"/>
  <c r="S33" i="121"/>
  <c r="S30" i="122"/>
  <c r="S31" i="122"/>
  <c r="S32" i="122"/>
  <c r="S33" i="122"/>
  <c r="S30" i="123"/>
  <c r="S31" i="123"/>
  <c r="S32" i="123"/>
  <c r="S33" i="123"/>
  <c r="S30" i="125"/>
  <c r="S31" i="125"/>
  <c r="S32" i="125"/>
  <c r="S33" i="125"/>
  <c r="S30" i="126"/>
  <c r="S31" i="126"/>
  <c r="S32" i="126"/>
  <c r="S33" i="126"/>
  <c r="S30" i="127"/>
  <c r="S31" i="127"/>
  <c r="S32" i="127"/>
  <c r="S33" i="127"/>
  <c r="S30" i="128"/>
  <c r="S31" i="128"/>
  <c r="S32" i="128"/>
  <c r="S33" i="128"/>
  <c r="S30" i="129"/>
  <c r="S31" i="129"/>
  <c r="S32" i="129"/>
  <c r="S33" i="129"/>
  <c r="S39" i="130"/>
  <c r="S40" i="130"/>
  <c r="S41" i="130"/>
  <c r="S42" i="130"/>
  <c r="S43" i="130"/>
  <c r="S44" i="130"/>
  <c r="S45"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30" i="10"/>
  <c r="T30" i="10" s="1"/>
  <c r="S31" i="10"/>
  <c r="T31" i="10" s="1"/>
  <c r="S32" i="10"/>
  <c r="T32" i="10" s="1"/>
  <c r="S33" i="10"/>
  <c r="T33" i="10" s="1"/>
  <c r="M30" i="95"/>
  <c r="M31" i="95"/>
  <c r="M32" i="95"/>
  <c r="M33" i="95"/>
  <c r="M30" i="96"/>
  <c r="M31" i="96"/>
  <c r="M32" i="96"/>
  <c r="M33" i="96"/>
  <c r="M30" i="97"/>
  <c r="M31" i="97"/>
  <c r="M32" i="97"/>
  <c r="M33" i="97"/>
  <c r="M30" i="98"/>
  <c r="M31" i="98"/>
  <c r="M32" i="98"/>
  <c r="M33" i="98"/>
  <c r="M30" i="99"/>
  <c r="M31" i="99"/>
  <c r="M32" i="99"/>
  <c r="M33" i="99"/>
  <c r="M30" i="100"/>
  <c r="M31" i="100"/>
  <c r="M32" i="100"/>
  <c r="M33" i="100"/>
  <c r="M30" i="101"/>
  <c r="M31" i="101"/>
  <c r="M32" i="101"/>
  <c r="M33" i="101"/>
  <c r="M30" i="102"/>
  <c r="M31" i="102"/>
  <c r="M32" i="102"/>
  <c r="M33" i="102"/>
  <c r="M30" i="103"/>
  <c r="M31" i="103"/>
  <c r="M32" i="103"/>
  <c r="M33" i="103"/>
  <c r="M30" i="104"/>
  <c r="M31" i="104"/>
  <c r="M32" i="104"/>
  <c r="M33" i="104"/>
  <c r="M30" i="105"/>
  <c r="M31" i="105"/>
  <c r="M32" i="105"/>
  <c r="M33" i="105"/>
  <c r="M30" i="106"/>
  <c r="M31" i="106"/>
  <c r="M32" i="106"/>
  <c r="M33" i="106"/>
  <c r="M30" i="108"/>
  <c r="M31" i="108"/>
  <c r="M32" i="108"/>
  <c r="M33" i="108"/>
  <c r="M30" i="107"/>
  <c r="M31" i="107"/>
  <c r="M32" i="107"/>
  <c r="M33" i="107"/>
  <c r="M30" i="109"/>
  <c r="M31" i="109"/>
  <c r="M32" i="109"/>
  <c r="M33" i="109"/>
  <c r="M30" i="110"/>
  <c r="M31" i="110"/>
  <c r="M32" i="110"/>
  <c r="M33" i="110"/>
  <c r="M30" i="111"/>
  <c r="M31" i="111"/>
  <c r="M32" i="111"/>
  <c r="M33" i="111"/>
  <c r="M30" i="112"/>
  <c r="M31" i="112"/>
  <c r="M32" i="112"/>
  <c r="M33" i="112"/>
  <c r="M30" i="113"/>
  <c r="M31" i="113"/>
  <c r="M32" i="113"/>
  <c r="M33" i="113"/>
  <c r="M30" i="114"/>
  <c r="M31" i="114"/>
  <c r="M32" i="114"/>
  <c r="M33" i="114"/>
  <c r="M30" i="115"/>
  <c r="M31" i="115"/>
  <c r="M32" i="115"/>
  <c r="M33" i="115"/>
  <c r="M30" i="116"/>
  <c r="M31" i="116"/>
  <c r="M32" i="116"/>
  <c r="M33" i="116"/>
  <c r="M30" i="117"/>
  <c r="M31" i="117"/>
  <c r="M32" i="117"/>
  <c r="M33" i="117"/>
  <c r="M30" i="118"/>
  <c r="M31" i="118"/>
  <c r="M32" i="118"/>
  <c r="M33" i="118"/>
  <c r="M30" i="119"/>
  <c r="M31" i="119"/>
  <c r="M32" i="119"/>
  <c r="M33" i="119"/>
  <c r="M30" i="120"/>
  <c r="M31" i="120"/>
  <c r="M32" i="120"/>
  <c r="M33" i="120"/>
  <c r="M30" i="121"/>
  <c r="M31" i="121"/>
  <c r="M32" i="121"/>
  <c r="M33" i="121"/>
  <c r="M30" i="122"/>
  <c r="M31" i="122"/>
  <c r="M32" i="122"/>
  <c r="M33" i="122"/>
  <c r="M30" i="123"/>
  <c r="M31" i="123"/>
  <c r="M32" i="123"/>
  <c r="M33" i="123"/>
  <c r="M30" i="125"/>
  <c r="M31" i="125"/>
  <c r="M32" i="125"/>
  <c r="M33" i="125"/>
  <c r="M30" i="126"/>
  <c r="M31" i="126"/>
  <c r="M32" i="126"/>
  <c r="M33" i="126"/>
  <c r="M30" i="127"/>
  <c r="M31" i="127"/>
  <c r="M32" i="127"/>
  <c r="M33" i="127"/>
  <c r="M30" i="128"/>
  <c r="M31" i="128"/>
  <c r="M32" i="128"/>
  <c r="M33" i="128"/>
  <c r="M30" i="129"/>
  <c r="M31" i="129"/>
  <c r="M32" i="129"/>
  <c r="M33" i="129"/>
  <c r="M39" i="130"/>
  <c r="M40" i="130"/>
  <c r="M41" i="130"/>
  <c r="M42" i="130"/>
  <c r="M43" i="130"/>
  <c r="M44" i="130"/>
  <c r="M45"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30" i="10"/>
  <c r="N30" i="10" s="1"/>
  <c r="M31" i="10"/>
  <c r="N31" i="10" s="1"/>
  <c r="M32" i="10"/>
  <c r="N32" i="10" s="1"/>
  <c r="M33" i="10"/>
  <c r="N33" i="10" s="1"/>
  <c r="G30" i="96"/>
  <c r="G31" i="96"/>
  <c r="G32" i="96"/>
  <c r="G33" i="96"/>
  <c r="G30" i="97"/>
  <c r="G31" i="97"/>
  <c r="G32" i="97"/>
  <c r="G33" i="97"/>
  <c r="G30" i="98"/>
  <c r="G31" i="98"/>
  <c r="G32" i="98"/>
  <c r="G33" i="98"/>
  <c r="G30" i="99"/>
  <c r="G31" i="99"/>
  <c r="G32" i="99"/>
  <c r="G33" i="99"/>
  <c r="G30" i="100"/>
  <c r="G31" i="100"/>
  <c r="G32" i="100"/>
  <c r="G33" i="100"/>
  <c r="G30" i="101"/>
  <c r="G31" i="101"/>
  <c r="G32" i="101"/>
  <c r="G33" i="101"/>
  <c r="G30" i="102"/>
  <c r="G31" i="102"/>
  <c r="G32" i="102"/>
  <c r="G33" i="102"/>
  <c r="G30" i="103"/>
  <c r="G31" i="103"/>
  <c r="G32" i="103"/>
  <c r="G33" i="103"/>
  <c r="G30" i="104"/>
  <c r="G31" i="104"/>
  <c r="G32" i="104"/>
  <c r="G33" i="104"/>
  <c r="G30" i="105"/>
  <c r="G31" i="105"/>
  <c r="G32" i="105"/>
  <c r="G33" i="105"/>
  <c r="G30" i="106"/>
  <c r="G31" i="106"/>
  <c r="G32" i="106"/>
  <c r="G33" i="106"/>
  <c r="G30" i="108"/>
  <c r="G31" i="108"/>
  <c r="G32" i="108"/>
  <c r="G33" i="108"/>
  <c r="G30" i="107"/>
  <c r="G31" i="107"/>
  <c r="G32" i="107"/>
  <c r="G33" i="107"/>
  <c r="G30" i="109"/>
  <c r="G31" i="109"/>
  <c r="G32" i="109"/>
  <c r="G33" i="109"/>
  <c r="G30" i="110"/>
  <c r="G31" i="110"/>
  <c r="G32" i="110"/>
  <c r="G33" i="110"/>
  <c r="G30" i="111"/>
  <c r="G31" i="111"/>
  <c r="G32" i="111"/>
  <c r="G33" i="111"/>
  <c r="G30" i="112"/>
  <c r="G31" i="112"/>
  <c r="G32" i="112"/>
  <c r="G33" i="112"/>
  <c r="G30" i="113"/>
  <c r="G31" i="113"/>
  <c r="G32" i="113"/>
  <c r="G33" i="113"/>
  <c r="G30" i="114"/>
  <c r="G31" i="114"/>
  <c r="G32" i="114"/>
  <c r="G33" i="114"/>
  <c r="G30" i="115"/>
  <c r="G31" i="115"/>
  <c r="G32" i="115"/>
  <c r="G33" i="115"/>
  <c r="G30" i="116"/>
  <c r="G31" i="116"/>
  <c r="G32" i="116"/>
  <c r="G33" i="116"/>
  <c r="G30" i="117"/>
  <c r="G31" i="117"/>
  <c r="G32" i="117"/>
  <c r="G33" i="117"/>
  <c r="G30" i="118"/>
  <c r="G31" i="118"/>
  <c r="G32" i="118"/>
  <c r="G33" i="118"/>
  <c r="G30" i="119"/>
  <c r="G31" i="119"/>
  <c r="G32" i="119"/>
  <c r="G33" i="119"/>
  <c r="G30" i="120"/>
  <c r="G31" i="120"/>
  <c r="G32" i="120"/>
  <c r="G33" i="120"/>
  <c r="G30" i="121"/>
  <c r="G31" i="121"/>
  <c r="G32" i="121"/>
  <c r="G33" i="121"/>
  <c r="G30" i="122"/>
  <c r="G31" i="122"/>
  <c r="G32" i="122"/>
  <c r="G33" i="122"/>
  <c r="G30" i="123"/>
  <c r="G31" i="123"/>
  <c r="G32" i="123"/>
  <c r="G33" i="123"/>
  <c r="G30" i="125"/>
  <c r="G31" i="125"/>
  <c r="G32" i="125"/>
  <c r="G33" i="125"/>
  <c r="G30" i="126"/>
  <c r="G31" i="126"/>
  <c r="G32" i="126"/>
  <c r="G33" i="126"/>
  <c r="G30" i="127"/>
  <c r="G31" i="127"/>
  <c r="G32" i="127"/>
  <c r="G33" i="127"/>
  <c r="G30" i="128"/>
  <c r="G31" i="128"/>
  <c r="G32" i="128"/>
  <c r="G33" i="128"/>
  <c r="G30" i="129"/>
  <c r="G31" i="129"/>
  <c r="G32" i="129"/>
  <c r="G33" i="129"/>
  <c r="G39" i="130"/>
  <c r="G40" i="130"/>
  <c r="G41" i="130"/>
  <c r="G42" i="130"/>
  <c r="G43" i="130"/>
  <c r="G44" i="130"/>
  <c r="G45"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30" i="10"/>
  <c r="H30" i="10" s="1"/>
  <c r="G31" i="10"/>
  <c r="H31" i="10" s="1"/>
  <c r="G32" i="10"/>
  <c r="H32" i="10" s="1"/>
  <c r="G33" i="10"/>
  <c r="H33" i="10" s="1"/>
  <c r="C118" i="9" l="1"/>
  <c r="G47" i="125"/>
  <c r="G47" i="120"/>
  <c r="G47" i="116"/>
  <c r="G47" i="112"/>
  <c r="G47" i="107"/>
  <c r="G47" i="104"/>
  <c r="G47" i="100"/>
  <c r="G47" i="96"/>
  <c r="G47" i="115"/>
  <c r="G47" i="111"/>
  <c r="G47" i="108"/>
  <c r="G47" i="103"/>
  <c r="G47" i="99"/>
  <c r="G47" i="123"/>
  <c r="G47" i="119"/>
  <c r="G47" i="10"/>
  <c r="H48" i="10"/>
  <c r="G47" i="122"/>
  <c r="G47" i="118"/>
  <c r="G47" i="114"/>
  <c r="G47" i="110"/>
  <c r="G47" i="106"/>
  <c r="G47" i="102"/>
  <c r="G47" i="98"/>
  <c r="G47" i="121"/>
  <c r="G47" i="117"/>
  <c r="G47" i="113"/>
  <c r="G47" i="109"/>
  <c r="G47" i="105"/>
  <c r="G47" i="101"/>
  <c r="G47" i="97"/>
  <c r="G89" i="132"/>
  <c r="G47" i="128"/>
  <c r="M89" i="131"/>
  <c r="M47" i="127"/>
  <c r="M47" i="122"/>
  <c r="M47" i="118"/>
  <c r="M47" i="114"/>
  <c r="M47" i="110"/>
  <c r="M47" i="106"/>
  <c r="M47" i="102"/>
  <c r="M47" i="98"/>
  <c r="S88" i="130"/>
  <c r="S47" i="126"/>
  <c r="S47" i="121"/>
  <c r="S47" i="117"/>
  <c r="S47" i="113"/>
  <c r="S47" i="109"/>
  <c r="S47" i="105"/>
  <c r="S47" i="101"/>
  <c r="S47" i="97"/>
  <c r="Y47" i="129"/>
  <c r="Y47" i="125"/>
  <c r="Y47" i="120"/>
  <c r="Y47" i="116"/>
  <c r="Y47" i="112"/>
  <c r="Y47" i="107"/>
  <c r="Y47" i="104"/>
  <c r="Y47" i="100"/>
  <c r="Y47" i="96"/>
  <c r="AE47" i="128"/>
  <c r="AE47" i="123"/>
  <c r="AE47" i="119"/>
  <c r="AE47" i="115"/>
  <c r="AE47" i="111"/>
  <c r="AE47" i="108"/>
  <c r="AE47" i="103"/>
  <c r="AE47" i="99"/>
  <c r="AE47" i="95"/>
  <c r="C162" i="9"/>
  <c r="C173" i="9"/>
  <c r="C135" i="9"/>
  <c r="C177" i="9"/>
  <c r="C163" i="9"/>
  <c r="C205" i="9"/>
  <c r="G89" i="131"/>
  <c r="G47" i="127"/>
  <c r="M88" i="130"/>
  <c r="M47" i="126"/>
  <c r="M47" i="121"/>
  <c r="M47" i="117"/>
  <c r="M47" i="113"/>
  <c r="M47" i="109"/>
  <c r="M47" i="105"/>
  <c r="M47" i="101"/>
  <c r="M47" i="97"/>
  <c r="S47" i="129"/>
  <c r="S47" i="125"/>
  <c r="S47" i="120"/>
  <c r="S47" i="116"/>
  <c r="S47" i="112"/>
  <c r="S47" i="107"/>
  <c r="S47" i="104"/>
  <c r="S47" i="100"/>
  <c r="S47" i="96"/>
  <c r="Y47" i="128"/>
  <c r="Y47" i="123"/>
  <c r="Y47" i="119"/>
  <c r="Y47" i="115"/>
  <c r="Y47" i="111"/>
  <c r="Y47" i="108"/>
  <c r="Y47" i="103"/>
  <c r="Y47" i="99"/>
  <c r="Y47" i="95"/>
  <c r="AE89" i="131"/>
  <c r="AE47" i="127"/>
  <c r="AE47" i="122"/>
  <c r="AE47" i="118"/>
  <c r="AE47" i="114"/>
  <c r="AE47" i="110"/>
  <c r="AE47" i="106"/>
  <c r="AE47" i="102"/>
  <c r="AE47" i="98"/>
  <c r="C174" i="9"/>
  <c r="C178" i="9"/>
  <c r="G89" i="134"/>
  <c r="G88" i="130"/>
  <c r="G47" i="126"/>
  <c r="M89" i="133"/>
  <c r="M47" i="129"/>
  <c r="M47" i="125"/>
  <c r="M47" i="120"/>
  <c r="M47" i="116"/>
  <c r="M47" i="112"/>
  <c r="M47" i="107"/>
  <c r="M47" i="104"/>
  <c r="M47" i="100"/>
  <c r="M47" i="96"/>
  <c r="S89" i="132"/>
  <c r="S47" i="128"/>
  <c r="S47" i="123"/>
  <c r="S47" i="119"/>
  <c r="S47" i="115"/>
  <c r="S47" i="111"/>
  <c r="S47" i="108"/>
  <c r="S47" i="103"/>
  <c r="S47" i="99"/>
  <c r="S47" i="95"/>
  <c r="Y47" i="10"/>
  <c r="Z48" i="10"/>
  <c r="Y89" i="131"/>
  <c r="Y47" i="127"/>
  <c r="Y47" i="122"/>
  <c r="Y47" i="118"/>
  <c r="Y47" i="114"/>
  <c r="Y47" i="110"/>
  <c r="Y47" i="106"/>
  <c r="Y47" i="102"/>
  <c r="Y47" i="98"/>
  <c r="AE89" i="134"/>
  <c r="AE88" i="130"/>
  <c r="AE47" i="126"/>
  <c r="AE47" i="121"/>
  <c r="AE47" i="117"/>
  <c r="AE47" i="113"/>
  <c r="AE47" i="109"/>
  <c r="AE47" i="105"/>
  <c r="AE47" i="101"/>
  <c r="AE47" i="97"/>
  <c r="G89" i="133"/>
  <c r="G47" i="129"/>
  <c r="M47" i="128"/>
  <c r="M47" i="123"/>
  <c r="M47" i="119"/>
  <c r="M47" i="115"/>
  <c r="M47" i="111"/>
  <c r="M47" i="108"/>
  <c r="M47" i="103"/>
  <c r="M47" i="99"/>
  <c r="M47" i="95"/>
  <c r="S89" i="131"/>
  <c r="S47" i="127"/>
  <c r="S47" i="122"/>
  <c r="S47" i="118"/>
  <c r="S47" i="114"/>
  <c r="S47" i="110"/>
  <c r="S47" i="106"/>
  <c r="S47" i="102"/>
  <c r="S47" i="98"/>
  <c r="Y88" i="130"/>
  <c r="Y47" i="126"/>
  <c r="Y47" i="121"/>
  <c r="Y47" i="117"/>
  <c r="Y47" i="113"/>
  <c r="Y47" i="109"/>
  <c r="Y47" i="105"/>
  <c r="Y47" i="101"/>
  <c r="Y47" i="97"/>
  <c r="AE47" i="129"/>
  <c r="AE47" i="125"/>
  <c r="AE47" i="120"/>
  <c r="AE47" i="116"/>
  <c r="AE47" i="112"/>
  <c r="AE47" i="107"/>
  <c r="AE47" i="104"/>
  <c r="AE47" i="100"/>
  <c r="AE47" i="96"/>
  <c r="M89" i="132"/>
  <c r="S47" i="10"/>
  <c r="Y89" i="134"/>
  <c r="AE89" i="133"/>
  <c r="M47" i="10"/>
  <c r="Y89" i="133"/>
  <c r="AE89" i="132"/>
  <c r="M89" i="134"/>
  <c r="S89" i="133"/>
  <c r="S89" i="134"/>
  <c r="Y89" i="132"/>
  <c r="AE47" i="10"/>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39" i="125"/>
  <c r="AF39" i="126"/>
  <c r="AF39" i="127"/>
  <c r="AF39" i="128"/>
  <c r="AF39" i="129"/>
  <c r="AF71" i="130"/>
  <c r="AF72" i="131"/>
  <c r="AF72" i="132"/>
  <c r="AF72" i="133"/>
  <c r="AF72" i="134"/>
  <c r="AF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39" i="125"/>
  <c r="Z39" i="126"/>
  <c r="Z39" i="127"/>
  <c r="Z39" i="128"/>
  <c r="Z39" i="129"/>
  <c r="Z71" i="130"/>
  <c r="Z72" i="131"/>
  <c r="Z72" i="132"/>
  <c r="Z72" i="133"/>
  <c r="Z72" i="134"/>
  <c r="Z39" i="95"/>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39" i="125"/>
  <c r="T39" i="126"/>
  <c r="T39" i="127"/>
  <c r="T39" i="128"/>
  <c r="T39" i="129"/>
  <c r="T71" i="130"/>
  <c r="T72" i="131"/>
  <c r="T72" i="132"/>
  <c r="T72" i="133"/>
  <c r="T72" i="134"/>
  <c r="T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39" i="125"/>
  <c r="N39" i="126"/>
  <c r="N39" i="127"/>
  <c r="N39" i="128"/>
  <c r="N39" i="129"/>
  <c r="N71" i="130"/>
  <c r="N72" i="131"/>
  <c r="N72" i="132"/>
  <c r="N72" i="133"/>
  <c r="N72" i="134"/>
  <c r="N39" i="95"/>
  <c r="AE41" i="10"/>
  <c r="AF41" i="10" s="1"/>
  <c r="AE42" i="10"/>
  <c r="AF42" i="10" s="1"/>
  <c r="AE43" i="10"/>
  <c r="AF43" i="10" s="1"/>
  <c r="AE44" i="10"/>
  <c r="AF44" i="10" s="1"/>
  <c r="AE45" i="10"/>
  <c r="AF45" i="10" s="1"/>
  <c r="AE41" i="96"/>
  <c r="AE42" i="96"/>
  <c r="AE43" i="96"/>
  <c r="AE44" i="96"/>
  <c r="AE45" i="96"/>
  <c r="AE41" i="97"/>
  <c r="AE42" i="97"/>
  <c r="AE43" i="97"/>
  <c r="AE44" i="97"/>
  <c r="AE45" i="97"/>
  <c r="AE41" i="98"/>
  <c r="AE42" i="98"/>
  <c r="AE43" i="98"/>
  <c r="AE44" i="98"/>
  <c r="AE45" i="98"/>
  <c r="AE41" i="99"/>
  <c r="AE42" i="99"/>
  <c r="AE43" i="99"/>
  <c r="AE44" i="99"/>
  <c r="AE45" i="99"/>
  <c r="AE41" i="100"/>
  <c r="AE42" i="100"/>
  <c r="AE43" i="100"/>
  <c r="AE44" i="100"/>
  <c r="AE45" i="100"/>
  <c r="AE41" i="101"/>
  <c r="AE42" i="101"/>
  <c r="AE43" i="101"/>
  <c r="AE44" i="101"/>
  <c r="AE45" i="101"/>
  <c r="AE41" i="102"/>
  <c r="AE42" i="102"/>
  <c r="AE43" i="102"/>
  <c r="AE44" i="102"/>
  <c r="AE45" i="102"/>
  <c r="AE41" i="103"/>
  <c r="AE42" i="103"/>
  <c r="AE43" i="103"/>
  <c r="AE44" i="103"/>
  <c r="AE45" i="103"/>
  <c r="AE41" i="104"/>
  <c r="AE42" i="104"/>
  <c r="AE43" i="104"/>
  <c r="AE44" i="104"/>
  <c r="AE45" i="104"/>
  <c r="AE41" i="105"/>
  <c r="AE42" i="105"/>
  <c r="AE43" i="105"/>
  <c r="AE44" i="105"/>
  <c r="AE45" i="105"/>
  <c r="AE41" i="106"/>
  <c r="AE42" i="106"/>
  <c r="AE43" i="106"/>
  <c r="AE44" i="106"/>
  <c r="AE45" i="106"/>
  <c r="AE41" i="108"/>
  <c r="AE42" i="108"/>
  <c r="AE43" i="108"/>
  <c r="AE44" i="108"/>
  <c r="AE45" i="108"/>
  <c r="AE41" i="107"/>
  <c r="AE42" i="107"/>
  <c r="AE43" i="107"/>
  <c r="AE44" i="107"/>
  <c r="AE45" i="107"/>
  <c r="AE41" i="109"/>
  <c r="AE42" i="109"/>
  <c r="AE43" i="109"/>
  <c r="AE44" i="109"/>
  <c r="AE45" i="109"/>
  <c r="AE41" i="110"/>
  <c r="AE42" i="110"/>
  <c r="AE43" i="110"/>
  <c r="AE44" i="110"/>
  <c r="AE45" i="110"/>
  <c r="AE41" i="111"/>
  <c r="AE42" i="111"/>
  <c r="AE43" i="111"/>
  <c r="AE44" i="111"/>
  <c r="AE45" i="111"/>
  <c r="AE41" i="112"/>
  <c r="AE42" i="112"/>
  <c r="AE43" i="112"/>
  <c r="AE44" i="112"/>
  <c r="AE45" i="112"/>
  <c r="AE41" i="113"/>
  <c r="AE42" i="113"/>
  <c r="AE43" i="113"/>
  <c r="AE44" i="113"/>
  <c r="AE45" i="113"/>
  <c r="AE41" i="114"/>
  <c r="AE42" i="114"/>
  <c r="AE43" i="114"/>
  <c r="AE44" i="114"/>
  <c r="AE45" i="114"/>
  <c r="AE41" i="115"/>
  <c r="AE42" i="115"/>
  <c r="AE43" i="115"/>
  <c r="AE44" i="115"/>
  <c r="AE45" i="115"/>
  <c r="AE41" i="116"/>
  <c r="AE42" i="116"/>
  <c r="AE43" i="116"/>
  <c r="AE44" i="116"/>
  <c r="AE45" i="116"/>
  <c r="AE41" i="117"/>
  <c r="AE42" i="117"/>
  <c r="AE43" i="117"/>
  <c r="AE44" i="117"/>
  <c r="AE45" i="117"/>
  <c r="AE41" i="118"/>
  <c r="AE42" i="118"/>
  <c r="AE43" i="118"/>
  <c r="AE44" i="118"/>
  <c r="AE45" i="118"/>
  <c r="AE41" i="119"/>
  <c r="AE42" i="119"/>
  <c r="AE43" i="119"/>
  <c r="AE44" i="119"/>
  <c r="AE45" i="119"/>
  <c r="AE41" i="120"/>
  <c r="AE42" i="120"/>
  <c r="AE43" i="120"/>
  <c r="AE44" i="120"/>
  <c r="AE45" i="120"/>
  <c r="AE41" i="121"/>
  <c r="AE42" i="121"/>
  <c r="AE43" i="121"/>
  <c r="AE44" i="121"/>
  <c r="AE45" i="121"/>
  <c r="AE41" i="122"/>
  <c r="AE42" i="122"/>
  <c r="AE43" i="122"/>
  <c r="AE44" i="122"/>
  <c r="AE45" i="122"/>
  <c r="AE41" i="123"/>
  <c r="AE42" i="123"/>
  <c r="AE43" i="123"/>
  <c r="AE44" i="123"/>
  <c r="AE45" i="123"/>
  <c r="AE41" i="125"/>
  <c r="AE42" i="125"/>
  <c r="AE43" i="125"/>
  <c r="AE44" i="125"/>
  <c r="AE45" i="125"/>
  <c r="AE41" i="126"/>
  <c r="AE42" i="126"/>
  <c r="AE43" i="126"/>
  <c r="AE44" i="126"/>
  <c r="AE45" i="126"/>
  <c r="AE41" i="127"/>
  <c r="AE42" i="127"/>
  <c r="AE43" i="127"/>
  <c r="AE44" i="127"/>
  <c r="AE45" i="127"/>
  <c r="AE41" i="128"/>
  <c r="AE42" i="128"/>
  <c r="AE43" i="128"/>
  <c r="AE44" i="128"/>
  <c r="AE45" i="128"/>
  <c r="AE41" i="129"/>
  <c r="AE42" i="129"/>
  <c r="AE43" i="129"/>
  <c r="AE44" i="129"/>
  <c r="AE45" i="129"/>
  <c r="AE73" i="130"/>
  <c r="AE74" i="130"/>
  <c r="AE75" i="130"/>
  <c r="AE76" i="130"/>
  <c r="AE77" i="130"/>
  <c r="AE74" i="131"/>
  <c r="AE75" i="131"/>
  <c r="AE76" i="131"/>
  <c r="AE77" i="131"/>
  <c r="AE78" i="131"/>
  <c r="AE74" i="132"/>
  <c r="AE75" i="132"/>
  <c r="AE76" i="132"/>
  <c r="AE77" i="132"/>
  <c r="AE78" i="132"/>
  <c r="AE74" i="133"/>
  <c r="AE75" i="133"/>
  <c r="AE76" i="133"/>
  <c r="AE77" i="133"/>
  <c r="AE78" i="133"/>
  <c r="AE74" i="134"/>
  <c r="AE75" i="134"/>
  <c r="AE76" i="134"/>
  <c r="AE77" i="134"/>
  <c r="AE78" i="134"/>
  <c r="AE41" i="95"/>
  <c r="AE42" i="95"/>
  <c r="AE43" i="95"/>
  <c r="AE44" i="95"/>
  <c r="AE45" i="95"/>
  <c r="AE40" i="10"/>
  <c r="AF40" i="10" s="1"/>
  <c r="AE40" i="96"/>
  <c r="AE40" i="97"/>
  <c r="AE40" i="98"/>
  <c r="AE40" i="99"/>
  <c r="AE40" i="100"/>
  <c r="AE40" i="101"/>
  <c r="AE40" i="102"/>
  <c r="AE40" i="103"/>
  <c r="AE40" i="104"/>
  <c r="AE40" i="105"/>
  <c r="AE40" i="106"/>
  <c r="AE40" i="108"/>
  <c r="AE40" i="107"/>
  <c r="AE40" i="109"/>
  <c r="AE40" i="110"/>
  <c r="AE40" i="111"/>
  <c r="AE40" i="112"/>
  <c r="AE40" i="113"/>
  <c r="AE40" i="114"/>
  <c r="AE40" i="115"/>
  <c r="AE40" i="116"/>
  <c r="AE40" i="117"/>
  <c r="AE40" i="118"/>
  <c r="AE40" i="119"/>
  <c r="AE40" i="120"/>
  <c r="AE40" i="121"/>
  <c r="AE40" i="122"/>
  <c r="AE40" i="123"/>
  <c r="AE40" i="125"/>
  <c r="AE40" i="126"/>
  <c r="AE40" i="127"/>
  <c r="AE40" i="128"/>
  <c r="AE40" i="129"/>
  <c r="AE72" i="130"/>
  <c r="AE73" i="131"/>
  <c r="AE73" i="132"/>
  <c r="AE73" i="133"/>
  <c r="AE73" i="134"/>
  <c r="AE40" i="95"/>
  <c r="Y41" i="10"/>
  <c r="Z41" i="10" s="1"/>
  <c r="Y42" i="10"/>
  <c r="Z42" i="10" s="1"/>
  <c r="Y43" i="10"/>
  <c r="Z43" i="10" s="1"/>
  <c r="Y44" i="10"/>
  <c r="Z44" i="10" s="1"/>
  <c r="Y45" i="10"/>
  <c r="Z45" i="10" s="1"/>
  <c r="Y41" i="96"/>
  <c r="Y42" i="96"/>
  <c r="Y43" i="96"/>
  <c r="Y44" i="96"/>
  <c r="Y45" i="96"/>
  <c r="Y41" i="97"/>
  <c r="Y42" i="97"/>
  <c r="Y43" i="97"/>
  <c r="Y44" i="97"/>
  <c r="Y45" i="97"/>
  <c r="Y41" i="98"/>
  <c r="Y42" i="98"/>
  <c r="Y43" i="98"/>
  <c r="Y44" i="98"/>
  <c r="Y45" i="98"/>
  <c r="Y41" i="99"/>
  <c r="Y42" i="99"/>
  <c r="Y43" i="99"/>
  <c r="Y44" i="99"/>
  <c r="Y45" i="99"/>
  <c r="Y41" i="100"/>
  <c r="Y42" i="100"/>
  <c r="Y43" i="100"/>
  <c r="Y44" i="100"/>
  <c r="Y45" i="100"/>
  <c r="Y41" i="101"/>
  <c r="Y42" i="101"/>
  <c r="Y43" i="101"/>
  <c r="Y44" i="101"/>
  <c r="Y45" i="101"/>
  <c r="Y41" i="102"/>
  <c r="Y42" i="102"/>
  <c r="Y43" i="102"/>
  <c r="Y44" i="102"/>
  <c r="Y45" i="102"/>
  <c r="Y41" i="103"/>
  <c r="Y42" i="103"/>
  <c r="Y43" i="103"/>
  <c r="Y44" i="103"/>
  <c r="Y45" i="103"/>
  <c r="Y41" i="104"/>
  <c r="Y42" i="104"/>
  <c r="Y43" i="104"/>
  <c r="Y44" i="104"/>
  <c r="Y45" i="104"/>
  <c r="Y41" i="105"/>
  <c r="Y42" i="105"/>
  <c r="Y43" i="105"/>
  <c r="Y44" i="105"/>
  <c r="Y45" i="105"/>
  <c r="Y41" i="106"/>
  <c r="Y42" i="106"/>
  <c r="Y43" i="106"/>
  <c r="Y44" i="106"/>
  <c r="Y45" i="106"/>
  <c r="Y41" i="108"/>
  <c r="Y42" i="108"/>
  <c r="Y43" i="108"/>
  <c r="Y44" i="108"/>
  <c r="Y45" i="108"/>
  <c r="Y41" i="107"/>
  <c r="Y42" i="107"/>
  <c r="Y43" i="107"/>
  <c r="Y44" i="107"/>
  <c r="Y45" i="107"/>
  <c r="Y41" i="109"/>
  <c r="Y42" i="109"/>
  <c r="Y43" i="109"/>
  <c r="Y44" i="109"/>
  <c r="Y45" i="109"/>
  <c r="Y41" i="110"/>
  <c r="Y42" i="110"/>
  <c r="Y43" i="110"/>
  <c r="Y44" i="110"/>
  <c r="Y45" i="110"/>
  <c r="Y41" i="111"/>
  <c r="Y42" i="111"/>
  <c r="Y43" i="111"/>
  <c r="Y44" i="111"/>
  <c r="Y45" i="111"/>
  <c r="Y41" i="112"/>
  <c r="Y42" i="112"/>
  <c r="Y43" i="112"/>
  <c r="Y44" i="112"/>
  <c r="Y45" i="112"/>
  <c r="Y41" i="113"/>
  <c r="Y42" i="113"/>
  <c r="Y43" i="113"/>
  <c r="Y44" i="113"/>
  <c r="Y45" i="113"/>
  <c r="Y41" i="114"/>
  <c r="Y42" i="114"/>
  <c r="Y43" i="114"/>
  <c r="Y44" i="114"/>
  <c r="Y45" i="114"/>
  <c r="Y41" i="115"/>
  <c r="Y42" i="115"/>
  <c r="Y43" i="115"/>
  <c r="Y44" i="115"/>
  <c r="Y45" i="115"/>
  <c r="Y41" i="116"/>
  <c r="Y42" i="116"/>
  <c r="Y43" i="116"/>
  <c r="Y44" i="116"/>
  <c r="Y45" i="116"/>
  <c r="Y41" i="117"/>
  <c r="Y42" i="117"/>
  <c r="Y43" i="117"/>
  <c r="Y44" i="117"/>
  <c r="Y45" i="117"/>
  <c r="Y41" i="118"/>
  <c r="Y42" i="118"/>
  <c r="Y43" i="118"/>
  <c r="Y44" i="118"/>
  <c r="Y45" i="118"/>
  <c r="Y41" i="119"/>
  <c r="Y42" i="119"/>
  <c r="Y43" i="119"/>
  <c r="Y44" i="119"/>
  <c r="Y45" i="119"/>
  <c r="Y41" i="120"/>
  <c r="Y42" i="120"/>
  <c r="Y43" i="120"/>
  <c r="Y44" i="120"/>
  <c r="Y45" i="120"/>
  <c r="Y41" i="121"/>
  <c r="Y42" i="121"/>
  <c r="Y43" i="121"/>
  <c r="Y44" i="121"/>
  <c r="Y45" i="121"/>
  <c r="Y41" i="122"/>
  <c r="Y42" i="122"/>
  <c r="Y43" i="122"/>
  <c r="Y44" i="122"/>
  <c r="Y45" i="122"/>
  <c r="Y41" i="123"/>
  <c r="Y42" i="123"/>
  <c r="Y43" i="123"/>
  <c r="Y44" i="123"/>
  <c r="Y45" i="123"/>
  <c r="Y41" i="125"/>
  <c r="Y42" i="125"/>
  <c r="Y43" i="125"/>
  <c r="Y44" i="125"/>
  <c r="Y45" i="125"/>
  <c r="Y41" i="126"/>
  <c r="Y42" i="126"/>
  <c r="Y43" i="126"/>
  <c r="Y44" i="126"/>
  <c r="Y45" i="126"/>
  <c r="Y41" i="127"/>
  <c r="Y42" i="127"/>
  <c r="Y43" i="127"/>
  <c r="Y44" i="127"/>
  <c r="Y45" i="127"/>
  <c r="Y41" i="128"/>
  <c r="Y42" i="128"/>
  <c r="Y43" i="128"/>
  <c r="Y44" i="128"/>
  <c r="Y45" i="128"/>
  <c r="Y41" i="129"/>
  <c r="Y42" i="129"/>
  <c r="Y43" i="129"/>
  <c r="Y44" i="129"/>
  <c r="Y45" i="129"/>
  <c r="Y73" i="130"/>
  <c r="Y74" i="130"/>
  <c r="Y75" i="130"/>
  <c r="Y76" i="130"/>
  <c r="Y77" i="130"/>
  <c r="Y74" i="131"/>
  <c r="Y75" i="131"/>
  <c r="Y76" i="131"/>
  <c r="Y77" i="131"/>
  <c r="Y78" i="131"/>
  <c r="Y74" i="132"/>
  <c r="Y75" i="132"/>
  <c r="Y76" i="132"/>
  <c r="Y77" i="132"/>
  <c r="Y78" i="132"/>
  <c r="Y74" i="133"/>
  <c r="Y75" i="133"/>
  <c r="Y76" i="133"/>
  <c r="Y77" i="133"/>
  <c r="Y78" i="133"/>
  <c r="Y74" i="134"/>
  <c r="Y75" i="134"/>
  <c r="Y76" i="134"/>
  <c r="Y77" i="134"/>
  <c r="Y78" i="134"/>
  <c r="Y41" i="95"/>
  <c r="Y42" i="95"/>
  <c r="Y43" i="95"/>
  <c r="Y44" i="95"/>
  <c r="Y45" i="95"/>
  <c r="Y40" i="10"/>
  <c r="Z40" i="10" s="1"/>
  <c r="Y40" i="96"/>
  <c r="Y40" i="97"/>
  <c r="Y40" i="98"/>
  <c r="Y40" i="99"/>
  <c r="Y40" i="100"/>
  <c r="Y40" i="101"/>
  <c r="Y40" i="102"/>
  <c r="Y40" i="103"/>
  <c r="Y40" i="104"/>
  <c r="Y40" i="105"/>
  <c r="Y40" i="106"/>
  <c r="Y40" i="108"/>
  <c r="Y40" i="107"/>
  <c r="Y40" i="109"/>
  <c r="Y40" i="110"/>
  <c r="Y40" i="111"/>
  <c r="Y40" i="112"/>
  <c r="Y40" i="113"/>
  <c r="Y40" i="114"/>
  <c r="Y40" i="115"/>
  <c r="Y40" i="116"/>
  <c r="Y40" i="117"/>
  <c r="Y40" i="118"/>
  <c r="Y40" i="119"/>
  <c r="Y40" i="120"/>
  <c r="Y40" i="121"/>
  <c r="Y40" i="122"/>
  <c r="Y40" i="123"/>
  <c r="Y40" i="125"/>
  <c r="Y40" i="126"/>
  <c r="Y40" i="127"/>
  <c r="Y40" i="128"/>
  <c r="Y40" i="129"/>
  <c r="Y72" i="130"/>
  <c r="Y73" i="131"/>
  <c r="Y73" i="132"/>
  <c r="Y73" i="133"/>
  <c r="Y73" i="134"/>
  <c r="Y40" i="95"/>
  <c r="S41" i="10"/>
  <c r="T41" i="10" s="1"/>
  <c r="S42" i="10"/>
  <c r="T42" i="10" s="1"/>
  <c r="S43" i="10"/>
  <c r="T43" i="10" s="1"/>
  <c r="S44" i="10"/>
  <c r="T44" i="10" s="1"/>
  <c r="S45" i="10"/>
  <c r="T45" i="10" s="1"/>
  <c r="S41" i="96"/>
  <c r="S42" i="96"/>
  <c r="S43" i="96"/>
  <c r="S44" i="96"/>
  <c r="S45" i="96"/>
  <c r="S41" i="97"/>
  <c r="S42" i="97"/>
  <c r="S43" i="97"/>
  <c r="S44" i="97"/>
  <c r="S45" i="97"/>
  <c r="S41" i="98"/>
  <c r="S42" i="98"/>
  <c r="S43" i="98"/>
  <c r="S44" i="98"/>
  <c r="S45" i="98"/>
  <c r="S41" i="99"/>
  <c r="S42" i="99"/>
  <c r="S43" i="99"/>
  <c r="S44" i="99"/>
  <c r="S45" i="99"/>
  <c r="S41" i="100"/>
  <c r="S42" i="100"/>
  <c r="S43" i="100"/>
  <c r="S44" i="100"/>
  <c r="S45" i="100"/>
  <c r="S41" i="101"/>
  <c r="S42" i="101"/>
  <c r="S43" i="101"/>
  <c r="S44" i="101"/>
  <c r="S45" i="101"/>
  <c r="S41" i="102"/>
  <c r="S42" i="102"/>
  <c r="S43" i="102"/>
  <c r="S44" i="102"/>
  <c r="S45" i="102"/>
  <c r="S41" i="103"/>
  <c r="S42" i="103"/>
  <c r="S43" i="103"/>
  <c r="S44" i="103"/>
  <c r="S45" i="103"/>
  <c r="S41" i="104"/>
  <c r="S42" i="104"/>
  <c r="S43" i="104"/>
  <c r="S44" i="104"/>
  <c r="S45" i="104"/>
  <c r="S41" i="105"/>
  <c r="S42" i="105"/>
  <c r="S43" i="105"/>
  <c r="S44" i="105"/>
  <c r="S45" i="105"/>
  <c r="S41" i="106"/>
  <c r="S42" i="106"/>
  <c r="S43" i="106"/>
  <c r="S44" i="106"/>
  <c r="S45" i="106"/>
  <c r="S41" i="108"/>
  <c r="S42" i="108"/>
  <c r="S43" i="108"/>
  <c r="S44" i="108"/>
  <c r="S45" i="108"/>
  <c r="S41" i="107"/>
  <c r="S42" i="107"/>
  <c r="S43" i="107"/>
  <c r="S44" i="107"/>
  <c r="S45" i="107"/>
  <c r="S41" i="109"/>
  <c r="S42" i="109"/>
  <c r="S43" i="109"/>
  <c r="S44" i="109"/>
  <c r="S45" i="109"/>
  <c r="S41" i="110"/>
  <c r="S42" i="110"/>
  <c r="S43" i="110"/>
  <c r="S44" i="110"/>
  <c r="S45" i="110"/>
  <c r="S41" i="111"/>
  <c r="S42" i="111"/>
  <c r="S43" i="111"/>
  <c r="S44" i="111"/>
  <c r="S45" i="111"/>
  <c r="S41" i="112"/>
  <c r="S42" i="112"/>
  <c r="S43" i="112"/>
  <c r="S44" i="112"/>
  <c r="S45" i="112"/>
  <c r="S41" i="113"/>
  <c r="S42" i="113"/>
  <c r="S43" i="113"/>
  <c r="S44" i="113"/>
  <c r="S45" i="113"/>
  <c r="S41" i="114"/>
  <c r="S42" i="114"/>
  <c r="S43" i="114"/>
  <c r="S44" i="114"/>
  <c r="S45" i="114"/>
  <c r="S41" i="115"/>
  <c r="S42" i="115"/>
  <c r="S43" i="115"/>
  <c r="S44" i="115"/>
  <c r="S45" i="115"/>
  <c r="S41" i="116"/>
  <c r="S42" i="116"/>
  <c r="S43" i="116"/>
  <c r="S44" i="116"/>
  <c r="S45" i="116"/>
  <c r="S41" i="117"/>
  <c r="S42" i="117"/>
  <c r="S43" i="117"/>
  <c r="S44" i="117"/>
  <c r="S45" i="117"/>
  <c r="S41" i="118"/>
  <c r="S42" i="118"/>
  <c r="S43" i="118"/>
  <c r="S44" i="118"/>
  <c r="S45" i="118"/>
  <c r="S41" i="119"/>
  <c r="S42" i="119"/>
  <c r="S43" i="119"/>
  <c r="S44" i="119"/>
  <c r="S45" i="119"/>
  <c r="S41" i="120"/>
  <c r="S42" i="120"/>
  <c r="S43" i="120"/>
  <c r="S44" i="120"/>
  <c r="S45" i="120"/>
  <c r="S41" i="121"/>
  <c r="S42" i="121"/>
  <c r="S43" i="121"/>
  <c r="S44" i="121"/>
  <c r="S45" i="121"/>
  <c r="S41" i="122"/>
  <c r="S42" i="122"/>
  <c r="S43" i="122"/>
  <c r="S44" i="122"/>
  <c r="S45" i="122"/>
  <c r="S41" i="123"/>
  <c r="S42" i="123"/>
  <c r="S43" i="123"/>
  <c r="S44" i="123"/>
  <c r="S45" i="123"/>
  <c r="S41" i="125"/>
  <c r="S42" i="125"/>
  <c r="S43" i="125"/>
  <c r="S44" i="125"/>
  <c r="S45" i="125"/>
  <c r="S41" i="126"/>
  <c r="S42" i="126"/>
  <c r="S43" i="126"/>
  <c r="S44" i="126"/>
  <c r="S45" i="126"/>
  <c r="S41" i="127"/>
  <c r="S42" i="127"/>
  <c r="S43" i="127"/>
  <c r="S44" i="127"/>
  <c r="S45" i="127"/>
  <c r="S41" i="128"/>
  <c r="S42" i="128"/>
  <c r="S43" i="128"/>
  <c r="S44" i="128"/>
  <c r="S45" i="128"/>
  <c r="S41" i="129"/>
  <c r="S42" i="129"/>
  <c r="S43" i="129"/>
  <c r="S44" i="129"/>
  <c r="S45" i="129"/>
  <c r="S73" i="130"/>
  <c r="S74" i="130"/>
  <c r="S75" i="130"/>
  <c r="S76" i="130"/>
  <c r="S77" i="130"/>
  <c r="S74" i="131"/>
  <c r="S75" i="131"/>
  <c r="S76" i="131"/>
  <c r="S77" i="131"/>
  <c r="S78" i="131"/>
  <c r="S74" i="132"/>
  <c r="S75" i="132"/>
  <c r="S76" i="132"/>
  <c r="S77" i="132"/>
  <c r="S78" i="132"/>
  <c r="S74" i="133"/>
  <c r="S75" i="133"/>
  <c r="S76" i="133"/>
  <c r="S77" i="133"/>
  <c r="S78" i="133"/>
  <c r="S74" i="134"/>
  <c r="S75" i="134"/>
  <c r="S76" i="134"/>
  <c r="S77" i="134"/>
  <c r="S78" i="134"/>
  <c r="S41" i="95"/>
  <c r="S42" i="95"/>
  <c r="S43" i="95"/>
  <c r="S44" i="95"/>
  <c r="S45" i="95"/>
  <c r="S40" i="10"/>
  <c r="T40" i="10" s="1"/>
  <c r="S40" i="96"/>
  <c r="S40" i="97"/>
  <c r="S40" i="98"/>
  <c r="S40" i="99"/>
  <c r="S40" i="100"/>
  <c r="S40" i="101"/>
  <c r="S40" i="102"/>
  <c r="S40" i="103"/>
  <c r="S40" i="104"/>
  <c r="S40" i="105"/>
  <c r="S40" i="106"/>
  <c r="S40" i="108"/>
  <c r="S40" i="107"/>
  <c r="S40" i="109"/>
  <c r="S40" i="110"/>
  <c r="S40" i="111"/>
  <c r="S40" i="112"/>
  <c r="S40" i="113"/>
  <c r="S40" i="114"/>
  <c r="S40" i="115"/>
  <c r="S40" i="116"/>
  <c r="S40" i="117"/>
  <c r="S40" i="118"/>
  <c r="S40" i="119"/>
  <c r="S40" i="120"/>
  <c r="S40" i="121"/>
  <c r="S40" i="122"/>
  <c r="S40" i="123"/>
  <c r="S40" i="125"/>
  <c r="S40" i="126"/>
  <c r="S40" i="127"/>
  <c r="S40" i="128"/>
  <c r="S40" i="129"/>
  <c r="S72" i="130"/>
  <c r="S73" i="131"/>
  <c r="S73" i="132"/>
  <c r="S73" i="133"/>
  <c r="S73" i="134"/>
  <c r="S40" i="95"/>
  <c r="M41" i="10"/>
  <c r="N41" i="10" s="1"/>
  <c r="M42" i="10"/>
  <c r="N42" i="10" s="1"/>
  <c r="M43" i="10"/>
  <c r="N43" i="10" s="1"/>
  <c r="M44" i="10"/>
  <c r="N44" i="10" s="1"/>
  <c r="M45" i="10"/>
  <c r="N45" i="10" s="1"/>
  <c r="M41" i="96"/>
  <c r="M42" i="96"/>
  <c r="M43" i="96"/>
  <c r="M44" i="96"/>
  <c r="M45" i="96"/>
  <c r="M41" i="97"/>
  <c r="M42" i="97"/>
  <c r="M43" i="97"/>
  <c r="M44" i="97"/>
  <c r="M45" i="97"/>
  <c r="M41" i="98"/>
  <c r="M42" i="98"/>
  <c r="M43" i="98"/>
  <c r="M44" i="98"/>
  <c r="M45" i="98"/>
  <c r="M41" i="99"/>
  <c r="M42" i="99"/>
  <c r="M43" i="99"/>
  <c r="M44" i="99"/>
  <c r="M45" i="99"/>
  <c r="M41" i="100"/>
  <c r="M42" i="100"/>
  <c r="M43" i="100"/>
  <c r="M44" i="100"/>
  <c r="M45" i="100"/>
  <c r="M41" i="101"/>
  <c r="M42" i="101"/>
  <c r="M43" i="101"/>
  <c r="M44" i="101"/>
  <c r="M45" i="101"/>
  <c r="M41" i="102"/>
  <c r="M42" i="102"/>
  <c r="M43" i="102"/>
  <c r="M44" i="102"/>
  <c r="M45" i="102"/>
  <c r="M41" i="103"/>
  <c r="M42" i="103"/>
  <c r="M43" i="103"/>
  <c r="M44" i="103"/>
  <c r="M45" i="103"/>
  <c r="M41" i="104"/>
  <c r="M42" i="104"/>
  <c r="M43" i="104"/>
  <c r="M44" i="104"/>
  <c r="M45" i="104"/>
  <c r="M41" i="105"/>
  <c r="M42" i="105"/>
  <c r="M43" i="105"/>
  <c r="M44" i="105"/>
  <c r="M45" i="105"/>
  <c r="M41" i="106"/>
  <c r="M42" i="106"/>
  <c r="M43" i="106"/>
  <c r="M44" i="106"/>
  <c r="M45" i="106"/>
  <c r="M41" i="108"/>
  <c r="M42" i="108"/>
  <c r="M43" i="108"/>
  <c r="M44" i="108"/>
  <c r="M45" i="108"/>
  <c r="M41" i="107"/>
  <c r="M42" i="107"/>
  <c r="M43" i="107"/>
  <c r="M44" i="107"/>
  <c r="M45" i="107"/>
  <c r="M41" i="109"/>
  <c r="M42" i="109"/>
  <c r="M43" i="109"/>
  <c r="M44" i="109"/>
  <c r="M45" i="109"/>
  <c r="M41" i="110"/>
  <c r="M42" i="110"/>
  <c r="M43" i="110"/>
  <c r="M44" i="110"/>
  <c r="M45" i="110"/>
  <c r="M41" i="111"/>
  <c r="M42" i="111"/>
  <c r="M43" i="111"/>
  <c r="M44" i="111"/>
  <c r="M45" i="111"/>
  <c r="M41" i="112"/>
  <c r="M42" i="112"/>
  <c r="M43" i="112"/>
  <c r="M44" i="112"/>
  <c r="M45" i="112"/>
  <c r="M41" i="113"/>
  <c r="M42" i="113"/>
  <c r="M43" i="113"/>
  <c r="M44" i="113"/>
  <c r="M45" i="113"/>
  <c r="M41" i="114"/>
  <c r="M42" i="114"/>
  <c r="M43" i="114"/>
  <c r="M44" i="114"/>
  <c r="M45" i="114"/>
  <c r="M41" i="115"/>
  <c r="M42" i="115"/>
  <c r="M43" i="115"/>
  <c r="M44" i="115"/>
  <c r="M45" i="115"/>
  <c r="M41" i="116"/>
  <c r="M42" i="116"/>
  <c r="M43" i="116"/>
  <c r="M44" i="116"/>
  <c r="M45" i="116"/>
  <c r="M41" i="117"/>
  <c r="M42" i="117"/>
  <c r="M43" i="117"/>
  <c r="M44" i="117"/>
  <c r="M45" i="117"/>
  <c r="M41" i="118"/>
  <c r="M42" i="118"/>
  <c r="M43" i="118"/>
  <c r="M44" i="118"/>
  <c r="M45" i="118"/>
  <c r="M41" i="119"/>
  <c r="M42" i="119"/>
  <c r="M43" i="119"/>
  <c r="M44" i="119"/>
  <c r="M45" i="119"/>
  <c r="M41" i="120"/>
  <c r="M42" i="120"/>
  <c r="M43" i="120"/>
  <c r="M44" i="120"/>
  <c r="M45" i="120"/>
  <c r="M41" i="121"/>
  <c r="M42" i="121"/>
  <c r="M43" i="121"/>
  <c r="M44" i="121"/>
  <c r="M45" i="121"/>
  <c r="M41" i="122"/>
  <c r="M42" i="122"/>
  <c r="M43" i="122"/>
  <c r="M44" i="122"/>
  <c r="M45" i="122"/>
  <c r="M41" i="123"/>
  <c r="M42" i="123"/>
  <c r="M43" i="123"/>
  <c r="M44" i="123"/>
  <c r="M45" i="123"/>
  <c r="M41" i="125"/>
  <c r="M42" i="125"/>
  <c r="M43" i="125"/>
  <c r="M44" i="125"/>
  <c r="M45" i="125"/>
  <c r="M41" i="126"/>
  <c r="M42" i="126"/>
  <c r="M43" i="126"/>
  <c r="M44" i="126"/>
  <c r="M45" i="126"/>
  <c r="M41" i="127"/>
  <c r="M42" i="127"/>
  <c r="M43" i="127"/>
  <c r="M44" i="127"/>
  <c r="M45" i="127"/>
  <c r="M41" i="128"/>
  <c r="M42" i="128"/>
  <c r="M43" i="128"/>
  <c r="M44" i="128"/>
  <c r="M45" i="128"/>
  <c r="M41" i="129"/>
  <c r="M42" i="129"/>
  <c r="M43" i="129"/>
  <c r="M44" i="129"/>
  <c r="M45" i="129"/>
  <c r="M73" i="130"/>
  <c r="M74" i="130"/>
  <c r="M75" i="130"/>
  <c r="M76" i="130"/>
  <c r="M77" i="130"/>
  <c r="M74" i="131"/>
  <c r="M75" i="131"/>
  <c r="M76" i="131"/>
  <c r="M77" i="131"/>
  <c r="M78" i="131"/>
  <c r="M74" i="132"/>
  <c r="M75" i="132"/>
  <c r="M76" i="132"/>
  <c r="M77" i="132"/>
  <c r="M78" i="132"/>
  <c r="M74" i="133"/>
  <c r="M75" i="133"/>
  <c r="M76" i="133"/>
  <c r="M77" i="133"/>
  <c r="M78" i="133"/>
  <c r="M74" i="134"/>
  <c r="M75" i="134"/>
  <c r="M76" i="134"/>
  <c r="M77" i="134"/>
  <c r="M78" i="134"/>
  <c r="M41" i="95"/>
  <c r="M42" i="95"/>
  <c r="M43" i="95"/>
  <c r="M44" i="95"/>
  <c r="M45" i="95"/>
  <c r="M40" i="10"/>
  <c r="N40" i="10" s="1"/>
  <c r="M40" i="96"/>
  <c r="M40" i="97"/>
  <c r="M40" i="98"/>
  <c r="M40" i="99"/>
  <c r="M40" i="100"/>
  <c r="M40" i="101"/>
  <c r="M40" i="102"/>
  <c r="M40" i="103"/>
  <c r="M40" i="104"/>
  <c r="M40" i="105"/>
  <c r="M40" i="106"/>
  <c r="M40" i="108"/>
  <c r="M40" i="107"/>
  <c r="M40" i="109"/>
  <c r="M40" i="110"/>
  <c r="M40" i="111"/>
  <c r="M40" i="112"/>
  <c r="M40" i="113"/>
  <c r="M40" i="114"/>
  <c r="M40" i="115"/>
  <c r="M40" i="116"/>
  <c r="M40" i="117"/>
  <c r="M40" i="118"/>
  <c r="M40" i="119"/>
  <c r="M40" i="120"/>
  <c r="M40" i="121"/>
  <c r="M40" i="122"/>
  <c r="M40" i="123"/>
  <c r="M40" i="125"/>
  <c r="M40" i="126"/>
  <c r="M40" i="127"/>
  <c r="M40" i="128"/>
  <c r="M40" i="129"/>
  <c r="M72" i="130"/>
  <c r="M73" i="131"/>
  <c r="M73" i="132"/>
  <c r="M73" i="133"/>
  <c r="M73" i="134"/>
  <c r="M40" i="95"/>
  <c r="G45" i="10"/>
  <c r="H45" i="10" s="1"/>
  <c r="G45" i="96"/>
  <c r="G45" i="97"/>
  <c r="G45" i="98"/>
  <c r="G45" i="99"/>
  <c r="G45" i="100"/>
  <c r="G45" i="101"/>
  <c r="G45" i="102"/>
  <c r="G45" i="103"/>
  <c r="G45" i="104"/>
  <c r="G45" i="105"/>
  <c r="G45" i="106"/>
  <c r="G45" i="108"/>
  <c r="G45" i="107"/>
  <c r="G45" i="109"/>
  <c r="G45" i="110"/>
  <c r="G45" i="111"/>
  <c r="G45" i="112"/>
  <c r="G45" i="113"/>
  <c r="G45" i="114"/>
  <c r="G45" i="115"/>
  <c r="G45" i="116"/>
  <c r="G45" i="117"/>
  <c r="G45" i="118"/>
  <c r="G45" i="119"/>
  <c r="G45" i="120"/>
  <c r="G45" i="121"/>
  <c r="G45" i="122"/>
  <c r="G45" i="123"/>
  <c r="G45" i="125"/>
  <c r="G45" i="126"/>
  <c r="G45" i="127"/>
  <c r="G45" i="128"/>
  <c r="G45" i="129"/>
  <c r="G77" i="130"/>
  <c r="G78" i="131"/>
  <c r="G78" i="132"/>
  <c r="G78" i="133"/>
  <c r="G78" i="134"/>
  <c r="G41" i="10"/>
  <c r="H41" i="10" s="1"/>
  <c r="G42" i="10"/>
  <c r="H42" i="10" s="1"/>
  <c r="G43" i="10"/>
  <c r="H43" i="10" s="1"/>
  <c r="G44" i="10"/>
  <c r="H44" i="10" s="1"/>
  <c r="G41" i="96"/>
  <c r="G42" i="96"/>
  <c r="G43" i="96"/>
  <c r="G44" i="96"/>
  <c r="G41" i="97"/>
  <c r="G42" i="97"/>
  <c r="G43" i="97"/>
  <c r="G44" i="97"/>
  <c r="G41" i="98"/>
  <c r="G42" i="98"/>
  <c r="G43" i="98"/>
  <c r="G44" i="98"/>
  <c r="G41" i="99"/>
  <c r="G42" i="99"/>
  <c r="G43" i="99"/>
  <c r="G44" i="99"/>
  <c r="G41" i="100"/>
  <c r="G42" i="100"/>
  <c r="G43" i="100"/>
  <c r="G44" i="100"/>
  <c r="G41" i="101"/>
  <c r="G42" i="101"/>
  <c r="G43" i="101"/>
  <c r="G44" i="101"/>
  <c r="G41" i="102"/>
  <c r="G42" i="102"/>
  <c r="G43" i="102"/>
  <c r="G44" i="102"/>
  <c r="G41" i="103"/>
  <c r="G42" i="103"/>
  <c r="G43" i="103"/>
  <c r="G44" i="103"/>
  <c r="G41" i="104"/>
  <c r="G42" i="104"/>
  <c r="G43" i="104"/>
  <c r="G44" i="104"/>
  <c r="G41" i="105"/>
  <c r="G42" i="105"/>
  <c r="G43" i="105"/>
  <c r="G44" i="105"/>
  <c r="G41" i="106"/>
  <c r="G42" i="106"/>
  <c r="G43" i="106"/>
  <c r="G44" i="106"/>
  <c r="G41" i="108"/>
  <c r="G42" i="108"/>
  <c r="G43" i="108"/>
  <c r="G44" i="108"/>
  <c r="G41" i="107"/>
  <c r="G42" i="107"/>
  <c r="G43" i="107"/>
  <c r="G44" i="107"/>
  <c r="G41" i="109"/>
  <c r="G42" i="109"/>
  <c r="G43" i="109"/>
  <c r="G44" i="109"/>
  <c r="G41" i="110"/>
  <c r="G42" i="110"/>
  <c r="G43" i="110"/>
  <c r="G44" i="110"/>
  <c r="G41" i="111"/>
  <c r="G42" i="111"/>
  <c r="G43" i="111"/>
  <c r="G44" i="111"/>
  <c r="G41" i="112"/>
  <c r="G42" i="112"/>
  <c r="G43" i="112"/>
  <c r="G44" i="112"/>
  <c r="G41" i="113"/>
  <c r="G42" i="113"/>
  <c r="G43" i="113"/>
  <c r="G44" i="113"/>
  <c r="G41" i="114"/>
  <c r="G42" i="114"/>
  <c r="G43" i="114"/>
  <c r="G44" i="114"/>
  <c r="G41" i="115"/>
  <c r="G42" i="115"/>
  <c r="G43" i="115"/>
  <c r="G44" i="115"/>
  <c r="G41" i="116"/>
  <c r="G42" i="116"/>
  <c r="G43" i="116"/>
  <c r="G44" i="116"/>
  <c r="G41" i="117"/>
  <c r="G42" i="117"/>
  <c r="G43" i="117"/>
  <c r="G44" i="117"/>
  <c r="G41" i="118"/>
  <c r="G42" i="118"/>
  <c r="G43" i="118"/>
  <c r="G44" i="118"/>
  <c r="G41" i="119"/>
  <c r="G42" i="119"/>
  <c r="G43" i="119"/>
  <c r="G44" i="119"/>
  <c r="G41" i="120"/>
  <c r="G42" i="120"/>
  <c r="G43" i="120"/>
  <c r="G44" i="120"/>
  <c r="G41" i="121"/>
  <c r="G42" i="121"/>
  <c r="G43" i="121"/>
  <c r="G44" i="121"/>
  <c r="G41" i="122"/>
  <c r="G42" i="122"/>
  <c r="G43" i="122"/>
  <c r="G44" i="122"/>
  <c r="G41" i="123"/>
  <c r="G42" i="123"/>
  <c r="G43" i="123"/>
  <c r="G44" i="123"/>
  <c r="G41" i="125"/>
  <c r="G42" i="125"/>
  <c r="G43" i="125"/>
  <c r="G44" i="125"/>
  <c r="G41" i="126"/>
  <c r="G42" i="126"/>
  <c r="G43" i="126"/>
  <c r="G44" i="126"/>
  <c r="G41" i="127"/>
  <c r="G42" i="127"/>
  <c r="G43" i="127"/>
  <c r="G44" i="127"/>
  <c r="G41" i="128"/>
  <c r="G42" i="128"/>
  <c r="G43" i="128"/>
  <c r="G44" i="128"/>
  <c r="G41" i="129"/>
  <c r="G42" i="129"/>
  <c r="G43" i="129"/>
  <c r="G44" i="129"/>
  <c r="G73" i="130"/>
  <c r="G74" i="130"/>
  <c r="G75" i="130"/>
  <c r="G76" i="130"/>
  <c r="G74" i="131"/>
  <c r="G75" i="131"/>
  <c r="G76" i="131"/>
  <c r="G77" i="131"/>
  <c r="G74" i="132"/>
  <c r="G75" i="132"/>
  <c r="G76" i="132"/>
  <c r="G77" i="132"/>
  <c r="G74" i="133"/>
  <c r="G75" i="133"/>
  <c r="G76" i="133"/>
  <c r="G77" i="133"/>
  <c r="G74" i="134"/>
  <c r="G75" i="134"/>
  <c r="G76" i="134"/>
  <c r="G77" i="134"/>
  <c r="G40" i="96"/>
  <c r="G40" i="97"/>
  <c r="G40" i="98"/>
  <c r="G40" i="99"/>
  <c r="G40" i="100"/>
  <c r="G40" i="101"/>
  <c r="G40" i="102"/>
  <c r="G40" i="103"/>
  <c r="G40" i="104"/>
  <c r="G40" i="105"/>
  <c r="G40" i="106"/>
  <c r="G40" i="108"/>
  <c r="G40" i="107"/>
  <c r="G40" i="109"/>
  <c r="G40" i="110"/>
  <c r="G40" i="111"/>
  <c r="G40" i="112"/>
  <c r="G40" i="113"/>
  <c r="G40" i="114"/>
  <c r="G40" i="115"/>
  <c r="G40" i="116"/>
  <c r="G40" i="117"/>
  <c r="G40" i="118"/>
  <c r="G40" i="119"/>
  <c r="G40" i="120"/>
  <c r="G40" i="121"/>
  <c r="G40" i="122"/>
  <c r="G40" i="123"/>
  <c r="G40" i="125"/>
  <c r="G40" i="126"/>
  <c r="G40" i="127"/>
  <c r="G40" i="128"/>
  <c r="G40" i="129"/>
  <c r="G72" i="130"/>
  <c r="G73" i="131"/>
  <c r="G73" i="132"/>
  <c r="G73" i="133"/>
  <c r="G73" i="134"/>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39" i="125"/>
  <c r="H39" i="126"/>
  <c r="H39" i="127"/>
  <c r="H39" i="128"/>
  <c r="H39" i="129"/>
  <c r="H71" i="130"/>
  <c r="H72" i="131"/>
  <c r="H72" i="132"/>
  <c r="H72" i="133"/>
  <c r="H72" i="134"/>
  <c r="H39" i="95"/>
  <c r="B41" i="10"/>
  <c r="B42" i="10"/>
  <c r="B43" i="10"/>
  <c r="B44" i="10"/>
  <c r="B45" i="10"/>
  <c r="B41" i="96"/>
  <c r="B42" i="96"/>
  <c r="B43" i="96"/>
  <c r="B44" i="96"/>
  <c r="B45" i="96"/>
  <c r="B41" i="97"/>
  <c r="B42" i="97"/>
  <c r="B43" i="97"/>
  <c r="B44" i="97"/>
  <c r="B45" i="97"/>
  <c r="B41" i="98"/>
  <c r="B42" i="98"/>
  <c r="B43" i="98"/>
  <c r="B44" i="98"/>
  <c r="B45" i="98"/>
  <c r="B41" i="99"/>
  <c r="B42" i="99"/>
  <c r="B43" i="99"/>
  <c r="B44" i="99"/>
  <c r="B45" i="99"/>
  <c r="B41" i="100"/>
  <c r="B42" i="100"/>
  <c r="B43" i="100"/>
  <c r="B44" i="100"/>
  <c r="B45" i="100"/>
  <c r="B41" i="101"/>
  <c r="B42" i="101"/>
  <c r="B43" i="101"/>
  <c r="B44" i="101"/>
  <c r="B45" i="101"/>
  <c r="B41" i="102"/>
  <c r="B42" i="102"/>
  <c r="B43" i="102"/>
  <c r="B44" i="102"/>
  <c r="B45" i="102"/>
  <c r="B41" i="103"/>
  <c r="B42" i="103"/>
  <c r="B43" i="103"/>
  <c r="B44" i="103"/>
  <c r="B45" i="103"/>
  <c r="B41" i="104"/>
  <c r="B42" i="104"/>
  <c r="B43" i="104"/>
  <c r="B44" i="104"/>
  <c r="B45" i="104"/>
  <c r="B41" i="105"/>
  <c r="B42" i="105"/>
  <c r="B43" i="105"/>
  <c r="B44" i="105"/>
  <c r="B45" i="105"/>
  <c r="B41" i="106"/>
  <c r="B42" i="106"/>
  <c r="B43" i="106"/>
  <c r="B44" i="106"/>
  <c r="B45" i="106"/>
  <c r="B41" i="108"/>
  <c r="B42" i="108"/>
  <c r="B43" i="108"/>
  <c r="B44" i="108"/>
  <c r="B45" i="108"/>
  <c r="B41" i="107"/>
  <c r="B42" i="107"/>
  <c r="B43" i="107"/>
  <c r="B44" i="107"/>
  <c r="B45" i="107"/>
  <c r="B41" i="109"/>
  <c r="B42" i="109"/>
  <c r="B43" i="109"/>
  <c r="B44" i="109"/>
  <c r="B45" i="109"/>
  <c r="B41" i="110"/>
  <c r="B42" i="110"/>
  <c r="B43" i="110"/>
  <c r="B44" i="110"/>
  <c r="B45" i="110"/>
  <c r="B41" i="111"/>
  <c r="B42" i="111"/>
  <c r="B43" i="111"/>
  <c r="B44" i="111"/>
  <c r="B45" i="111"/>
  <c r="B41" i="112"/>
  <c r="B42" i="112"/>
  <c r="B43" i="112"/>
  <c r="B44" i="112"/>
  <c r="B45" i="112"/>
  <c r="B41" i="113"/>
  <c r="B42" i="113"/>
  <c r="B43" i="113"/>
  <c r="B44" i="113"/>
  <c r="B45" i="113"/>
  <c r="B41" i="114"/>
  <c r="B42" i="114"/>
  <c r="B43" i="114"/>
  <c r="B44" i="114"/>
  <c r="B45" i="114"/>
  <c r="B41" i="115"/>
  <c r="B42" i="115"/>
  <c r="B43" i="115"/>
  <c r="B44" i="115"/>
  <c r="B45" i="115"/>
  <c r="B41" i="116"/>
  <c r="B42" i="116"/>
  <c r="B43" i="116"/>
  <c r="B44" i="116"/>
  <c r="B45" i="116"/>
  <c r="B41" i="117"/>
  <c r="B42" i="117"/>
  <c r="B43" i="117"/>
  <c r="B44" i="117"/>
  <c r="B45" i="117"/>
  <c r="B41" i="118"/>
  <c r="B42" i="118"/>
  <c r="B43" i="118"/>
  <c r="B44" i="118"/>
  <c r="B45" i="118"/>
  <c r="B41" i="119"/>
  <c r="B42" i="119"/>
  <c r="B43" i="119"/>
  <c r="B44" i="119"/>
  <c r="B45" i="119"/>
  <c r="B41" i="120"/>
  <c r="B42" i="120"/>
  <c r="B43" i="120"/>
  <c r="B44" i="120"/>
  <c r="B45" i="120"/>
  <c r="B41" i="121"/>
  <c r="B42" i="121"/>
  <c r="B43" i="121"/>
  <c r="B44" i="121"/>
  <c r="B45" i="121"/>
  <c r="B41" i="122"/>
  <c r="B42" i="122"/>
  <c r="B43" i="122"/>
  <c r="B44" i="122"/>
  <c r="B45" i="122"/>
  <c r="B41" i="123"/>
  <c r="B42" i="123"/>
  <c r="B43" i="123"/>
  <c r="B44" i="123"/>
  <c r="B45" i="123"/>
  <c r="B41" i="125"/>
  <c r="B42" i="125"/>
  <c r="B43" i="125"/>
  <c r="B44" i="125"/>
  <c r="B45" i="125"/>
  <c r="B41" i="126"/>
  <c r="B42" i="126"/>
  <c r="B43" i="126"/>
  <c r="B44" i="126"/>
  <c r="B45" i="126"/>
  <c r="B41" i="127"/>
  <c r="B42" i="127"/>
  <c r="B43" i="127"/>
  <c r="B44" i="127"/>
  <c r="B45" i="127"/>
  <c r="B41" i="128"/>
  <c r="B42" i="128"/>
  <c r="B43" i="128"/>
  <c r="B44" i="128"/>
  <c r="B45" i="128"/>
  <c r="B41" i="129"/>
  <c r="B42" i="129"/>
  <c r="B43" i="129"/>
  <c r="B44" i="129"/>
  <c r="B45" i="129"/>
  <c r="B73" i="130"/>
  <c r="B74" i="130"/>
  <c r="B75" i="130"/>
  <c r="B76" i="130"/>
  <c r="B77" i="130"/>
  <c r="B74" i="131"/>
  <c r="B75" i="131"/>
  <c r="B76" i="131"/>
  <c r="B77" i="131"/>
  <c r="B78" i="131"/>
  <c r="B74" i="132"/>
  <c r="B75" i="132"/>
  <c r="B76" i="132"/>
  <c r="B77" i="132"/>
  <c r="B78" i="132"/>
  <c r="B74" i="133"/>
  <c r="B75" i="133"/>
  <c r="B76" i="133"/>
  <c r="B77" i="133"/>
  <c r="B78" i="133"/>
  <c r="B74" i="134"/>
  <c r="B75" i="134"/>
  <c r="B76" i="134"/>
  <c r="B77" i="134"/>
  <c r="B78" i="134"/>
  <c r="B41" i="95"/>
  <c r="B42" i="95"/>
  <c r="B43" i="95"/>
  <c r="B44" i="95"/>
  <c r="B45" i="95"/>
  <c r="B40" i="10"/>
  <c r="B40" i="96"/>
  <c r="B40" i="97"/>
  <c r="B40" i="98"/>
  <c r="B40" i="99"/>
  <c r="B40" i="100"/>
  <c r="B40" i="101"/>
  <c r="B40" i="102"/>
  <c r="B40" i="103"/>
  <c r="B40" i="104"/>
  <c r="B40" i="105"/>
  <c r="B40" i="106"/>
  <c r="B40" i="108"/>
  <c r="B40" i="107"/>
  <c r="B40" i="109"/>
  <c r="B40" i="110"/>
  <c r="B40" i="111"/>
  <c r="B40" i="112"/>
  <c r="B40" i="113"/>
  <c r="B40" i="114"/>
  <c r="B40" i="115"/>
  <c r="B40" i="116"/>
  <c r="B40" i="117"/>
  <c r="B40" i="118"/>
  <c r="B40" i="119"/>
  <c r="B40" i="120"/>
  <c r="B40" i="121"/>
  <c r="B40" i="122"/>
  <c r="B40" i="123"/>
  <c r="B40" i="125"/>
  <c r="B40" i="126"/>
  <c r="B40" i="127"/>
  <c r="B40" i="128"/>
  <c r="B40" i="129"/>
  <c r="B72" i="130"/>
  <c r="B73" i="131"/>
  <c r="B73" i="132"/>
  <c r="B73" i="133"/>
  <c r="B73" i="134"/>
  <c r="B40" i="95"/>
  <c r="AE37" i="95"/>
  <c r="AE37" i="96"/>
  <c r="AE37" i="97"/>
  <c r="AE37" i="98"/>
  <c r="AE37" i="99"/>
  <c r="AE37" i="100"/>
  <c r="AE37" i="101"/>
  <c r="AE37" i="102"/>
  <c r="AE37" i="103"/>
  <c r="AE37" i="104"/>
  <c r="AE37" i="105"/>
  <c r="AE37" i="106"/>
  <c r="AE37" i="108"/>
  <c r="AE37" i="107"/>
  <c r="AE37" i="109"/>
  <c r="AE37" i="110"/>
  <c r="AE37" i="111"/>
  <c r="AE37" i="112"/>
  <c r="AE37" i="113"/>
  <c r="AE37" i="114"/>
  <c r="AE37" i="115"/>
  <c r="AE37" i="116"/>
  <c r="AE37" i="117"/>
  <c r="AE37" i="118"/>
  <c r="AE37" i="119"/>
  <c r="AE37" i="120"/>
  <c r="AE37" i="121"/>
  <c r="AE37" i="122"/>
  <c r="AE37" i="123"/>
  <c r="AE37" i="125"/>
  <c r="AE37" i="126"/>
  <c r="AE37" i="127"/>
  <c r="AE37" i="128"/>
  <c r="AE37" i="129"/>
  <c r="AE56" i="130"/>
  <c r="AE57" i="131"/>
  <c r="AE57" i="132"/>
  <c r="AE57" i="133"/>
  <c r="AE57" i="134"/>
  <c r="AE37" i="10"/>
  <c r="AF37" i="10" s="1"/>
  <c r="AE36" i="95"/>
  <c r="AE35" i="95" s="1"/>
  <c r="AE36" i="96"/>
  <c r="AE36" i="97"/>
  <c r="AE35" i="97" s="1"/>
  <c r="AE36" i="98"/>
  <c r="AE36" i="99"/>
  <c r="AE35" i="99" s="1"/>
  <c r="AE36" i="100"/>
  <c r="AE35" i="100" s="1"/>
  <c r="AE36" i="101"/>
  <c r="AE35" i="101" s="1"/>
  <c r="AE36" i="102"/>
  <c r="AE36" i="103"/>
  <c r="AE35" i="103" s="1"/>
  <c r="AE36" i="104"/>
  <c r="AE35" i="104" s="1"/>
  <c r="AE36" i="105"/>
  <c r="AE35" i="105" s="1"/>
  <c r="AE36" i="106"/>
  <c r="AE36" i="108"/>
  <c r="AE35" i="108" s="1"/>
  <c r="AE36" i="107"/>
  <c r="AE35" i="107" s="1"/>
  <c r="AE36" i="109"/>
  <c r="AE35" i="109" s="1"/>
  <c r="AE36" i="110"/>
  <c r="AE36" i="111"/>
  <c r="AE35" i="111" s="1"/>
  <c r="AE36" i="112"/>
  <c r="AE35" i="112" s="1"/>
  <c r="AE36" i="113"/>
  <c r="AE35" i="113" s="1"/>
  <c r="AE36" i="114"/>
  <c r="AE36" i="115"/>
  <c r="AE35" i="115" s="1"/>
  <c r="AE36" i="116"/>
  <c r="AE35" i="116" s="1"/>
  <c r="AE36" i="117"/>
  <c r="AE35" i="117" s="1"/>
  <c r="AE36" i="118"/>
  <c r="AE36" i="119"/>
  <c r="AE35" i="119" s="1"/>
  <c r="AE36" i="120"/>
  <c r="AE35" i="120" s="1"/>
  <c r="AE36" i="121"/>
  <c r="AE35" i="121" s="1"/>
  <c r="AE36" i="122"/>
  <c r="AE36" i="123"/>
  <c r="AE35" i="123" s="1"/>
  <c r="AE36" i="125"/>
  <c r="AE35" i="125" s="1"/>
  <c r="AE36" i="126"/>
  <c r="AE35" i="126" s="1"/>
  <c r="AE36" i="127"/>
  <c r="AE36" i="128"/>
  <c r="AE35" i="128" s="1"/>
  <c r="AE36" i="129"/>
  <c r="AE35" i="129" s="1"/>
  <c r="AE55" i="130"/>
  <c r="AE54" i="130" s="1"/>
  <c r="AE56" i="131"/>
  <c r="AE56" i="132"/>
  <c r="AE56" i="133"/>
  <c r="AE55" i="133" s="1"/>
  <c r="AE56" i="134"/>
  <c r="AE55" i="134" s="1"/>
  <c r="AE36" i="10"/>
  <c r="AF36" i="10" s="1"/>
  <c r="Y37" i="95"/>
  <c r="Y37" i="96"/>
  <c r="Y37" i="97"/>
  <c r="Y37" i="98"/>
  <c r="Y37" i="99"/>
  <c r="Y37" i="100"/>
  <c r="Y37" i="101"/>
  <c r="Y37" i="102"/>
  <c r="Y37" i="103"/>
  <c r="Y37" i="104"/>
  <c r="Y37" i="105"/>
  <c r="Y37" i="106"/>
  <c r="Y37" i="108"/>
  <c r="Y37" i="107"/>
  <c r="Y37" i="109"/>
  <c r="Y37" i="110"/>
  <c r="Y37" i="111"/>
  <c r="Y37" i="112"/>
  <c r="Y37" i="113"/>
  <c r="Y37" i="114"/>
  <c r="Y37" i="115"/>
  <c r="Y37" i="116"/>
  <c r="Y37" i="117"/>
  <c r="Y37" i="118"/>
  <c r="Y37" i="119"/>
  <c r="Y37" i="120"/>
  <c r="Y37" i="121"/>
  <c r="Y37" i="122"/>
  <c r="Y37" i="123"/>
  <c r="Y37" i="125"/>
  <c r="Y37" i="126"/>
  <c r="Y37" i="127"/>
  <c r="Y37" i="128"/>
  <c r="Y37" i="129"/>
  <c r="Y56" i="130"/>
  <c r="Y57" i="131"/>
  <c r="Y57" i="132"/>
  <c r="Y57" i="133"/>
  <c r="Y57" i="134"/>
  <c r="Y37" i="10"/>
  <c r="Z37" i="10" s="1"/>
  <c r="Y36" i="95"/>
  <c r="Y35" i="95" s="1"/>
  <c r="Y36" i="96"/>
  <c r="Y35" i="96" s="1"/>
  <c r="Y36" i="97"/>
  <c r="Y35" i="97" s="1"/>
  <c r="Y36" i="98"/>
  <c r="Y35" i="98" s="1"/>
  <c r="Y36" i="99"/>
  <c r="Y35" i="99" s="1"/>
  <c r="Y36" i="100"/>
  <c r="Y35" i="100" s="1"/>
  <c r="Y36" i="101"/>
  <c r="Y35" i="101" s="1"/>
  <c r="Y36" i="102"/>
  <c r="Y36" i="103"/>
  <c r="Y35" i="103" s="1"/>
  <c r="Y36" i="104"/>
  <c r="Y35" i="104" s="1"/>
  <c r="Y36" i="105"/>
  <c r="Y35" i="105" s="1"/>
  <c r="Y36" i="106"/>
  <c r="Y36" i="108"/>
  <c r="Y35" i="108" s="1"/>
  <c r="Y36" i="107"/>
  <c r="Y35" i="107" s="1"/>
  <c r="Y36" i="109"/>
  <c r="Y35" i="109" s="1"/>
  <c r="Y36" i="110"/>
  <c r="Y35" i="110" s="1"/>
  <c r="Y36" i="111"/>
  <c r="Y35" i="111" s="1"/>
  <c r="Y36" i="112"/>
  <c r="Y36" i="113"/>
  <c r="Y35" i="113" s="1"/>
  <c r="Y36" i="114"/>
  <c r="Y35" i="114" s="1"/>
  <c r="Y36" i="115"/>
  <c r="Y36" i="116"/>
  <c r="Y35" i="116" s="1"/>
  <c r="Y36" i="117"/>
  <c r="Y35" i="117" s="1"/>
  <c r="Y36" i="118"/>
  <c r="Y35" i="118" s="1"/>
  <c r="Y36" i="119"/>
  <c r="Y35" i="119" s="1"/>
  <c r="Y36" i="120"/>
  <c r="Y35" i="120" s="1"/>
  <c r="Y36" i="121"/>
  <c r="Y35" i="121" s="1"/>
  <c r="Y36" i="122"/>
  <c r="Y35" i="122" s="1"/>
  <c r="Y36" i="123"/>
  <c r="Y35" i="123" s="1"/>
  <c r="Y36" i="125"/>
  <c r="Y35" i="125" s="1"/>
  <c r="Y36" i="126"/>
  <c r="Y35" i="126" s="1"/>
  <c r="Y36" i="127"/>
  <c r="Y36" i="128"/>
  <c r="Y35" i="128" s="1"/>
  <c r="Y36" i="129"/>
  <c r="Y35" i="129" s="1"/>
  <c r="Y55" i="130"/>
  <c r="Y54" i="130" s="1"/>
  <c r="Y56" i="131"/>
  <c r="Y55" i="131" s="1"/>
  <c r="Y56" i="132"/>
  <c r="Y55" i="132" s="1"/>
  <c r="Y56" i="133"/>
  <c r="Y55" i="133" s="1"/>
  <c r="Y56" i="134"/>
  <c r="Y55" i="134" s="1"/>
  <c r="Y36" i="10"/>
  <c r="S37" i="95"/>
  <c r="S37" i="96"/>
  <c r="S37" i="97"/>
  <c r="S37" i="98"/>
  <c r="S37" i="99"/>
  <c r="S37" i="100"/>
  <c r="S37" i="101"/>
  <c r="S37" i="102"/>
  <c r="S37" i="103"/>
  <c r="S37" i="104"/>
  <c r="S37" i="105"/>
  <c r="S37" i="106"/>
  <c r="S37" i="108"/>
  <c r="S37" i="107"/>
  <c r="S37" i="109"/>
  <c r="S37" i="110"/>
  <c r="S37" i="111"/>
  <c r="S37" i="112"/>
  <c r="S37" i="113"/>
  <c r="S37" i="114"/>
  <c r="S37" i="115"/>
  <c r="S37" i="116"/>
  <c r="S37" i="117"/>
  <c r="S37" i="118"/>
  <c r="S37" i="119"/>
  <c r="S37" i="120"/>
  <c r="S37" i="121"/>
  <c r="S37" i="122"/>
  <c r="S37" i="123"/>
  <c r="S37" i="125"/>
  <c r="S37" i="126"/>
  <c r="S37" i="127"/>
  <c r="S37" i="128"/>
  <c r="S37" i="129"/>
  <c r="S56" i="130"/>
  <c r="S57" i="131"/>
  <c r="S57" i="132"/>
  <c r="S57" i="133"/>
  <c r="S57" i="134"/>
  <c r="S37" i="10"/>
  <c r="T37" i="10" s="1"/>
  <c r="S36" i="95"/>
  <c r="S35" i="95" s="1"/>
  <c r="S36" i="96"/>
  <c r="S35" i="96" s="1"/>
  <c r="S36" i="97"/>
  <c r="S35" i="97" s="1"/>
  <c r="S36" i="98"/>
  <c r="S36" i="99"/>
  <c r="S36" i="100"/>
  <c r="S35" i="100" s="1"/>
  <c r="S36" i="101"/>
  <c r="S35" i="101" s="1"/>
  <c r="S36" i="102"/>
  <c r="S36" i="103"/>
  <c r="S35" i="103" s="1"/>
  <c r="S36" i="104"/>
  <c r="S35" i="104" s="1"/>
  <c r="S36" i="105"/>
  <c r="S35" i="105" s="1"/>
  <c r="S36" i="106"/>
  <c r="S35" i="106" s="1"/>
  <c r="S36" i="108"/>
  <c r="S35" i="108" s="1"/>
  <c r="S36" i="107"/>
  <c r="S35" i="107" s="1"/>
  <c r="S36" i="109"/>
  <c r="S35" i="109" s="1"/>
  <c r="S36" i="110"/>
  <c r="S35" i="110" s="1"/>
  <c r="S36" i="111"/>
  <c r="S35" i="111" s="1"/>
  <c r="S36" i="112"/>
  <c r="S35" i="112" s="1"/>
  <c r="S36" i="113"/>
  <c r="S35" i="113" s="1"/>
  <c r="S36" i="114"/>
  <c r="S35" i="114" s="1"/>
  <c r="S36" i="115"/>
  <c r="S35" i="115" s="1"/>
  <c r="S36" i="116"/>
  <c r="S35" i="116" s="1"/>
  <c r="S36" i="117"/>
  <c r="S35" i="117" s="1"/>
  <c r="S36" i="118"/>
  <c r="S35" i="118" s="1"/>
  <c r="S36" i="119"/>
  <c r="S35" i="119" s="1"/>
  <c r="S36" i="120"/>
  <c r="S35" i="120" s="1"/>
  <c r="S36" i="121"/>
  <c r="S35" i="121" s="1"/>
  <c r="S36" i="122"/>
  <c r="S35" i="122" s="1"/>
  <c r="S36" i="123"/>
  <c r="S35" i="123" s="1"/>
  <c r="S36" i="125"/>
  <c r="S35" i="125" s="1"/>
  <c r="S36" i="126"/>
  <c r="S35" i="126" s="1"/>
  <c r="S36" i="127"/>
  <c r="S35" i="127" s="1"/>
  <c r="S36" i="128"/>
  <c r="S35" i="128" s="1"/>
  <c r="S36" i="129"/>
  <c r="S35" i="129" s="1"/>
  <c r="S55" i="130"/>
  <c r="S54" i="130" s="1"/>
  <c r="S56" i="131"/>
  <c r="S55" i="131" s="1"/>
  <c r="S56" i="132"/>
  <c r="S55" i="132" s="1"/>
  <c r="S56" i="133"/>
  <c r="S55" i="133" s="1"/>
  <c r="S56" i="134"/>
  <c r="S55" i="134" s="1"/>
  <c r="S36" i="10"/>
  <c r="M37" i="95"/>
  <c r="M37" i="96"/>
  <c r="M37" i="97"/>
  <c r="M37" i="98"/>
  <c r="M37" i="99"/>
  <c r="M37" i="100"/>
  <c r="M37" i="101"/>
  <c r="M37" i="102"/>
  <c r="M37" i="103"/>
  <c r="M37" i="104"/>
  <c r="M37" i="105"/>
  <c r="M37" i="106"/>
  <c r="M37" i="108"/>
  <c r="M37" i="107"/>
  <c r="M37" i="109"/>
  <c r="M37" i="110"/>
  <c r="M37" i="111"/>
  <c r="M37" i="112"/>
  <c r="M37" i="113"/>
  <c r="M37" i="114"/>
  <c r="M37" i="115"/>
  <c r="M37" i="116"/>
  <c r="M37" i="117"/>
  <c r="M37" i="118"/>
  <c r="M37" i="119"/>
  <c r="M37" i="120"/>
  <c r="M37" i="121"/>
  <c r="M37" i="122"/>
  <c r="M37" i="123"/>
  <c r="M37" i="125"/>
  <c r="M37" i="126"/>
  <c r="M37" i="127"/>
  <c r="M37" i="128"/>
  <c r="M37" i="129"/>
  <c r="M56" i="130"/>
  <c r="M57" i="131"/>
  <c r="M57" i="132"/>
  <c r="M57" i="133"/>
  <c r="M57" i="134"/>
  <c r="M37" i="10"/>
  <c r="N37" i="10" s="1"/>
  <c r="M36" i="95"/>
  <c r="M35" i="95" s="1"/>
  <c r="M36" i="96"/>
  <c r="M35" i="96" s="1"/>
  <c r="M36" i="97"/>
  <c r="M35" i="97" s="1"/>
  <c r="M36" i="98"/>
  <c r="M35" i="98" s="1"/>
  <c r="M36" i="99"/>
  <c r="M35" i="99" s="1"/>
  <c r="M36" i="100"/>
  <c r="M35" i="100" s="1"/>
  <c r="M36" i="101"/>
  <c r="M35" i="101" s="1"/>
  <c r="M36" i="102"/>
  <c r="M35" i="102" s="1"/>
  <c r="M36" i="103"/>
  <c r="M35" i="103" s="1"/>
  <c r="M36" i="104"/>
  <c r="M35" i="104" s="1"/>
  <c r="M36" i="105"/>
  <c r="M35" i="105" s="1"/>
  <c r="M36" i="106"/>
  <c r="M35" i="106" s="1"/>
  <c r="M36" i="108"/>
  <c r="M35" i="108" s="1"/>
  <c r="M36" i="107"/>
  <c r="M35" i="107" s="1"/>
  <c r="M36" i="109"/>
  <c r="M35" i="109" s="1"/>
  <c r="M36" i="110"/>
  <c r="M35" i="110" s="1"/>
  <c r="M36" i="111"/>
  <c r="M35" i="111" s="1"/>
  <c r="M36" i="112"/>
  <c r="M35" i="112" s="1"/>
  <c r="M36" i="113"/>
  <c r="M35" i="113" s="1"/>
  <c r="M36" i="114"/>
  <c r="M35" i="114" s="1"/>
  <c r="M36" i="115"/>
  <c r="M35" i="115" s="1"/>
  <c r="M36" i="116"/>
  <c r="M35" i="116" s="1"/>
  <c r="M36" i="117"/>
  <c r="M35" i="117" s="1"/>
  <c r="M36" i="118"/>
  <c r="M35" i="118" s="1"/>
  <c r="M36" i="119"/>
  <c r="M35" i="119" s="1"/>
  <c r="M36" i="120"/>
  <c r="M35" i="120" s="1"/>
  <c r="M36" i="121"/>
  <c r="M35" i="121" s="1"/>
  <c r="M36" i="122"/>
  <c r="M35" i="122" s="1"/>
  <c r="M36" i="123"/>
  <c r="M35" i="123" s="1"/>
  <c r="M36" i="125"/>
  <c r="M35" i="125" s="1"/>
  <c r="M36" i="126"/>
  <c r="M35" i="126" s="1"/>
  <c r="M36" i="127"/>
  <c r="M35" i="127" s="1"/>
  <c r="M36" i="128"/>
  <c r="M35" i="128" s="1"/>
  <c r="M36" i="129"/>
  <c r="M35" i="129" s="1"/>
  <c r="M55" i="130"/>
  <c r="M54" i="130" s="1"/>
  <c r="M56" i="131"/>
  <c r="M55" i="131" s="1"/>
  <c r="M56" i="132"/>
  <c r="M55" i="132" s="1"/>
  <c r="M56" i="133"/>
  <c r="M55" i="133" s="1"/>
  <c r="M56" i="134"/>
  <c r="M55" i="134" s="1"/>
  <c r="M36" i="10"/>
  <c r="G37" i="96"/>
  <c r="G37" i="97"/>
  <c r="G37" i="98"/>
  <c r="G37" i="99"/>
  <c r="G37" i="100"/>
  <c r="G37" i="101"/>
  <c r="G37" i="102"/>
  <c r="G37" i="103"/>
  <c r="G37" i="104"/>
  <c r="G37" i="105"/>
  <c r="G37" i="106"/>
  <c r="G37" i="108"/>
  <c r="G37" i="107"/>
  <c r="G37" i="109"/>
  <c r="G37" i="110"/>
  <c r="G37" i="111"/>
  <c r="G37" i="112"/>
  <c r="G37" i="113"/>
  <c r="G37" i="114"/>
  <c r="G37" i="115"/>
  <c r="G37" i="116"/>
  <c r="G37" i="117"/>
  <c r="G37" i="118"/>
  <c r="G37" i="119"/>
  <c r="G37" i="120"/>
  <c r="G37" i="121"/>
  <c r="G37" i="122"/>
  <c r="G37" i="123"/>
  <c r="G37" i="125"/>
  <c r="G37" i="126"/>
  <c r="G37" i="127"/>
  <c r="G37" i="128"/>
  <c r="G37" i="129"/>
  <c r="G56" i="130"/>
  <c r="G57" i="131"/>
  <c r="G57" i="132"/>
  <c r="G57" i="133"/>
  <c r="G57" i="134"/>
  <c r="G37" i="10"/>
  <c r="H37" i="10" s="1"/>
  <c r="G36" i="96"/>
  <c r="G35" i="96" s="1"/>
  <c r="G36" i="97"/>
  <c r="G36" i="98"/>
  <c r="G35" i="98" s="1"/>
  <c r="G36" i="99"/>
  <c r="G36" i="100"/>
  <c r="G35" i="100" s="1"/>
  <c r="G36" i="101"/>
  <c r="G36" i="102"/>
  <c r="G35" i="102" s="1"/>
  <c r="G36" i="103"/>
  <c r="G36" i="104"/>
  <c r="G35" i="104" s="1"/>
  <c r="G36" i="105"/>
  <c r="G36" i="106"/>
  <c r="G35" i="106" s="1"/>
  <c r="G36" i="108"/>
  <c r="G36" i="107"/>
  <c r="G35" i="107" s="1"/>
  <c r="G36" i="109"/>
  <c r="G35" i="109" s="1"/>
  <c r="G36" i="110"/>
  <c r="G35" i="110" s="1"/>
  <c r="G36" i="111"/>
  <c r="G36" i="112"/>
  <c r="G35" i="112" s="1"/>
  <c r="G36" i="113"/>
  <c r="G36" i="114"/>
  <c r="G35" i="114" s="1"/>
  <c r="G36" i="115"/>
  <c r="G36" i="116"/>
  <c r="G35" i="116" s="1"/>
  <c r="G36" i="117"/>
  <c r="G36" i="118"/>
  <c r="G35" i="118" s="1"/>
  <c r="G36" i="119"/>
  <c r="G36" i="120"/>
  <c r="G35" i="120" s="1"/>
  <c r="G36" i="121"/>
  <c r="G36" i="122"/>
  <c r="G35" i="122" s="1"/>
  <c r="G36" i="123"/>
  <c r="G36" i="125"/>
  <c r="G35" i="125" s="1"/>
  <c r="G36" i="126"/>
  <c r="G35" i="126" s="1"/>
  <c r="G36" i="127"/>
  <c r="G35" i="127" s="1"/>
  <c r="G36" i="128"/>
  <c r="G36" i="129"/>
  <c r="G35" i="129" s="1"/>
  <c r="G55" i="130"/>
  <c r="G56" i="131"/>
  <c r="G55" i="131" s="1"/>
  <c r="G56" i="132"/>
  <c r="G56" i="133"/>
  <c r="G55" i="133" s="1"/>
  <c r="G56" i="134"/>
  <c r="G36" i="10"/>
  <c r="B37" i="96"/>
  <c r="B37" i="97"/>
  <c r="B37" i="98"/>
  <c r="B37" i="99"/>
  <c r="B37" i="100"/>
  <c r="B37" i="101"/>
  <c r="B37" i="102"/>
  <c r="B37" i="103"/>
  <c r="B37" i="104"/>
  <c r="B37" i="105"/>
  <c r="B37" i="106"/>
  <c r="B37" i="108"/>
  <c r="B37" i="107"/>
  <c r="B37" i="109"/>
  <c r="B37" i="110"/>
  <c r="B37" i="111"/>
  <c r="B37" i="112"/>
  <c r="B37" i="113"/>
  <c r="B37" i="114"/>
  <c r="B37" i="115"/>
  <c r="B37" i="116"/>
  <c r="B37" i="117"/>
  <c r="B37" i="118"/>
  <c r="B37" i="119"/>
  <c r="B37" i="120"/>
  <c r="B37" i="121"/>
  <c r="B37" i="122"/>
  <c r="B37" i="123"/>
  <c r="B37" i="125"/>
  <c r="B37" i="126"/>
  <c r="B37" i="127"/>
  <c r="B37" i="128"/>
  <c r="B37" i="129"/>
  <c r="B56" i="130"/>
  <c r="B57" i="131"/>
  <c r="B57" i="132"/>
  <c r="B57" i="133"/>
  <c r="B57" i="134"/>
  <c r="B37" i="95"/>
  <c r="B36" i="96"/>
  <c r="B36" i="97"/>
  <c r="B36" i="98"/>
  <c r="B36" i="99"/>
  <c r="B36" i="100"/>
  <c r="B36" i="101"/>
  <c r="B36" i="102"/>
  <c r="B36" i="103"/>
  <c r="B36" i="104"/>
  <c r="B36" i="105"/>
  <c r="B36" i="106"/>
  <c r="B36" i="108"/>
  <c r="B36" i="107"/>
  <c r="B36" i="109"/>
  <c r="B36" i="110"/>
  <c r="B36" i="111"/>
  <c r="B36" i="112"/>
  <c r="B36" i="113"/>
  <c r="B36" i="114"/>
  <c r="B36" i="115"/>
  <c r="B36" i="116"/>
  <c r="B36" i="117"/>
  <c r="B36" i="118"/>
  <c r="B36" i="119"/>
  <c r="B36" i="120"/>
  <c r="B36" i="121"/>
  <c r="B36" i="122"/>
  <c r="B36" i="123"/>
  <c r="B36" i="125"/>
  <c r="B36" i="126"/>
  <c r="B36" i="127"/>
  <c r="B36" i="128"/>
  <c r="B36" i="129"/>
  <c r="B55" i="130"/>
  <c r="B56" i="131"/>
  <c r="B56" i="132"/>
  <c r="B56" i="133"/>
  <c r="B56" i="134"/>
  <c r="B36" i="95"/>
  <c r="AF35" i="95"/>
  <c r="AF35" i="96"/>
  <c r="AF35" i="97"/>
  <c r="AF35" i="98"/>
  <c r="AF35" i="99"/>
  <c r="AF35" i="100"/>
  <c r="AF35" i="101"/>
  <c r="AF35" i="102"/>
  <c r="AF35" i="103"/>
  <c r="AF35" i="104"/>
  <c r="AF35" i="105"/>
  <c r="AF35" i="106"/>
  <c r="AF35" i="108"/>
  <c r="AF35" i="107"/>
  <c r="AF35" i="109"/>
  <c r="AF35" i="110"/>
  <c r="AF35" i="111"/>
  <c r="AF35" i="112"/>
  <c r="AF35" i="113"/>
  <c r="AF35" i="114"/>
  <c r="AF35" i="115"/>
  <c r="AF35" i="116"/>
  <c r="AF35" i="117"/>
  <c r="AF35" i="118"/>
  <c r="AF35" i="119"/>
  <c r="AF35" i="120"/>
  <c r="AF35" i="121"/>
  <c r="AF35" i="122"/>
  <c r="AF35" i="123"/>
  <c r="AF35" i="125"/>
  <c r="AF35" i="126"/>
  <c r="AF35" i="127"/>
  <c r="AF35" i="128"/>
  <c r="AF35" i="129"/>
  <c r="AF54" i="130"/>
  <c r="AF55" i="131"/>
  <c r="AF55" i="132"/>
  <c r="AF55" i="133"/>
  <c r="AF55" i="134"/>
  <c r="AE35" i="96"/>
  <c r="Z35" i="95"/>
  <c r="Z35" i="96"/>
  <c r="Z35" i="97"/>
  <c r="Z35" i="98"/>
  <c r="Z35" i="99"/>
  <c r="Z35" i="100"/>
  <c r="Z35" i="101"/>
  <c r="Z35" i="102"/>
  <c r="Z35" i="103"/>
  <c r="Z35" i="104"/>
  <c r="Z35" i="105"/>
  <c r="Z35" i="106"/>
  <c r="Z35" i="108"/>
  <c r="Z35" i="107"/>
  <c r="Z35" i="109"/>
  <c r="Z35" i="110"/>
  <c r="Z35" i="111"/>
  <c r="Z35" i="112"/>
  <c r="Z35" i="113"/>
  <c r="Z35" i="114"/>
  <c r="Z35" i="115"/>
  <c r="Z35" i="116"/>
  <c r="Z35" i="117"/>
  <c r="Z35" i="118"/>
  <c r="Z35" i="119"/>
  <c r="Z35" i="120"/>
  <c r="Z35" i="121"/>
  <c r="Z35" i="122"/>
  <c r="Z35" i="123"/>
  <c r="Z35" i="125"/>
  <c r="Z35" i="126"/>
  <c r="Z35" i="127"/>
  <c r="Z35" i="128"/>
  <c r="Z35" i="129"/>
  <c r="Z54" i="130"/>
  <c r="Z55" i="131"/>
  <c r="Z55" i="132"/>
  <c r="Z55" i="133"/>
  <c r="Z55" i="134"/>
  <c r="Y35" i="112"/>
  <c r="T35" i="95"/>
  <c r="T35" i="96"/>
  <c r="T35" i="97"/>
  <c r="T35" i="98"/>
  <c r="T35" i="99"/>
  <c r="T35" i="100"/>
  <c r="T35" i="101"/>
  <c r="T35" i="102"/>
  <c r="T35" i="103"/>
  <c r="T35" i="104"/>
  <c r="T35" i="105"/>
  <c r="T35" i="106"/>
  <c r="T35" i="108"/>
  <c r="T35" i="107"/>
  <c r="T35" i="109"/>
  <c r="T35" i="110"/>
  <c r="T35" i="111"/>
  <c r="T35" i="112"/>
  <c r="T35" i="113"/>
  <c r="T35" i="114"/>
  <c r="T35" i="115"/>
  <c r="T35" i="116"/>
  <c r="T35" i="117"/>
  <c r="T35" i="118"/>
  <c r="T35" i="119"/>
  <c r="T35" i="120"/>
  <c r="T35" i="121"/>
  <c r="T35" i="122"/>
  <c r="T35" i="123"/>
  <c r="T35" i="125"/>
  <c r="T35" i="126"/>
  <c r="T35" i="127"/>
  <c r="T35" i="128"/>
  <c r="T35" i="129"/>
  <c r="T54" i="130"/>
  <c r="T55" i="131"/>
  <c r="T55" i="132"/>
  <c r="T55" i="133"/>
  <c r="T55" i="134"/>
  <c r="S35" i="99"/>
  <c r="N35" i="95"/>
  <c r="N35" i="96"/>
  <c r="N35" i="97"/>
  <c r="N35" i="98"/>
  <c r="N35" i="99"/>
  <c r="N35" i="100"/>
  <c r="N35" i="101"/>
  <c r="N35" i="102"/>
  <c r="N35" i="103"/>
  <c r="N35" i="104"/>
  <c r="N35" i="105"/>
  <c r="N35" i="106"/>
  <c r="N35" i="108"/>
  <c r="N35" i="107"/>
  <c r="N35" i="109"/>
  <c r="N35" i="110"/>
  <c r="N35" i="111"/>
  <c r="N35" i="112"/>
  <c r="N35" i="113"/>
  <c r="N35" i="114"/>
  <c r="N35" i="115"/>
  <c r="N35" i="116"/>
  <c r="N35" i="117"/>
  <c r="N35" i="118"/>
  <c r="N35" i="119"/>
  <c r="N35" i="120"/>
  <c r="N35" i="121"/>
  <c r="N35" i="122"/>
  <c r="N35" i="123"/>
  <c r="N35" i="125"/>
  <c r="N35" i="126"/>
  <c r="N35" i="127"/>
  <c r="N35" i="128"/>
  <c r="N35" i="129"/>
  <c r="N54" i="130"/>
  <c r="N55" i="131"/>
  <c r="N55" i="132"/>
  <c r="N55" i="133"/>
  <c r="N55" i="134"/>
  <c r="H35" i="95"/>
  <c r="H35" i="96"/>
  <c r="H35" i="97"/>
  <c r="H35" i="98"/>
  <c r="H35" i="99"/>
  <c r="H35" i="100"/>
  <c r="H35" i="101"/>
  <c r="H35" i="102"/>
  <c r="H35" i="103"/>
  <c r="H35" i="104"/>
  <c r="H35" i="105"/>
  <c r="H35" i="106"/>
  <c r="H35" i="108"/>
  <c r="H35" i="107"/>
  <c r="H35" i="109"/>
  <c r="H35" i="110"/>
  <c r="H35" i="111"/>
  <c r="H35" i="112"/>
  <c r="H35" i="113"/>
  <c r="H35" i="114"/>
  <c r="H35" i="115"/>
  <c r="H35" i="116"/>
  <c r="H35" i="117"/>
  <c r="H35" i="118"/>
  <c r="H35" i="119"/>
  <c r="H35" i="120"/>
  <c r="H35" i="121"/>
  <c r="H35" i="122"/>
  <c r="H35" i="123"/>
  <c r="H35" i="125"/>
  <c r="H35" i="126"/>
  <c r="H35" i="127"/>
  <c r="H35" i="128"/>
  <c r="H35" i="129"/>
  <c r="H54" i="130"/>
  <c r="H55" i="131"/>
  <c r="H55" i="132"/>
  <c r="H55" i="133"/>
  <c r="H55" i="134"/>
  <c r="B37" i="10"/>
  <c r="B36" i="10"/>
  <c r="AE29" i="95"/>
  <c r="AE29" i="96"/>
  <c r="AE29" i="97"/>
  <c r="AE29" i="98"/>
  <c r="AE29" i="99"/>
  <c r="AE29" i="100"/>
  <c r="AE29" i="101"/>
  <c r="AE29" i="102"/>
  <c r="AE29" i="103"/>
  <c r="AE29" i="104"/>
  <c r="AE29" i="105"/>
  <c r="AE29" i="106"/>
  <c r="AE29" i="108"/>
  <c r="AE29" i="107"/>
  <c r="AE29" i="109"/>
  <c r="AE29" i="110"/>
  <c r="AE29" i="111"/>
  <c r="AE29" i="112"/>
  <c r="AE29" i="113"/>
  <c r="AE29" i="114"/>
  <c r="AE29" i="115"/>
  <c r="AE29" i="116"/>
  <c r="AE29" i="117"/>
  <c r="AE29" i="118"/>
  <c r="AE29" i="119"/>
  <c r="AE29" i="120"/>
  <c r="AE29" i="121"/>
  <c r="AE29" i="122"/>
  <c r="AE29" i="123"/>
  <c r="AE29" i="125"/>
  <c r="AE29" i="126"/>
  <c r="AE29" i="127"/>
  <c r="AE29" i="128"/>
  <c r="AE29" i="129"/>
  <c r="AE38" i="130"/>
  <c r="AE39" i="131"/>
  <c r="AE39" i="132"/>
  <c r="AE39" i="133"/>
  <c r="AE39" i="134"/>
  <c r="AE29" i="10"/>
  <c r="AF29" i="10" s="1"/>
  <c r="Y29" i="95"/>
  <c r="Y29" i="96"/>
  <c r="Y29" i="97"/>
  <c r="Y29" i="98"/>
  <c r="Y29" i="99"/>
  <c r="Y29" i="100"/>
  <c r="Y29" i="101"/>
  <c r="Y29" i="102"/>
  <c r="Y29" i="103"/>
  <c r="Y29" i="104"/>
  <c r="Y29" i="105"/>
  <c r="Y29" i="106"/>
  <c r="Y29" i="108"/>
  <c r="Y29" i="107"/>
  <c r="Y29" i="109"/>
  <c r="Y29" i="110"/>
  <c r="Y29" i="111"/>
  <c r="Y29" i="112"/>
  <c r="Y29" i="113"/>
  <c r="Y29" i="114"/>
  <c r="Y29" i="115"/>
  <c r="Y29" i="116"/>
  <c r="Y29" i="117"/>
  <c r="Y29" i="118"/>
  <c r="Y29" i="119"/>
  <c r="Y29" i="120"/>
  <c r="Y29" i="121"/>
  <c r="Y29" i="122"/>
  <c r="Y29" i="123"/>
  <c r="Y29" i="125"/>
  <c r="Y29" i="126"/>
  <c r="Y29" i="127"/>
  <c r="Y29" i="128"/>
  <c r="Y29" i="129"/>
  <c r="Y38" i="130"/>
  <c r="Y39" i="131"/>
  <c r="Y39" i="132"/>
  <c r="Y39" i="133"/>
  <c r="Y39" i="134"/>
  <c r="Y29" i="10"/>
  <c r="Z29" i="10" s="1"/>
  <c r="S29" i="95"/>
  <c r="S28" i="95" s="1"/>
  <c r="S29" i="96"/>
  <c r="S28" i="96" s="1"/>
  <c r="S29" i="97"/>
  <c r="S28" i="97" s="1"/>
  <c r="S29" i="98"/>
  <c r="S28" i="98" s="1"/>
  <c r="S29" i="99"/>
  <c r="S28" i="99" s="1"/>
  <c r="S29" i="100"/>
  <c r="S28" i="100" s="1"/>
  <c r="S29" i="101"/>
  <c r="S28" i="101" s="1"/>
  <c r="S29" i="102"/>
  <c r="S28" i="102" s="1"/>
  <c r="S29" i="103"/>
  <c r="S28" i="103" s="1"/>
  <c r="S29" i="104"/>
  <c r="S28" i="104" s="1"/>
  <c r="S29" i="105"/>
  <c r="S28" i="105" s="1"/>
  <c r="S29" i="106"/>
  <c r="S28" i="106" s="1"/>
  <c r="S29" i="108"/>
  <c r="S28" i="108" s="1"/>
  <c r="S29" i="107"/>
  <c r="S28" i="107" s="1"/>
  <c r="S29" i="109"/>
  <c r="S28" i="109" s="1"/>
  <c r="S29" i="110"/>
  <c r="S28" i="110" s="1"/>
  <c r="S29" i="111"/>
  <c r="S28" i="111" s="1"/>
  <c r="S29" i="112"/>
  <c r="S28" i="112" s="1"/>
  <c r="S29" i="113"/>
  <c r="S28" i="113" s="1"/>
  <c r="S29" i="114"/>
  <c r="S28" i="114" s="1"/>
  <c r="S29" i="115"/>
  <c r="S28" i="115" s="1"/>
  <c r="S29" i="116"/>
  <c r="S28" i="116" s="1"/>
  <c r="S29" i="117"/>
  <c r="S28" i="117" s="1"/>
  <c r="S29" i="118"/>
  <c r="S28" i="118" s="1"/>
  <c r="S29" i="119"/>
  <c r="S28" i="119" s="1"/>
  <c r="S29" i="120"/>
  <c r="S28" i="120" s="1"/>
  <c r="S29" i="121"/>
  <c r="S28" i="121" s="1"/>
  <c r="S29" i="122"/>
  <c r="S28" i="122" s="1"/>
  <c r="S29" i="123"/>
  <c r="S28" i="123" s="1"/>
  <c r="S29" i="125"/>
  <c r="S28" i="125" s="1"/>
  <c r="S29" i="126"/>
  <c r="S28" i="126" s="1"/>
  <c r="S29" i="127"/>
  <c r="S28" i="127" s="1"/>
  <c r="S29" i="128"/>
  <c r="S28" i="128" s="1"/>
  <c r="S29" i="129"/>
  <c r="S28" i="129" s="1"/>
  <c r="S38" i="130"/>
  <c r="S37" i="130" s="1"/>
  <c r="S39" i="131"/>
  <c r="S38" i="131" s="1"/>
  <c r="S39" i="132"/>
  <c r="S38" i="132" s="1"/>
  <c r="S39" i="133"/>
  <c r="S38" i="133" s="1"/>
  <c r="S39" i="134"/>
  <c r="S38" i="134" s="1"/>
  <c r="S29" i="10"/>
  <c r="M29" i="95"/>
  <c r="M29" i="96"/>
  <c r="M29" i="97"/>
  <c r="M29" i="98"/>
  <c r="M29" i="99"/>
  <c r="M29" i="100"/>
  <c r="M29" i="101"/>
  <c r="M29" i="102"/>
  <c r="M29" i="103"/>
  <c r="M29" i="104"/>
  <c r="M29" i="105"/>
  <c r="M29" i="106"/>
  <c r="M29" i="108"/>
  <c r="M29" i="107"/>
  <c r="M29" i="109"/>
  <c r="M29" i="110"/>
  <c r="M29" i="111"/>
  <c r="M29" i="112"/>
  <c r="M29" i="113"/>
  <c r="M29" i="114"/>
  <c r="M29" i="115"/>
  <c r="M29" i="116"/>
  <c r="M29" i="117"/>
  <c r="M29" i="118"/>
  <c r="M29" i="119"/>
  <c r="M29" i="120"/>
  <c r="M29" i="121"/>
  <c r="M29" i="122"/>
  <c r="M29" i="123"/>
  <c r="M29" i="125"/>
  <c r="M29" i="126"/>
  <c r="M29" i="127"/>
  <c r="M29" i="128"/>
  <c r="M29" i="129"/>
  <c r="M38" i="130"/>
  <c r="M39" i="131"/>
  <c r="M39" i="132"/>
  <c r="M39" i="133"/>
  <c r="M39" i="134"/>
  <c r="M29" i="10"/>
  <c r="N29" i="10" s="1"/>
  <c r="G29" i="96"/>
  <c r="G28" i="96" s="1"/>
  <c r="G29" i="97"/>
  <c r="G29" i="98"/>
  <c r="G29" i="99"/>
  <c r="G29" i="100"/>
  <c r="G28" i="100" s="1"/>
  <c r="G29" i="101"/>
  <c r="G29" i="102"/>
  <c r="G29" i="103"/>
  <c r="G29" i="104"/>
  <c r="G29" i="105"/>
  <c r="G29" i="106"/>
  <c r="G28" i="106" s="1"/>
  <c r="G29" i="108"/>
  <c r="G29" i="107"/>
  <c r="G29" i="109"/>
  <c r="G29" i="110"/>
  <c r="G29" i="111"/>
  <c r="G29" i="112"/>
  <c r="G28" i="112" s="1"/>
  <c r="G29" i="113"/>
  <c r="G29" i="114"/>
  <c r="G29" i="115"/>
  <c r="G29" i="116"/>
  <c r="G28" i="116" s="1"/>
  <c r="G29" i="117"/>
  <c r="G29" i="118"/>
  <c r="G29" i="119"/>
  <c r="G29" i="120"/>
  <c r="G29" i="121"/>
  <c r="G29" i="122"/>
  <c r="G29" i="123"/>
  <c r="G29" i="125"/>
  <c r="G29" i="126"/>
  <c r="G29" i="127"/>
  <c r="G28" i="127" s="1"/>
  <c r="G29" i="128"/>
  <c r="G29" i="129"/>
  <c r="G38" i="130"/>
  <c r="G39" i="131"/>
  <c r="G39" i="132"/>
  <c r="G39" i="133"/>
  <c r="G39" i="134"/>
  <c r="G29" i="10"/>
  <c r="H29" i="10" s="1"/>
  <c r="B38" i="130"/>
  <c r="B39" i="131"/>
  <c r="B39" i="132"/>
  <c r="B39" i="133"/>
  <c r="B39" i="134"/>
  <c r="I78" i="3"/>
  <c r="I61" i="3"/>
  <c r="I44" i="3"/>
  <c r="G35" i="121" l="1"/>
  <c r="G35" i="105"/>
  <c r="G35" i="128"/>
  <c r="G35" i="119"/>
  <c r="G35" i="111"/>
  <c r="G35" i="103"/>
  <c r="G55" i="132"/>
  <c r="G35" i="123"/>
  <c r="G35" i="115"/>
  <c r="G35" i="108"/>
  <c r="G35" i="99"/>
  <c r="G35" i="10"/>
  <c r="H36" i="10"/>
  <c r="S28" i="10"/>
  <c r="T29" i="10"/>
  <c r="S35" i="98"/>
  <c r="S35" i="10"/>
  <c r="T36" i="10"/>
  <c r="Y35" i="10"/>
  <c r="Z36" i="10"/>
  <c r="M35" i="10"/>
  <c r="N36" i="10"/>
  <c r="AE28" i="122"/>
  <c r="Y28" i="122"/>
  <c r="Y28" i="110"/>
  <c r="AE28" i="110"/>
  <c r="Y28" i="102"/>
  <c r="AE28" i="102"/>
  <c r="AE37" i="130"/>
  <c r="Y37" i="130"/>
  <c r="AE28" i="126"/>
  <c r="Y28" i="126"/>
  <c r="AE28" i="121"/>
  <c r="Y28" i="121"/>
  <c r="Y28" i="117"/>
  <c r="AE28" i="117"/>
  <c r="Y28" i="113"/>
  <c r="AE28" i="113"/>
  <c r="Y28" i="109"/>
  <c r="AE28" i="109"/>
  <c r="Y28" i="105"/>
  <c r="AE28" i="105"/>
  <c r="Y28" i="101"/>
  <c r="AE28" i="101"/>
  <c r="Y28" i="97"/>
  <c r="AE28" i="97"/>
  <c r="G28" i="105"/>
  <c r="G28" i="110"/>
  <c r="G28" i="121"/>
  <c r="Y28" i="129"/>
  <c r="AE28" i="129"/>
  <c r="Y28" i="116"/>
  <c r="AE28" i="116"/>
  <c r="Y28" i="107"/>
  <c r="AE28" i="107"/>
  <c r="Y28" i="100"/>
  <c r="AE28" i="100"/>
  <c r="G28" i="101"/>
  <c r="G28" i="117"/>
  <c r="G28" i="122"/>
  <c r="G28" i="129"/>
  <c r="AE28" i="127"/>
  <c r="Y28" i="127"/>
  <c r="Y28" i="118"/>
  <c r="AE28" i="118"/>
  <c r="Y28" i="106"/>
  <c r="AE28" i="106"/>
  <c r="Y28" i="98"/>
  <c r="AE28" i="98"/>
  <c r="Y35" i="115"/>
  <c r="Y28" i="125"/>
  <c r="AE28" i="125"/>
  <c r="Y28" i="120"/>
  <c r="AE28" i="120"/>
  <c r="Y28" i="112"/>
  <c r="AE28" i="112"/>
  <c r="Y28" i="104"/>
  <c r="AE28" i="104"/>
  <c r="Y28" i="96"/>
  <c r="AE28" i="96"/>
  <c r="Y28" i="128"/>
  <c r="G28" i="128"/>
  <c r="AE28" i="128"/>
  <c r="Y28" i="123"/>
  <c r="AE28" i="123"/>
  <c r="G28" i="123"/>
  <c r="Y28" i="119"/>
  <c r="G28" i="119"/>
  <c r="AE28" i="119"/>
  <c r="Y28" i="115"/>
  <c r="G28" i="115"/>
  <c r="AE28" i="115"/>
  <c r="Y28" i="111"/>
  <c r="AE28" i="111"/>
  <c r="G28" i="111"/>
  <c r="Y28" i="108"/>
  <c r="AE28" i="108"/>
  <c r="G28" i="108"/>
  <c r="Y28" i="103"/>
  <c r="G28" i="103"/>
  <c r="AE28" i="103"/>
  <c r="Y28" i="99"/>
  <c r="G28" i="99"/>
  <c r="AE28" i="99"/>
  <c r="Y28" i="95"/>
  <c r="AE28" i="95"/>
  <c r="G28" i="97"/>
  <c r="G28" i="102"/>
  <c r="G28" i="107"/>
  <c r="G28" i="113"/>
  <c r="G28" i="118"/>
  <c r="G28" i="125"/>
  <c r="G37" i="130"/>
  <c r="AE38" i="131"/>
  <c r="Y38" i="131"/>
  <c r="Y28" i="114"/>
  <c r="AE28" i="114"/>
  <c r="S35" i="102"/>
  <c r="AE55" i="132"/>
  <c r="Y39" i="95"/>
  <c r="Y72" i="131"/>
  <c r="Y39" i="127"/>
  <c r="Y39" i="122"/>
  <c r="Y39" i="118"/>
  <c r="Y39" i="114"/>
  <c r="Y39" i="110"/>
  <c r="Y39" i="106"/>
  <c r="Y39" i="102"/>
  <c r="Y39" i="98"/>
  <c r="AE39" i="95"/>
  <c r="AE72" i="131"/>
  <c r="AE39" i="127"/>
  <c r="AE39" i="122"/>
  <c r="AE39" i="118"/>
  <c r="AE39" i="114"/>
  <c r="AE39" i="110"/>
  <c r="AE39" i="106"/>
  <c r="AE39" i="102"/>
  <c r="AE39" i="98"/>
  <c r="G28" i="98"/>
  <c r="G28" i="104"/>
  <c r="G28" i="109"/>
  <c r="G28" i="114"/>
  <c r="G28" i="120"/>
  <c r="G28" i="126"/>
  <c r="G38" i="131"/>
  <c r="G38" i="132"/>
  <c r="Y38" i="132"/>
  <c r="AE38" i="132"/>
  <c r="Y38" i="133"/>
  <c r="AE38" i="133"/>
  <c r="G38" i="133"/>
  <c r="Y28" i="10"/>
  <c r="AE28" i="10"/>
  <c r="G28" i="10"/>
  <c r="Y38" i="134"/>
  <c r="AE38" i="134"/>
  <c r="G38" i="134"/>
  <c r="M39" i="98"/>
  <c r="S39" i="95"/>
  <c r="S72" i="131"/>
  <c r="S39" i="127"/>
  <c r="S39" i="122"/>
  <c r="S39" i="118"/>
  <c r="S39" i="114"/>
  <c r="S39" i="110"/>
  <c r="S39" i="106"/>
  <c r="S39" i="102"/>
  <c r="S39" i="98"/>
  <c r="M28" i="127"/>
  <c r="M28" i="110"/>
  <c r="G72" i="134"/>
  <c r="G71" i="130"/>
  <c r="G39" i="126"/>
  <c r="G39" i="121"/>
  <c r="G39" i="117"/>
  <c r="G39" i="113"/>
  <c r="G39" i="109"/>
  <c r="G39" i="105"/>
  <c r="G39" i="101"/>
  <c r="G39" i="97"/>
  <c r="M72" i="134"/>
  <c r="M71" i="130"/>
  <c r="M39" i="126"/>
  <c r="M39" i="121"/>
  <c r="M39" i="117"/>
  <c r="M39" i="113"/>
  <c r="M39" i="109"/>
  <c r="M39" i="105"/>
  <c r="M39" i="101"/>
  <c r="M39" i="97"/>
  <c r="S72" i="134"/>
  <c r="S71" i="130"/>
  <c r="S39" i="126"/>
  <c r="S39" i="121"/>
  <c r="S39" i="117"/>
  <c r="S39" i="113"/>
  <c r="S39" i="109"/>
  <c r="S39" i="105"/>
  <c r="S39" i="101"/>
  <c r="S39" i="97"/>
  <c r="Y72" i="134"/>
  <c r="Y71" i="130"/>
  <c r="Y39" i="126"/>
  <c r="Y39" i="121"/>
  <c r="Y39" i="117"/>
  <c r="Y39" i="113"/>
  <c r="Y39" i="109"/>
  <c r="Y39" i="105"/>
  <c r="Y39" i="101"/>
  <c r="Y39" i="97"/>
  <c r="AE72" i="134"/>
  <c r="AE71" i="130"/>
  <c r="AE39" i="126"/>
  <c r="AE39" i="121"/>
  <c r="AE39" i="117"/>
  <c r="AE39" i="113"/>
  <c r="AE39" i="109"/>
  <c r="AE39" i="105"/>
  <c r="AE39" i="101"/>
  <c r="AE39" i="97"/>
  <c r="M28" i="10"/>
  <c r="M38" i="131"/>
  <c r="M28" i="122"/>
  <c r="M28" i="118"/>
  <c r="M28" i="114"/>
  <c r="M28" i="106"/>
  <c r="M28" i="102"/>
  <c r="M28" i="98"/>
  <c r="M38" i="132"/>
  <c r="M28" i="128"/>
  <c r="M28" i="123"/>
  <c r="M28" i="119"/>
  <c r="M28" i="115"/>
  <c r="M28" i="111"/>
  <c r="M28" i="108"/>
  <c r="M28" i="103"/>
  <c r="M28" i="99"/>
  <c r="M28" i="95"/>
  <c r="M39" i="100"/>
  <c r="M39" i="96"/>
  <c r="S72" i="133"/>
  <c r="S39" i="129"/>
  <c r="S39" i="125"/>
  <c r="S39" i="120"/>
  <c r="S39" i="116"/>
  <c r="S39" i="112"/>
  <c r="S39" i="107"/>
  <c r="S39" i="104"/>
  <c r="S39" i="100"/>
  <c r="S39" i="96"/>
  <c r="Y72" i="133"/>
  <c r="Y39" i="129"/>
  <c r="Y39" i="125"/>
  <c r="Y39" i="120"/>
  <c r="Y39" i="116"/>
  <c r="Y39" i="112"/>
  <c r="Y39" i="107"/>
  <c r="Y39" i="104"/>
  <c r="Y39" i="100"/>
  <c r="Y39" i="96"/>
  <c r="AE72" i="133"/>
  <c r="AE39" i="129"/>
  <c r="AE39" i="125"/>
  <c r="AE39" i="120"/>
  <c r="AE39" i="116"/>
  <c r="AE39" i="112"/>
  <c r="AE39" i="107"/>
  <c r="AE39" i="104"/>
  <c r="AE39" i="100"/>
  <c r="AE39" i="96"/>
  <c r="G72" i="132"/>
  <c r="G39" i="128"/>
  <c r="G39" i="123"/>
  <c r="G39" i="119"/>
  <c r="G39" i="115"/>
  <c r="G39" i="111"/>
  <c r="G39" i="108"/>
  <c r="G39" i="103"/>
  <c r="G39" i="99"/>
  <c r="G39" i="10"/>
  <c r="M39" i="99"/>
  <c r="M39" i="10"/>
  <c r="S72" i="132"/>
  <c r="S39" i="128"/>
  <c r="S39" i="123"/>
  <c r="S39" i="119"/>
  <c r="S39" i="115"/>
  <c r="S39" i="111"/>
  <c r="S39" i="108"/>
  <c r="S39" i="103"/>
  <c r="S39" i="99"/>
  <c r="S39" i="10"/>
  <c r="Y72" i="132"/>
  <c r="Y39" i="128"/>
  <c r="Y39" i="123"/>
  <c r="Y39" i="119"/>
  <c r="Y39" i="115"/>
  <c r="Y39" i="111"/>
  <c r="Y39" i="108"/>
  <c r="Y39" i="103"/>
  <c r="Y39" i="99"/>
  <c r="Y39" i="10"/>
  <c r="AE72" i="132"/>
  <c r="AE39" i="128"/>
  <c r="AE39" i="123"/>
  <c r="AE39" i="119"/>
  <c r="AE39" i="115"/>
  <c r="AE39" i="111"/>
  <c r="AE39" i="108"/>
  <c r="AE39" i="103"/>
  <c r="AE39" i="99"/>
  <c r="AE39" i="10"/>
  <c r="M38" i="134"/>
  <c r="M37" i="130"/>
  <c r="M28" i="120"/>
  <c r="M28" i="117"/>
  <c r="M28" i="107"/>
  <c r="M28" i="105"/>
  <c r="M28" i="101"/>
  <c r="M28" i="97"/>
  <c r="G72" i="133"/>
  <c r="G39" i="129"/>
  <c r="G39" i="125"/>
  <c r="G39" i="120"/>
  <c r="G39" i="116"/>
  <c r="G39" i="112"/>
  <c r="G39" i="107"/>
  <c r="G39" i="104"/>
  <c r="G39" i="100"/>
  <c r="G39" i="96"/>
  <c r="M39" i="95"/>
  <c r="M72" i="131"/>
  <c r="M39" i="127"/>
  <c r="M39" i="122"/>
  <c r="M39" i="118"/>
  <c r="M39" i="114"/>
  <c r="M39" i="110"/>
  <c r="M39" i="106"/>
  <c r="M39" i="102"/>
  <c r="M28" i="129"/>
  <c r="M28" i="126"/>
  <c r="M28" i="116"/>
  <c r="M28" i="113"/>
  <c r="M28" i="104"/>
  <c r="M28" i="100"/>
  <c r="M38" i="133"/>
  <c r="M28" i="125"/>
  <c r="M28" i="121"/>
  <c r="M28" i="112"/>
  <c r="M28" i="109"/>
  <c r="M28" i="96"/>
  <c r="G72" i="131"/>
  <c r="G39" i="127"/>
  <c r="G39" i="122"/>
  <c r="G39" i="118"/>
  <c r="G39" i="114"/>
  <c r="G39" i="110"/>
  <c r="G39" i="106"/>
  <c r="G39" i="102"/>
  <c r="G39" i="98"/>
  <c r="M72" i="133"/>
  <c r="M39" i="129"/>
  <c r="M39" i="125"/>
  <c r="M39" i="120"/>
  <c r="M39" i="116"/>
  <c r="M39" i="112"/>
  <c r="M39" i="107"/>
  <c r="M39" i="104"/>
  <c r="Y35" i="127"/>
  <c r="Y35" i="106"/>
  <c r="Y35" i="102"/>
  <c r="AE35" i="10"/>
  <c r="AE55" i="131"/>
  <c r="AE35" i="127"/>
  <c r="AE35" i="122"/>
  <c r="AE35" i="118"/>
  <c r="AE35" i="114"/>
  <c r="AE35" i="110"/>
  <c r="AE35" i="106"/>
  <c r="AE35" i="102"/>
  <c r="AE35" i="98"/>
  <c r="M72" i="132"/>
  <c r="M39" i="128"/>
  <c r="M39" i="123"/>
  <c r="M39" i="119"/>
  <c r="M39" i="115"/>
  <c r="M39" i="111"/>
  <c r="M39" i="108"/>
  <c r="M39" i="103"/>
  <c r="G55" i="134"/>
  <c r="G54" i="130"/>
  <c r="G35" i="117"/>
  <c r="G35" i="113"/>
  <c r="G35" i="101"/>
  <c r="G3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G190" i="131" s="1"/>
  <c r="B23" i="131"/>
  <c r="AE22" i="131"/>
  <c r="Y22" i="131"/>
  <c r="S22" i="131"/>
  <c r="M22" i="131"/>
  <c r="B22" i="131"/>
  <c r="AF21" i="131"/>
  <c r="AD21" i="131"/>
  <c r="AB21" i="131" s="1"/>
  <c r="Z21" i="131"/>
  <c r="X21" i="131"/>
  <c r="V21" i="131" s="1"/>
  <c r="T21" i="131"/>
  <c r="R21" i="131"/>
  <c r="P21" i="131" s="1"/>
  <c r="N21" i="131"/>
  <c r="L21" i="131"/>
  <c r="J21" i="131" s="1"/>
  <c r="H21" i="131"/>
  <c r="F21" i="131"/>
  <c r="B21" i="131"/>
  <c r="B9" i="131"/>
  <c r="G202" i="131" s="1"/>
  <c r="B201" i="130"/>
  <c r="AD191" i="130"/>
  <c r="X191" i="130"/>
  <c r="R191" i="130"/>
  <c r="L191" i="130"/>
  <c r="F191"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E174" i="130"/>
  <c r="Z174" i="130"/>
  <c r="Y174" i="130"/>
  <c r="T174" i="130"/>
  <c r="S174" i="130"/>
  <c r="N174" i="130"/>
  <c r="M174" i="130"/>
  <c r="H174" i="130"/>
  <c r="G174" i="130"/>
  <c r="B174" i="130"/>
  <c r="AF173" i="130"/>
  <c r="AD173" i="130"/>
  <c r="AB173" i="130" s="1"/>
  <c r="Z173" i="130"/>
  <c r="X173" i="130"/>
  <c r="V173" i="130" s="1"/>
  <c r="T173" i="130"/>
  <c r="R173" i="130"/>
  <c r="P173" i="130" s="1"/>
  <c r="N173" i="130"/>
  <c r="L173" i="130"/>
  <c r="J173" i="130" s="1"/>
  <c r="H173" i="130"/>
  <c r="F173" i="130"/>
  <c r="B173" i="130"/>
  <c r="AB172" i="130"/>
  <c r="V172" i="130"/>
  <c r="P172" i="130"/>
  <c r="J172" i="130"/>
  <c r="D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E157" i="130"/>
  <c r="Z157" i="130"/>
  <c r="Y157" i="130"/>
  <c r="T157" i="130"/>
  <c r="S157" i="130"/>
  <c r="N157" i="130"/>
  <c r="M157" i="130"/>
  <c r="H157" i="130"/>
  <c r="G157" i="130"/>
  <c r="B157" i="130"/>
  <c r="AF156" i="130"/>
  <c r="AD156" i="130"/>
  <c r="AB156" i="130" s="1"/>
  <c r="Z156" i="130"/>
  <c r="X156" i="130"/>
  <c r="V156" i="130" s="1"/>
  <c r="T156" i="130"/>
  <c r="R156" i="130"/>
  <c r="P156" i="130" s="1"/>
  <c r="N156" i="130"/>
  <c r="L156" i="130"/>
  <c r="J156" i="130" s="1"/>
  <c r="H156" i="130"/>
  <c r="F156" i="130"/>
  <c r="B156" i="130"/>
  <c r="AB155" i="130"/>
  <c r="V155" i="130"/>
  <c r="P155" i="130"/>
  <c r="J155" i="130"/>
  <c r="D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E140" i="130"/>
  <c r="Z140" i="130"/>
  <c r="Y140" i="130"/>
  <c r="T140" i="130"/>
  <c r="S140" i="130"/>
  <c r="N140" i="130"/>
  <c r="M140" i="130"/>
  <c r="H140" i="130"/>
  <c r="G140" i="130"/>
  <c r="B140" i="130"/>
  <c r="AF139" i="130"/>
  <c r="AD139" i="130"/>
  <c r="AB139" i="130" s="1"/>
  <c r="Z139" i="130"/>
  <c r="X139" i="130"/>
  <c r="V139" i="130" s="1"/>
  <c r="T139" i="130"/>
  <c r="R139" i="130"/>
  <c r="P139" i="130" s="1"/>
  <c r="N139" i="130"/>
  <c r="L139" i="130"/>
  <c r="J139" i="130" s="1"/>
  <c r="H139" i="130"/>
  <c r="F139" i="130"/>
  <c r="D139" i="130" s="1"/>
  <c r="B139" i="130"/>
  <c r="AB138" i="130"/>
  <c r="V138" i="130"/>
  <c r="P138" i="130"/>
  <c r="J138" i="130"/>
  <c r="D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E123" i="130"/>
  <c r="Z123" i="130"/>
  <c r="Y123" i="130"/>
  <c r="T123" i="130"/>
  <c r="S123" i="130"/>
  <c r="N123" i="130"/>
  <c r="M123" i="130"/>
  <c r="H123" i="130"/>
  <c r="G123" i="130"/>
  <c r="B123" i="130"/>
  <c r="AF122" i="130"/>
  <c r="AD122" i="130"/>
  <c r="AB122" i="130" s="1"/>
  <c r="Z122" i="130"/>
  <c r="X122" i="130"/>
  <c r="V122" i="130" s="1"/>
  <c r="T122" i="130"/>
  <c r="R122" i="130"/>
  <c r="P122" i="130" s="1"/>
  <c r="N122" i="130"/>
  <c r="L122" i="130"/>
  <c r="J122" i="130" s="1"/>
  <c r="H122" i="130"/>
  <c r="F122" i="130"/>
  <c r="D122" i="130" s="1"/>
  <c r="B122" i="130"/>
  <c r="AB121" i="130"/>
  <c r="V121" i="130"/>
  <c r="P121" i="130"/>
  <c r="J121" i="130"/>
  <c r="D121" i="130"/>
  <c r="AI121" i="130" s="1"/>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F117" i="130"/>
  <c r="AE117" i="130"/>
  <c r="Z117" i="130"/>
  <c r="Y117" i="130"/>
  <c r="T117" i="130"/>
  <c r="S117" i="130"/>
  <c r="N117" i="130"/>
  <c r="M117" i="130"/>
  <c r="H117" i="130"/>
  <c r="G117" i="130"/>
  <c r="B117" i="130"/>
  <c r="AE106" i="130"/>
  <c r="AE105" i="130" s="1"/>
  <c r="Y106" i="130"/>
  <c r="Y105" i="130" s="1"/>
  <c r="S106" i="130"/>
  <c r="S105" i="130" s="1"/>
  <c r="M106" i="130"/>
  <c r="M105" i="130" s="1"/>
  <c r="G106" i="130"/>
  <c r="G105" i="130" s="1"/>
  <c r="B106" i="130"/>
  <c r="AD105" i="130"/>
  <c r="AB105" i="130" s="1"/>
  <c r="X105" i="130"/>
  <c r="V105" i="130" s="1"/>
  <c r="R105" i="130"/>
  <c r="P105" i="130" s="1"/>
  <c r="L105" i="130"/>
  <c r="J105" i="130" s="1"/>
  <c r="F105" i="130"/>
  <c r="B105" i="130"/>
  <c r="AB104" i="130"/>
  <c r="V104" i="130"/>
  <c r="P104" i="130"/>
  <c r="J104" i="130"/>
  <c r="D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B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7" i="130"/>
  <c r="AE97" i="130"/>
  <c r="Z97" i="130"/>
  <c r="Y97" i="130"/>
  <c r="T97" i="130"/>
  <c r="S97" i="130"/>
  <c r="N97" i="130"/>
  <c r="M97" i="130"/>
  <c r="H97" i="130"/>
  <c r="G97" i="130"/>
  <c r="AF95" i="130"/>
  <c r="AD88" i="130"/>
  <c r="AB88" i="130" s="1"/>
  <c r="X88" i="130"/>
  <c r="V88" i="130" s="1"/>
  <c r="R88" i="130"/>
  <c r="P88" i="130" s="1"/>
  <c r="L88" i="130"/>
  <c r="J88" i="130" s="1"/>
  <c r="F88" i="130"/>
  <c r="B88" i="130"/>
  <c r="AB87" i="130"/>
  <c r="V87" i="130"/>
  <c r="P87" i="130"/>
  <c r="J87" i="130"/>
  <c r="D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B81" i="130"/>
  <c r="AF80" i="130"/>
  <c r="AE80" i="130"/>
  <c r="Z80" i="130"/>
  <c r="Y80" i="130"/>
  <c r="T80" i="130"/>
  <c r="S80" i="130"/>
  <c r="N80" i="130"/>
  <c r="M80" i="130"/>
  <c r="H80" i="130"/>
  <c r="G80" i="130"/>
  <c r="AF79" i="130"/>
  <c r="AE79" i="130"/>
  <c r="Z79" i="130"/>
  <c r="Y79" i="130"/>
  <c r="T79" i="130"/>
  <c r="S79" i="130"/>
  <c r="N79" i="130"/>
  <c r="M79" i="130"/>
  <c r="H79" i="130"/>
  <c r="G79" i="130"/>
  <c r="AF78" i="130"/>
  <c r="AE78" i="130"/>
  <c r="Z78" i="130"/>
  <c r="Y78" i="130"/>
  <c r="T78" i="130"/>
  <c r="S78" i="130"/>
  <c r="N78" i="130"/>
  <c r="M78" i="130"/>
  <c r="H78" i="130"/>
  <c r="G78" i="130"/>
  <c r="AD71" i="130"/>
  <c r="AB71" i="130" s="1"/>
  <c r="X71" i="130"/>
  <c r="V71" i="130" s="1"/>
  <c r="R71" i="130"/>
  <c r="P71" i="130" s="1"/>
  <c r="L71" i="130"/>
  <c r="F71" i="130"/>
  <c r="D71" i="130" s="1"/>
  <c r="B71" i="130"/>
  <c r="AB70" i="130"/>
  <c r="V70" i="130"/>
  <c r="P70" i="130"/>
  <c r="J70" i="130"/>
  <c r="D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F57" i="130"/>
  <c r="AE57" i="130"/>
  <c r="Z57" i="130"/>
  <c r="Y57" i="130"/>
  <c r="T57" i="130"/>
  <c r="S57" i="130"/>
  <c r="N57" i="130"/>
  <c r="M57" i="130"/>
  <c r="H57" i="130"/>
  <c r="G57" i="130"/>
  <c r="B57" i="130"/>
  <c r="AD54" i="130"/>
  <c r="AB54" i="130" s="1"/>
  <c r="X54" i="130"/>
  <c r="V54" i="130" s="1"/>
  <c r="R54" i="130"/>
  <c r="P54" i="130" s="1"/>
  <c r="L54" i="130"/>
  <c r="J54" i="130" s="1"/>
  <c r="F54" i="130"/>
  <c r="B54" i="130"/>
  <c r="AB53" i="130"/>
  <c r="V53" i="130"/>
  <c r="P53" i="130"/>
  <c r="J53" i="130"/>
  <c r="D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B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AE46" i="130"/>
  <c r="Z46" i="130"/>
  <c r="Y46" i="130"/>
  <c r="T46" i="130"/>
  <c r="S46" i="130"/>
  <c r="N46" i="130"/>
  <c r="M46" i="130"/>
  <c r="H46" i="130"/>
  <c r="G46" i="130"/>
  <c r="AF45" i="130"/>
  <c r="Z45" i="130"/>
  <c r="T45" i="130"/>
  <c r="N45" i="130"/>
  <c r="H45" i="130"/>
  <c r="T44" i="130"/>
  <c r="AD37" i="130"/>
  <c r="AB37" i="130" s="1"/>
  <c r="X37" i="130"/>
  <c r="V37" i="130" s="1"/>
  <c r="R37" i="130"/>
  <c r="L37" i="130"/>
  <c r="J37" i="130" s="1"/>
  <c r="F37" i="130"/>
  <c r="D37" i="130" s="1"/>
  <c r="B37" i="130"/>
  <c r="AB36" i="130"/>
  <c r="V36" i="130"/>
  <c r="P36" i="130"/>
  <c r="J36" i="130"/>
  <c r="D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1" i="130" s="1"/>
  <c r="B81" i="129"/>
  <c r="AD71" i="129"/>
  <c r="X71" i="129"/>
  <c r="R71" i="129"/>
  <c r="L71" i="129"/>
  <c r="F71" i="129"/>
  <c r="AE58" i="129"/>
  <c r="AE57" i="129" s="1"/>
  <c r="Y58" i="129"/>
  <c r="Y57" i="129" s="1"/>
  <c r="S58" i="129"/>
  <c r="S57" i="129" s="1"/>
  <c r="M58" i="129"/>
  <c r="M57" i="129" s="1"/>
  <c r="G58" i="129"/>
  <c r="G57" i="129" s="1"/>
  <c r="B58" i="129"/>
  <c r="AD57" i="129"/>
  <c r="AB57" i="129" s="1"/>
  <c r="X57" i="129"/>
  <c r="V57" i="129" s="1"/>
  <c r="R57" i="129"/>
  <c r="P57" i="129" s="1"/>
  <c r="L57" i="129"/>
  <c r="J57" i="129" s="1"/>
  <c r="F57" i="129"/>
  <c r="D57" i="129" s="1"/>
  <c r="B57" i="129"/>
  <c r="AB56" i="129"/>
  <c r="V56" i="129"/>
  <c r="P56" i="129"/>
  <c r="J56" i="129"/>
  <c r="D56" i="129"/>
  <c r="AF54" i="129"/>
  <c r="AD47" i="129"/>
  <c r="AB47" i="129" s="1"/>
  <c r="X47" i="129"/>
  <c r="V47" i="129" s="1"/>
  <c r="R47" i="129"/>
  <c r="P47" i="129" s="1"/>
  <c r="L47" i="129"/>
  <c r="F47" i="129"/>
  <c r="D47" i="129" s="1"/>
  <c r="B47" i="129"/>
  <c r="AB46" i="129"/>
  <c r="V46" i="129"/>
  <c r="P46" i="129"/>
  <c r="J46" i="129"/>
  <c r="D46" i="129"/>
  <c r="AD39" i="129"/>
  <c r="AB39" i="129" s="1"/>
  <c r="X39" i="129"/>
  <c r="V39" i="129" s="1"/>
  <c r="R39" i="129"/>
  <c r="P39" i="129" s="1"/>
  <c r="L39" i="129"/>
  <c r="J39" i="129" s="1"/>
  <c r="F39" i="129"/>
  <c r="B39" i="129"/>
  <c r="AB38" i="129"/>
  <c r="V38" i="129"/>
  <c r="P38" i="129"/>
  <c r="J38" i="129"/>
  <c r="D38" i="129"/>
  <c r="AD35" i="129"/>
  <c r="AB35" i="129" s="1"/>
  <c r="X35" i="129"/>
  <c r="V35" i="129" s="1"/>
  <c r="R35" i="129"/>
  <c r="P35" i="129" s="1"/>
  <c r="L35" i="129"/>
  <c r="J35" i="129" s="1"/>
  <c r="F35" i="129"/>
  <c r="B35" i="129"/>
  <c r="AB34" i="129"/>
  <c r="V34" i="129"/>
  <c r="P34" i="129"/>
  <c r="J34" i="129"/>
  <c r="D34" i="129"/>
  <c r="AD28" i="129"/>
  <c r="AB28" i="129" s="1"/>
  <c r="X28" i="129"/>
  <c r="V28" i="129" s="1"/>
  <c r="R28" i="129"/>
  <c r="P28" i="129" s="1"/>
  <c r="L28" i="129"/>
  <c r="J28" i="129" s="1"/>
  <c r="F28" i="129"/>
  <c r="B28" i="129"/>
  <c r="AB27" i="129"/>
  <c r="V27" i="129"/>
  <c r="P27" i="129"/>
  <c r="J27" i="129"/>
  <c r="D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G69" i="129" s="1"/>
  <c r="B23" i="129"/>
  <c r="AE22" i="129"/>
  <c r="Y22" i="129"/>
  <c r="S22" i="129"/>
  <c r="M22" i="129"/>
  <c r="B22" i="129"/>
  <c r="AF21" i="129"/>
  <c r="AD21" i="129"/>
  <c r="AB21" i="129" s="1"/>
  <c r="Z21" i="129"/>
  <c r="X21" i="129"/>
  <c r="V21" i="129" s="1"/>
  <c r="T21" i="129"/>
  <c r="R21" i="129"/>
  <c r="P21" i="129" s="1"/>
  <c r="N21" i="129"/>
  <c r="L21" i="129"/>
  <c r="J21" i="129" s="1"/>
  <c r="H21" i="129"/>
  <c r="F21" i="129"/>
  <c r="D21" i="129" s="1"/>
  <c r="B21" i="129"/>
  <c r="B9" i="129"/>
  <c r="G81" i="129" s="1"/>
  <c r="B81" i="128"/>
  <c r="AD71" i="128"/>
  <c r="X71" i="128"/>
  <c r="R71" i="128"/>
  <c r="L71" i="128"/>
  <c r="F71" i="128"/>
  <c r="AE58" i="128"/>
  <c r="AE57" i="128" s="1"/>
  <c r="Y58" i="128"/>
  <c r="Y57" i="128" s="1"/>
  <c r="S58" i="128"/>
  <c r="S57" i="128" s="1"/>
  <c r="M58" i="128"/>
  <c r="M57" i="128" s="1"/>
  <c r="G58" i="128"/>
  <c r="G57" i="128" s="1"/>
  <c r="B58" i="128"/>
  <c r="AD57" i="128"/>
  <c r="AB57" i="128" s="1"/>
  <c r="X57" i="128"/>
  <c r="V57" i="128" s="1"/>
  <c r="R57" i="128"/>
  <c r="P57" i="128" s="1"/>
  <c r="L57" i="128"/>
  <c r="J57" i="128" s="1"/>
  <c r="F57" i="128"/>
  <c r="B57" i="128"/>
  <c r="AB56" i="128"/>
  <c r="V56" i="128"/>
  <c r="P56" i="128"/>
  <c r="J56" i="128"/>
  <c r="D56" i="128"/>
  <c r="AF54" i="128"/>
  <c r="AD47" i="128"/>
  <c r="AB47" i="128" s="1"/>
  <c r="X47" i="128"/>
  <c r="V47" i="128" s="1"/>
  <c r="R47" i="128"/>
  <c r="P47" i="128" s="1"/>
  <c r="L47" i="128"/>
  <c r="J47" i="128" s="1"/>
  <c r="F47" i="128"/>
  <c r="B47" i="128"/>
  <c r="AB46" i="128"/>
  <c r="V46" i="128"/>
  <c r="P46" i="128"/>
  <c r="J46" i="128"/>
  <c r="D46" i="128"/>
  <c r="AD39" i="128"/>
  <c r="AB39" i="128" s="1"/>
  <c r="X39" i="128"/>
  <c r="V39" i="128" s="1"/>
  <c r="R39" i="128"/>
  <c r="P39" i="128" s="1"/>
  <c r="L39" i="128"/>
  <c r="J39" i="128" s="1"/>
  <c r="F39" i="128"/>
  <c r="B39" i="128"/>
  <c r="AB38" i="128"/>
  <c r="V38" i="128"/>
  <c r="P38" i="128"/>
  <c r="J38" i="128"/>
  <c r="D38" i="128"/>
  <c r="AD35" i="128"/>
  <c r="AB35" i="128" s="1"/>
  <c r="X35" i="128"/>
  <c r="V35" i="128" s="1"/>
  <c r="R35" i="128"/>
  <c r="P35" i="128" s="1"/>
  <c r="L35" i="128"/>
  <c r="J35" i="128" s="1"/>
  <c r="F35" i="128"/>
  <c r="B35" i="128"/>
  <c r="AB34" i="128"/>
  <c r="V34" i="128"/>
  <c r="P34" i="128"/>
  <c r="J34" i="128"/>
  <c r="D34" i="128"/>
  <c r="AD28" i="128"/>
  <c r="AB28" i="128" s="1"/>
  <c r="X28" i="128"/>
  <c r="V28" i="128" s="1"/>
  <c r="R28" i="128"/>
  <c r="P28" i="128" s="1"/>
  <c r="L28" i="128"/>
  <c r="J28" i="128" s="1"/>
  <c r="F28" i="128"/>
  <c r="D28" i="128" s="1"/>
  <c r="B28" i="128"/>
  <c r="AB27" i="128"/>
  <c r="V27" i="128"/>
  <c r="P27" i="128"/>
  <c r="J27" i="128"/>
  <c r="D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G69" i="128" s="1"/>
  <c r="B23" i="128"/>
  <c r="AE22" i="128"/>
  <c r="Y22" i="128"/>
  <c r="S22" i="128"/>
  <c r="M22" i="128"/>
  <c r="B22" i="128"/>
  <c r="AF21" i="128"/>
  <c r="AD21" i="128"/>
  <c r="AB21" i="128" s="1"/>
  <c r="Z21" i="128"/>
  <c r="X21" i="128"/>
  <c r="V21" i="128" s="1"/>
  <c r="T21" i="128"/>
  <c r="R21" i="128"/>
  <c r="P21" i="128" s="1"/>
  <c r="N21" i="128"/>
  <c r="L21" i="128"/>
  <c r="J21" i="128" s="1"/>
  <c r="H21" i="128"/>
  <c r="F21" i="128"/>
  <c r="D21" i="128" s="1"/>
  <c r="B21" i="128"/>
  <c r="B9" i="128"/>
  <c r="G81" i="128" s="1"/>
  <c r="B81" i="127"/>
  <c r="AD71" i="127"/>
  <c r="X71" i="127"/>
  <c r="R71" i="127"/>
  <c r="L71" i="127"/>
  <c r="F71" i="127"/>
  <c r="AE58" i="127"/>
  <c r="AE57" i="127" s="1"/>
  <c r="Y58" i="127"/>
  <c r="Y57" i="127" s="1"/>
  <c r="S58" i="127"/>
  <c r="S57" i="127" s="1"/>
  <c r="M58" i="127"/>
  <c r="M57" i="127" s="1"/>
  <c r="G58" i="127"/>
  <c r="G57" i="127" s="1"/>
  <c r="B58" i="127"/>
  <c r="AD57" i="127"/>
  <c r="AB57" i="127" s="1"/>
  <c r="X57" i="127"/>
  <c r="V57" i="127" s="1"/>
  <c r="R57" i="127"/>
  <c r="P57" i="127" s="1"/>
  <c r="L57" i="127"/>
  <c r="J57" i="127" s="1"/>
  <c r="F57" i="127"/>
  <c r="D57" i="127" s="1"/>
  <c r="B57" i="127"/>
  <c r="AB56" i="127"/>
  <c r="V56" i="127"/>
  <c r="P56" i="127"/>
  <c r="J56" i="127"/>
  <c r="D56" i="127"/>
  <c r="AF54" i="127"/>
  <c r="AD47" i="127"/>
  <c r="AB47" i="127" s="1"/>
  <c r="X47" i="127"/>
  <c r="V47" i="127" s="1"/>
  <c r="R47" i="127"/>
  <c r="P47" i="127" s="1"/>
  <c r="L47" i="127"/>
  <c r="J47" i="127" s="1"/>
  <c r="F47" i="127"/>
  <c r="B47" i="127"/>
  <c r="AB46" i="127"/>
  <c r="V46" i="127"/>
  <c r="P46" i="127"/>
  <c r="J46" i="127"/>
  <c r="D46" i="127"/>
  <c r="AD39" i="127"/>
  <c r="AB39" i="127" s="1"/>
  <c r="X39" i="127"/>
  <c r="V39" i="127" s="1"/>
  <c r="R39" i="127"/>
  <c r="P39" i="127" s="1"/>
  <c r="L39" i="127"/>
  <c r="F39" i="127"/>
  <c r="D39" i="127" s="1"/>
  <c r="B39" i="127"/>
  <c r="AB38" i="127"/>
  <c r="V38" i="127"/>
  <c r="P38" i="127"/>
  <c r="J38" i="127"/>
  <c r="D38" i="127"/>
  <c r="AD35" i="127"/>
  <c r="AB35" i="127" s="1"/>
  <c r="X35" i="127"/>
  <c r="V35" i="127" s="1"/>
  <c r="R35" i="127"/>
  <c r="P35" i="127" s="1"/>
  <c r="L35" i="127"/>
  <c r="J35" i="127" s="1"/>
  <c r="F35" i="127"/>
  <c r="B35" i="127"/>
  <c r="AB34" i="127"/>
  <c r="V34" i="127"/>
  <c r="P34" i="127"/>
  <c r="J34" i="127"/>
  <c r="D34" i="127"/>
  <c r="AD28" i="127"/>
  <c r="AB28" i="127" s="1"/>
  <c r="X28" i="127"/>
  <c r="V28" i="127" s="1"/>
  <c r="R28" i="127"/>
  <c r="P28" i="127" s="1"/>
  <c r="L28" i="127"/>
  <c r="J28" i="127" s="1"/>
  <c r="F28" i="127"/>
  <c r="B28" i="127"/>
  <c r="AB27" i="127"/>
  <c r="V27" i="127"/>
  <c r="P27" i="127"/>
  <c r="J27" i="127"/>
  <c r="D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81" i="127" s="1"/>
  <c r="B81" i="126"/>
  <c r="AD71" i="126"/>
  <c r="X71" i="126"/>
  <c r="R71" i="126"/>
  <c r="L71" i="126"/>
  <c r="F71" i="126"/>
  <c r="AE58" i="126"/>
  <c r="AE57" i="126" s="1"/>
  <c r="Y58" i="126"/>
  <c r="Y57" i="126" s="1"/>
  <c r="S58" i="126"/>
  <c r="S57" i="126" s="1"/>
  <c r="M58" i="126"/>
  <c r="M57" i="126" s="1"/>
  <c r="G58" i="126"/>
  <c r="G57" i="126" s="1"/>
  <c r="B58" i="126"/>
  <c r="AD57" i="126"/>
  <c r="AB57" i="126" s="1"/>
  <c r="X57" i="126"/>
  <c r="V57" i="126" s="1"/>
  <c r="R57" i="126"/>
  <c r="P57" i="126" s="1"/>
  <c r="L57" i="126"/>
  <c r="J57" i="126" s="1"/>
  <c r="F57" i="126"/>
  <c r="D57" i="126" s="1"/>
  <c r="B57" i="126"/>
  <c r="AB56" i="126"/>
  <c r="V56" i="126"/>
  <c r="P56" i="126"/>
  <c r="J56" i="126"/>
  <c r="D56" i="126"/>
  <c r="AF54" i="126"/>
  <c r="AD47" i="126"/>
  <c r="AB47" i="126" s="1"/>
  <c r="X47" i="126"/>
  <c r="V47" i="126" s="1"/>
  <c r="R47" i="126"/>
  <c r="P47" i="126" s="1"/>
  <c r="L47" i="126"/>
  <c r="J47" i="126" s="1"/>
  <c r="F47" i="126"/>
  <c r="D47" i="126" s="1"/>
  <c r="B47" i="126"/>
  <c r="AB46" i="126"/>
  <c r="V46" i="126"/>
  <c r="P46" i="126"/>
  <c r="J46" i="126"/>
  <c r="D46" i="126"/>
  <c r="AD39" i="126"/>
  <c r="AB39" i="126" s="1"/>
  <c r="X39" i="126"/>
  <c r="V39" i="126" s="1"/>
  <c r="R39" i="126"/>
  <c r="P39" i="126" s="1"/>
  <c r="L39" i="126"/>
  <c r="J39" i="126" s="1"/>
  <c r="F39" i="126"/>
  <c r="B39" i="126"/>
  <c r="AB38" i="126"/>
  <c r="V38" i="126"/>
  <c r="P38" i="126"/>
  <c r="J38" i="126"/>
  <c r="D38" i="126"/>
  <c r="AD35" i="126"/>
  <c r="AB35" i="126" s="1"/>
  <c r="X35" i="126"/>
  <c r="V35" i="126" s="1"/>
  <c r="R35" i="126"/>
  <c r="P35" i="126" s="1"/>
  <c r="L35" i="126"/>
  <c r="J35" i="126" s="1"/>
  <c r="F35" i="126"/>
  <c r="D35" i="126" s="1"/>
  <c r="B35" i="126"/>
  <c r="AB34" i="126"/>
  <c r="V34" i="126"/>
  <c r="P34" i="126"/>
  <c r="J34" i="126"/>
  <c r="D34" i="126"/>
  <c r="AD28" i="126"/>
  <c r="AB28" i="126" s="1"/>
  <c r="X28" i="126"/>
  <c r="V28" i="126" s="1"/>
  <c r="R28" i="126"/>
  <c r="P28" i="126" s="1"/>
  <c r="L28" i="126"/>
  <c r="J28" i="126" s="1"/>
  <c r="F28" i="126"/>
  <c r="B28" i="126"/>
  <c r="AB27" i="126"/>
  <c r="V27" i="126"/>
  <c r="P27" i="126"/>
  <c r="J27" i="126"/>
  <c r="D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81" i="126" s="1"/>
  <c r="B81" i="125"/>
  <c r="AD71" i="125"/>
  <c r="X71" i="125"/>
  <c r="R71" i="125"/>
  <c r="L71" i="125"/>
  <c r="F71" i="125"/>
  <c r="AE58" i="125"/>
  <c r="AE57" i="125" s="1"/>
  <c r="Y58" i="125"/>
  <c r="Y57" i="125" s="1"/>
  <c r="S58" i="125"/>
  <c r="S57" i="125" s="1"/>
  <c r="M58" i="125"/>
  <c r="M57" i="125" s="1"/>
  <c r="G58" i="125"/>
  <c r="G57" i="125" s="1"/>
  <c r="B58" i="125"/>
  <c r="AD57" i="125"/>
  <c r="AB57" i="125" s="1"/>
  <c r="X57" i="125"/>
  <c r="V57" i="125" s="1"/>
  <c r="R57" i="125"/>
  <c r="P57" i="125" s="1"/>
  <c r="L57" i="125"/>
  <c r="J57" i="125" s="1"/>
  <c r="F57" i="125"/>
  <c r="B57" i="125"/>
  <c r="AB56" i="125"/>
  <c r="V56" i="125"/>
  <c r="P56" i="125"/>
  <c r="J56" i="125"/>
  <c r="D56" i="125"/>
  <c r="AF54" i="125"/>
  <c r="AD47" i="125"/>
  <c r="AB47" i="125" s="1"/>
  <c r="X47" i="125"/>
  <c r="V47" i="125" s="1"/>
  <c r="R47" i="125"/>
  <c r="P47" i="125" s="1"/>
  <c r="L47" i="125"/>
  <c r="F47" i="125"/>
  <c r="D47" i="125" s="1"/>
  <c r="B47" i="125"/>
  <c r="AB46" i="125"/>
  <c r="V46" i="125"/>
  <c r="P46" i="125"/>
  <c r="J46" i="125"/>
  <c r="D46" i="125"/>
  <c r="AD39" i="125"/>
  <c r="AB39" i="125" s="1"/>
  <c r="X39" i="125"/>
  <c r="V39" i="125" s="1"/>
  <c r="R39" i="125"/>
  <c r="P39" i="125" s="1"/>
  <c r="L39" i="125"/>
  <c r="J39" i="125" s="1"/>
  <c r="F39" i="125"/>
  <c r="D39" i="125" s="1"/>
  <c r="B39" i="125"/>
  <c r="AB38" i="125"/>
  <c r="V38" i="125"/>
  <c r="P38" i="125"/>
  <c r="J38" i="125"/>
  <c r="D38" i="125"/>
  <c r="AD35" i="125"/>
  <c r="AB35" i="125" s="1"/>
  <c r="X35" i="125"/>
  <c r="V35" i="125" s="1"/>
  <c r="R35" i="125"/>
  <c r="P35" i="125" s="1"/>
  <c r="L35" i="125"/>
  <c r="J35" i="125" s="1"/>
  <c r="F35" i="125"/>
  <c r="B35" i="125"/>
  <c r="AB34" i="125"/>
  <c r="V34" i="125"/>
  <c r="P34" i="125"/>
  <c r="J34" i="125"/>
  <c r="D34" i="125"/>
  <c r="AD28" i="125"/>
  <c r="AB28" i="125" s="1"/>
  <c r="X28" i="125"/>
  <c r="V28" i="125" s="1"/>
  <c r="R28" i="125"/>
  <c r="P28" i="125" s="1"/>
  <c r="L28" i="125"/>
  <c r="J28" i="125" s="1"/>
  <c r="F28" i="125"/>
  <c r="B28" i="125"/>
  <c r="AB27" i="125"/>
  <c r="V27" i="125"/>
  <c r="P27" i="125"/>
  <c r="J27" i="125"/>
  <c r="D27" i="125"/>
  <c r="AF26" i="125"/>
  <c r="AE26" i="125"/>
  <c r="Z26" i="125"/>
  <c r="Y26" i="125"/>
  <c r="T26" i="125"/>
  <c r="S26" i="125"/>
  <c r="N26" i="125"/>
  <c r="M26" i="125"/>
  <c r="G26" i="125"/>
  <c r="B26" i="125"/>
  <c r="AF25" i="125"/>
  <c r="AE25" i="125"/>
  <c r="Z25" i="125"/>
  <c r="Y25" i="125"/>
  <c r="T25" i="125"/>
  <c r="S25" i="125"/>
  <c r="M25" i="125"/>
  <c r="G25" i="125"/>
  <c r="B25" i="125"/>
  <c r="AF24" i="125"/>
  <c r="AE24" i="125"/>
  <c r="Z24" i="125"/>
  <c r="Y24" i="125"/>
  <c r="T24" i="125"/>
  <c r="S24" i="125"/>
  <c r="M24" i="125"/>
  <c r="G24" i="125"/>
  <c r="B24" i="125"/>
  <c r="AE23" i="125"/>
  <c r="Y23" i="125"/>
  <c r="S23" i="125"/>
  <c r="M23" i="125"/>
  <c r="G23" i="125"/>
  <c r="B23" i="125"/>
  <c r="AE22" i="125"/>
  <c r="Y22" i="125"/>
  <c r="S22" i="125"/>
  <c r="M22" i="125"/>
  <c r="B22" i="125"/>
  <c r="AF21" i="125"/>
  <c r="AD21" i="125"/>
  <c r="AB21" i="125" s="1"/>
  <c r="Z21" i="125"/>
  <c r="X21" i="125"/>
  <c r="V21" i="125" s="1"/>
  <c r="T21" i="125"/>
  <c r="S70" i="125" s="1"/>
  <c r="R21" i="125"/>
  <c r="P21" i="125" s="1"/>
  <c r="N21" i="125"/>
  <c r="M70" i="125" s="1"/>
  <c r="L21" i="125"/>
  <c r="H21" i="125"/>
  <c r="G70" i="125" s="1"/>
  <c r="F21" i="125"/>
  <c r="D21" i="125" s="1"/>
  <c r="B21" i="125"/>
  <c r="B9" i="125"/>
  <c r="G81" i="125" s="1"/>
  <c r="B81" i="123"/>
  <c r="AD71" i="123"/>
  <c r="X71" i="123"/>
  <c r="R71" i="123"/>
  <c r="L71" i="123"/>
  <c r="F71" i="123"/>
  <c r="AE58" i="123"/>
  <c r="AE57" i="123" s="1"/>
  <c r="Y58" i="123"/>
  <c r="Y57" i="123" s="1"/>
  <c r="S58" i="123"/>
  <c r="S57" i="123" s="1"/>
  <c r="M58" i="123"/>
  <c r="M57" i="123" s="1"/>
  <c r="G58" i="123"/>
  <c r="G57" i="123" s="1"/>
  <c r="B58" i="123"/>
  <c r="AD57" i="123"/>
  <c r="AB57" i="123" s="1"/>
  <c r="X57" i="123"/>
  <c r="V57" i="123" s="1"/>
  <c r="R57" i="123"/>
  <c r="P57" i="123" s="1"/>
  <c r="L57" i="123"/>
  <c r="J57" i="123" s="1"/>
  <c r="F57" i="123"/>
  <c r="B57" i="123"/>
  <c r="AB56" i="123"/>
  <c r="V56" i="123"/>
  <c r="P56" i="123"/>
  <c r="J56" i="123"/>
  <c r="D56" i="123"/>
  <c r="AF54" i="123"/>
  <c r="AD47" i="123"/>
  <c r="AB47" i="123" s="1"/>
  <c r="X47" i="123"/>
  <c r="V47" i="123" s="1"/>
  <c r="R47" i="123"/>
  <c r="P47" i="123" s="1"/>
  <c r="L47" i="123"/>
  <c r="J47" i="123" s="1"/>
  <c r="F47" i="123"/>
  <c r="B47" i="123"/>
  <c r="AB46" i="123"/>
  <c r="V46" i="123"/>
  <c r="P46" i="123"/>
  <c r="J46" i="123"/>
  <c r="D46" i="123"/>
  <c r="AD39" i="123"/>
  <c r="AB39" i="123" s="1"/>
  <c r="X39" i="123"/>
  <c r="V39" i="123" s="1"/>
  <c r="R39" i="123"/>
  <c r="P39" i="123" s="1"/>
  <c r="L39" i="123"/>
  <c r="J39" i="123" s="1"/>
  <c r="F39" i="123"/>
  <c r="B39" i="123"/>
  <c r="AB38" i="123"/>
  <c r="V38" i="123"/>
  <c r="P38" i="123"/>
  <c r="J38" i="123"/>
  <c r="D38" i="123"/>
  <c r="AD35" i="123"/>
  <c r="AB35" i="123" s="1"/>
  <c r="X35" i="123"/>
  <c r="V35" i="123" s="1"/>
  <c r="R35" i="123"/>
  <c r="P35" i="123" s="1"/>
  <c r="L35" i="123"/>
  <c r="J35" i="123" s="1"/>
  <c r="F35" i="123"/>
  <c r="B35" i="123"/>
  <c r="AB34" i="123"/>
  <c r="V34" i="123"/>
  <c r="P34" i="123"/>
  <c r="J34" i="123"/>
  <c r="D34" i="123"/>
  <c r="AD28" i="123"/>
  <c r="AB28" i="123" s="1"/>
  <c r="X28" i="123"/>
  <c r="V28" i="123" s="1"/>
  <c r="R28" i="123"/>
  <c r="P28" i="123" s="1"/>
  <c r="L28" i="123"/>
  <c r="J28" i="123" s="1"/>
  <c r="F28" i="123"/>
  <c r="D28" i="123" s="1"/>
  <c r="B28" i="123"/>
  <c r="AB27" i="123"/>
  <c r="V27" i="123"/>
  <c r="P27" i="123"/>
  <c r="J27" i="123"/>
  <c r="D27" i="123"/>
  <c r="AF26" i="123"/>
  <c r="AE26" i="123"/>
  <c r="Z26" i="123"/>
  <c r="Y26" i="123"/>
  <c r="T26" i="123"/>
  <c r="S26" i="123"/>
  <c r="N26" i="123"/>
  <c r="M26" i="123"/>
  <c r="G26" i="123"/>
  <c r="B26" i="123"/>
  <c r="AF25" i="123"/>
  <c r="AE25" i="123"/>
  <c r="Z25" i="123"/>
  <c r="Y25" i="123"/>
  <c r="T25" i="123"/>
  <c r="S25" i="123"/>
  <c r="M25" i="123"/>
  <c r="G25" i="123"/>
  <c r="B25" i="123"/>
  <c r="AF24" i="123"/>
  <c r="AE24" i="123"/>
  <c r="Z24" i="123"/>
  <c r="Y24" i="123"/>
  <c r="T24" i="123"/>
  <c r="S24" i="123"/>
  <c r="M24" i="123"/>
  <c r="G24" i="123"/>
  <c r="B24" i="123"/>
  <c r="AE23" i="123"/>
  <c r="Y23" i="123"/>
  <c r="S23" i="123"/>
  <c r="M23" i="123"/>
  <c r="G23" i="123"/>
  <c r="B23" i="123"/>
  <c r="AE22" i="123"/>
  <c r="Y22" i="123"/>
  <c r="S22" i="123"/>
  <c r="M22" i="123"/>
  <c r="B22" i="123"/>
  <c r="AF21" i="123"/>
  <c r="AD21" i="123"/>
  <c r="AB21" i="123" s="1"/>
  <c r="Z21" i="123"/>
  <c r="X21" i="123"/>
  <c r="V21" i="123" s="1"/>
  <c r="T21" i="123"/>
  <c r="S70" i="123" s="1"/>
  <c r="R21" i="123"/>
  <c r="P21" i="123" s="1"/>
  <c r="N21" i="123"/>
  <c r="M70" i="123" s="1"/>
  <c r="L21" i="123"/>
  <c r="J21" i="123" s="1"/>
  <c r="H21" i="123"/>
  <c r="G70" i="123" s="1"/>
  <c r="F21" i="123"/>
  <c r="B21" i="123"/>
  <c r="B9" i="123"/>
  <c r="G81" i="123" s="1"/>
  <c r="B81" i="122"/>
  <c r="AD71" i="122"/>
  <c r="X71" i="122"/>
  <c r="R71" i="122"/>
  <c r="L71" i="122"/>
  <c r="F71" i="122"/>
  <c r="AE58" i="122"/>
  <c r="AE57" i="122" s="1"/>
  <c r="Y58" i="122"/>
  <c r="Y57" i="122" s="1"/>
  <c r="S58" i="122"/>
  <c r="S57" i="122" s="1"/>
  <c r="M58" i="122"/>
  <c r="M57" i="122" s="1"/>
  <c r="G58" i="122"/>
  <c r="G57" i="122" s="1"/>
  <c r="B58" i="122"/>
  <c r="AD57" i="122"/>
  <c r="AB57" i="122" s="1"/>
  <c r="X57" i="122"/>
  <c r="V57" i="122" s="1"/>
  <c r="R57" i="122"/>
  <c r="P57" i="122" s="1"/>
  <c r="L57" i="122"/>
  <c r="J57" i="122" s="1"/>
  <c r="F57" i="122"/>
  <c r="D57" i="122" s="1"/>
  <c r="B57" i="122"/>
  <c r="AB56" i="122"/>
  <c r="V56" i="122"/>
  <c r="P56" i="122"/>
  <c r="J56" i="122"/>
  <c r="D56" i="122"/>
  <c r="AF54" i="122"/>
  <c r="AD47" i="122"/>
  <c r="AB47" i="122" s="1"/>
  <c r="X47" i="122"/>
  <c r="V47" i="122" s="1"/>
  <c r="R47" i="122"/>
  <c r="P47" i="122" s="1"/>
  <c r="L47" i="122"/>
  <c r="J47" i="122" s="1"/>
  <c r="F47" i="122"/>
  <c r="B47" i="122"/>
  <c r="AB46" i="122"/>
  <c r="V46" i="122"/>
  <c r="P46" i="122"/>
  <c r="J46" i="122"/>
  <c r="D46" i="122"/>
  <c r="AD39" i="122"/>
  <c r="AB39" i="122" s="1"/>
  <c r="X39" i="122"/>
  <c r="V39" i="122" s="1"/>
  <c r="R39" i="122"/>
  <c r="P39" i="122" s="1"/>
  <c r="L39" i="122"/>
  <c r="J39" i="122" s="1"/>
  <c r="F39" i="122"/>
  <c r="B39" i="122"/>
  <c r="AB38" i="122"/>
  <c r="V38" i="122"/>
  <c r="P38" i="122"/>
  <c r="J38" i="122"/>
  <c r="D38" i="122"/>
  <c r="AD35" i="122"/>
  <c r="AB35" i="122" s="1"/>
  <c r="X35" i="122"/>
  <c r="V35" i="122" s="1"/>
  <c r="R35" i="122"/>
  <c r="P35" i="122" s="1"/>
  <c r="L35" i="122"/>
  <c r="J35" i="122" s="1"/>
  <c r="F35" i="122"/>
  <c r="B35" i="122"/>
  <c r="AB34" i="122"/>
  <c r="V34" i="122"/>
  <c r="P34" i="122"/>
  <c r="J34" i="122"/>
  <c r="D34" i="122"/>
  <c r="AD28" i="122"/>
  <c r="AB28" i="122" s="1"/>
  <c r="X28" i="122"/>
  <c r="V28" i="122" s="1"/>
  <c r="R28" i="122"/>
  <c r="P28" i="122" s="1"/>
  <c r="L28" i="122"/>
  <c r="J28" i="122" s="1"/>
  <c r="F28" i="122"/>
  <c r="B28" i="122"/>
  <c r="AB27" i="122"/>
  <c r="V27" i="122"/>
  <c r="P27" i="122"/>
  <c r="J27" i="122"/>
  <c r="D27" i="122"/>
  <c r="AF26" i="122"/>
  <c r="AE26" i="122"/>
  <c r="Z26" i="122"/>
  <c r="Y26" i="122"/>
  <c r="T26" i="122"/>
  <c r="S26" i="122"/>
  <c r="N26" i="122"/>
  <c r="M26" i="122"/>
  <c r="G26" i="122"/>
  <c r="B26" i="122"/>
  <c r="AF25" i="122"/>
  <c r="AE25" i="122"/>
  <c r="Z25" i="122"/>
  <c r="Y25" i="122"/>
  <c r="T25" i="122"/>
  <c r="S25" i="122"/>
  <c r="M25" i="122"/>
  <c r="G25" i="122"/>
  <c r="B25" i="122"/>
  <c r="AF24" i="122"/>
  <c r="AE24" i="122"/>
  <c r="Z24" i="122"/>
  <c r="Y24" i="122"/>
  <c r="T24" i="122"/>
  <c r="S24" i="122"/>
  <c r="M24" i="122"/>
  <c r="G24" i="122"/>
  <c r="B24" i="122"/>
  <c r="AE23" i="122"/>
  <c r="Y23" i="122"/>
  <c r="S23" i="122"/>
  <c r="M23" i="122"/>
  <c r="G23" i="122"/>
  <c r="B23" i="122"/>
  <c r="AE22" i="122"/>
  <c r="Y22" i="122"/>
  <c r="S22" i="122"/>
  <c r="M22" i="122"/>
  <c r="B22" i="122"/>
  <c r="AF21" i="122"/>
  <c r="AD21" i="122"/>
  <c r="AB21" i="122" s="1"/>
  <c r="Z21" i="122"/>
  <c r="X21" i="122"/>
  <c r="V21" i="122" s="1"/>
  <c r="T21" i="122"/>
  <c r="S70" i="122" s="1"/>
  <c r="R21" i="122"/>
  <c r="P21" i="122" s="1"/>
  <c r="N21" i="122"/>
  <c r="M70" i="122" s="1"/>
  <c r="L21" i="122"/>
  <c r="J21" i="122" s="1"/>
  <c r="H21" i="122"/>
  <c r="G70" i="122" s="1"/>
  <c r="F21" i="122"/>
  <c r="B21" i="122"/>
  <c r="B9" i="122"/>
  <c r="G81" i="122" s="1"/>
  <c r="B81" i="121"/>
  <c r="AD71" i="121"/>
  <c r="X71" i="121"/>
  <c r="R71" i="121"/>
  <c r="L71" i="121"/>
  <c r="F71" i="121"/>
  <c r="AE58" i="121"/>
  <c r="AE57" i="121" s="1"/>
  <c r="Y58" i="121"/>
  <c r="Y57" i="121" s="1"/>
  <c r="S58" i="121"/>
  <c r="S57" i="121" s="1"/>
  <c r="M58" i="121"/>
  <c r="M57" i="121" s="1"/>
  <c r="G58" i="121"/>
  <c r="G57" i="121" s="1"/>
  <c r="B58" i="121"/>
  <c r="AD57" i="121"/>
  <c r="AB57" i="121" s="1"/>
  <c r="X57" i="121"/>
  <c r="V57" i="121" s="1"/>
  <c r="R57" i="121"/>
  <c r="P57" i="121" s="1"/>
  <c r="L57" i="121"/>
  <c r="J57" i="121" s="1"/>
  <c r="F57" i="121"/>
  <c r="B57" i="121"/>
  <c r="AB56" i="121"/>
  <c r="V56" i="121"/>
  <c r="P56" i="121"/>
  <c r="J56" i="121"/>
  <c r="D56" i="121"/>
  <c r="AF54" i="121"/>
  <c r="AD47" i="121"/>
  <c r="AB47" i="121" s="1"/>
  <c r="X47" i="121"/>
  <c r="V47" i="121" s="1"/>
  <c r="R47" i="121"/>
  <c r="P47" i="121" s="1"/>
  <c r="L47" i="121"/>
  <c r="J47" i="121" s="1"/>
  <c r="F47" i="121"/>
  <c r="B47" i="121"/>
  <c r="AB46" i="121"/>
  <c r="V46" i="121"/>
  <c r="P46" i="121"/>
  <c r="J46" i="121"/>
  <c r="D46" i="121"/>
  <c r="AD39" i="121"/>
  <c r="AB39" i="121" s="1"/>
  <c r="X39" i="121"/>
  <c r="V39" i="121" s="1"/>
  <c r="R39" i="121"/>
  <c r="P39" i="121" s="1"/>
  <c r="L39" i="121"/>
  <c r="F39" i="121"/>
  <c r="D39" i="121" s="1"/>
  <c r="B39" i="121"/>
  <c r="AB38" i="121"/>
  <c r="V38" i="121"/>
  <c r="P38" i="121"/>
  <c r="J38" i="121"/>
  <c r="D38" i="121"/>
  <c r="AD35" i="121"/>
  <c r="AB35" i="121" s="1"/>
  <c r="X35" i="121"/>
  <c r="V35" i="121" s="1"/>
  <c r="R35" i="121"/>
  <c r="P35" i="121" s="1"/>
  <c r="L35" i="121"/>
  <c r="J35" i="121" s="1"/>
  <c r="F35" i="121"/>
  <c r="B35" i="121"/>
  <c r="AB34" i="121"/>
  <c r="V34" i="121"/>
  <c r="P34" i="121"/>
  <c r="J34" i="121"/>
  <c r="D34" i="121"/>
  <c r="AD28" i="121"/>
  <c r="AB28" i="121" s="1"/>
  <c r="X28" i="121"/>
  <c r="V28" i="121" s="1"/>
  <c r="R28" i="121"/>
  <c r="P28" i="121" s="1"/>
  <c r="L28" i="121"/>
  <c r="J28" i="121" s="1"/>
  <c r="F28" i="121"/>
  <c r="B28" i="121"/>
  <c r="AB27" i="121"/>
  <c r="V27" i="121"/>
  <c r="P27" i="121"/>
  <c r="J27" i="121"/>
  <c r="D27" i="121"/>
  <c r="AF26" i="121"/>
  <c r="AE26" i="121"/>
  <c r="Z26" i="121"/>
  <c r="Y26" i="121"/>
  <c r="T26" i="121"/>
  <c r="S26" i="121"/>
  <c r="N26" i="121"/>
  <c r="M26" i="121"/>
  <c r="G26" i="121"/>
  <c r="B26" i="121"/>
  <c r="AF25" i="121"/>
  <c r="AE25" i="121"/>
  <c r="Z25" i="121"/>
  <c r="Y25" i="121"/>
  <c r="T25" i="121"/>
  <c r="S25" i="121"/>
  <c r="M25" i="121"/>
  <c r="G25" i="121"/>
  <c r="B25" i="121"/>
  <c r="AF24" i="121"/>
  <c r="AE24" i="121"/>
  <c r="Z24" i="121"/>
  <c r="Y24" i="121"/>
  <c r="T24" i="121"/>
  <c r="S24" i="121"/>
  <c r="M24" i="121"/>
  <c r="G24" i="121"/>
  <c r="B24" i="121"/>
  <c r="AE23" i="121"/>
  <c r="Y23" i="121"/>
  <c r="S23" i="121"/>
  <c r="M23" i="121"/>
  <c r="G23" i="121"/>
  <c r="B23" i="121"/>
  <c r="AE22" i="121"/>
  <c r="Y22" i="121"/>
  <c r="S22" i="121"/>
  <c r="M22" i="121"/>
  <c r="B22" i="121"/>
  <c r="AF21" i="121"/>
  <c r="AD21" i="121"/>
  <c r="AB21" i="121" s="1"/>
  <c r="Z21" i="121"/>
  <c r="X21" i="121"/>
  <c r="V21" i="121" s="1"/>
  <c r="T21" i="121"/>
  <c r="S70" i="121" s="1"/>
  <c r="R21" i="121"/>
  <c r="P21" i="121" s="1"/>
  <c r="N21" i="121"/>
  <c r="M70" i="121" s="1"/>
  <c r="L21" i="121"/>
  <c r="J21" i="121" s="1"/>
  <c r="H21" i="121"/>
  <c r="G70" i="121" s="1"/>
  <c r="F21" i="121"/>
  <c r="B21" i="121"/>
  <c r="B9" i="121"/>
  <c r="G81" i="121" s="1"/>
  <c r="B81" i="120"/>
  <c r="AD71" i="120"/>
  <c r="X71" i="120"/>
  <c r="R71" i="120"/>
  <c r="L71" i="120"/>
  <c r="F71" i="120"/>
  <c r="AE58" i="120"/>
  <c r="AE57" i="120" s="1"/>
  <c r="Y58" i="120"/>
  <c r="Y57" i="120" s="1"/>
  <c r="S58" i="120"/>
  <c r="S57" i="120" s="1"/>
  <c r="M58" i="120"/>
  <c r="M57" i="120" s="1"/>
  <c r="G58" i="120"/>
  <c r="G57" i="120" s="1"/>
  <c r="B58" i="120"/>
  <c r="AD57" i="120"/>
  <c r="AB57" i="120" s="1"/>
  <c r="X57" i="120"/>
  <c r="V57" i="120" s="1"/>
  <c r="R57" i="120"/>
  <c r="P57" i="120" s="1"/>
  <c r="L57" i="120"/>
  <c r="J57" i="120" s="1"/>
  <c r="F57" i="120"/>
  <c r="B57" i="120"/>
  <c r="AB56" i="120"/>
  <c r="V56" i="120"/>
  <c r="P56" i="120"/>
  <c r="J56" i="120"/>
  <c r="D56" i="120"/>
  <c r="AF54" i="120"/>
  <c r="AD47" i="120"/>
  <c r="AB47" i="120" s="1"/>
  <c r="X47" i="120"/>
  <c r="V47" i="120" s="1"/>
  <c r="R47" i="120"/>
  <c r="P47" i="120" s="1"/>
  <c r="L47" i="120"/>
  <c r="J47" i="120" s="1"/>
  <c r="F47" i="120"/>
  <c r="B47" i="120"/>
  <c r="AB46" i="120"/>
  <c r="V46" i="120"/>
  <c r="P46" i="120"/>
  <c r="J46" i="120"/>
  <c r="D46" i="120"/>
  <c r="AD39" i="120"/>
  <c r="AB39" i="120" s="1"/>
  <c r="X39" i="120"/>
  <c r="V39" i="120" s="1"/>
  <c r="R39" i="120"/>
  <c r="P39" i="120" s="1"/>
  <c r="L39" i="120"/>
  <c r="J39" i="120" s="1"/>
  <c r="F39" i="120"/>
  <c r="D39" i="120" s="1"/>
  <c r="B39" i="120"/>
  <c r="AB38" i="120"/>
  <c r="V38" i="120"/>
  <c r="P38" i="120"/>
  <c r="J38" i="120"/>
  <c r="D38" i="120"/>
  <c r="AD35" i="120"/>
  <c r="AB35" i="120" s="1"/>
  <c r="X35" i="120"/>
  <c r="V35" i="120" s="1"/>
  <c r="R35" i="120"/>
  <c r="P35" i="120" s="1"/>
  <c r="L35" i="120"/>
  <c r="J35" i="120" s="1"/>
  <c r="F35" i="120"/>
  <c r="B35" i="120"/>
  <c r="AB34" i="120"/>
  <c r="V34" i="120"/>
  <c r="P34" i="120"/>
  <c r="J34" i="120"/>
  <c r="D34" i="120"/>
  <c r="AD28" i="120"/>
  <c r="AB28" i="120" s="1"/>
  <c r="X28" i="120"/>
  <c r="V28" i="120" s="1"/>
  <c r="R28" i="120"/>
  <c r="P28" i="120" s="1"/>
  <c r="L28" i="120"/>
  <c r="J28" i="120" s="1"/>
  <c r="F28" i="120"/>
  <c r="D28" i="120" s="1"/>
  <c r="B28" i="120"/>
  <c r="AB27" i="120"/>
  <c r="V27" i="120"/>
  <c r="P27" i="120"/>
  <c r="J27" i="120"/>
  <c r="D27" i="120"/>
  <c r="AF26" i="120"/>
  <c r="AE26" i="120"/>
  <c r="Z26" i="120"/>
  <c r="Y26" i="120"/>
  <c r="T26" i="120"/>
  <c r="S26" i="120"/>
  <c r="N26" i="120"/>
  <c r="M26" i="120"/>
  <c r="G26" i="120"/>
  <c r="B26" i="120"/>
  <c r="AF25" i="120"/>
  <c r="AE25" i="120"/>
  <c r="Z25" i="120"/>
  <c r="Y25" i="120"/>
  <c r="T25" i="120"/>
  <c r="S25" i="120"/>
  <c r="M25" i="120"/>
  <c r="G25" i="120"/>
  <c r="B25" i="120"/>
  <c r="AF24" i="120"/>
  <c r="AE24" i="120"/>
  <c r="Z24" i="120"/>
  <c r="Y24" i="120"/>
  <c r="T24" i="120"/>
  <c r="S24" i="120"/>
  <c r="M24" i="120"/>
  <c r="G24" i="120"/>
  <c r="B24" i="120"/>
  <c r="AE23" i="120"/>
  <c r="Y23" i="120"/>
  <c r="S23" i="120"/>
  <c r="M23" i="120"/>
  <c r="G23" i="120"/>
  <c r="B23" i="120"/>
  <c r="AE22" i="120"/>
  <c r="Y22" i="120"/>
  <c r="S22" i="120"/>
  <c r="M22" i="120"/>
  <c r="B22" i="120"/>
  <c r="AF21" i="120"/>
  <c r="AD21" i="120"/>
  <c r="AB21" i="120" s="1"/>
  <c r="Z21" i="120"/>
  <c r="X21" i="120"/>
  <c r="V21" i="120" s="1"/>
  <c r="T21" i="120"/>
  <c r="S70" i="120" s="1"/>
  <c r="R21" i="120"/>
  <c r="P21" i="120" s="1"/>
  <c r="N21" i="120"/>
  <c r="M70" i="120" s="1"/>
  <c r="L21" i="120"/>
  <c r="J21" i="120" s="1"/>
  <c r="H21" i="120"/>
  <c r="G70" i="120" s="1"/>
  <c r="F21" i="120"/>
  <c r="D21" i="120" s="1"/>
  <c r="B21" i="120"/>
  <c r="B9" i="120"/>
  <c r="G81" i="120" s="1"/>
  <c r="B81" i="119"/>
  <c r="AD71" i="119"/>
  <c r="X71" i="119"/>
  <c r="R71" i="119"/>
  <c r="L71" i="119"/>
  <c r="F71" i="119"/>
  <c r="AE58" i="119"/>
  <c r="AE57" i="119" s="1"/>
  <c r="Y58" i="119"/>
  <c r="Y57" i="119" s="1"/>
  <c r="S58" i="119"/>
  <c r="S57" i="119" s="1"/>
  <c r="M58" i="119"/>
  <c r="M57" i="119" s="1"/>
  <c r="G58" i="119"/>
  <c r="G57" i="119" s="1"/>
  <c r="B58" i="119"/>
  <c r="AD57" i="119"/>
  <c r="AB57" i="119" s="1"/>
  <c r="X57" i="119"/>
  <c r="V57" i="119" s="1"/>
  <c r="R57" i="119"/>
  <c r="P57" i="119" s="1"/>
  <c r="L57" i="119"/>
  <c r="F57" i="119"/>
  <c r="D57" i="119" s="1"/>
  <c r="B57" i="119"/>
  <c r="AB56" i="119"/>
  <c r="V56" i="119"/>
  <c r="P56" i="119"/>
  <c r="J56" i="119"/>
  <c r="D56" i="119"/>
  <c r="AF54" i="119"/>
  <c r="AD47" i="119"/>
  <c r="AB47" i="119" s="1"/>
  <c r="X47" i="119"/>
  <c r="V47" i="119" s="1"/>
  <c r="R47" i="119"/>
  <c r="P47" i="119" s="1"/>
  <c r="L47" i="119"/>
  <c r="J47" i="119" s="1"/>
  <c r="F47" i="119"/>
  <c r="D47" i="119" s="1"/>
  <c r="B47" i="119"/>
  <c r="AB46" i="119"/>
  <c r="V46" i="119"/>
  <c r="P46" i="119"/>
  <c r="J46" i="119"/>
  <c r="D46" i="119"/>
  <c r="AD39" i="119"/>
  <c r="AB39" i="119" s="1"/>
  <c r="X39" i="119"/>
  <c r="V39" i="119" s="1"/>
  <c r="R39" i="119"/>
  <c r="P39" i="119" s="1"/>
  <c r="L39" i="119"/>
  <c r="F39" i="119"/>
  <c r="D39" i="119" s="1"/>
  <c r="B39" i="119"/>
  <c r="AB38" i="119"/>
  <c r="V38" i="119"/>
  <c r="P38" i="119"/>
  <c r="J38" i="119"/>
  <c r="D38" i="119"/>
  <c r="AD35" i="119"/>
  <c r="AB35" i="119" s="1"/>
  <c r="X35" i="119"/>
  <c r="V35" i="119" s="1"/>
  <c r="R35" i="119"/>
  <c r="L35" i="119"/>
  <c r="J35" i="119" s="1"/>
  <c r="F35" i="119"/>
  <c r="D35" i="119" s="1"/>
  <c r="B35" i="119"/>
  <c r="AB34" i="119"/>
  <c r="V34" i="119"/>
  <c r="P34" i="119"/>
  <c r="J34" i="119"/>
  <c r="D34" i="119"/>
  <c r="AD28" i="119"/>
  <c r="AB28" i="119" s="1"/>
  <c r="X28" i="119"/>
  <c r="V28" i="119" s="1"/>
  <c r="R28" i="119"/>
  <c r="P28" i="119" s="1"/>
  <c r="L28" i="119"/>
  <c r="J28" i="119" s="1"/>
  <c r="F28" i="119"/>
  <c r="B28" i="119"/>
  <c r="AB27" i="119"/>
  <c r="V27" i="119"/>
  <c r="P27" i="119"/>
  <c r="J27" i="119"/>
  <c r="D27" i="119"/>
  <c r="AF26" i="119"/>
  <c r="AE26" i="119"/>
  <c r="Z26" i="119"/>
  <c r="Y26" i="119"/>
  <c r="T26" i="119"/>
  <c r="S26" i="119"/>
  <c r="N26" i="119"/>
  <c r="M26" i="119"/>
  <c r="G26" i="119"/>
  <c r="B26" i="119"/>
  <c r="AF25" i="119"/>
  <c r="AE25" i="119"/>
  <c r="Z25" i="119"/>
  <c r="Y25" i="119"/>
  <c r="T25" i="119"/>
  <c r="S25" i="119"/>
  <c r="M25" i="119"/>
  <c r="G25" i="119"/>
  <c r="B25" i="119"/>
  <c r="AF24" i="119"/>
  <c r="AE24" i="119"/>
  <c r="Z24" i="119"/>
  <c r="Y24" i="119"/>
  <c r="T24" i="119"/>
  <c r="S24" i="119"/>
  <c r="M24" i="119"/>
  <c r="G24" i="119"/>
  <c r="B24" i="119"/>
  <c r="AE23" i="119"/>
  <c r="Y23" i="119"/>
  <c r="S23" i="119"/>
  <c r="M23" i="119"/>
  <c r="G23" i="119"/>
  <c r="B23" i="119"/>
  <c r="AE22" i="119"/>
  <c r="Y22" i="119"/>
  <c r="S22" i="119"/>
  <c r="M22" i="119"/>
  <c r="B22" i="119"/>
  <c r="AF21" i="119"/>
  <c r="AD21" i="119"/>
  <c r="AB21" i="119" s="1"/>
  <c r="Z21" i="119"/>
  <c r="X21" i="119"/>
  <c r="V21" i="119" s="1"/>
  <c r="T21" i="119"/>
  <c r="S70" i="119" s="1"/>
  <c r="R21" i="119"/>
  <c r="P21" i="119" s="1"/>
  <c r="N21" i="119"/>
  <c r="M70" i="119" s="1"/>
  <c r="L21" i="119"/>
  <c r="J21" i="119" s="1"/>
  <c r="H21" i="119"/>
  <c r="G70" i="119" s="1"/>
  <c r="F21" i="119"/>
  <c r="D21" i="119" s="1"/>
  <c r="B21" i="119"/>
  <c r="B9" i="119"/>
  <c r="G81" i="119" s="1"/>
  <c r="B81" i="118"/>
  <c r="AD71" i="118"/>
  <c r="X71" i="118"/>
  <c r="R71" i="118"/>
  <c r="L71" i="118"/>
  <c r="F71" i="118"/>
  <c r="AE58" i="118"/>
  <c r="AE57" i="118" s="1"/>
  <c r="Y58" i="118"/>
  <c r="Y57" i="118" s="1"/>
  <c r="S58" i="118"/>
  <c r="S57" i="118" s="1"/>
  <c r="M58" i="118"/>
  <c r="M57" i="118" s="1"/>
  <c r="G58" i="118"/>
  <c r="G57" i="118" s="1"/>
  <c r="B58" i="118"/>
  <c r="AD57" i="118"/>
  <c r="AB57" i="118" s="1"/>
  <c r="X57" i="118"/>
  <c r="V57" i="118" s="1"/>
  <c r="R57" i="118"/>
  <c r="P57" i="118" s="1"/>
  <c r="L57" i="118"/>
  <c r="J57" i="118" s="1"/>
  <c r="F57" i="118"/>
  <c r="D57" i="118" s="1"/>
  <c r="B57" i="118"/>
  <c r="AB56" i="118"/>
  <c r="V56" i="118"/>
  <c r="P56" i="118"/>
  <c r="J56" i="118"/>
  <c r="D56" i="118"/>
  <c r="AF54" i="118"/>
  <c r="AD47" i="118"/>
  <c r="AB47" i="118" s="1"/>
  <c r="X47" i="118"/>
  <c r="V47" i="118" s="1"/>
  <c r="R47" i="118"/>
  <c r="P47" i="118" s="1"/>
  <c r="L47" i="118"/>
  <c r="J47" i="118" s="1"/>
  <c r="F47" i="118"/>
  <c r="B47" i="118"/>
  <c r="AB46" i="118"/>
  <c r="V46" i="118"/>
  <c r="P46" i="118"/>
  <c r="J46" i="118"/>
  <c r="D46" i="118"/>
  <c r="AD39" i="118"/>
  <c r="AB39" i="118" s="1"/>
  <c r="X39" i="118"/>
  <c r="V39" i="118" s="1"/>
  <c r="R39" i="118"/>
  <c r="L39" i="118"/>
  <c r="J39" i="118" s="1"/>
  <c r="F39" i="118"/>
  <c r="D39" i="118" s="1"/>
  <c r="B39" i="118"/>
  <c r="AB38" i="118"/>
  <c r="V38" i="118"/>
  <c r="P38" i="118"/>
  <c r="J38" i="118"/>
  <c r="D38" i="118"/>
  <c r="AD35" i="118"/>
  <c r="AB35" i="118" s="1"/>
  <c r="X35" i="118"/>
  <c r="V35" i="118" s="1"/>
  <c r="R35" i="118"/>
  <c r="P35" i="118" s="1"/>
  <c r="L35" i="118"/>
  <c r="J35" i="118" s="1"/>
  <c r="F35" i="118"/>
  <c r="B35" i="118"/>
  <c r="AB34" i="118"/>
  <c r="V34" i="118"/>
  <c r="P34" i="118"/>
  <c r="J34" i="118"/>
  <c r="D34" i="118"/>
  <c r="AD28" i="118"/>
  <c r="AB28" i="118" s="1"/>
  <c r="X28" i="118"/>
  <c r="V28" i="118" s="1"/>
  <c r="R28" i="118"/>
  <c r="P28" i="118" s="1"/>
  <c r="L28" i="118"/>
  <c r="J28" i="118" s="1"/>
  <c r="F28" i="118"/>
  <c r="B28" i="118"/>
  <c r="AB27" i="118"/>
  <c r="V27" i="118"/>
  <c r="P27" i="118"/>
  <c r="J27" i="118"/>
  <c r="D27" i="118"/>
  <c r="AF26" i="118"/>
  <c r="AE26" i="118"/>
  <c r="Z26" i="118"/>
  <c r="Y26" i="118"/>
  <c r="T26" i="118"/>
  <c r="S26" i="118"/>
  <c r="N26" i="118"/>
  <c r="M26" i="118"/>
  <c r="G26" i="118"/>
  <c r="B26" i="118"/>
  <c r="AF25" i="118"/>
  <c r="AE25" i="118"/>
  <c r="Z25" i="118"/>
  <c r="Y25" i="118"/>
  <c r="T25" i="118"/>
  <c r="S25" i="118"/>
  <c r="M25" i="118"/>
  <c r="G25" i="118"/>
  <c r="B25" i="118"/>
  <c r="AF24" i="118"/>
  <c r="AE24" i="118"/>
  <c r="Z24" i="118"/>
  <c r="Y24" i="118"/>
  <c r="T24" i="118"/>
  <c r="S24" i="118"/>
  <c r="M24" i="118"/>
  <c r="G24" i="118"/>
  <c r="B24" i="118"/>
  <c r="AE23" i="118"/>
  <c r="Y23" i="118"/>
  <c r="S23" i="118"/>
  <c r="M23" i="118"/>
  <c r="G23" i="118"/>
  <c r="B23" i="118"/>
  <c r="AE22" i="118"/>
  <c r="Y22" i="118"/>
  <c r="S22" i="118"/>
  <c r="M22" i="118"/>
  <c r="B22" i="118"/>
  <c r="AF21" i="118"/>
  <c r="AD21" i="118"/>
  <c r="AB21" i="118" s="1"/>
  <c r="Z21" i="118"/>
  <c r="X21" i="118"/>
  <c r="V21" i="118" s="1"/>
  <c r="T21" i="118"/>
  <c r="S70" i="118" s="1"/>
  <c r="R21" i="118"/>
  <c r="P21" i="118" s="1"/>
  <c r="N21" i="118"/>
  <c r="M70" i="118" s="1"/>
  <c r="L21" i="118"/>
  <c r="J21" i="118" s="1"/>
  <c r="H21" i="118"/>
  <c r="G70" i="118" s="1"/>
  <c r="F21" i="118"/>
  <c r="D21" i="118" s="1"/>
  <c r="B21" i="118"/>
  <c r="B9" i="118"/>
  <c r="G81" i="118" s="1"/>
  <c r="B81" i="117"/>
  <c r="AD71" i="117"/>
  <c r="X71" i="117"/>
  <c r="R71" i="117"/>
  <c r="L71" i="117"/>
  <c r="F71" i="117"/>
  <c r="AE58" i="117"/>
  <c r="AE57" i="117" s="1"/>
  <c r="Y58" i="117"/>
  <c r="Y57" i="117" s="1"/>
  <c r="S58" i="117"/>
  <c r="S57" i="117" s="1"/>
  <c r="M58" i="117"/>
  <c r="M57" i="117" s="1"/>
  <c r="G58" i="117"/>
  <c r="G57" i="117" s="1"/>
  <c r="B58" i="117"/>
  <c r="AD57" i="117"/>
  <c r="AB57" i="117" s="1"/>
  <c r="X57" i="117"/>
  <c r="V57" i="117" s="1"/>
  <c r="R57" i="117"/>
  <c r="P57" i="117" s="1"/>
  <c r="L57" i="117"/>
  <c r="J57" i="117" s="1"/>
  <c r="F57" i="117"/>
  <c r="B57" i="117"/>
  <c r="AB56" i="117"/>
  <c r="V56" i="117"/>
  <c r="P56" i="117"/>
  <c r="J56" i="117"/>
  <c r="D56" i="117"/>
  <c r="AF54" i="117"/>
  <c r="AD47" i="117"/>
  <c r="AB47" i="117" s="1"/>
  <c r="X47" i="117"/>
  <c r="V47" i="117" s="1"/>
  <c r="R47" i="117"/>
  <c r="P47" i="117" s="1"/>
  <c r="L47" i="117"/>
  <c r="J47" i="117" s="1"/>
  <c r="F47" i="117"/>
  <c r="B47" i="117"/>
  <c r="AB46" i="117"/>
  <c r="V46" i="117"/>
  <c r="P46" i="117"/>
  <c r="J46" i="117"/>
  <c r="D46" i="117"/>
  <c r="AD39" i="117"/>
  <c r="AB39" i="117" s="1"/>
  <c r="X39" i="117"/>
  <c r="V39" i="117" s="1"/>
  <c r="R39" i="117"/>
  <c r="P39" i="117" s="1"/>
  <c r="L39" i="117"/>
  <c r="J39" i="117" s="1"/>
  <c r="F39" i="117"/>
  <c r="B39" i="117"/>
  <c r="AB38" i="117"/>
  <c r="V38" i="117"/>
  <c r="P38" i="117"/>
  <c r="J38" i="117"/>
  <c r="D38" i="117"/>
  <c r="AD35" i="117"/>
  <c r="AB35" i="117" s="1"/>
  <c r="X35" i="117"/>
  <c r="V35" i="117" s="1"/>
  <c r="R35" i="117"/>
  <c r="P35" i="117" s="1"/>
  <c r="L35" i="117"/>
  <c r="J35" i="117" s="1"/>
  <c r="F35" i="117"/>
  <c r="B35" i="117"/>
  <c r="AB34" i="117"/>
  <c r="V34" i="117"/>
  <c r="P34" i="117"/>
  <c r="J34" i="117"/>
  <c r="D34" i="117"/>
  <c r="AD28" i="117"/>
  <c r="AB28" i="117" s="1"/>
  <c r="X28" i="117"/>
  <c r="V28" i="117" s="1"/>
  <c r="R28" i="117"/>
  <c r="P28" i="117" s="1"/>
  <c r="L28" i="117"/>
  <c r="J28" i="117" s="1"/>
  <c r="F28" i="117"/>
  <c r="B28" i="117"/>
  <c r="AB27" i="117"/>
  <c r="V27" i="117"/>
  <c r="P27" i="117"/>
  <c r="J27" i="117"/>
  <c r="D27" i="117"/>
  <c r="AF26" i="117"/>
  <c r="AE26" i="117"/>
  <c r="Z26" i="117"/>
  <c r="Y26" i="117"/>
  <c r="T26" i="117"/>
  <c r="S26" i="117"/>
  <c r="N26" i="117"/>
  <c r="M26" i="117"/>
  <c r="G26" i="117"/>
  <c r="B26" i="117"/>
  <c r="AF25" i="117"/>
  <c r="AE25" i="117"/>
  <c r="Z25" i="117"/>
  <c r="Y25" i="117"/>
  <c r="T25" i="117"/>
  <c r="S25" i="117"/>
  <c r="M25" i="117"/>
  <c r="G25" i="117"/>
  <c r="B25" i="117"/>
  <c r="AF24" i="117"/>
  <c r="AE24" i="117"/>
  <c r="Z24" i="117"/>
  <c r="Y24" i="117"/>
  <c r="T24" i="117"/>
  <c r="S24" i="117"/>
  <c r="M24" i="117"/>
  <c r="G24" i="117"/>
  <c r="B24" i="117"/>
  <c r="AE23" i="117"/>
  <c r="Y23" i="117"/>
  <c r="S23" i="117"/>
  <c r="M23" i="117"/>
  <c r="G23" i="117"/>
  <c r="B23" i="117"/>
  <c r="AE22" i="117"/>
  <c r="Y22" i="117"/>
  <c r="S22" i="117"/>
  <c r="M22" i="117"/>
  <c r="B22" i="117"/>
  <c r="AF21" i="117"/>
  <c r="AD21" i="117"/>
  <c r="AB21" i="117" s="1"/>
  <c r="Z21" i="117"/>
  <c r="X21" i="117"/>
  <c r="V21" i="117" s="1"/>
  <c r="T21" i="117"/>
  <c r="S70" i="117" s="1"/>
  <c r="R21" i="117"/>
  <c r="P21" i="117" s="1"/>
  <c r="N21" i="117"/>
  <c r="M70" i="117" s="1"/>
  <c r="L21" i="117"/>
  <c r="J21" i="117" s="1"/>
  <c r="H21" i="117"/>
  <c r="G70" i="117" s="1"/>
  <c r="F21" i="117"/>
  <c r="D21" i="117" s="1"/>
  <c r="B21" i="117"/>
  <c r="B9" i="117"/>
  <c r="G81" i="117" s="1"/>
  <c r="B81" i="116"/>
  <c r="AD71" i="116"/>
  <c r="X71" i="116"/>
  <c r="R71" i="116"/>
  <c r="L71" i="116"/>
  <c r="F71" i="116"/>
  <c r="AE58" i="116"/>
  <c r="AE57" i="116" s="1"/>
  <c r="Y58" i="116"/>
  <c r="Y57" i="116" s="1"/>
  <c r="S58" i="116"/>
  <c r="S57" i="116" s="1"/>
  <c r="M58" i="116"/>
  <c r="M57" i="116" s="1"/>
  <c r="G58" i="116"/>
  <c r="G57" i="116" s="1"/>
  <c r="B58" i="116"/>
  <c r="AD57" i="116"/>
  <c r="AB57" i="116" s="1"/>
  <c r="X57" i="116"/>
  <c r="V57" i="116" s="1"/>
  <c r="R57" i="116"/>
  <c r="P57" i="116" s="1"/>
  <c r="L57" i="116"/>
  <c r="J57" i="116" s="1"/>
  <c r="F57" i="116"/>
  <c r="B57" i="116"/>
  <c r="AB56" i="116"/>
  <c r="V56" i="116"/>
  <c r="P56" i="116"/>
  <c r="J56" i="116"/>
  <c r="D56" i="116"/>
  <c r="AF54" i="116"/>
  <c r="AD47" i="116"/>
  <c r="AB47" i="116" s="1"/>
  <c r="X47" i="116"/>
  <c r="V47" i="116" s="1"/>
  <c r="R47" i="116"/>
  <c r="P47" i="116" s="1"/>
  <c r="L47" i="116"/>
  <c r="J47" i="116" s="1"/>
  <c r="F47" i="116"/>
  <c r="B47" i="116"/>
  <c r="AB46" i="116"/>
  <c r="V46" i="116"/>
  <c r="P46" i="116"/>
  <c r="J46" i="116"/>
  <c r="D46" i="116"/>
  <c r="AD39" i="116"/>
  <c r="AB39" i="116" s="1"/>
  <c r="X39" i="116"/>
  <c r="V39" i="116" s="1"/>
  <c r="R39" i="116"/>
  <c r="P39" i="116" s="1"/>
  <c r="L39" i="116"/>
  <c r="J39" i="116" s="1"/>
  <c r="F39" i="116"/>
  <c r="B39" i="116"/>
  <c r="AB38" i="116"/>
  <c r="V38" i="116"/>
  <c r="P38" i="116"/>
  <c r="J38" i="116"/>
  <c r="D38" i="116"/>
  <c r="AD35" i="116"/>
  <c r="AB35" i="116" s="1"/>
  <c r="X35" i="116"/>
  <c r="V35" i="116" s="1"/>
  <c r="R35" i="116"/>
  <c r="P35" i="116" s="1"/>
  <c r="L35" i="116"/>
  <c r="J35" i="116" s="1"/>
  <c r="F35" i="116"/>
  <c r="B35" i="116"/>
  <c r="AB34" i="116"/>
  <c r="V34" i="116"/>
  <c r="P34" i="116"/>
  <c r="J34" i="116"/>
  <c r="D34" i="116"/>
  <c r="AD28" i="116"/>
  <c r="AB28" i="116" s="1"/>
  <c r="X28" i="116"/>
  <c r="V28" i="116" s="1"/>
  <c r="R28" i="116"/>
  <c r="P28" i="116" s="1"/>
  <c r="L28" i="116"/>
  <c r="F28" i="116"/>
  <c r="D28" i="116" s="1"/>
  <c r="B28" i="116"/>
  <c r="AB27" i="116"/>
  <c r="V27" i="116"/>
  <c r="P27" i="116"/>
  <c r="J27" i="116"/>
  <c r="D27" i="116"/>
  <c r="AF26" i="116"/>
  <c r="AE26" i="116"/>
  <c r="Z26" i="116"/>
  <c r="Y26" i="116"/>
  <c r="T26" i="116"/>
  <c r="S26" i="116"/>
  <c r="N26" i="116"/>
  <c r="M26" i="116"/>
  <c r="G26" i="116"/>
  <c r="B26" i="116"/>
  <c r="AF25" i="116"/>
  <c r="AE25" i="116"/>
  <c r="Z25" i="116"/>
  <c r="Y25" i="116"/>
  <c r="T25" i="116"/>
  <c r="S25" i="116"/>
  <c r="M25" i="116"/>
  <c r="G25" i="116"/>
  <c r="B25" i="116"/>
  <c r="AF24" i="116"/>
  <c r="AE24" i="116"/>
  <c r="Z24" i="116"/>
  <c r="Y24" i="116"/>
  <c r="T24" i="116"/>
  <c r="S24" i="116"/>
  <c r="M24" i="116"/>
  <c r="G24" i="116"/>
  <c r="B24" i="116"/>
  <c r="AE23" i="116"/>
  <c r="Y23" i="116"/>
  <c r="S23" i="116"/>
  <c r="M23" i="116"/>
  <c r="G23" i="116"/>
  <c r="B23" i="116"/>
  <c r="AE22" i="116"/>
  <c r="Y22" i="116"/>
  <c r="S22" i="116"/>
  <c r="M22" i="116"/>
  <c r="B22" i="116"/>
  <c r="AF21" i="116"/>
  <c r="AD21" i="116"/>
  <c r="AB21" i="116" s="1"/>
  <c r="Z21" i="116"/>
  <c r="X21" i="116"/>
  <c r="V21" i="116" s="1"/>
  <c r="T21" i="116"/>
  <c r="S70" i="116" s="1"/>
  <c r="R21" i="116"/>
  <c r="P21" i="116" s="1"/>
  <c r="N21" i="116"/>
  <c r="M70" i="116" s="1"/>
  <c r="L21" i="116"/>
  <c r="J21" i="116" s="1"/>
  <c r="H21" i="116"/>
  <c r="G70" i="116" s="1"/>
  <c r="F21" i="116"/>
  <c r="B21" i="116"/>
  <c r="B9" i="116"/>
  <c r="G81" i="116" s="1"/>
  <c r="B81" i="115"/>
  <c r="AD71" i="115"/>
  <c r="X71" i="115"/>
  <c r="R71" i="115"/>
  <c r="L71" i="115"/>
  <c r="F71" i="115"/>
  <c r="AE58" i="115"/>
  <c r="AE57" i="115" s="1"/>
  <c r="Y58" i="115"/>
  <c r="Y57" i="115" s="1"/>
  <c r="S58" i="115"/>
  <c r="S57" i="115" s="1"/>
  <c r="M58" i="115"/>
  <c r="M57" i="115" s="1"/>
  <c r="G58" i="115"/>
  <c r="G57" i="115" s="1"/>
  <c r="B58" i="115"/>
  <c r="AD57" i="115"/>
  <c r="AB57" i="115" s="1"/>
  <c r="X57" i="115"/>
  <c r="V57" i="115" s="1"/>
  <c r="R57" i="115"/>
  <c r="P57" i="115" s="1"/>
  <c r="L57" i="115"/>
  <c r="J57" i="115" s="1"/>
  <c r="F57" i="115"/>
  <c r="B57" i="115"/>
  <c r="AB56" i="115"/>
  <c r="V56" i="115"/>
  <c r="P56" i="115"/>
  <c r="J56" i="115"/>
  <c r="D56" i="115"/>
  <c r="AF54" i="115"/>
  <c r="AD47" i="115"/>
  <c r="AB47" i="115" s="1"/>
  <c r="X47" i="115"/>
  <c r="V47" i="115" s="1"/>
  <c r="R47" i="115"/>
  <c r="P47" i="115" s="1"/>
  <c r="L47" i="115"/>
  <c r="J47" i="115" s="1"/>
  <c r="F47" i="115"/>
  <c r="D47" i="115" s="1"/>
  <c r="B47" i="115"/>
  <c r="AB46" i="115"/>
  <c r="V46" i="115"/>
  <c r="P46" i="115"/>
  <c r="J46" i="115"/>
  <c r="D46" i="115"/>
  <c r="AD39" i="115"/>
  <c r="AB39" i="115" s="1"/>
  <c r="X39" i="115"/>
  <c r="V39" i="115" s="1"/>
  <c r="R39" i="115"/>
  <c r="P39" i="115" s="1"/>
  <c r="L39" i="115"/>
  <c r="J39" i="115" s="1"/>
  <c r="F39" i="115"/>
  <c r="B39" i="115"/>
  <c r="AB38" i="115"/>
  <c r="V38" i="115"/>
  <c r="P38" i="115"/>
  <c r="J38" i="115"/>
  <c r="D38" i="115"/>
  <c r="AD35" i="115"/>
  <c r="AB35" i="115" s="1"/>
  <c r="X35" i="115"/>
  <c r="V35" i="115" s="1"/>
  <c r="R35" i="115"/>
  <c r="P35" i="115" s="1"/>
  <c r="L35" i="115"/>
  <c r="J35" i="115" s="1"/>
  <c r="F35" i="115"/>
  <c r="D35" i="115" s="1"/>
  <c r="B35" i="115"/>
  <c r="AB34" i="115"/>
  <c r="V34" i="115"/>
  <c r="P34" i="115"/>
  <c r="J34" i="115"/>
  <c r="D34" i="115"/>
  <c r="AD28" i="115"/>
  <c r="AB28" i="115" s="1"/>
  <c r="X28" i="115"/>
  <c r="V28" i="115" s="1"/>
  <c r="R28" i="115"/>
  <c r="P28" i="115" s="1"/>
  <c r="L28" i="115"/>
  <c r="J28" i="115" s="1"/>
  <c r="F28" i="115"/>
  <c r="B28" i="115"/>
  <c r="AB27" i="115"/>
  <c r="V27" i="115"/>
  <c r="P27" i="115"/>
  <c r="J27" i="115"/>
  <c r="D27" i="115"/>
  <c r="AF26" i="115"/>
  <c r="AE26" i="115"/>
  <c r="Z26" i="115"/>
  <c r="Y26" i="115"/>
  <c r="T26" i="115"/>
  <c r="S26" i="115"/>
  <c r="N26" i="115"/>
  <c r="M26" i="115"/>
  <c r="G26" i="115"/>
  <c r="B26" i="115"/>
  <c r="AF25" i="115"/>
  <c r="AE25" i="115"/>
  <c r="Z25" i="115"/>
  <c r="Y25" i="115"/>
  <c r="T25" i="115"/>
  <c r="S25" i="115"/>
  <c r="M25" i="115"/>
  <c r="G25" i="115"/>
  <c r="B25" i="115"/>
  <c r="AF24" i="115"/>
  <c r="AE24" i="115"/>
  <c r="Z24" i="115"/>
  <c r="Y24" i="115"/>
  <c r="T24" i="115"/>
  <c r="S24" i="115"/>
  <c r="M24" i="115"/>
  <c r="G24" i="115"/>
  <c r="B24" i="115"/>
  <c r="AE23" i="115"/>
  <c r="Y23" i="115"/>
  <c r="S23" i="115"/>
  <c r="M23" i="115"/>
  <c r="G23" i="115"/>
  <c r="B23" i="115"/>
  <c r="AE22" i="115"/>
  <c r="Y22" i="115"/>
  <c r="S22" i="115"/>
  <c r="M22" i="115"/>
  <c r="B22" i="115"/>
  <c r="AF21" i="115"/>
  <c r="AD21" i="115"/>
  <c r="AB21" i="115" s="1"/>
  <c r="Z21" i="115"/>
  <c r="X21" i="115"/>
  <c r="V21" i="115" s="1"/>
  <c r="T21" i="115"/>
  <c r="S70" i="115" s="1"/>
  <c r="R21" i="115"/>
  <c r="P21" i="115" s="1"/>
  <c r="N21" i="115"/>
  <c r="M70" i="115" s="1"/>
  <c r="L21" i="115"/>
  <c r="J21" i="115" s="1"/>
  <c r="H21" i="115"/>
  <c r="G70" i="115" s="1"/>
  <c r="F21" i="115"/>
  <c r="B21" i="115"/>
  <c r="B9" i="115"/>
  <c r="G81" i="115" s="1"/>
  <c r="B81" i="114"/>
  <c r="AD71" i="114"/>
  <c r="X71" i="114"/>
  <c r="R71" i="114"/>
  <c r="L71" i="114"/>
  <c r="F71" i="114"/>
  <c r="AE58" i="114"/>
  <c r="AE57" i="114" s="1"/>
  <c r="Y58" i="114"/>
  <c r="Y57" i="114" s="1"/>
  <c r="S58" i="114"/>
  <c r="S57" i="114" s="1"/>
  <c r="M58" i="114"/>
  <c r="M57" i="114" s="1"/>
  <c r="G58" i="114"/>
  <c r="G57" i="114" s="1"/>
  <c r="B58" i="114"/>
  <c r="AD57" i="114"/>
  <c r="AB57" i="114" s="1"/>
  <c r="X57" i="114"/>
  <c r="V57" i="114" s="1"/>
  <c r="R57" i="114"/>
  <c r="P57" i="114" s="1"/>
  <c r="L57" i="114"/>
  <c r="J57" i="114" s="1"/>
  <c r="F57" i="114"/>
  <c r="B57" i="114"/>
  <c r="AB56" i="114"/>
  <c r="V56" i="114"/>
  <c r="P56" i="114"/>
  <c r="J56" i="114"/>
  <c r="D56" i="114"/>
  <c r="AF54" i="114"/>
  <c r="AD47" i="114"/>
  <c r="AB47" i="114" s="1"/>
  <c r="X47" i="114"/>
  <c r="V47" i="114" s="1"/>
  <c r="R47" i="114"/>
  <c r="P47" i="114" s="1"/>
  <c r="L47" i="114"/>
  <c r="J47" i="114" s="1"/>
  <c r="F47" i="114"/>
  <c r="B47" i="114"/>
  <c r="AB46" i="114"/>
  <c r="V46" i="114"/>
  <c r="P46" i="114"/>
  <c r="J46" i="114"/>
  <c r="D46" i="114"/>
  <c r="AD39" i="114"/>
  <c r="AB39" i="114" s="1"/>
  <c r="X39" i="114"/>
  <c r="V39" i="114" s="1"/>
  <c r="R39" i="114"/>
  <c r="P39" i="114" s="1"/>
  <c r="L39" i="114"/>
  <c r="J39" i="114" s="1"/>
  <c r="F39" i="114"/>
  <c r="B39" i="114"/>
  <c r="AB38" i="114"/>
  <c r="V38" i="114"/>
  <c r="P38" i="114"/>
  <c r="J38" i="114"/>
  <c r="D38" i="114"/>
  <c r="AD35" i="114"/>
  <c r="AB35" i="114" s="1"/>
  <c r="X35" i="114"/>
  <c r="V35" i="114" s="1"/>
  <c r="R35" i="114"/>
  <c r="P35" i="114" s="1"/>
  <c r="L35" i="114"/>
  <c r="J35" i="114" s="1"/>
  <c r="F35" i="114"/>
  <c r="B35" i="114"/>
  <c r="AB34" i="114"/>
  <c r="V34" i="114"/>
  <c r="P34" i="114"/>
  <c r="J34" i="114"/>
  <c r="D34" i="114"/>
  <c r="AD28" i="114"/>
  <c r="AB28" i="114" s="1"/>
  <c r="X28" i="114"/>
  <c r="V28" i="114" s="1"/>
  <c r="R28" i="114"/>
  <c r="P28" i="114" s="1"/>
  <c r="L28" i="114"/>
  <c r="J28" i="114" s="1"/>
  <c r="F28" i="114"/>
  <c r="B28" i="114"/>
  <c r="AB27" i="114"/>
  <c r="V27" i="114"/>
  <c r="P27" i="114"/>
  <c r="J27" i="114"/>
  <c r="D27" i="114"/>
  <c r="AF26" i="114"/>
  <c r="AE26" i="114"/>
  <c r="Z26" i="114"/>
  <c r="Y26" i="114"/>
  <c r="T26" i="114"/>
  <c r="S26" i="114"/>
  <c r="N26" i="114"/>
  <c r="M26" i="114"/>
  <c r="G26" i="114"/>
  <c r="B26" i="114"/>
  <c r="AF25" i="114"/>
  <c r="AE25" i="114"/>
  <c r="Z25" i="114"/>
  <c r="Y25" i="114"/>
  <c r="T25" i="114"/>
  <c r="S25" i="114"/>
  <c r="M25" i="114"/>
  <c r="G25" i="114"/>
  <c r="B25" i="114"/>
  <c r="AF24" i="114"/>
  <c r="AE24" i="114"/>
  <c r="Z24" i="114"/>
  <c r="Y24" i="114"/>
  <c r="T24" i="114"/>
  <c r="S24" i="114"/>
  <c r="M24" i="114"/>
  <c r="G24" i="114"/>
  <c r="B24" i="114"/>
  <c r="AE23" i="114"/>
  <c r="Y23" i="114"/>
  <c r="S23" i="114"/>
  <c r="M23" i="114"/>
  <c r="G23" i="114"/>
  <c r="B23" i="114"/>
  <c r="AE22" i="114"/>
  <c r="Y22" i="114"/>
  <c r="S22" i="114"/>
  <c r="M22" i="114"/>
  <c r="B22" i="114"/>
  <c r="AF21" i="114"/>
  <c r="AD21" i="114"/>
  <c r="AB21" i="114" s="1"/>
  <c r="Z21" i="114"/>
  <c r="X21" i="114"/>
  <c r="V21" i="114" s="1"/>
  <c r="T21" i="114"/>
  <c r="S70" i="114" s="1"/>
  <c r="R21" i="114"/>
  <c r="P21" i="114" s="1"/>
  <c r="N21" i="114"/>
  <c r="M70" i="114" s="1"/>
  <c r="L21" i="114"/>
  <c r="J21" i="114" s="1"/>
  <c r="H21" i="114"/>
  <c r="G70" i="114" s="1"/>
  <c r="F21" i="114"/>
  <c r="B21" i="114"/>
  <c r="B9" i="114"/>
  <c r="G81" i="114" s="1"/>
  <c r="B81" i="113"/>
  <c r="AD71" i="113"/>
  <c r="X71" i="113"/>
  <c r="R71" i="113"/>
  <c r="L71" i="113"/>
  <c r="F71" i="113"/>
  <c r="AE58" i="113"/>
  <c r="AE57" i="113" s="1"/>
  <c r="Y58" i="113"/>
  <c r="Y57" i="113" s="1"/>
  <c r="S58" i="113"/>
  <c r="S57" i="113" s="1"/>
  <c r="M58" i="113"/>
  <c r="M57" i="113" s="1"/>
  <c r="G58" i="113"/>
  <c r="G57" i="113" s="1"/>
  <c r="B58" i="113"/>
  <c r="AD57" i="113"/>
  <c r="AB57" i="113" s="1"/>
  <c r="X57" i="113"/>
  <c r="V57" i="113" s="1"/>
  <c r="R57" i="113"/>
  <c r="P57" i="113" s="1"/>
  <c r="L57" i="113"/>
  <c r="J57" i="113" s="1"/>
  <c r="F57" i="113"/>
  <c r="D57" i="113" s="1"/>
  <c r="B57" i="113"/>
  <c r="AB56" i="113"/>
  <c r="V56" i="113"/>
  <c r="P56" i="113"/>
  <c r="J56" i="113"/>
  <c r="D56" i="113"/>
  <c r="AF54" i="113"/>
  <c r="AD47" i="113"/>
  <c r="AB47" i="113" s="1"/>
  <c r="X47" i="113"/>
  <c r="V47" i="113" s="1"/>
  <c r="R47" i="113"/>
  <c r="P47" i="113" s="1"/>
  <c r="L47" i="113"/>
  <c r="J47" i="113" s="1"/>
  <c r="F47" i="113"/>
  <c r="B47" i="113"/>
  <c r="AB46" i="113"/>
  <c r="V46" i="113"/>
  <c r="P46" i="113"/>
  <c r="J46" i="113"/>
  <c r="D46" i="113"/>
  <c r="AD39" i="113"/>
  <c r="AB39" i="113" s="1"/>
  <c r="X39" i="113"/>
  <c r="V39" i="113" s="1"/>
  <c r="R39" i="113"/>
  <c r="P39" i="113" s="1"/>
  <c r="L39" i="113"/>
  <c r="J39" i="113" s="1"/>
  <c r="F39" i="113"/>
  <c r="B39" i="113"/>
  <c r="AB38" i="113"/>
  <c r="V38" i="113"/>
  <c r="P38" i="113"/>
  <c r="J38" i="113"/>
  <c r="D38" i="113"/>
  <c r="AD35" i="113"/>
  <c r="AB35" i="113" s="1"/>
  <c r="X35" i="113"/>
  <c r="V35" i="113" s="1"/>
  <c r="R35" i="113"/>
  <c r="P35" i="113" s="1"/>
  <c r="L35" i="113"/>
  <c r="J35" i="113" s="1"/>
  <c r="F35" i="113"/>
  <c r="B35" i="113"/>
  <c r="AB34" i="113"/>
  <c r="V34" i="113"/>
  <c r="P34" i="113"/>
  <c r="J34" i="113"/>
  <c r="D34" i="113"/>
  <c r="AD28" i="113"/>
  <c r="AB28" i="113" s="1"/>
  <c r="X28" i="113"/>
  <c r="V28" i="113" s="1"/>
  <c r="R28" i="113"/>
  <c r="P28" i="113" s="1"/>
  <c r="L28" i="113"/>
  <c r="J28" i="113" s="1"/>
  <c r="F28" i="113"/>
  <c r="D28" i="113" s="1"/>
  <c r="B28" i="113"/>
  <c r="AB27" i="113"/>
  <c r="V27" i="113"/>
  <c r="P27" i="113"/>
  <c r="J27" i="113"/>
  <c r="D27" i="113"/>
  <c r="AF26" i="113"/>
  <c r="AE26" i="113"/>
  <c r="Z26" i="113"/>
  <c r="Y26" i="113"/>
  <c r="T26" i="113"/>
  <c r="S26" i="113"/>
  <c r="N26" i="113"/>
  <c r="M26" i="113"/>
  <c r="G26" i="113"/>
  <c r="B26" i="113"/>
  <c r="AF25" i="113"/>
  <c r="AE25" i="113"/>
  <c r="Z25" i="113"/>
  <c r="Y25" i="113"/>
  <c r="T25" i="113"/>
  <c r="S25" i="113"/>
  <c r="M25" i="113"/>
  <c r="G25" i="113"/>
  <c r="B25" i="113"/>
  <c r="AF24" i="113"/>
  <c r="AE24" i="113"/>
  <c r="Z24" i="113"/>
  <c r="Y24" i="113"/>
  <c r="T24" i="113"/>
  <c r="S24" i="113"/>
  <c r="M24" i="113"/>
  <c r="G24" i="113"/>
  <c r="B24" i="113"/>
  <c r="AE23" i="113"/>
  <c r="Y23" i="113"/>
  <c r="S23" i="113"/>
  <c r="M23" i="113"/>
  <c r="G23" i="113"/>
  <c r="B23" i="113"/>
  <c r="AE22" i="113"/>
  <c r="Y22" i="113"/>
  <c r="S22" i="113"/>
  <c r="M22" i="113"/>
  <c r="B22" i="113"/>
  <c r="AF21" i="113"/>
  <c r="AD21" i="113"/>
  <c r="AB21" i="113" s="1"/>
  <c r="Z21" i="113"/>
  <c r="X21" i="113"/>
  <c r="V21" i="113" s="1"/>
  <c r="T21" i="113"/>
  <c r="S70" i="113" s="1"/>
  <c r="R21" i="113"/>
  <c r="P21" i="113" s="1"/>
  <c r="N21" i="113"/>
  <c r="M70" i="113" s="1"/>
  <c r="L21" i="113"/>
  <c r="J21" i="113" s="1"/>
  <c r="H21" i="113"/>
  <c r="G70" i="113" s="1"/>
  <c r="F21" i="113"/>
  <c r="B21" i="113"/>
  <c r="B9" i="113"/>
  <c r="G81" i="113" s="1"/>
  <c r="B81" i="112"/>
  <c r="AD71" i="112"/>
  <c r="X71" i="112"/>
  <c r="R71" i="112"/>
  <c r="L71" i="112"/>
  <c r="F71" i="112"/>
  <c r="AE58" i="112"/>
  <c r="AE57" i="112" s="1"/>
  <c r="Y58" i="112"/>
  <c r="Y57" i="112" s="1"/>
  <c r="S58" i="112"/>
  <c r="S57" i="112" s="1"/>
  <c r="M58" i="112"/>
  <c r="M57" i="112" s="1"/>
  <c r="G58" i="112"/>
  <c r="G57" i="112" s="1"/>
  <c r="B58" i="112"/>
  <c r="AD57" i="112"/>
  <c r="AB57" i="112" s="1"/>
  <c r="X57" i="112"/>
  <c r="V57" i="112" s="1"/>
  <c r="R57" i="112"/>
  <c r="P57" i="112" s="1"/>
  <c r="L57" i="112"/>
  <c r="J57" i="112" s="1"/>
  <c r="F57" i="112"/>
  <c r="D57" i="112" s="1"/>
  <c r="B57" i="112"/>
  <c r="AB56" i="112"/>
  <c r="V56" i="112"/>
  <c r="P56" i="112"/>
  <c r="J56" i="112"/>
  <c r="D56" i="112"/>
  <c r="AF54" i="112"/>
  <c r="AD47" i="112"/>
  <c r="AB47" i="112" s="1"/>
  <c r="X47" i="112"/>
  <c r="V47" i="112" s="1"/>
  <c r="R47" i="112"/>
  <c r="P47" i="112" s="1"/>
  <c r="L47" i="112"/>
  <c r="J47" i="112" s="1"/>
  <c r="F47" i="112"/>
  <c r="B47" i="112"/>
  <c r="AB46" i="112"/>
  <c r="V46" i="112"/>
  <c r="P46" i="112"/>
  <c r="J46" i="112"/>
  <c r="D46" i="112"/>
  <c r="AD39" i="112"/>
  <c r="AB39" i="112" s="1"/>
  <c r="X39" i="112"/>
  <c r="V39" i="112" s="1"/>
  <c r="R39" i="112"/>
  <c r="P39" i="112" s="1"/>
  <c r="L39" i="112"/>
  <c r="J39" i="112" s="1"/>
  <c r="F39" i="112"/>
  <c r="B39" i="112"/>
  <c r="AB38" i="112"/>
  <c r="V38" i="112"/>
  <c r="P38" i="112"/>
  <c r="J38" i="112"/>
  <c r="D38" i="112"/>
  <c r="AD35" i="112"/>
  <c r="AB35" i="112" s="1"/>
  <c r="X35" i="112"/>
  <c r="V35" i="112" s="1"/>
  <c r="R35" i="112"/>
  <c r="P35" i="112" s="1"/>
  <c r="L35" i="112"/>
  <c r="J35" i="112" s="1"/>
  <c r="F35" i="112"/>
  <c r="B35" i="112"/>
  <c r="AB34" i="112"/>
  <c r="V34" i="112"/>
  <c r="P34" i="112"/>
  <c r="J34" i="112"/>
  <c r="D34" i="112"/>
  <c r="AD28" i="112"/>
  <c r="AB28" i="112" s="1"/>
  <c r="X28" i="112"/>
  <c r="V28" i="112" s="1"/>
  <c r="R28" i="112"/>
  <c r="P28" i="112" s="1"/>
  <c r="L28" i="112"/>
  <c r="J28" i="112" s="1"/>
  <c r="F28" i="112"/>
  <c r="D28" i="112" s="1"/>
  <c r="B28" i="112"/>
  <c r="AB27" i="112"/>
  <c r="V27" i="112"/>
  <c r="P27" i="112"/>
  <c r="J27" i="112"/>
  <c r="D27" i="112"/>
  <c r="AF26" i="112"/>
  <c r="AE26" i="112"/>
  <c r="Z26" i="112"/>
  <c r="Y26" i="112"/>
  <c r="T26" i="112"/>
  <c r="S26" i="112"/>
  <c r="N26" i="112"/>
  <c r="M26" i="112"/>
  <c r="G26" i="112"/>
  <c r="B26" i="112"/>
  <c r="AF25" i="112"/>
  <c r="AE25" i="112"/>
  <c r="Z25" i="112"/>
  <c r="Y25" i="112"/>
  <c r="T25" i="112"/>
  <c r="S25" i="112"/>
  <c r="M25" i="112"/>
  <c r="G25" i="112"/>
  <c r="B25" i="112"/>
  <c r="AF24" i="112"/>
  <c r="AE24" i="112"/>
  <c r="Z24" i="112"/>
  <c r="Y24" i="112"/>
  <c r="T24" i="112"/>
  <c r="S24" i="112"/>
  <c r="M24" i="112"/>
  <c r="G24" i="112"/>
  <c r="B24" i="112"/>
  <c r="AE23" i="112"/>
  <c r="Y23" i="112"/>
  <c r="S23" i="112"/>
  <c r="M23" i="112"/>
  <c r="G23" i="112"/>
  <c r="B23" i="112"/>
  <c r="AE22" i="112"/>
  <c r="Y22" i="112"/>
  <c r="S22" i="112"/>
  <c r="M22" i="112"/>
  <c r="B22" i="112"/>
  <c r="AF21" i="112"/>
  <c r="AD21" i="112"/>
  <c r="AB21" i="112" s="1"/>
  <c r="Z21" i="112"/>
  <c r="X21" i="112"/>
  <c r="V21" i="112" s="1"/>
  <c r="T21" i="112"/>
  <c r="S70" i="112" s="1"/>
  <c r="R21" i="112"/>
  <c r="P21" i="112" s="1"/>
  <c r="N21" i="112"/>
  <c r="M70" i="112" s="1"/>
  <c r="L21" i="112"/>
  <c r="J21" i="112" s="1"/>
  <c r="H21" i="112"/>
  <c r="G70" i="112" s="1"/>
  <c r="F21" i="112"/>
  <c r="B21" i="112"/>
  <c r="B9" i="112"/>
  <c r="G81" i="112" s="1"/>
  <c r="B81" i="111"/>
  <c r="AD71" i="111"/>
  <c r="X71" i="111"/>
  <c r="R71" i="111"/>
  <c r="L71" i="111"/>
  <c r="AE58" i="111"/>
  <c r="AE57" i="111" s="1"/>
  <c r="Y58" i="111"/>
  <c r="Y57" i="111" s="1"/>
  <c r="S58" i="111"/>
  <c r="S57" i="111" s="1"/>
  <c r="M58" i="111"/>
  <c r="M57" i="111" s="1"/>
  <c r="G58" i="111"/>
  <c r="G57" i="111" s="1"/>
  <c r="B58" i="111"/>
  <c r="AD57" i="111"/>
  <c r="AB57" i="111" s="1"/>
  <c r="X57" i="111"/>
  <c r="V57" i="111" s="1"/>
  <c r="R57" i="111"/>
  <c r="L57" i="111"/>
  <c r="J57" i="111" s="1"/>
  <c r="F57" i="111"/>
  <c r="D57" i="111" s="1"/>
  <c r="B57" i="111"/>
  <c r="AB56" i="111"/>
  <c r="V56" i="111"/>
  <c r="P56" i="111"/>
  <c r="J56" i="111"/>
  <c r="D56" i="111"/>
  <c r="AF54" i="111"/>
  <c r="AD47" i="111"/>
  <c r="AB47" i="111" s="1"/>
  <c r="X47" i="111"/>
  <c r="V47" i="111" s="1"/>
  <c r="R47" i="111"/>
  <c r="P47" i="111" s="1"/>
  <c r="L47" i="111"/>
  <c r="J47" i="111" s="1"/>
  <c r="F47" i="111"/>
  <c r="B47" i="111"/>
  <c r="AB46" i="111"/>
  <c r="V46" i="111"/>
  <c r="P46" i="111"/>
  <c r="J46" i="111"/>
  <c r="D46" i="111"/>
  <c r="AD39" i="111"/>
  <c r="AB39" i="111" s="1"/>
  <c r="X39" i="111"/>
  <c r="V39" i="111" s="1"/>
  <c r="R39" i="111"/>
  <c r="P39" i="111" s="1"/>
  <c r="L39" i="111"/>
  <c r="J39" i="111" s="1"/>
  <c r="F39" i="111"/>
  <c r="B39" i="111"/>
  <c r="AB38" i="111"/>
  <c r="V38" i="111"/>
  <c r="P38" i="111"/>
  <c r="J38" i="111"/>
  <c r="D38" i="111"/>
  <c r="AD35" i="111"/>
  <c r="AB35" i="111" s="1"/>
  <c r="X35" i="111"/>
  <c r="V35" i="111" s="1"/>
  <c r="R35" i="111"/>
  <c r="P35" i="111" s="1"/>
  <c r="L35" i="111"/>
  <c r="J35" i="111" s="1"/>
  <c r="F35" i="111"/>
  <c r="B35" i="111"/>
  <c r="AB34" i="111"/>
  <c r="V34" i="111"/>
  <c r="P34" i="111"/>
  <c r="J34" i="111"/>
  <c r="D34" i="111"/>
  <c r="D30" i="111"/>
  <c r="AD28" i="111"/>
  <c r="AB28" i="111" s="1"/>
  <c r="X28" i="111"/>
  <c r="V28" i="111" s="1"/>
  <c r="R28" i="111"/>
  <c r="P28" i="111" s="1"/>
  <c r="L28" i="111"/>
  <c r="J28" i="111" s="1"/>
  <c r="F28" i="111"/>
  <c r="B28" i="111"/>
  <c r="AB27" i="111"/>
  <c r="V27" i="111"/>
  <c r="P27" i="111"/>
  <c r="J27" i="111"/>
  <c r="D27" i="111"/>
  <c r="AF26" i="111"/>
  <c r="AE26" i="111"/>
  <c r="Z26" i="111"/>
  <c r="Y26" i="111"/>
  <c r="T26" i="111"/>
  <c r="S26" i="111"/>
  <c r="N26" i="111"/>
  <c r="M26" i="111"/>
  <c r="G26" i="111"/>
  <c r="B26" i="111"/>
  <c r="AF25" i="111"/>
  <c r="AE25" i="111"/>
  <c r="Z25" i="111"/>
  <c r="Y25" i="111"/>
  <c r="T25" i="111"/>
  <c r="S25" i="111"/>
  <c r="M25" i="111"/>
  <c r="G25" i="111"/>
  <c r="B25" i="111"/>
  <c r="AF24" i="111"/>
  <c r="AE24" i="111"/>
  <c r="Z24" i="111"/>
  <c r="Y24" i="111"/>
  <c r="T24" i="111"/>
  <c r="S24" i="111"/>
  <c r="M24" i="111"/>
  <c r="G24" i="111"/>
  <c r="B24" i="111"/>
  <c r="AE23" i="111"/>
  <c r="Y23" i="111"/>
  <c r="S23" i="111"/>
  <c r="M23" i="111"/>
  <c r="G23" i="111"/>
  <c r="B23" i="111"/>
  <c r="AE22" i="111"/>
  <c r="Y22" i="111"/>
  <c r="S22" i="111"/>
  <c r="M22" i="111"/>
  <c r="B22" i="111"/>
  <c r="AF21" i="111"/>
  <c r="AD21" i="111"/>
  <c r="AB21" i="111" s="1"/>
  <c r="Z21" i="111"/>
  <c r="X21" i="111"/>
  <c r="V21" i="111" s="1"/>
  <c r="T21" i="111"/>
  <c r="S70" i="111" s="1"/>
  <c r="R21" i="111"/>
  <c r="P21" i="111" s="1"/>
  <c r="N21" i="111"/>
  <c r="M70" i="111" s="1"/>
  <c r="L21" i="111"/>
  <c r="J21" i="111" s="1"/>
  <c r="H21" i="111"/>
  <c r="G70" i="111" s="1"/>
  <c r="F71" i="111" s="1"/>
  <c r="F21" i="111"/>
  <c r="B21" i="111"/>
  <c r="B9" i="111"/>
  <c r="G81" i="111" s="1"/>
  <c r="B81" i="110"/>
  <c r="AD71" i="110"/>
  <c r="X71" i="110"/>
  <c r="R71" i="110"/>
  <c r="L71" i="110"/>
  <c r="F71" i="110"/>
  <c r="AE58" i="110"/>
  <c r="AE57" i="110" s="1"/>
  <c r="Y58" i="110"/>
  <c r="Y57" i="110" s="1"/>
  <c r="S58" i="110"/>
  <c r="S57" i="110" s="1"/>
  <c r="M58" i="110"/>
  <c r="M57" i="110" s="1"/>
  <c r="G58" i="110"/>
  <c r="G57" i="110" s="1"/>
  <c r="B58" i="110"/>
  <c r="AD57" i="110"/>
  <c r="AB57" i="110" s="1"/>
  <c r="X57" i="110"/>
  <c r="V57" i="110" s="1"/>
  <c r="R57" i="110"/>
  <c r="P57" i="110" s="1"/>
  <c r="L57" i="110"/>
  <c r="J57" i="110" s="1"/>
  <c r="F57" i="110"/>
  <c r="B57" i="110"/>
  <c r="AB56" i="110"/>
  <c r="V56" i="110"/>
  <c r="P56" i="110"/>
  <c r="J56" i="110"/>
  <c r="D56" i="110"/>
  <c r="AF54" i="110"/>
  <c r="AD47" i="110"/>
  <c r="AB47" i="110" s="1"/>
  <c r="X47" i="110"/>
  <c r="V47" i="110" s="1"/>
  <c r="R47" i="110"/>
  <c r="P47" i="110" s="1"/>
  <c r="L47" i="110"/>
  <c r="J47" i="110" s="1"/>
  <c r="F47" i="110"/>
  <c r="B47" i="110"/>
  <c r="AB46" i="110"/>
  <c r="V46" i="110"/>
  <c r="P46" i="110"/>
  <c r="J46" i="110"/>
  <c r="D46" i="110"/>
  <c r="AD39" i="110"/>
  <c r="AB39" i="110" s="1"/>
  <c r="X39" i="110"/>
  <c r="V39" i="110" s="1"/>
  <c r="R39" i="110"/>
  <c r="P39" i="110" s="1"/>
  <c r="L39" i="110"/>
  <c r="J39" i="110" s="1"/>
  <c r="F39" i="110"/>
  <c r="B39" i="110"/>
  <c r="AB38" i="110"/>
  <c r="V38" i="110"/>
  <c r="P38" i="110"/>
  <c r="J38" i="110"/>
  <c r="D38" i="110"/>
  <c r="AD35" i="110"/>
  <c r="AB35" i="110" s="1"/>
  <c r="X35" i="110"/>
  <c r="V35" i="110" s="1"/>
  <c r="R35" i="110"/>
  <c r="P35" i="110" s="1"/>
  <c r="L35" i="110"/>
  <c r="J35" i="110" s="1"/>
  <c r="F35" i="110"/>
  <c r="B35" i="110"/>
  <c r="AB34" i="110"/>
  <c r="V34" i="110"/>
  <c r="P34" i="110"/>
  <c r="J34" i="110"/>
  <c r="D34" i="110"/>
  <c r="AD28" i="110"/>
  <c r="AB28" i="110" s="1"/>
  <c r="X28" i="110"/>
  <c r="V28" i="110" s="1"/>
  <c r="R28" i="110"/>
  <c r="P28" i="110" s="1"/>
  <c r="L28" i="110"/>
  <c r="J28" i="110" s="1"/>
  <c r="F28" i="110"/>
  <c r="D28" i="110" s="1"/>
  <c r="B28" i="110"/>
  <c r="AB27" i="110"/>
  <c r="V27" i="110"/>
  <c r="P27" i="110"/>
  <c r="J27" i="110"/>
  <c r="D27" i="110"/>
  <c r="AF26" i="110"/>
  <c r="AE26" i="110"/>
  <c r="Z26" i="110"/>
  <c r="Y26" i="110"/>
  <c r="T26" i="110"/>
  <c r="S26" i="110"/>
  <c r="N26" i="110"/>
  <c r="M26" i="110"/>
  <c r="G26" i="110"/>
  <c r="B26" i="110"/>
  <c r="AF25" i="110"/>
  <c r="AE25" i="110"/>
  <c r="Z25" i="110"/>
  <c r="Y25" i="110"/>
  <c r="T25" i="110"/>
  <c r="S25" i="110"/>
  <c r="M25" i="110"/>
  <c r="G25" i="110"/>
  <c r="B25" i="110"/>
  <c r="AF24" i="110"/>
  <c r="AE24" i="110"/>
  <c r="Z24" i="110"/>
  <c r="Y24" i="110"/>
  <c r="T24" i="110"/>
  <c r="S24" i="110"/>
  <c r="M24" i="110"/>
  <c r="G24" i="110"/>
  <c r="B24" i="110"/>
  <c r="AE23" i="110"/>
  <c r="Y23" i="110"/>
  <c r="S23" i="110"/>
  <c r="M23" i="110"/>
  <c r="G23" i="110"/>
  <c r="B23" i="110"/>
  <c r="AE22" i="110"/>
  <c r="Y22" i="110"/>
  <c r="S22" i="110"/>
  <c r="M22" i="110"/>
  <c r="B22" i="110"/>
  <c r="AF21" i="110"/>
  <c r="AD21" i="110"/>
  <c r="AB21" i="110" s="1"/>
  <c r="Z21" i="110"/>
  <c r="X21" i="110"/>
  <c r="V21" i="110" s="1"/>
  <c r="T21" i="110"/>
  <c r="S70" i="110" s="1"/>
  <c r="R21" i="110"/>
  <c r="P21" i="110" s="1"/>
  <c r="N21" i="110"/>
  <c r="M70" i="110" s="1"/>
  <c r="L21" i="110"/>
  <c r="J21" i="110" s="1"/>
  <c r="H21" i="110"/>
  <c r="G70" i="110" s="1"/>
  <c r="F21" i="110"/>
  <c r="B21" i="110"/>
  <c r="B9" i="110"/>
  <c r="G81" i="110" s="1"/>
  <c r="B81" i="109"/>
  <c r="AD71" i="109"/>
  <c r="X71" i="109"/>
  <c r="R71" i="109"/>
  <c r="F71" i="109"/>
  <c r="AE58" i="109"/>
  <c r="AE57" i="109" s="1"/>
  <c r="Y58" i="109"/>
  <c r="Y57" i="109" s="1"/>
  <c r="S58" i="109"/>
  <c r="S57" i="109" s="1"/>
  <c r="M58" i="109"/>
  <c r="M57" i="109" s="1"/>
  <c r="G58" i="109"/>
  <c r="G57" i="109" s="1"/>
  <c r="B58" i="109"/>
  <c r="AD57" i="109"/>
  <c r="AB57" i="109" s="1"/>
  <c r="X57" i="109"/>
  <c r="V57" i="109" s="1"/>
  <c r="R57" i="109"/>
  <c r="P57" i="109" s="1"/>
  <c r="L57" i="109"/>
  <c r="F57" i="109"/>
  <c r="D57" i="109" s="1"/>
  <c r="B57" i="109"/>
  <c r="AB56" i="109"/>
  <c r="V56" i="109"/>
  <c r="P56" i="109"/>
  <c r="J56" i="109"/>
  <c r="D56" i="109"/>
  <c r="AF54" i="109"/>
  <c r="AD47" i="109"/>
  <c r="AB47" i="109" s="1"/>
  <c r="X47" i="109"/>
  <c r="V47" i="109" s="1"/>
  <c r="R47" i="109"/>
  <c r="P47" i="109" s="1"/>
  <c r="L47" i="109"/>
  <c r="J47" i="109" s="1"/>
  <c r="F47" i="109"/>
  <c r="D47" i="109" s="1"/>
  <c r="B47" i="109"/>
  <c r="AB46" i="109"/>
  <c r="V46" i="109"/>
  <c r="P46" i="109"/>
  <c r="J46" i="109"/>
  <c r="D46" i="109"/>
  <c r="AD39" i="109"/>
  <c r="AB39" i="109" s="1"/>
  <c r="X39" i="109"/>
  <c r="V39" i="109" s="1"/>
  <c r="R39" i="109"/>
  <c r="P39" i="109" s="1"/>
  <c r="L39" i="109"/>
  <c r="J39" i="109" s="1"/>
  <c r="F39" i="109"/>
  <c r="B39" i="109"/>
  <c r="AB38" i="109"/>
  <c r="V38" i="109"/>
  <c r="P38" i="109"/>
  <c r="J38" i="109"/>
  <c r="D38" i="109"/>
  <c r="AD35" i="109"/>
  <c r="AB35" i="109" s="1"/>
  <c r="X35" i="109"/>
  <c r="V35" i="109" s="1"/>
  <c r="R35" i="109"/>
  <c r="L35" i="109"/>
  <c r="J35" i="109" s="1"/>
  <c r="F35" i="109"/>
  <c r="D35" i="109" s="1"/>
  <c r="B35" i="109"/>
  <c r="AB34" i="109"/>
  <c r="V34" i="109"/>
  <c r="P34" i="109"/>
  <c r="J34" i="109"/>
  <c r="D34" i="109"/>
  <c r="AD28" i="109"/>
  <c r="AB28" i="109" s="1"/>
  <c r="X28" i="109"/>
  <c r="V28" i="109" s="1"/>
  <c r="R28" i="109"/>
  <c r="P28" i="109" s="1"/>
  <c r="L28" i="109"/>
  <c r="J28" i="109" s="1"/>
  <c r="F28" i="109"/>
  <c r="D28" i="109" s="1"/>
  <c r="B28" i="109"/>
  <c r="AB27" i="109"/>
  <c r="V27" i="109"/>
  <c r="P27" i="109"/>
  <c r="J27" i="109"/>
  <c r="D27" i="109"/>
  <c r="AF26" i="109"/>
  <c r="AE26" i="109"/>
  <c r="Z26" i="109"/>
  <c r="Y26" i="109"/>
  <c r="T26" i="109"/>
  <c r="S26" i="109"/>
  <c r="N26" i="109"/>
  <c r="M26" i="109"/>
  <c r="G26" i="109"/>
  <c r="B26" i="109"/>
  <c r="AF25" i="109"/>
  <c r="AE25" i="109"/>
  <c r="Z25" i="109"/>
  <c r="Y25" i="109"/>
  <c r="T25" i="109"/>
  <c r="S25" i="109"/>
  <c r="M25" i="109"/>
  <c r="G25" i="109"/>
  <c r="B25" i="109"/>
  <c r="AF24" i="109"/>
  <c r="AE24" i="109"/>
  <c r="Z24" i="109"/>
  <c r="Y24" i="109"/>
  <c r="T24" i="109"/>
  <c r="S24" i="109"/>
  <c r="M24" i="109"/>
  <c r="G24" i="109"/>
  <c r="B24" i="109"/>
  <c r="AE23" i="109"/>
  <c r="Y23" i="109"/>
  <c r="S23" i="109"/>
  <c r="M23" i="109"/>
  <c r="G23" i="109"/>
  <c r="B23" i="109"/>
  <c r="AE22" i="109"/>
  <c r="Y22" i="109"/>
  <c r="S22" i="109"/>
  <c r="M22" i="109"/>
  <c r="B22" i="109"/>
  <c r="AF21" i="109"/>
  <c r="AD21" i="109"/>
  <c r="AB21" i="109" s="1"/>
  <c r="Z21" i="109"/>
  <c r="X21" i="109"/>
  <c r="V21" i="109" s="1"/>
  <c r="T21" i="109"/>
  <c r="S70" i="109" s="1"/>
  <c r="R21" i="109"/>
  <c r="P21" i="109" s="1"/>
  <c r="N21" i="109"/>
  <c r="M70" i="109" s="1"/>
  <c r="L71" i="109" s="1"/>
  <c r="H21" i="109"/>
  <c r="G70" i="109" s="1"/>
  <c r="F21" i="109"/>
  <c r="B21" i="109"/>
  <c r="B9" i="109"/>
  <c r="G81" i="109" s="1"/>
  <c r="B81" i="107"/>
  <c r="AD71" i="107"/>
  <c r="X71" i="107"/>
  <c r="R71" i="107"/>
  <c r="L71" i="107"/>
  <c r="F71" i="107"/>
  <c r="AE58" i="107"/>
  <c r="AE57" i="107" s="1"/>
  <c r="Y58" i="107"/>
  <c r="Y57" i="107" s="1"/>
  <c r="S58" i="107"/>
  <c r="S57" i="107" s="1"/>
  <c r="M58" i="107"/>
  <c r="M57" i="107" s="1"/>
  <c r="G58" i="107"/>
  <c r="G57" i="107" s="1"/>
  <c r="B58" i="107"/>
  <c r="AD57" i="107"/>
  <c r="AB57" i="107" s="1"/>
  <c r="X57" i="107"/>
  <c r="V57" i="107" s="1"/>
  <c r="R57" i="107"/>
  <c r="L57" i="107"/>
  <c r="J57" i="107" s="1"/>
  <c r="F57" i="107"/>
  <c r="D57" i="107" s="1"/>
  <c r="B57" i="107"/>
  <c r="AB56" i="107"/>
  <c r="V56" i="107"/>
  <c r="P56" i="107"/>
  <c r="J56" i="107"/>
  <c r="D56" i="107"/>
  <c r="AF54" i="107"/>
  <c r="AD47" i="107"/>
  <c r="AB47" i="107" s="1"/>
  <c r="X47" i="107"/>
  <c r="V47" i="107" s="1"/>
  <c r="R47" i="107"/>
  <c r="P47" i="107" s="1"/>
  <c r="L47" i="107"/>
  <c r="J47" i="107" s="1"/>
  <c r="F47" i="107"/>
  <c r="D47" i="107" s="1"/>
  <c r="B47" i="107"/>
  <c r="AB46" i="107"/>
  <c r="V46" i="107"/>
  <c r="P46" i="107"/>
  <c r="J46" i="107"/>
  <c r="D46" i="107"/>
  <c r="AD39" i="107"/>
  <c r="AB39" i="107" s="1"/>
  <c r="X39" i="107"/>
  <c r="V39" i="107" s="1"/>
  <c r="R39" i="107"/>
  <c r="P39" i="107" s="1"/>
  <c r="L39" i="107"/>
  <c r="J39" i="107" s="1"/>
  <c r="F39" i="107"/>
  <c r="D39" i="107" s="1"/>
  <c r="B39" i="107"/>
  <c r="AB38" i="107"/>
  <c r="V38" i="107"/>
  <c r="P38" i="107"/>
  <c r="J38" i="107"/>
  <c r="D38" i="107"/>
  <c r="AD35" i="107"/>
  <c r="AB35" i="107" s="1"/>
  <c r="X35" i="107"/>
  <c r="V35" i="107" s="1"/>
  <c r="R35" i="107"/>
  <c r="L35" i="107"/>
  <c r="J35" i="107" s="1"/>
  <c r="F35" i="107"/>
  <c r="D35" i="107" s="1"/>
  <c r="B35" i="107"/>
  <c r="AB34" i="107"/>
  <c r="V34" i="107"/>
  <c r="P34" i="107"/>
  <c r="J34" i="107"/>
  <c r="D34" i="107"/>
  <c r="AD28" i="107"/>
  <c r="AB28" i="107" s="1"/>
  <c r="X28" i="107"/>
  <c r="V28" i="107" s="1"/>
  <c r="R28" i="107"/>
  <c r="P28" i="107" s="1"/>
  <c r="L28" i="107"/>
  <c r="J28" i="107" s="1"/>
  <c r="F28" i="107"/>
  <c r="B28" i="107"/>
  <c r="AB27" i="107"/>
  <c r="V27" i="107"/>
  <c r="P27" i="107"/>
  <c r="J27" i="107"/>
  <c r="D27" i="107"/>
  <c r="AF26" i="107"/>
  <c r="AE26" i="107"/>
  <c r="Z26" i="107"/>
  <c r="Y26" i="107"/>
  <c r="T26" i="107"/>
  <c r="S26" i="107"/>
  <c r="N26" i="107"/>
  <c r="M26" i="107"/>
  <c r="G26" i="107"/>
  <c r="B26" i="107"/>
  <c r="AF25" i="107"/>
  <c r="AE25" i="107"/>
  <c r="Z25" i="107"/>
  <c r="Y25" i="107"/>
  <c r="T25" i="107"/>
  <c r="S25" i="107"/>
  <c r="M25" i="107"/>
  <c r="G25" i="107"/>
  <c r="B25" i="107"/>
  <c r="AF24" i="107"/>
  <c r="AE24" i="107"/>
  <c r="Z24" i="107"/>
  <c r="Y24" i="107"/>
  <c r="T24" i="107"/>
  <c r="S24" i="107"/>
  <c r="M24" i="107"/>
  <c r="G24" i="107"/>
  <c r="B24" i="107"/>
  <c r="AE23" i="107"/>
  <c r="Y23" i="107"/>
  <c r="S23" i="107"/>
  <c r="M23" i="107"/>
  <c r="G23" i="107"/>
  <c r="B23" i="107"/>
  <c r="AE22" i="107"/>
  <c r="Y22" i="107"/>
  <c r="S22" i="107"/>
  <c r="M22" i="107"/>
  <c r="B22" i="107"/>
  <c r="AF21" i="107"/>
  <c r="AD21" i="107"/>
  <c r="AB21" i="107" s="1"/>
  <c r="Z21" i="107"/>
  <c r="X21" i="107"/>
  <c r="V21" i="107" s="1"/>
  <c r="T21" i="107"/>
  <c r="S70" i="107" s="1"/>
  <c r="R21" i="107"/>
  <c r="P21" i="107" s="1"/>
  <c r="N21" i="107"/>
  <c r="M70" i="107" s="1"/>
  <c r="L21" i="107"/>
  <c r="J21" i="107" s="1"/>
  <c r="H21" i="107"/>
  <c r="G70" i="107" s="1"/>
  <c r="F21" i="107"/>
  <c r="D21" i="107" s="1"/>
  <c r="B21" i="107"/>
  <c r="B9" i="107"/>
  <c r="G81" i="107" s="1"/>
  <c r="B81" i="108"/>
  <c r="AD71" i="108"/>
  <c r="X71" i="108"/>
  <c r="R71" i="108"/>
  <c r="L71" i="108"/>
  <c r="F71" i="108"/>
  <c r="AE58" i="108"/>
  <c r="AE57" i="108" s="1"/>
  <c r="Y58" i="108"/>
  <c r="Y57" i="108" s="1"/>
  <c r="S58" i="108"/>
  <c r="S57" i="108" s="1"/>
  <c r="M58" i="108"/>
  <c r="M57" i="108" s="1"/>
  <c r="G58" i="108"/>
  <c r="G57" i="108" s="1"/>
  <c r="B58" i="108"/>
  <c r="AD57" i="108"/>
  <c r="AB57" i="108" s="1"/>
  <c r="X57" i="108"/>
  <c r="V57" i="108" s="1"/>
  <c r="R57" i="108"/>
  <c r="P57" i="108" s="1"/>
  <c r="L57" i="108"/>
  <c r="J57" i="108" s="1"/>
  <c r="F57" i="108"/>
  <c r="B57" i="108"/>
  <c r="AB56" i="108"/>
  <c r="V56" i="108"/>
  <c r="P56" i="108"/>
  <c r="J56" i="108"/>
  <c r="D56" i="108"/>
  <c r="AF54" i="108"/>
  <c r="AD47" i="108"/>
  <c r="AB47" i="108" s="1"/>
  <c r="X47" i="108"/>
  <c r="V47" i="108" s="1"/>
  <c r="R47" i="108"/>
  <c r="P47" i="108" s="1"/>
  <c r="L47" i="108"/>
  <c r="J47" i="108" s="1"/>
  <c r="F47" i="108"/>
  <c r="B47" i="108"/>
  <c r="AB46" i="108"/>
  <c r="V46" i="108"/>
  <c r="P46" i="108"/>
  <c r="J46" i="108"/>
  <c r="D46" i="108"/>
  <c r="AD39" i="108"/>
  <c r="AB39" i="108" s="1"/>
  <c r="X39" i="108"/>
  <c r="V39" i="108" s="1"/>
  <c r="R39" i="108"/>
  <c r="L39" i="108"/>
  <c r="J39" i="108" s="1"/>
  <c r="F39" i="108"/>
  <c r="D39" i="108" s="1"/>
  <c r="B39" i="108"/>
  <c r="AB38" i="108"/>
  <c r="V38" i="108"/>
  <c r="P38" i="108"/>
  <c r="J38" i="108"/>
  <c r="D38" i="108"/>
  <c r="AD35" i="108"/>
  <c r="AB35" i="108" s="1"/>
  <c r="X35" i="108"/>
  <c r="V35" i="108" s="1"/>
  <c r="R35" i="108"/>
  <c r="P35" i="108" s="1"/>
  <c r="L35" i="108"/>
  <c r="J35" i="108" s="1"/>
  <c r="F35" i="108"/>
  <c r="B35" i="108"/>
  <c r="AB34" i="108"/>
  <c r="V34" i="108"/>
  <c r="P34" i="108"/>
  <c r="J34" i="108"/>
  <c r="D34" i="108"/>
  <c r="AD28" i="108"/>
  <c r="AB28" i="108" s="1"/>
  <c r="X28" i="108"/>
  <c r="V28" i="108" s="1"/>
  <c r="R28" i="108"/>
  <c r="P28" i="108" s="1"/>
  <c r="L28" i="108"/>
  <c r="J28" i="108" s="1"/>
  <c r="F28" i="108"/>
  <c r="B28" i="108"/>
  <c r="AB27" i="108"/>
  <c r="V27" i="108"/>
  <c r="P27" i="108"/>
  <c r="J27" i="108"/>
  <c r="D27" i="108"/>
  <c r="AF26" i="108"/>
  <c r="AE26" i="108"/>
  <c r="Z26" i="108"/>
  <c r="Y26" i="108"/>
  <c r="T26" i="108"/>
  <c r="S26" i="108"/>
  <c r="N26" i="108"/>
  <c r="M26" i="108"/>
  <c r="G26" i="108"/>
  <c r="B26" i="108"/>
  <c r="AF25" i="108"/>
  <c r="AE25" i="108"/>
  <c r="Z25" i="108"/>
  <c r="Y25" i="108"/>
  <c r="T25" i="108"/>
  <c r="S25" i="108"/>
  <c r="M25" i="108"/>
  <c r="G25" i="108"/>
  <c r="B25" i="108"/>
  <c r="AF24" i="108"/>
  <c r="AE24" i="108"/>
  <c r="Z24" i="108"/>
  <c r="Y24" i="108"/>
  <c r="T24" i="108"/>
  <c r="S24" i="108"/>
  <c r="M24" i="108"/>
  <c r="G24" i="108"/>
  <c r="B24" i="108"/>
  <c r="AE23" i="108"/>
  <c r="Y23" i="108"/>
  <c r="S23" i="108"/>
  <c r="M23" i="108"/>
  <c r="G23" i="108"/>
  <c r="B23" i="108"/>
  <c r="AE22" i="108"/>
  <c r="Y22" i="108"/>
  <c r="S22" i="108"/>
  <c r="M22" i="108"/>
  <c r="B22" i="108"/>
  <c r="AF21" i="108"/>
  <c r="AD21" i="108"/>
  <c r="AB21" i="108" s="1"/>
  <c r="Z21" i="108"/>
  <c r="X21" i="108"/>
  <c r="V21" i="108" s="1"/>
  <c r="T21" i="108"/>
  <c r="S70" i="108" s="1"/>
  <c r="R21" i="108"/>
  <c r="P21" i="108" s="1"/>
  <c r="N21" i="108"/>
  <c r="M70" i="108" s="1"/>
  <c r="L21" i="108"/>
  <c r="J21" i="108" s="1"/>
  <c r="H21" i="108"/>
  <c r="G70" i="108" s="1"/>
  <c r="F21" i="108"/>
  <c r="B21" i="108"/>
  <c r="B9" i="108"/>
  <c r="G81" i="108" s="1"/>
  <c r="B81" i="106"/>
  <c r="AD71" i="106"/>
  <c r="X71" i="106"/>
  <c r="R71" i="106"/>
  <c r="L71" i="106"/>
  <c r="F71" i="106"/>
  <c r="AE58" i="106"/>
  <c r="AE57" i="106" s="1"/>
  <c r="Y58" i="106"/>
  <c r="Y57" i="106" s="1"/>
  <c r="S58" i="106"/>
  <c r="S57" i="106" s="1"/>
  <c r="M58" i="106"/>
  <c r="M57" i="106" s="1"/>
  <c r="G58" i="106"/>
  <c r="G57" i="106" s="1"/>
  <c r="B58" i="106"/>
  <c r="AD57" i="106"/>
  <c r="AB57" i="106" s="1"/>
  <c r="X57" i="106"/>
  <c r="V57" i="106" s="1"/>
  <c r="R57" i="106"/>
  <c r="P57" i="106" s="1"/>
  <c r="L57" i="106"/>
  <c r="J57" i="106" s="1"/>
  <c r="F57" i="106"/>
  <c r="D57" i="106" s="1"/>
  <c r="B57" i="106"/>
  <c r="AB56" i="106"/>
  <c r="V56" i="106"/>
  <c r="P56" i="106"/>
  <c r="J56" i="106"/>
  <c r="D56" i="106"/>
  <c r="AF54" i="106"/>
  <c r="AD47" i="106"/>
  <c r="AB47" i="106" s="1"/>
  <c r="X47" i="106"/>
  <c r="V47" i="106" s="1"/>
  <c r="R47" i="106"/>
  <c r="P47" i="106" s="1"/>
  <c r="L47" i="106"/>
  <c r="J47" i="106" s="1"/>
  <c r="F47" i="106"/>
  <c r="B47" i="106"/>
  <c r="AB46" i="106"/>
  <c r="V46" i="106"/>
  <c r="P46" i="106"/>
  <c r="J46" i="106"/>
  <c r="D46" i="106"/>
  <c r="AD39" i="106"/>
  <c r="AB39" i="106" s="1"/>
  <c r="X39" i="106"/>
  <c r="V39" i="106" s="1"/>
  <c r="R39" i="106"/>
  <c r="P39" i="106" s="1"/>
  <c r="L39" i="106"/>
  <c r="J39" i="106" s="1"/>
  <c r="F39" i="106"/>
  <c r="D39" i="106" s="1"/>
  <c r="B39" i="106"/>
  <c r="AB38" i="106"/>
  <c r="V38" i="106"/>
  <c r="P38" i="106"/>
  <c r="J38" i="106"/>
  <c r="D38" i="106"/>
  <c r="AD35" i="106"/>
  <c r="AB35" i="106" s="1"/>
  <c r="X35" i="106"/>
  <c r="V35" i="106" s="1"/>
  <c r="R35" i="106"/>
  <c r="P35" i="106" s="1"/>
  <c r="L35" i="106"/>
  <c r="J35" i="106" s="1"/>
  <c r="F35" i="106"/>
  <c r="B35" i="106"/>
  <c r="AB34" i="106"/>
  <c r="V34" i="106"/>
  <c r="P34" i="106"/>
  <c r="J34" i="106"/>
  <c r="D34" i="106"/>
  <c r="AD28" i="106"/>
  <c r="AB28" i="106" s="1"/>
  <c r="X28" i="106"/>
  <c r="V28" i="106" s="1"/>
  <c r="R28" i="106"/>
  <c r="P28" i="106" s="1"/>
  <c r="L28" i="106"/>
  <c r="F28" i="106"/>
  <c r="D28" i="106" s="1"/>
  <c r="B28" i="106"/>
  <c r="AB27" i="106"/>
  <c r="V27" i="106"/>
  <c r="P27" i="106"/>
  <c r="J27" i="106"/>
  <c r="D27" i="106"/>
  <c r="AF26" i="106"/>
  <c r="AE26" i="106"/>
  <c r="Z26" i="106"/>
  <c r="Y26" i="106"/>
  <c r="T26" i="106"/>
  <c r="S26" i="106"/>
  <c r="N26" i="106"/>
  <c r="M26" i="106"/>
  <c r="G26" i="106"/>
  <c r="B26" i="106"/>
  <c r="AF25" i="106"/>
  <c r="AE25" i="106"/>
  <c r="Z25" i="106"/>
  <c r="Y25" i="106"/>
  <c r="T25" i="106"/>
  <c r="S25" i="106"/>
  <c r="M25" i="106"/>
  <c r="G25" i="106"/>
  <c r="B25" i="106"/>
  <c r="AF24" i="106"/>
  <c r="AE24" i="106"/>
  <c r="Z24" i="106"/>
  <c r="Y24" i="106"/>
  <c r="T24" i="106"/>
  <c r="S24" i="106"/>
  <c r="M24" i="106"/>
  <c r="G24" i="106"/>
  <c r="B24" i="106"/>
  <c r="AE23" i="106"/>
  <c r="Y23" i="106"/>
  <c r="S23" i="106"/>
  <c r="M23" i="106"/>
  <c r="G23" i="106"/>
  <c r="B23" i="106"/>
  <c r="AE22" i="106"/>
  <c r="Y22" i="106"/>
  <c r="S22" i="106"/>
  <c r="M22" i="106"/>
  <c r="B22" i="106"/>
  <c r="AF21" i="106"/>
  <c r="AD21" i="106"/>
  <c r="AB21" i="106" s="1"/>
  <c r="Z21" i="106"/>
  <c r="X21" i="106"/>
  <c r="V21" i="106" s="1"/>
  <c r="T21" i="106"/>
  <c r="S70" i="106" s="1"/>
  <c r="R21" i="106"/>
  <c r="P21" i="106" s="1"/>
  <c r="N21" i="106"/>
  <c r="M70" i="106" s="1"/>
  <c r="L21" i="106"/>
  <c r="J21" i="106" s="1"/>
  <c r="H21" i="106"/>
  <c r="G70" i="106" s="1"/>
  <c r="F21" i="106"/>
  <c r="B21" i="106"/>
  <c r="B9" i="106"/>
  <c r="G81" i="106" s="1"/>
  <c r="B81" i="105"/>
  <c r="AD71" i="105"/>
  <c r="X71" i="105"/>
  <c r="R71" i="105"/>
  <c r="L71" i="105"/>
  <c r="F71" i="105"/>
  <c r="AE58" i="105"/>
  <c r="AE57" i="105" s="1"/>
  <c r="Y58" i="105"/>
  <c r="Y57" i="105" s="1"/>
  <c r="S58" i="105"/>
  <c r="S57" i="105" s="1"/>
  <c r="M58" i="105"/>
  <c r="M57" i="105" s="1"/>
  <c r="G58" i="105"/>
  <c r="G57" i="105" s="1"/>
  <c r="B58" i="105"/>
  <c r="AD57" i="105"/>
  <c r="AB57" i="105" s="1"/>
  <c r="X57" i="105"/>
  <c r="V57" i="105" s="1"/>
  <c r="R57" i="105"/>
  <c r="P57" i="105" s="1"/>
  <c r="L57" i="105"/>
  <c r="J57" i="105" s="1"/>
  <c r="F57" i="105"/>
  <c r="B57" i="105"/>
  <c r="AB56" i="105"/>
  <c r="V56" i="105"/>
  <c r="P56" i="105"/>
  <c r="J56" i="105"/>
  <c r="D56" i="105"/>
  <c r="AF54" i="105"/>
  <c r="AD47" i="105"/>
  <c r="AB47" i="105" s="1"/>
  <c r="X47" i="105"/>
  <c r="V47" i="105" s="1"/>
  <c r="R47" i="105"/>
  <c r="P47" i="105" s="1"/>
  <c r="L47" i="105"/>
  <c r="J47" i="105" s="1"/>
  <c r="F47" i="105"/>
  <c r="B47" i="105"/>
  <c r="AB46" i="105"/>
  <c r="V46" i="105"/>
  <c r="P46" i="105"/>
  <c r="J46" i="105"/>
  <c r="D46" i="105"/>
  <c r="AD39" i="105"/>
  <c r="AB39" i="105" s="1"/>
  <c r="X39" i="105"/>
  <c r="V39" i="105" s="1"/>
  <c r="R39" i="105"/>
  <c r="P39" i="105" s="1"/>
  <c r="L39" i="105"/>
  <c r="J39" i="105" s="1"/>
  <c r="F39" i="105"/>
  <c r="B39" i="105"/>
  <c r="AB38" i="105"/>
  <c r="V38" i="105"/>
  <c r="P38" i="105"/>
  <c r="J38" i="105"/>
  <c r="D38" i="105"/>
  <c r="AD35" i="105"/>
  <c r="AB35" i="105" s="1"/>
  <c r="X35" i="105"/>
  <c r="V35" i="105" s="1"/>
  <c r="R35" i="105"/>
  <c r="P35" i="105" s="1"/>
  <c r="L35" i="105"/>
  <c r="J35" i="105" s="1"/>
  <c r="F35" i="105"/>
  <c r="D35" i="105" s="1"/>
  <c r="B35" i="105"/>
  <c r="AB34" i="105"/>
  <c r="V34" i="105"/>
  <c r="P34" i="105"/>
  <c r="J34" i="105"/>
  <c r="D34" i="105"/>
  <c r="AD28" i="105"/>
  <c r="AB28" i="105" s="1"/>
  <c r="X28" i="105"/>
  <c r="V28" i="105" s="1"/>
  <c r="R28" i="105"/>
  <c r="P28" i="105" s="1"/>
  <c r="L28" i="105"/>
  <c r="J28" i="105" s="1"/>
  <c r="F28" i="105"/>
  <c r="B28" i="105"/>
  <c r="AB27" i="105"/>
  <c r="V27" i="105"/>
  <c r="P27" i="105"/>
  <c r="J27" i="105"/>
  <c r="D27" i="105"/>
  <c r="AF26" i="105"/>
  <c r="AE26" i="105"/>
  <c r="Z26" i="105"/>
  <c r="Y26" i="105"/>
  <c r="T26" i="105"/>
  <c r="S26" i="105"/>
  <c r="N26" i="105"/>
  <c r="M26" i="105"/>
  <c r="G26" i="105"/>
  <c r="B26" i="105"/>
  <c r="AF25" i="105"/>
  <c r="AE25" i="105"/>
  <c r="Z25" i="105"/>
  <c r="Y25" i="105"/>
  <c r="T25" i="105"/>
  <c r="S25" i="105"/>
  <c r="M25" i="105"/>
  <c r="G25" i="105"/>
  <c r="B25" i="105"/>
  <c r="AF24" i="105"/>
  <c r="AE24" i="105"/>
  <c r="Z24" i="105"/>
  <c r="Y24" i="105"/>
  <c r="T24" i="105"/>
  <c r="S24" i="105"/>
  <c r="M24" i="105"/>
  <c r="G24" i="105"/>
  <c r="B24" i="105"/>
  <c r="AE23" i="105"/>
  <c r="Y23" i="105"/>
  <c r="S23" i="105"/>
  <c r="M23" i="105"/>
  <c r="G23" i="105"/>
  <c r="B23" i="105"/>
  <c r="AE22" i="105"/>
  <c r="Y22" i="105"/>
  <c r="S22" i="105"/>
  <c r="M22" i="105"/>
  <c r="B22" i="105"/>
  <c r="AF21" i="105"/>
  <c r="AD21" i="105"/>
  <c r="AB21" i="105" s="1"/>
  <c r="Z21" i="105"/>
  <c r="X21" i="105"/>
  <c r="V21" i="105" s="1"/>
  <c r="T21" i="105"/>
  <c r="S70" i="105" s="1"/>
  <c r="R21" i="105"/>
  <c r="P21" i="105" s="1"/>
  <c r="N21" i="105"/>
  <c r="M70" i="105" s="1"/>
  <c r="L21" i="105"/>
  <c r="J21" i="105" s="1"/>
  <c r="H21" i="105"/>
  <c r="G70" i="105" s="1"/>
  <c r="F21" i="105"/>
  <c r="B21" i="105"/>
  <c r="B9" i="105"/>
  <c r="G81" i="105" s="1"/>
  <c r="B81" i="104"/>
  <c r="AD71" i="104"/>
  <c r="X71" i="104"/>
  <c r="R71" i="104"/>
  <c r="L71" i="104"/>
  <c r="F71" i="104"/>
  <c r="AE58" i="104"/>
  <c r="AE57" i="104" s="1"/>
  <c r="Y58" i="104"/>
  <c r="Y57" i="104" s="1"/>
  <c r="S58" i="104"/>
  <c r="S57" i="104" s="1"/>
  <c r="M58" i="104"/>
  <c r="M57" i="104" s="1"/>
  <c r="G58" i="104"/>
  <c r="G57" i="104" s="1"/>
  <c r="B58" i="104"/>
  <c r="AD57" i="104"/>
  <c r="AB57" i="104" s="1"/>
  <c r="X57" i="104"/>
  <c r="V57" i="104" s="1"/>
  <c r="R57" i="104"/>
  <c r="P57" i="104" s="1"/>
  <c r="L57" i="104"/>
  <c r="J57" i="104" s="1"/>
  <c r="F57" i="104"/>
  <c r="B57" i="104"/>
  <c r="AB56" i="104"/>
  <c r="V56" i="104"/>
  <c r="P56" i="104"/>
  <c r="J56" i="104"/>
  <c r="D56" i="104"/>
  <c r="AF54" i="104"/>
  <c r="AD47" i="104"/>
  <c r="AB47" i="104" s="1"/>
  <c r="X47" i="104"/>
  <c r="V47" i="104" s="1"/>
  <c r="R47" i="104"/>
  <c r="P47" i="104" s="1"/>
  <c r="L47" i="104"/>
  <c r="J47" i="104" s="1"/>
  <c r="F47" i="104"/>
  <c r="D47" i="104" s="1"/>
  <c r="B47" i="104"/>
  <c r="AB46" i="104"/>
  <c r="V46" i="104"/>
  <c r="P46" i="104"/>
  <c r="J46" i="104"/>
  <c r="D46" i="104"/>
  <c r="AD39" i="104"/>
  <c r="AB39" i="104" s="1"/>
  <c r="X39" i="104"/>
  <c r="V39" i="104" s="1"/>
  <c r="R39" i="104"/>
  <c r="P39" i="104" s="1"/>
  <c r="L39" i="104"/>
  <c r="J39" i="104" s="1"/>
  <c r="F39" i="104"/>
  <c r="B39" i="104"/>
  <c r="AB38" i="104"/>
  <c r="V38" i="104"/>
  <c r="P38" i="104"/>
  <c r="J38" i="104"/>
  <c r="D38" i="104"/>
  <c r="AD35" i="104"/>
  <c r="AB35" i="104" s="1"/>
  <c r="X35" i="104"/>
  <c r="V35" i="104" s="1"/>
  <c r="R35" i="104"/>
  <c r="P35" i="104" s="1"/>
  <c r="L35" i="104"/>
  <c r="J35" i="104" s="1"/>
  <c r="F35" i="104"/>
  <c r="D35" i="104" s="1"/>
  <c r="B35" i="104"/>
  <c r="AB34" i="104"/>
  <c r="V34" i="104"/>
  <c r="P34" i="104"/>
  <c r="J34" i="104"/>
  <c r="D34" i="104"/>
  <c r="AD28" i="104"/>
  <c r="AB28" i="104" s="1"/>
  <c r="X28" i="104"/>
  <c r="V28" i="104" s="1"/>
  <c r="R28" i="104"/>
  <c r="P28" i="104" s="1"/>
  <c r="L28" i="104"/>
  <c r="J28" i="104" s="1"/>
  <c r="F28" i="104"/>
  <c r="B28" i="104"/>
  <c r="AB27" i="104"/>
  <c r="V27" i="104"/>
  <c r="P27" i="104"/>
  <c r="J27" i="104"/>
  <c r="D27" i="104"/>
  <c r="AF26" i="104"/>
  <c r="AE26" i="104"/>
  <c r="Z26" i="104"/>
  <c r="Y26" i="104"/>
  <c r="T26" i="104"/>
  <c r="S26" i="104"/>
  <c r="N26" i="104"/>
  <c r="M26" i="104"/>
  <c r="G26" i="104"/>
  <c r="B26" i="104"/>
  <c r="AF25" i="104"/>
  <c r="AE25" i="104"/>
  <c r="Z25" i="104"/>
  <c r="Y25" i="104"/>
  <c r="T25" i="104"/>
  <c r="S25" i="104"/>
  <c r="M25" i="104"/>
  <c r="G25" i="104"/>
  <c r="B25" i="104"/>
  <c r="AF24" i="104"/>
  <c r="AE24" i="104"/>
  <c r="Z24" i="104"/>
  <c r="Y24" i="104"/>
  <c r="T24" i="104"/>
  <c r="S24" i="104"/>
  <c r="M24" i="104"/>
  <c r="G24" i="104"/>
  <c r="B24" i="104"/>
  <c r="AE23" i="104"/>
  <c r="Y23" i="104"/>
  <c r="S23" i="104"/>
  <c r="M23" i="104"/>
  <c r="G23" i="104"/>
  <c r="B23" i="104"/>
  <c r="AE22" i="104"/>
  <c r="Y22" i="104"/>
  <c r="S22" i="104"/>
  <c r="M22" i="104"/>
  <c r="B22" i="104"/>
  <c r="AF21" i="104"/>
  <c r="AD21" i="104"/>
  <c r="AB21" i="104" s="1"/>
  <c r="Z21" i="104"/>
  <c r="X21" i="104"/>
  <c r="V21" i="104" s="1"/>
  <c r="T21" i="104"/>
  <c r="S70" i="104" s="1"/>
  <c r="R21" i="104"/>
  <c r="P21" i="104" s="1"/>
  <c r="N21" i="104"/>
  <c r="M70" i="104" s="1"/>
  <c r="L21" i="104"/>
  <c r="J21" i="104" s="1"/>
  <c r="H21" i="104"/>
  <c r="G70" i="104" s="1"/>
  <c r="F21" i="104"/>
  <c r="B21" i="104"/>
  <c r="B9" i="104"/>
  <c r="G81" i="104" s="1"/>
  <c r="B81" i="103"/>
  <c r="AD71" i="103"/>
  <c r="X71" i="103"/>
  <c r="R71" i="103"/>
  <c r="L71" i="103"/>
  <c r="AE58" i="103"/>
  <c r="AE57" i="103" s="1"/>
  <c r="Y58" i="103"/>
  <c r="Y57" i="103" s="1"/>
  <c r="S58" i="103"/>
  <c r="S57" i="103" s="1"/>
  <c r="M58" i="103"/>
  <c r="M57" i="103" s="1"/>
  <c r="G58" i="103"/>
  <c r="G57" i="103" s="1"/>
  <c r="B58" i="103"/>
  <c r="AD57" i="103"/>
  <c r="AB57" i="103" s="1"/>
  <c r="X57" i="103"/>
  <c r="V57" i="103" s="1"/>
  <c r="R57" i="103"/>
  <c r="P57" i="103" s="1"/>
  <c r="L57" i="103"/>
  <c r="J57" i="103" s="1"/>
  <c r="F57" i="103"/>
  <c r="B57" i="103"/>
  <c r="AB56" i="103"/>
  <c r="V56" i="103"/>
  <c r="P56" i="103"/>
  <c r="J56" i="103"/>
  <c r="D56" i="103"/>
  <c r="AF54" i="103"/>
  <c r="AD47" i="103"/>
  <c r="AB47" i="103" s="1"/>
  <c r="X47" i="103"/>
  <c r="V47" i="103" s="1"/>
  <c r="R47" i="103"/>
  <c r="P47" i="103" s="1"/>
  <c r="L47" i="103"/>
  <c r="J47" i="103" s="1"/>
  <c r="F47" i="103"/>
  <c r="B47" i="103"/>
  <c r="AB46" i="103"/>
  <c r="V46" i="103"/>
  <c r="P46" i="103"/>
  <c r="J46" i="103"/>
  <c r="D46" i="103"/>
  <c r="AD39" i="103"/>
  <c r="AB39" i="103" s="1"/>
  <c r="X39" i="103"/>
  <c r="V39" i="103" s="1"/>
  <c r="R39" i="103"/>
  <c r="P39" i="103" s="1"/>
  <c r="L39" i="103"/>
  <c r="J39" i="103" s="1"/>
  <c r="F39" i="103"/>
  <c r="B39" i="103"/>
  <c r="AB38" i="103"/>
  <c r="V38" i="103"/>
  <c r="P38" i="103"/>
  <c r="J38" i="103"/>
  <c r="D38" i="103"/>
  <c r="AD35" i="103"/>
  <c r="AB35" i="103" s="1"/>
  <c r="X35" i="103"/>
  <c r="V35" i="103" s="1"/>
  <c r="R35" i="103"/>
  <c r="P35" i="103" s="1"/>
  <c r="L35" i="103"/>
  <c r="J35" i="103" s="1"/>
  <c r="F35" i="103"/>
  <c r="B35" i="103"/>
  <c r="AB34" i="103"/>
  <c r="V34" i="103"/>
  <c r="P34" i="103"/>
  <c r="J34" i="103"/>
  <c r="D34" i="103"/>
  <c r="AD28" i="103"/>
  <c r="AB28" i="103" s="1"/>
  <c r="X28" i="103"/>
  <c r="V28" i="103" s="1"/>
  <c r="R28" i="103"/>
  <c r="P28" i="103" s="1"/>
  <c r="L28" i="103"/>
  <c r="J28" i="103" s="1"/>
  <c r="F28" i="103"/>
  <c r="B28" i="103"/>
  <c r="AB27" i="103"/>
  <c r="V27" i="103"/>
  <c r="P27" i="103"/>
  <c r="J27" i="103"/>
  <c r="D27" i="103"/>
  <c r="AF26" i="103"/>
  <c r="AE26" i="103"/>
  <c r="Z26" i="103"/>
  <c r="Y26" i="103"/>
  <c r="T26" i="103"/>
  <c r="S26" i="103"/>
  <c r="N26" i="103"/>
  <c r="M26" i="103"/>
  <c r="G26" i="103"/>
  <c r="B26" i="103"/>
  <c r="AF25" i="103"/>
  <c r="AE25" i="103"/>
  <c r="Z25" i="103"/>
  <c r="Y25" i="103"/>
  <c r="T25" i="103"/>
  <c r="S25" i="103"/>
  <c r="M25" i="103"/>
  <c r="G25" i="103"/>
  <c r="B25" i="103"/>
  <c r="AF24" i="103"/>
  <c r="AE24" i="103"/>
  <c r="Z24" i="103"/>
  <c r="Y24" i="103"/>
  <c r="T24" i="103"/>
  <c r="S24" i="103"/>
  <c r="M24" i="103"/>
  <c r="G24" i="103"/>
  <c r="B24" i="103"/>
  <c r="AE23" i="103"/>
  <c r="Y23" i="103"/>
  <c r="S23" i="103"/>
  <c r="M23" i="103"/>
  <c r="G23" i="103"/>
  <c r="B23" i="103"/>
  <c r="AE22" i="103"/>
  <c r="Y22" i="103"/>
  <c r="S22" i="103"/>
  <c r="M22" i="103"/>
  <c r="B22" i="103"/>
  <c r="AF21" i="103"/>
  <c r="AD21" i="103"/>
  <c r="AB21" i="103" s="1"/>
  <c r="Z21" i="103"/>
  <c r="X21" i="103"/>
  <c r="V21" i="103" s="1"/>
  <c r="T21" i="103"/>
  <c r="S70" i="103" s="1"/>
  <c r="R21" i="103"/>
  <c r="P21" i="103" s="1"/>
  <c r="N21" i="103"/>
  <c r="M70" i="103" s="1"/>
  <c r="L21" i="103"/>
  <c r="J21" i="103" s="1"/>
  <c r="H21" i="103"/>
  <c r="G70" i="103" s="1"/>
  <c r="F71" i="103" s="1"/>
  <c r="B21" i="103"/>
  <c r="B9" i="103"/>
  <c r="G81" i="103" s="1"/>
  <c r="B81" i="102"/>
  <c r="AD71" i="102"/>
  <c r="X71" i="102"/>
  <c r="R71" i="102"/>
  <c r="AE58" i="102"/>
  <c r="AE57" i="102" s="1"/>
  <c r="Y58" i="102"/>
  <c r="Y57" i="102" s="1"/>
  <c r="S58" i="102"/>
  <c r="S57" i="102" s="1"/>
  <c r="M58" i="102"/>
  <c r="M57" i="102" s="1"/>
  <c r="G58" i="102"/>
  <c r="G57" i="102" s="1"/>
  <c r="B58" i="102"/>
  <c r="AD57" i="102"/>
  <c r="AB57" i="102" s="1"/>
  <c r="X57" i="102"/>
  <c r="V57" i="102" s="1"/>
  <c r="R57" i="102"/>
  <c r="P57" i="102" s="1"/>
  <c r="L57" i="102"/>
  <c r="J57" i="102" s="1"/>
  <c r="F57" i="102"/>
  <c r="D57" i="102" s="1"/>
  <c r="B57" i="102"/>
  <c r="AB56" i="102"/>
  <c r="V56" i="102"/>
  <c r="P56" i="102"/>
  <c r="J56" i="102"/>
  <c r="D56" i="102"/>
  <c r="AF54" i="102"/>
  <c r="AD47" i="102"/>
  <c r="AB47" i="102" s="1"/>
  <c r="X47" i="102"/>
  <c r="V47" i="102" s="1"/>
  <c r="R47" i="102"/>
  <c r="P47" i="102" s="1"/>
  <c r="L47" i="102"/>
  <c r="J47" i="102" s="1"/>
  <c r="F47" i="102"/>
  <c r="B47" i="102"/>
  <c r="AB46" i="102"/>
  <c r="V46" i="102"/>
  <c r="P46" i="102"/>
  <c r="J46" i="102"/>
  <c r="D46" i="102"/>
  <c r="AD39" i="102"/>
  <c r="AB39" i="102" s="1"/>
  <c r="X39" i="102"/>
  <c r="V39" i="102" s="1"/>
  <c r="R39" i="102"/>
  <c r="L39" i="102"/>
  <c r="J39" i="102" s="1"/>
  <c r="F39" i="102"/>
  <c r="D39" i="102" s="1"/>
  <c r="B39" i="102"/>
  <c r="AB38" i="102"/>
  <c r="V38" i="102"/>
  <c r="P38" i="102"/>
  <c r="J38" i="102"/>
  <c r="D38" i="102"/>
  <c r="AD35" i="102"/>
  <c r="AB35" i="102" s="1"/>
  <c r="X35" i="102"/>
  <c r="V35" i="102" s="1"/>
  <c r="R35" i="102"/>
  <c r="P35" i="102" s="1"/>
  <c r="L35" i="102"/>
  <c r="J35" i="102" s="1"/>
  <c r="F35" i="102"/>
  <c r="D35" i="102" s="1"/>
  <c r="B35" i="102"/>
  <c r="AB34" i="102"/>
  <c r="V34" i="102"/>
  <c r="P34" i="102"/>
  <c r="J34" i="102"/>
  <c r="D34" i="102"/>
  <c r="AD28" i="102"/>
  <c r="AB28" i="102" s="1"/>
  <c r="X28" i="102"/>
  <c r="V28" i="102" s="1"/>
  <c r="R28" i="102"/>
  <c r="P28" i="102" s="1"/>
  <c r="L28" i="102"/>
  <c r="J28" i="102" s="1"/>
  <c r="F28" i="102"/>
  <c r="D28" i="102" s="1"/>
  <c r="B28" i="102"/>
  <c r="AB27" i="102"/>
  <c r="V27" i="102"/>
  <c r="P27" i="102"/>
  <c r="J27" i="102"/>
  <c r="D27" i="102"/>
  <c r="AF26" i="102"/>
  <c r="AE26" i="102"/>
  <c r="Z26" i="102"/>
  <c r="Y26" i="102"/>
  <c r="T26" i="102"/>
  <c r="S26" i="102"/>
  <c r="N26" i="102"/>
  <c r="M26" i="102"/>
  <c r="G26" i="102"/>
  <c r="B26" i="102"/>
  <c r="AF25" i="102"/>
  <c r="AE25" i="102"/>
  <c r="Z25" i="102"/>
  <c r="Y25" i="102"/>
  <c r="T25" i="102"/>
  <c r="S25" i="102"/>
  <c r="M25" i="102"/>
  <c r="G25" i="102"/>
  <c r="B25" i="102"/>
  <c r="AF24" i="102"/>
  <c r="AE24" i="102"/>
  <c r="Z24" i="102"/>
  <c r="Y24" i="102"/>
  <c r="T24" i="102"/>
  <c r="S24" i="102"/>
  <c r="M24" i="102"/>
  <c r="G24" i="102"/>
  <c r="B24" i="102"/>
  <c r="AE23" i="102"/>
  <c r="Y23" i="102"/>
  <c r="S23" i="102"/>
  <c r="M23" i="102"/>
  <c r="G23" i="102"/>
  <c r="B23" i="102"/>
  <c r="AE22" i="102"/>
  <c r="Y22" i="102"/>
  <c r="S22" i="102"/>
  <c r="M22" i="102"/>
  <c r="B22" i="102"/>
  <c r="AF21" i="102"/>
  <c r="AD21" i="102"/>
  <c r="AB21" i="102" s="1"/>
  <c r="Z21" i="102"/>
  <c r="X21" i="102"/>
  <c r="V21" i="102" s="1"/>
  <c r="T21" i="102"/>
  <c r="S70" i="102" s="1"/>
  <c r="R21" i="102"/>
  <c r="P21" i="102" s="1"/>
  <c r="N21" i="102"/>
  <c r="M70" i="102" s="1"/>
  <c r="L71" i="102" s="1"/>
  <c r="H21" i="102"/>
  <c r="G70" i="102" s="1"/>
  <c r="F71" i="102" s="1"/>
  <c r="B21" i="102"/>
  <c r="B9" i="102"/>
  <c r="G81" i="102" s="1"/>
  <c r="B81" i="101"/>
  <c r="AD71" i="101"/>
  <c r="X71" i="101"/>
  <c r="R71" i="101"/>
  <c r="AE58" i="101"/>
  <c r="AE57" i="101" s="1"/>
  <c r="Y58" i="101"/>
  <c r="Y57" i="101" s="1"/>
  <c r="S58" i="101"/>
  <c r="S57" i="101" s="1"/>
  <c r="M58" i="101"/>
  <c r="M57" i="101" s="1"/>
  <c r="G58" i="101"/>
  <c r="G57" i="101" s="1"/>
  <c r="B58" i="101"/>
  <c r="AD57" i="101"/>
  <c r="AB57" i="101" s="1"/>
  <c r="X57" i="101"/>
  <c r="V57" i="101" s="1"/>
  <c r="R57" i="101"/>
  <c r="P57" i="101" s="1"/>
  <c r="L57" i="101"/>
  <c r="J57" i="101" s="1"/>
  <c r="F57" i="101"/>
  <c r="B57" i="101"/>
  <c r="AB56" i="101"/>
  <c r="V56" i="101"/>
  <c r="P56" i="101"/>
  <c r="J56" i="101"/>
  <c r="D56" i="101"/>
  <c r="AF54" i="101"/>
  <c r="AD47" i="101"/>
  <c r="AB47" i="101" s="1"/>
  <c r="X47" i="101"/>
  <c r="V47" i="101" s="1"/>
  <c r="R47" i="101"/>
  <c r="P47" i="101" s="1"/>
  <c r="L47" i="101"/>
  <c r="F47" i="101"/>
  <c r="D47" i="101" s="1"/>
  <c r="B47" i="101"/>
  <c r="AB46" i="101"/>
  <c r="V46" i="101"/>
  <c r="P46" i="101"/>
  <c r="J46" i="101"/>
  <c r="D46" i="101"/>
  <c r="AD39" i="101"/>
  <c r="AB39" i="101" s="1"/>
  <c r="X39" i="101"/>
  <c r="V39" i="101" s="1"/>
  <c r="R39" i="101"/>
  <c r="P39" i="101" s="1"/>
  <c r="L39" i="101"/>
  <c r="J39" i="101" s="1"/>
  <c r="F39" i="101"/>
  <c r="B39" i="101"/>
  <c r="AB38" i="101"/>
  <c r="V38" i="101"/>
  <c r="P38" i="101"/>
  <c r="J38" i="101"/>
  <c r="D38" i="101"/>
  <c r="AD35" i="101"/>
  <c r="AB35" i="101" s="1"/>
  <c r="X35" i="101"/>
  <c r="V35" i="101" s="1"/>
  <c r="R35" i="101"/>
  <c r="P35" i="101" s="1"/>
  <c r="L35" i="101"/>
  <c r="J35" i="101" s="1"/>
  <c r="F35" i="101"/>
  <c r="B35" i="101"/>
  <c r="AB34" i="101"/>
  <c r="V34" i="101"/>
  <c r="P34" i="101"/>
  <c r="J34" i="101"/>
  <c r="D34" i="101"/>
  <c r="AD28" i="101"/>
  <c r="AB28" i="101" s="1"/>
  <c r="X28" i="101"/>
  <c r="V28" i="101" s="1"/>
  <c r="R28" i="101"/>
  <c r="L28" i="101"/>
  <c r="J28" i="101" s="1"/>
  <c r="F28" i="101"/>
  <c r="D28" i="101" s="1"/>
  <c r="B28" i="101"/>
  <c r="AB27" i="101"/>
  <c r="V27" i="101"/>
  <c r="P27" i="101"/>
  <c r="J27" i="101"/>
  <c r="D27" i="101"/>
  <c r="AF26" i="101"/>
  <c r="AE26" i="101"/>
  <c r="Z26" i="101"/>
  <c r="Y26" i="101"/>
  <c r="T26" i="101"/>
  <c r="S26" i="101"/>
  <c r="N26" i="101"/>
  <c r="N21" i="101" s="1"/>
  <c r="M26" i="101"/>
  <c r="G26" i="101"/>
  <c r="B26" i="101"/>
  <c r="AF25" i="101"/>
  <c r="AE25" i="101"/>
  <c r="Z25" i="101"/>
  <c r="Y25" i="101"/>
  <c r="T25" i="101"/>
  <c r="S25" i="101"/>
  <c r="M25" i="101"/>
  <c r="G25" i="101"/>
  <c r="B25" i="101"/>
  <c r="AF24" i="101"/>
  <c r="AE24" i="101"/>
  <c r="Z24" i="101"/>
  <c r="Y24" i="101"/>
  <c r="T24" i="101"/>
  <c r="S24" i="101"/>
  <c r="M24" i="101"/>
  <c r="G24" i="101"/>
  <c r="B24" i="101"/>
  <c r="AE23" i="101"/>
  <c r="Y23" i="101"/>
  <c r="S23" i="101"/>
  <c r="M23" i="101"/>
  <c r="G23" i="101"/>
  <c r="B23" i="101"/>
  <c r="AE22" i="101"/>
  <c r="Y22" i="101"/>
  <c r="S22" i="101"/>
  <c r="M22" i="101"/>
  <c r="B22" i="101"/>
  <c r="AF21" i="101"/>
  <c r="AD21" i="101"/>
  <c r="AB21" i="101" s="1"/>
  <c r="Z21" i="101"/>
  <c r="X21" i="101"/>
  <c r="V21" i="101" s="1"/>
  <c r="T21" i="101"/>
  <c r="S70" i="101" s="1"/>
  <c r="R21" i="101"/>
  <c r="P21" i="101" s="1"/>
  <c r="H21" i="101"/>
  <c r="G70" i="101" s="1"/>
  <c r="F71" i="101" s="1"/>
  <c r="B21" i="101"/>
  <c r="B9" i="101"/>
  <c r="G81" i="101" s="1"/>
  <c r="B81" i="100"/>
  <c r="AD71" i="100"/>
  <c r="X71" i="100"/>
  <c r="R71" i="100"/>
  <c r="AE58" i="100"/>
  <c r="AE57" i="100" s="1"/>
  <c r="Y58" i="100"/>
  <c r="Y57" i="100" s="1"/>
  <c r="S58" i="100"/>
  <c r="S57" i="100" s="1"/>
  <c r="M58" i="100"/>
  <c r="M57" i="100" s="1"/>
  <c r="G58" i="100"/>
  <c r="G57" i="100" s="1"/>
  <c r="B58" i="100"/>
  <c r="AD57" i="100"/>
  <c r="AB57" i="100" s="1"/>
  <c r="X57" i="100"/>
  <c r="V57" i="100" s="1"/>
  <c r="R57" i="100"/>
  <c r="P57" i="100" s="1"/>
  <c r="L57" i="100"/>
  <c r="J57" i="100" s="1"/>
  <c r="F57" i="100"/>
  <c r="D57" i="100" s="1"/>
  <c r="B57" i="100"/>
  <c r="AB56" i="100"/>
  <c r="V56" i="100"/>
  <c r="P56" i="100"/>
  <c r="J56" i="100"/>
  <c r="D56" i="100"/>
  <c r="AF54" i="100"/>
  <c r="AD47" i="100"/>
  <c r="AB47" i="100" s="1"/>
  <c r="X47" i="100"/>
  <c r="V47" i="100" s="1"/>
  <c r="R47" i="100"/>
  <c r="P47" i="100" s="1"/>
  <c r="L47" i="100"/>
  <c r="J47" i="100" s="1"/>
  <c r="F47" i="100"/>
  <c r="B47" i="100"/>
  <c r="AB46" i="100"/>
  <c r="V46" i="100"/>
  <c r="P46" i="100"/>
  <c r="J46" i="100"/>
  <c r="D46" i="100"/>
  <c r="J41" i="100"/>
  <c r="AD39" i="100"/>
  <c r="AB39" i="100" s="1"/>
  <c r="X39" i="100"/>
  <c r="V39" i="100" s="1"/>
  <c r="R39" i="100"/>
  <c r="P39" i="100" s="1"/>
  <c r="L39" i="100"/>
  <c r="J39" i="100" s="1"/>
  <c r="F39" i="100"/>
  <c r="B39" i="100"/>
  <c r="AB38" i="100"/>
  <c r="V38" i="100"/>
  <c r="P38" i="100"/>
  <c r="J38" i="100"/>
  <c r="D38" i="100"/>
  <c r="AD35" i="100"/>
  <c r="AB35" i="100" s="1"/>
  <c r="X35" i="100"/>
  <c r="V35" i="100" s="1"/>
  <c r="R35" i="100"/>
  <c r="P35" i="100" s="1"/>
  <c r="L35" i="100"/>
  <c r="J35" i="100" s="1"/>
  <c r="F35" i="100"/>
  <c r="B35" i="100"/>
  <c r="AB34" i="100"/>
  <c r="V34" i="100"/>
  <c r="P34" i="100"/>
  <c r="J34" i="100"/>
  <c r="D34" i="100"/>
  <c r="J32" i="100"/>
  <c r="AD28" i="100"/>
  <c r="AB28" i="100" s="1"/>
  <c r="X28" i="100"/>
  <c r="V28" i="100" s="1"/>
  <c r="R28" i="100"/>
  <c r="P28" i="100" s="1"/>
  <c r="L28" i="100"/>
  <c r="J28" i="100" s="1"/>
  <c r="F28" i="100"/>
  <c r="B28" i="100"/>
  <c r="AB27" i="100"/>
  <c r="V27" i="100"/>
  <c r="P27" i="100"/>
  <c r="J27" i="100"/>
  <c r="D27" i="100"/>
  <c r="AF26" i="100"/>
  <c r="AE26" i="100"/>
  <c r="Z26" i="100"/>
  <c r="Y26" i="100"/>
  <c r="T26" i="100"/>
  <c r="S26" i="100"/>
  <c r="N26" i="100"/>
  <c r="M26" i="100"/>
  <c r="G26" i="100"/>
  <c r="B26" i="100"/>
  <c r="AF25" i="100"/>
  <c r="AE25" i="100"/>
  <c r="Z25" i="100"/>
  <c r="Y25" i="100"/>
  <c r="T25" i="100"/>
  <c r="S25" i="100"/>
  <c r="M25" i="100"/>
  <c r="G25" i="100"/>
  <c r="B25" i="100"/>
  <c r="AF24" i="100"/>
  <c r="AE24" i="100"/>
  <c r="Z24" i="100"/>
  <c r="Y24" i="100"/>
  <c r="T24" i="100"/>
  <c r="S24" i="100"/>
  <c r="M24" i="100"/>
  <c r="G24" i="100"/>
  <c r="B24" i="100"/>
  <c r="AE23" i="100"/>
  <c r="Y23" i="100"/>
  <c r="S23" i="100"/>
  <c r="M23" i="100"/>
  <c r="G23" i="100"/>
  <c r="B23" i="100"/>
  <c r="AE22" i="100"/>
  <c r="Y22" i="100"/>
  <c r="S22" i="100"/>
  <c r="M22" i="100"/>
  <c r="B22" i="100"/>
  <c r="AF21" i="100"/>
  <c r="AD21" i="100"/>
  <c r="AB21" i="100" s="1"/>
  <c r="Z21" i="100"/>
  <c r="X21" i="100"/>
  <c r="V21" i="100" s="1"/>
  <c r="T21" i="100"/>
  <c r="S70" i="100" s="1"/>
  <c r="R21" i="100"/>
  <c r="N21" i="100"/>
  <c r="M70" i="100" s="1"/>
  <c r="L71" i="100" s="1"/>
  <c r="H21" i="100"/>
  <c r="G70" i="100" s="1"/>
  <c r="F71" i="100" s="1"/>
  <c r="B21" i="100"/>
  <c r="B9" i="100"/>
  <c r="G81" i="100" s="1"/>
  <c r="B81" i="99"/>
  <c r="AD71" i="99"/>
  <c r="X71" i="99"/>
  <c r="R71" i="99"/>
  <c r="AE58" i="99"/>
  <c r="AE57" i="99" s="1"/>
  <c r="Y58" i="99"/>
  <c r="Y57" i="99" s="1"/>
  <c r="S58" i="99"/>
  <c r="S57" i="99" s="1"/>
  <c r="M58" i="99"/>
  <c r="M57" i="99" s="1"/>
  <c r="G58" i="99"/>
  <c r="G57" i="99" s="1"/>
  <c r="B58" i="99"/>
  <c r="AD57" i="99"/>
  <c r="AB57" i="99" s="1"/>
  <c r="X57" i="99"/>
  <c r="V57" i="99" s="1"/>
  <c r="R57" i="99"/>
  <c r="P57" i="99" s="1"/>
  <c r="L57" i="99"/>
  <c r="J57" i="99" s="1"/>
  <c r="F57" i="99"/>
  <c r="D57" i="99" s="1"/>
  <c r="B57" i="99"/>
  <c r="AB56" i="99"/>
  <c r="V56" i="99"/>
  <c r="P56" i="99"/>
  <c r="J56" i="99"/>
  <c r="D56" i="99"/>
  <c r="AF54" i="99"/>
  <c r="AD47" i="99"/>
  <c r="AB47" i="99" s="1"/>
  <c r="X47" i="99"/>
  <c r="V47" i="99" s="1"/>
  <c r="R47" i="99"/>
  <c r="P47" i="99" s="1"/>
  <c r="L47" i="99"/>
  <c r="J47" i="99" s="1"/>
  <c r="F47" i="99"/>
  <c r="B47" i="99"/>
  <c r="AB46" i="99"/>
  <c r="V46" i="99"/>
  <c r="P46" i="99"/>
  <c r="J46" i="99"/>
  <c r="D46" i="99"/>
  <c r="AD39" i="99"/>
  <c r="AB39" i="99" s="1"/>
  <c r="X39" i="99"/>
  <c r="V39" i="99" s="1"/>
  <c r="R39" i="99"/>
  <c r="P39" i="99" s="1"/>
  <c r="L39" i="99"/>
  <c r="J39" i="99" s="1"/>
  <c r="F39" i="99"/>
  <c r="B39" i="99"/>
  <c r="AB38" i="99"/>
  <c r="V38" i="99"/>
  <c r="P38" i="99"/>
  <c r="J38" i="99"/>
  <c r="D38" i="99"/>
  <c r="AD35" i="99"/>
  <c r="AB35" i="99" s="1"/>
  <c r="X35" i="99"/>
  <c r="V35" i="99" s="1"/>
  <c r="R35" i="99"/>
  <c r="P35" i="99" s="1"/>
  <c r="L35" i="99"/>
  <c r="J35" i="99" s="1"/>
  <c r="F35" i="99"/>
  <c r="B35" i="99"/>
  <c r="AB34" i="99"/>
  <c r="V34" i="99"/>
  <c r="P34" i="99"/>
  <c r="J34" i="99"/>
  <c r="D34" i="99"/>
  <c r="AD28" i="99"/>
  <c r="AB28" i="99" s="1"/>
  <c r="X28" i="99"/>
  <c r="V28" i="99" s="1"/>
  <c r="R28" i="99"/>
  <c r="P28" i="99" s="1"/>
  <c r="L28" i="99"/>
  <c r="J28" i="99" s="1"/>
  <c r="F28" i="99"/>
  <c r="B28" i="99"/>
  <c r="AB27" i="99"/>
  <c r="V27" i="99"/>
  <c r="P27" i="99"/>
  <c r="J27" i="99"/>
  <c r="D27" i="99"/>
  <c r="AF26" i="99"/>
  <c r="AE26" i="99"/>
  <c r="Z26" i="99"/>
  <c r="Y26" i="99"/>
  <c r="T26" i="99"/>
  <c r="S26" i="99"/>
  <c r="N26" i="99"/>
  <c r="M26" i="99"/>
  <c r="G26" i="99"/>
  <c r="B26" i="99"/>
  <c r="AF25" i="99"/>
  <c r="AE25" i="99"/>
  <c r="Z25" i="99"/>
  <c r="Y25" i="99"/>
  <c r="T25" i="99"/>
  <c r="S25" i="99"/>
  <c r="M25" i="99"/>
  <c r="G25" i="99"/>
  <c r="B25" i="99"/>
  <c r="AF24" i="99"/>
  <c r="AE24" i="99"/>
  <c r="Z24" i="99"/>
  <c r="Y24" i="99"/>
  <c r="T24" i="99"/>
  <c r="S24" i="99"/>
  <c r="M24" i="99"/>
  <c r="G24" i="99"/>
  <c r="B24" i="99"/>
  <c r="AE23" i="99"/>
  <c r="Y23" i="99"/>
  <c r="S23" i="99"/>
  <c r="M23" i="99"/>
  <c r="G23" i="99"/>
  <c r="B23" i="99"/>
  <c r="AE22" i="99"/>
  <c r="Y22" i="99"/>
  <c r="S22" i="99"/>
  <c r="M22" i="99"/>
  <c r="B22" i="99"/>
  <c r="AF21" i="99"/>
  <c r="AD21" i="99"/>
  <c r="AB21" i="99" s="1"/>
  <c r="Z21" i="99"/>
  <c r="X21" i="99"/>
  <c r="V21" i="99" s="1"/>
  <c r="T21" i="99"/>
  <c r="S70" i="99" s="1"/>
  <c r="R21" i="99"/>
  <c r="P21" i="99" s="1"/>
  <c r="N21" i="99"/>
  <c r="M70" i="99" s="1"/>
  <c r="L71" i="99" s="1"/>
  <c r="H21" i="99"/>
  <c r="G70" i="99" s="1"/>
  <c r="F71" i="99" s="1"/>
  <c r="B21" i="99"/>
  <c r="B9" i="99"/>
  <c r="G81" i="99" s="1"/>
  <c r="B81" i="98"/>
  <c r="AD71" i="98"/>
  <c r="X71" i="98"/>
  <c r="R71" i="98"/>
  <c r="AE58" i="98"/>
  <c r="AE57" i="98" s="1"/>
  <c r="Y58" i="98"/>
  <c r="Y57" i="98" s="1"/>
  <c r="S58" i="98"/>
  <c r="S57" i="98" s="1"/>
  <c r="M58" i="98"/>
  <c r="M57" i="98" s="1"/>
  <c r="G58" i="98"/>
  <c r="G57" i="98" s="1"/>
  <c r="B58" i="98"/>
  <c r="AD57" i="98"/>
  <c r="AB57" i="98" s="1"/>
  <c r="X57" i="98"/>
  <c r="V57" i="98" s="1"/>
  <c r="R57" i="98"/>
  <c r="P57" i="98" s="1"/>
  <c r="L57" i="98"/>
  <c r="J57" i="98" s="1"/>
  <c r="F57" i="98"/>
  <c r="B57" i="98"/>
  <c r="AB56" i="98"/>
  <c r="V56" i="98"/>
  <c r="P56" i="98"/>
  <c r="J56" i="98"/>
  <c r="D56" i="98"/>
  <c r="AF54" i="98"/>
  <c r="AD47" i="98"/>
  <c r="AB47" i="98" s="1"/>
  <c r="X47" i="98"/>
  <c r="V47" i="98" s="1"/>
  <c r="R47" i="98"/>
  <c r="P47" i="98" s="1"/>
  <c r="L47" i="98"/>
  <c r="J47" i="98" s="1"/>
  <c r="F47" i="98"/>
  <c r="B47" i="98"/>
  <c r="AB46" i="98"/>
  <c r="V46" i="98"/>
  <c r="P46" i="98"/>
  <c r="J46" i="98"/>
  <c r="D46" i="98"/>
  <c r="AD39" i="98"/>
  <c r="AB39" i="98" s="1"/>
  <c r="X39" i="98"/>
  <c r="V39" i="98" s="1"/>
  <c r="R39" i="98"/>
  <c r="P39" i="98" s="1"/>
  <c r="L39" i="98"/>
  <c r="J39" i="98" s="1"/>
  <c r="F39" i="98"/>
  <c r="B39" i="98"/>
  <c r="AB38" i="98"/>
  <c r="V38" i="98"/>
  <c r="P38" i="98"/>
  <c r="J38" i="98"/>
  <c r="D38" i="98"/>
  <c r="AD35" i="98"/>
  <c r="AB35" i="98" s="1"/>
  <c r="X35" i="98"/>
  <c r="V35" i="98" s="1"/>
  <c r="R35" i="98"/>
  <c r="L35" i="98"/>
  <c r="J35" i="98" s="1"/>
  <c r="F35" i="98"/>
  <c r="D35" i="98" s="1"/>
  <c r="B35" i="98"/>
  <c r="AB34" i="98"/>
  <c r="V34" i="98"/>
  <c r="P34" i="98"/>
  <c r="J34" i="98"/>
  <c r="D34" i="98"/>
  <c r="AD28" i="98"/>
  <c r="AB28" i="98" s="1"/>
  <c r="X28" i="98"/>
  <c r="V28" i="98" s="1"/>
  <c r="R28" i="98"/>
  <c r="P28" i="98" s="1"/>
  <c r="L28" i="98"/>
  <c r="J28" i="98" s="1"/>
  <c r="F28" i="98"/>
  <c r="B28" i="98"/>
  <c r="AB27" i="98"/>
  <c r="V27" i="98"/>
  <c r="P27" i="98"/>
  <c r="J27" i="98"/>
  <c r="D27" i="98"/>
  <c r="AF26" i="98"/>
  <c r="AE26" i="98"/>
  <c r="Z26" i="98"/>
  <c r="Y26" i="98"/>
  <c r="T26" i="98"/>
  <c r="S26" i="98"/>
  <c r="N26" i="98"/>
  <c r="M26" i="98"/>
  <c r="G26" i="98"/>
  <c r="B26" i="98"/>
  <c r="AF25" i="98"/>
  <c r="AE25" i="98"/>
  <c r="Z25" i="98"/>
  <c r="Y25" i="98"/>
  <c r="T25" i="98"/>
  <c r="S25" i="98"/>
  <c r="M25" i="98"/>
  <c r="G25" i="98"/>
  <c r="B25" i="98"/>
  <c r="AF24" i="98"/>
  <c r="AE24" i="98"/>
  <c r="Z24" i="98"/>
  <c r="Y24" i="98"/>
  <c r="T24" i="98"/>
  <c r="S24" i="98"/>
  <c r="M24" i="98"/>
  <c r="G24" i="98"/>
  <c r="B24" i="98"/>
  <c r="AE23" i="98"/>
  <c r="Y23" i="98"/>
  <c r="S23" i="98"/>
  <c r="M23" i="98"/>
  <c r="G23" i="98"/>
  <c r="B23" i="98"/>
  <c r="AE22" i="98"/>
  <c r="Y22" i="98"/>
  <c r="S22" i="98"/>
  <c r="M22" i="98"/>
  <c r="B22" i="98"/>
  <c r="AF21" i="98"/>
  <c r="AD21" i="98"/>
  <c r="AB21" i="98" s="1"/>
  <c r="Z21" i="98"/>
  <c r="X21" i="98"/>
  <c r="V21" i="98" s="1"/>
  <c r="T21" i="98"/>
  <c r="S70" i="98" s="1"/>
  <c r="R21" i="98"/>
  <c r="P21" i="98" s="1"/>
  <c r="N21" i="98"/>
  <c r="M70" i="98" s="1"/>
  <c r="L71" i="98" s="1"/>
  <c r="H21" i="98"/>
  <c r="G70" i="98" s="1"/>
  <c r="F71" i="98" s="1"/>
  <c r="B21" i="98"/>
  <c r="B9" i="98"/>
  <c r="G81" i="98" s="1"/>
  <c r="B81" i="97"/>
  <c r="AD71" i="97"/>
  <c r="X71" i="97"/>
  <c r="AE58" i="97"/>
  <c r="AE57" i="97" s="1"/>
  <c r="Y58" i="97"/>
  <c r="Y57" i="97" s="1"/>
  <c r="S58" i="97"/>
  <c r="S57" i="97" s="1"/>
  <c r="M58" i="97"/>
  <c r="M57" i="97" s="1"/>
  <c r="G58" i="97"/>
  <c r="G57" i="97" s="1"/>
  <c r="B58" i="97"/>
  <c r="AD57" i="97"/>
  <c r="AB57" i="97" s="1"/>
  <c r="X57" i="97"/>
  <c r="V57" i="97" s="1"/>
  <c r="R57" i="97"/>
  <c r="P57" i="97" s="1"/>
  <c r="L57" i="97"/>
  <c r="J57" i="97" s="1"/>
  <c r="F57" i="97"/>
  <c r="D57" i="97" s="1"/>
  <c r="B57" i="97"/>
  <c r="AB56" i="97"/>
  <c r="V56" i="97"/>
  <c r="P56" i="97"/>
  <c r="J56" i="97"/>
  <c r="D56" i="97"/>
  <c r="AF54" i="97"/>
  <c r="AD47" i="97"/>
  <c r="AB47" i="97" s="1"/>
  <c r="X47" i="97"/>
  <c r="V47" i="97" s="1"/>
  <c r="R47" i="97"/>
  <c r="P47" i="97" s="1"/>
  <c r="L47" i="97"/>
  <c r="J47" i="97" s="1"/>
  <c r="F47" i="97"/>
  <c r="B47" i="97"/>
  <c r="AB46" i="97"/>
  <c r="V46" i="97"/>
  <c r="P46" i="97"/>
  <c r="J46" i="97"/>
  <c r="D46" i="97"/>
  <c r="AD39" i="97"/>
  <c r="AB39" i="97" s="1"/>
  <c r="X39" i="97"/>
  <c r="V39" i="97" s="1"/>
  <c r="R39" i="97"/>
  <c r="P39" i="97" s="1"/>
  <c r="L39" i="97"/>
  <c r="J39" i="97" s="1"/>
  <c r="F39" i="97"/>
  <c r="D39" i="97" s="1"/>
  <c r="B39" i="97"/>
  <c r="AB38" i="97"/>
  <c r="V38" i="97"/>
  <c r="P38" i="97"/>
  <c r="J38" i="97"/>
  <c r="D38" i="97"/>
  <c r="AD35" i="97"/>
  <c r="AB35" i="97" s="1"/>
  <c r="X35" i="97"/>
  <c r="V35" i="97" s="1"/>
  <c r="R35" i="97"/>
  <c r="P35" i="97" s="1"/>
  <c r="L35" i="97"/>
  <c r="J35" i="97" s="1"/>
  <c r="F35" i="97"/>
  <c r="B35" i="97"/>
  <c r="AB34" i="97"/>
  <c r="V34" i="97"/>
  <c r="P34" i="97"/>
  <c r="J34" i="97"/>
  <c r="D34" i="97"/>
  <c r="AD28" i="97"/>
  <c r="AB28" i="97" s="1"/>
  <c r="X28" i="97"/>
  <c r="V28" i="97" s="1"/>
  <c r="R28" i="97"/>
  <c r="P28" i="97" s="1"/>
  <c r="L28" i="97"/>
  <c r="F28" i="97"/>
  <c r="D28" i="97" s="1"/>
  <c r="B28" i="97"/>
  <c r="AB27" i="97"/>
  <c r="V27" i="97"/>
  <c r="P27" i="97"/>
  <c r="J27" i="97"/>
  <c r="D27" i="97"/>
  <c r="AF26" i="97"/>
  <c r="AE26" i="97"/>
  <c r="Z26" i="97"/>
  <c r="Y26" i="97"/>
  <c r="T26" i="97"/>
  <c r="S26" i="97"/>
  <c r="N26" i="97"/>
  <c r="M26" i="97"/>
  <c r="G26" i="97"/>
  <c r="B26" i="97"/>
  <c r="AF25" i="97"/>
  <c r="AE25" i="97"/>
  <c r="Z25" i="97"/>
  <c r="Y25" i="97"/>
  <c r="T25" i="97"/>
  <c r="S25" i="97"/>
  <c r="M25" i="97"/>
  <c r="G25" i="97"/>
  <c r="B25" i="97"/>
  <c r="AF24" i="97"/>
  <c r="AE24" i="97"/>
  <c r="Z24" i="97"/>
  <c r="Y24" i="97"/>
  <c r="T24" i="97"/>
  <c r="T21" i="97" s="1"/>
  <c r="S24" i="97"/>
  <c r="M24" i="97"/>
  <c r="G24" i="97"/>
  <c r="B24" i="97"/>
  <c r="AE23" i="97"/>
  <c r="Y23" i="97"/>
  <c r="S23" i="97"/>
  <c r="M23" i="97"/>
  <c r="G23" i="97"/>
  <c r="B23" i="97"/>
  <c r="AE22" i="97"/>
  <c r="Y22" i="97"/>
  <c r="S22" i="97"/>
  <c r="M22" i="97"/>
  <c r="B22" i="97"/>
  <c r="AF21" i="97"/>
  <c r="AD21" i="97"/>
  <c r="AB21" i="97" s="1"/>
  <c r="Z21" i="97"/>
  <c r="X21" i="97"/>
  <c r="V21" i="97" s="1"/>
  <c r="N21" i="97"/>
  <c r="M70" i="97" s="1"/>
  <c r="L71" i="97" s="1"/>
  <c r="H21" i="97"/>
  <c r="G70" i="97" s="1"/>
  <c r="F71" i="97" s="1"/>
  <c r="B21" i="97"/>
  <c r="B9" i="97"/>
  <c r="G81" i="97" s="1"/>
  <c r="B81" i="96"/>
  <c r="AD71" i="96"/>
  <c r="X71" i="96"/>
  <c r="R71" i="96"/>
  <c r="AE58" i="96"/>
  <c r="AE57" i="96" s="1"/>
  <c r="Y58" i="96"/>
  <c r="Y57" i="96" s="1"/>
  <c r="S58" i="96"/>
  <c r="S57" i="96" s="1"/>
  <c r="M58" i="96"/>
  <c r="M57" i="96" s="1"/>
  <c r="G58" i="96"/>
  <c r="G57" i="96" s="1"/>
  <c r="B58" i="96"/>
  <c r="AD57" i="96"/>
  <c r="AB57" i="96" s="1"/>
  <c r="X57" i="96"/>
  <c r="V57" i="96" s="1"/>
  <c r="R57" i="96"/>
  <c r="P57" i="96" s="1"/>
  <c r="L57" i="96"/>
  <c r="J57" i="96" s="1"/>
  <c r="F57" i="96"/>
  <c r="B57" i="96"/>
  <c r="AB56" i="96"/>
  <c r="V56" i="96"/>
  <c r="P56" i="96"/>
  <c r="J56" i="96"/>
  <c r="D56" i="96"/>
  <c r="AF54" i="96"/>
  <c r="AD47" i="96"/>
  <c r="AB47" i="96" s="1"/>
  <c r="X47" i="96"/>
  <c r="V47" i="96" s="1"/>
  <c r="R47" i="96"/>
  <c r="P47" i="96" s="1"/>
  <c r="L47" i="96"/>
  <c r="J47" i="96" s="1"/>
  <c r="F47" i="96"/>
  <c r="B47" i="96"/>
  <c r="AB46" i="96"/>
  <c r="V46" i="96"/>
  <c r="P46" i="96"/>
  <c r="J46" i="96"/>
  <c r="D46" i="96"/>
  <c r="AD39" i="96"/>
  <c r="AB39" i="96" s="1"/>
  <c r="X39" i="96"/>
  <c r="V39" i="96" s="1"/>
  <c r="R39" i="96"/>
  <c r="P39" i="96" s="1"/>
  <c r="L39" i="96"/>
  <c r="J39" i="96" s="1"/>
  <c r="F39" i="96"/>
  <c r="B39" i="96"/>
  <c r="AB38" i="96"/>
  <c r="V38" i="96"/>
  <c r="P38" i="96"/>
  <c r="J38" i="96"/>
  <c r="D38" i="96"/>
  <c r="AD35" i="96"/>
  <c r="AB35" i="96" s="1"/>
  <c r="X35" i="96"/>
  <c r="V35" i="96" s="1"/>
  <c r="R35" i="96"/>
  <c r="P35" i="96" s="1"/>
  <c r="L35" i="96"/>
  <c r="J35" i="96" s="1"/>
  <c r="F35" i="96"/>
  <c r="B35" i="96"/>
  <c r="AB34" i="96"/>
  <c r="V34" i="96"/>
  <c r="P34" i="96"/>
  <c r="J34" i="96"/>
  <c r="D34" i="96"/>
  <c r="AD28" i="96"/>
  <c r="AB28" i="96" s="1"/>
  <c r="X28" i="96"/>
  <c r="V28" i="96" s="1"/>
  <c r="R28" i="96"/>
  <c r="P28" i="96" s="1"/>
  <c r="L28" i="96"/>
  <c r="J28" i="96" s="1"/>
  <c r="F28" i="96"/>
  <c r="B28" i="96"/>
  <c r="AB27" i="96"/>
  <c r="V27" i="96"/>
  <c r="P27" i="96"/>
  <c r="J27" i="96"/>
  <c r="D27" i="96"/>
  <c r="AF26" i="96"/>
  <c r="AE26" i="96"/>
  <c r="Z26" i="96"/>
  <c r="Y26" i="96"/>
  <c r="T26" i="96"/>
  <c r="S26" i="96"/>
  <c r="N26" i="96"/>
  <c r="M26" i="96"/>
  <c r="G26" i="96"/>
  <c r="B26" i="96"/>
  <c r="AF25" i="96"/>
  <c r="AE25" i="96"/>
  <c r="Z25" i="96"/>
  <c r="Y25" i="96"/>
  <c r="T25" i="96"/>
  <c r="S25" i="96"/>
  <c r="M25" i="96"/>
  <c r="G25" i="96"/>
  <c r="B25" i="96"/>
  <c r="AF24" i="96"/>
  <c r="AE24" i="96"/>
  <c r="Z24" i="96"/>
  <c r="Y24" i="96"/>
  <c r="T24" i="96"/>
  <c r="S24" i="96"/>
  <c r="M24" i="96"/>
  <c r="G24" i="96"/>
  <c r="B24" i="96"/>
  <c r="AE23" i="96"/>
  <c r="Y23" i="96"/>
  <c r="S23" i="96"/>
  <c r="M23" i="96"/>
  <c r="G23" i="96"/>
  <c r="B23" i="96"/>
  <c r="AE22" i="96"/>
  <c r="Y22" i="96"/>
  <c r="S22" i="96"/>
  <c r="M22" i="96"/>
  <c r="B22" i="96"/>
  <c r="AF21" i="96"/>
  <c r="AD21" i="96"/>
  <c r="AB21" i="96" s="1"/>
  <c r="Z21" i="96"/>
  <c r="X21" i="96"/>
  <c r="V21" i="96" s="1"/>
  <c r="T21" i="96"/>
  <c r="S70" i="96" s="1"/>
  <c r="R21" i="96"/>
  <c r="P21" i="96" s="1"/>
  <c r="N21" i="96"/>
  <c r="M70" i="96" s="1"/>
  <c r="L71" i="96" s="1"/>
  <c r="H21" i="96"/>
  <c r="G70" i="96" s="1"/>
  <c r="F71" i="96" s="1"/>
  <c r="B21" i="96"/>
  <c r="B9" i="96"/>
  <c r="G81" i="96" s="1"/>
  <c r="B81" i="95"/>
  <c r="AD71" i="95"/>
  <c r="X71" i="95"/>
  <c r="R71" i="95"/>
  <c r="AE58" i="95"/>
  <c r="AE57" i="95" s="1"/>
  <c r="Y58" i="95"/>
  <c r="Y57" i="95" s="1"/>
  <c r="S58" i="95"/>
  <c r="S57" i="95" s="1"/>
  <c r="M58" i="95"/>
  <c r="M57" i="95" s="1"/>
  <c r="B58" i="95"/>
  <c r="AD57" i="95"/>
  <c r="AB57" i="95" s="1"/>
  <c r="X57" i="95"/>
  <c r="V57" i="95" s="1"/>
  <c r="R57" i="95"/>
  <c r="P57" i="95" s="1"/>
  <c r="L57" i="95"/>
  <c r="J57" i="95" s="1"/>
  <c r="F57" i="95"/>
  <c r="D57" i="95" s="1"/>
  <c r="B57" i="95"/>
  <c r="AB56" i="95"/>
  <c r="V56" i="95"/>
  <c r="P56" i="95"/>
  <c r="J56" i="95"/>
  <c r="D56" i="95"/>
  <c r="AF54" i="95"/>
  <c r="AD47" i="95"/>
  <c r="AB47" i="95" s="1"/>
  <c r="X47" i="95"/>
  <c r="V47" i="95" s="1"/>
  <c r="R47" i="95"/>
  <c r="P47" i="95" s="1"/>
  <c r="L47" i="95"/>
  <c r="J47" i="95" s="1"/>
  <c r="F47" i="95"/>
  <c r="B47" i="95"/>
  <c r="AB46" i="95"/>
  <c r="V46" i="95"/>
  <c r="P46" i="95"/>
  <c r="J46" i="95"/>
  <c r="D46" i="95"/>
  <c r="AD39" i="95"/>
  <c r="AB39" i="95" s="1"/>
  <c r="X39" i="95"/>
  <c r="V39" i="95" s="1"/>
  <c r="R39" i="95"/>
  <c r="P39" i="95" s="1"/>
  <c r="L39" i="95"/>
  <c r="J39" i="95" s="1"/>
  <c r="F39" i="95"/>
  <c r="B39" i="95"/>
  <c r="AB38" i="95"/>
  <c r="V38" i="95"/>
  <c r="P38" i="95"/>
  <c r="J38" i="95"/>
  <c r="D38" i="95"/>
  <c r="AD35" i="95"/>
  <c r="AB35" i="95" s="1"/>
  <c r="X35" i="95"/>
  <c r="V35" i="95" s="1"/>
  <c r="R35" i="95"/>
  <c r="P35" i="95" s="1"/>
  <c r="L35" i="95"/>
  <c r="J35" i="95" s="1"/>
  <c r="F35" i="95"/>
  <c r="D35" i="95" s="1"/>
  <c r="B35" i="95"/>
  <c r="AB34" i="95"/>
  <c r="V34" i="95"/>
  <c r="P34" i="95"/>
  <c r="J34" i="95"/>
  <c r="D34" i="95"/>
  <c r="AD28" i="95"/>
  <c r="AB28" i="95" s="1"/>
  <c r="X28" i="95"/>
  <c r="V28" i="95" s="1"/>
  <c r="R28" i="95"/>
  <c r="P28" i="95" s="1"/>
  <c r="L28" i="95"/>
  <c r="J28" i="95" s="1"/>
  <c r="F28" i="95"/>
  <c r="B28" i="95"/>
  <c r="AB27" i="95"/>
  <c r="V27" i="95"/>
  <c r="P27" i="95"/>
  <c r="J27" i="95"/>
  <c r="D27" i="95"/>
  <c r="AF26" i="95"/>
  <c r="AE26" i="95"/>
  <c r="Z26" i="95"/>
  <c r="Y26" i="95"/>
  <c r="T26" i="95"/>
  <c r="S26" i="95"/>
  <c r="N26" i="95"/>
  <c r="N21" i="95" s="1"/>
  <c r="M26" i="95"/>
  <c r="B26" i="95"/>
  <c r="AF25" i="95"/>
  <c r="AE25" i="95"/>
  <c r="Z25" i="95"/>
  <c r="Y25" i="95"/>
  <c r="T25" i="95"/>
  <c r="S25" i="95"/>
  <c r="M25" i="95"/>
  <c r="B25" i="95"/>
  <c r="AF24" i="95"/>
  <c r="AE24" i="95"/>
  <c r="Z24" i="95"/>
  <c r="Y24" i="95"/>
  <c r="T24" i="95"/>
  <c r="S24" i="95"/>
  <c r="M24" i="95"/>
  <c r="B24" i="95"/>
  <c r="AE23" i="95"/>
  <c r="Y23" i="95"/>
  <c r="S23" i="95"/>
  <c r="M23" i="95"/>
  <c r="B23" i="95"/>
  <c r="AE22" i="95"/>
  <c r="Y22" i="95"/>
  <c r="S22" i="95"/>
  <c r="M22" i="95"/>
  <c r="B22" i="95"/>
  <c r="AF21" i="95"/>
  <c r="AD21" i="95"/>
  <c r="AB21" i="95" s="1"/>
  <c r="Z21" i="95"/>
  <c r="X21" i="95"/>
  <c r="V21" i="95" s="1"/>
  <c r="T21" i="95"/>
  <c r="S70" i="95" s="1"/>
  <c r="R21" i="95"/>
  <c r="P21" i="95" s="1"/>
  <c r="H21" i="95"/>
  <c r="G70" i="95" s="1"/>
  <c r="B21" i="95"/>
  <c r="B9" i="95"/>
  <c r="G81" i="95" s="1"/>
  <c r="I14" i="3"/>
  <c r="M69" i="116" l="1"/>
  <c r="L21" i="109"/>
  <c r="J21" i="109" s="1"/>
  <c r="F21" i="103"/>
  <c r="D21" i="103" s="1"/>
  <c r="F21" i="102"/>
  <c r="D21" i="102" s="1"/>
  <c r="L21" i="102"/>
  <c r="J21" i="102" s="1"/>
  <c r="M70" i="101"/>
  <c r="L71" i="101" s="1"/>
  <c r="L21" i="101"/>
  <c r="J21" i="101" s="1"/>
  <c r="F21" i="101"/>
  <c r="D21" i="101" s="1"/>
  <c r="L21" i="100"/>
  <c r="J21" i="100" s="1"/>
  <c r="F21" i="100"/>
  <c r="D21" i="100" s="1"/>
  <c r="L21" i="99"/>
  <c r="J21" i="99" s="1"/>
  <c r="F21" i="99"/>
  <c r="AH21" i="99" s="1"/>
  <c r="F21" i="98"/>
  <c r="D21" i="98" s="1"/>
  <c r="L21" i="98"/>
  <c r="J21" i="98" s="1"/>
  <c r="S70" i="97"/>
  <c r="R71" i="97" s="1"/>
  <c r="R21" i="97"/>
  <c r="P21" i="97" s="1"/>
  <c r="L21" i="97"/>
  <c r="J21" i="97" s="1"/>
  <c r="F21" i="97"/>
  <c r="L21" i="96"/>
  <c r="J21" i="96" s="1"/>
  <c r="F21" i="96"/>
  <c r="AH21" i="96" s="1"/>
  <c r="M70" i="95"/>
  <c r="L71" i="95" s="1"/>
  <c r="L21" i="95"/>
  <c r="J21" i="95" s="1"/>
  <c r="F21" i="95"/>
  <c r="M69" i="123"/>
  <c r="M69" i="115"/>
  <c r="M69" i="110"/>
  <c r="M69" i="119"/>
  <c r="M69" i="97"/>
  <c r="M69" i="120"/>
  <c r="M69" i="125"/>
  <c r="M69" i="102"/>
  <c r="M69" i="106"/>
  <c r="M69" i="96"/>
  <c r="M69" i="100"/>
  <c r="M69" i="95"/>
  <c r="M69" i="99"/>
  <c r="M69" i="101"/>
  <c r="M69" i="105"/>
  <c r="M69" i="109"/>
  <c r="M69" i="114"/>
  <c r="M69" i="118"/>
  <c r="M69" i="122"/>
  <c r="M69" i="98"/>
  <c r="M69" i="104"/>
  <c r="M69" i="107"/>
  <c r="M69" i="113"/>
  <c r="M69" i="117"/>
  <c r="M69" i="121"/>
  <c r="M69" i="103"/>
  <c r="M69" i="108"/>
  <c r="M69" i="111"/>
  <c r="M69" i="112"/>
  <c r="S21" i="102"/>
  <c r="S69" i="102"/>
  <c r="S69" i="115"/>
  <c r="S21" i="115"/>
  <c r="S21" i="95"/>
  <c r="S69" i="95"/>
  <c r="S69" i="99"/>
  <c r="S21" i="99"/>
  <c r="S69" i="101"/>
  <c r="S21" i="101"/>
  <c r="S69" i="105"/>
  <c r="S21" i="105"/>
  <c r="S69" i="109"/>
  <c r="S21" i="109"/>
  <c r="S21" i="114"/>
  <c r="S69" i="114"/>
  <c r="S21" i="118"/>
  <c r="S69" i="118"/>
  <c r="S21" i="122"/>
  <c r="S69" i="122"/>
  <c r="S21" i="100"/>
  <c r="S69" i="100"/>
  <c r="S21" i="106"/>
  <c r="S69" i="106"/>
  <c r="S21" i="110"/>
  <c r="S69" i="110"/>
  <c r="S21" i="119"/>
  <c r="S69" i="119"/>
  <c r="S69" i="123"/>
  <c r="S21" i="123"/>
  <c r="S21" i="107"/>
  <c r="S69" i="107"/>
  <c r="S69" i="113"/>
  <c r="S21" i="113"/>
  <c r="S69" i="117"/>
  <c r="S21" i="117"/>
  <c r="S69" i="121"/>
  <c r="S21" i="121"/>
  <c r="AE190" i="131"/>
  <c r="S21" i="96"/>
  <c r="S69" i="96"/>
  <c r="S21" i="98"/>
  <c r="S69" i="98"/>
  <c r="S69" i="104"/>
  <c r="S21" i="104"/>
  <c r="S69" i="97"/>
  <c r="S21" i="97"/>
  <c r="S21" i="103"/>
  <c r="S69" i="103"/>
  <c r="S69" i="108"/>
  <c r="S21" i="108"/>
  <c r="S21" i="111"/>
  <c r="S69" i="111"/>
  <c r="S69" i="112"/>
  <c r="S21" i="112"/>
  <c r="S21" i="116"/>
  <c r="S69" i="116"/>
  <c r="S69" i="120"/>
  <c r="S21" i="120"/>
  <c r="S21" i="125"/>
  <c r="S69" i="125"/>
  <c r="G69" i="95"/>
  <c r="F71" i="95" s="1"/>
  <c r="AH71" i="95" s="1"/>
  <c r="B15" i="95" s="1"/>
  <c r="G69" i="96"/>
  <c r="G21" i="96"/>
  <c r="G21" i="97"/>
  <c r="G69" i="97"/>
  <c r="G21" i="98"/>
  <c r="G69" i="98"/>
  <c r="G21" i="99"/>
  <c r="G69" i="99"/>
  <c r="G69" i="100"/>
  <c r="G21" i="100"/>
  <c r="G21" i="101"/>
  <c r="G69" i="101"/>
  <c r="G21" i="102"/>
  <c r="G69" i="102"/>
  <c r="G69" i="103"/>
  <c r="G21" i="103"/>
  <c r="G69" i="104"/>
  <c r="G21" i="104"/>
  <c r="G21" i="105"/>
  <c r="G69" i="105"/>
  <c r="G21" i="106"/>
  <c r="G69" i="106"/>
  <c r="G21" i="108"/>
  <c r="G69" i="108"/>
  <c r="G69" i="107"/>
  <c r="G21" i="107"/>
  <c r="G21" i="109"/>
  <c r="G69" i="109"/>
  <c r="G21" i="110"/>
  <c r="G69" i="110"/>
  <c r="G69" i="111"/>
  <c r="G21" i="111"/>
  <c r="G69" i="112"/>
  <c r="G21" i="112"/>
  <c r="G21" i="113"/>
  <c r="G69" i="113"/>
  <c r="G21" i="114"/>
  <c r="G69" i="114"/>
  <c r="G69" i="115"/>
  <c r="G21" i="115"/>
  <c r="G69" i="116"/>
  <c r="G21" i="116"/>
  <c r="G21" i="117"/>
  <c r="G69" i="117"/>
  <c r="G21" i="118"/>
  <c r="G69" i="118"/>
  <c r="G21" i="119"/>
  <c r="G69" i="119"/>
  <c r="G69" i="120"/>
  <c r="G21" i="120"/>
  <c r="G21" i="121"/>
  <c r="G69" i="121"/>
  <c r="G21" i="122"/>
  <c r="G69" i="122"/>
  <c r="G69" i="123"/>
  <c r="G21" i="123"/>
  <c r="G69" i="125"/>
  <c r="G21" i="125"/>
  <c r="Y69" i="128"/>
  <c r="AE69" i="115"/>
  <c r="Y69" i="99"/>
  <c r="Y69" i="113"/>
  <c r="AE69" i="96"/>
  <c r="AE69" i="106"/>
  <c r="Y69" i="108"/>
  <c r="Y69" i="119"/>
  <c r="S69" i="128"/>
  <c r="AE69" i="129"/>
  <c r="M190" i="131"/>
  <c r="Y69" i="95"/>
  <c r="AE69" i="104"/>
  <c r="Y69" i="105"/>
  <c r="Y69" i="115"/>
  <c r="M69" i="129"/>
  <c r="AE69" i="123"/>
  <c r="AE69" i="113"/>
  <c r="AE69" i="99"/>
  <c r="AE69" i="107"/>
  <c r="Y69" i="109"/>
  <c r="AE69" i="119"/>
  <c r="Y69" i="96"/>
  <c r="AE69" i="101"/>
  <c r="Y69" i="104"/>
  <c r="Y69" i="106"/>
  <c r="Y69" i="107"/>
  <c r="AE69" i="114"/>
  <c r="AE69" i="116"/>
  <c r="AE69" i="118"/>
  <c r="AE69" i="120"/>
  <c r="Y69" i="123"/>
  <c r="M69" i="128"/>
  <c r="Y69" i="129"/>
  <c r="Y190" i="131"/>
  <c r="AE69" i="95"/>
  <c r="Y69" i="101"/>
  <c r="AE69" i="105"/>
  <c r="AE69" i="108"/>
  <c r="AE69" i="109"/>
  <c r="Y69" i="114"/>
  <c r="Y69" i="116"/>
  <c r="Y69" i="118"/>
  <c r="Y69" i="120"/>
  <c r="AE69" i="128"/>
  <c r="S69" i="129"/>
  <c r="S190" i="131"/>
  <c r="AE69" i="97"/>
  <c r="AE69" i="98"/>
  <c r="Y69" i="100"/>
  <c r="AE69" i="102"/>
  <c r="AE69" i="103"/>
  <c r="Y69" i="110"/>
  <c r="Y69" i="111"/>
  <c r="Y69" i="112"/>
  <c r="AE69" i="117"/>
  <c r="Y69" i="121"/>
  <c r="Y69" i="122"/>
  <c r="AE69" i="125"/>
  <c r="G69" i="126"/>
  <c r="S69" i="126"/>
  <c r="AE69" i="126"/>
  <c r="G69" i="127"/>
  <c r="S69" i="127"/>
  <c r="AE69" i="127"/>
  <c r="M189" i="130"/>
  <c r="Y189" i="130"/>
  <c r="Y69" i="97"/>
  <c r="Y69" i="98"/>
  <c r="AE69" i="100"/>
  <c r="Y69" i="102"/>
  <c r="Y69" i="103"/>
  <c r="AE69" i="110"/>
  <c r="AE69" i="111"/>
  <c r="AE69" i="112"/>
  <c r="Y69" i="117"/>
  <c r="AE69" i="121"/>
  <c r="AE69" i="122"/>
  <c r="Y69" i="125"/>
  <c r="M69" i="126"/>
  <c r="Y69" i="126"/>
  <c r="M69" i="127"/>
  <c r="Y69" i="127"/>
  <c r="G189" i="130"/>
  <c r="S189" i="130"/>
  <c r="AE189" i="130"/>
  <c r="M190" i="132"/>
  <c r="Y190" i="132"/>
  <c r="M190" i="133"/>
  <c r="Y190" i="133"/>
  <c r="M190" i="134"/>
  <c r="Y190" i="134"/>
  <c r="G190" i="132"/>
  <c r="S190" i="132"/>
  <c r="AE190" i="132"/>
  <c r="G190" i="134"/>
  <c r="S190" i="134"/>
  <c r="AE190" i="134"/>
  <c r="G190" i="133"/>
  <c r="S190" i="133"/>
  <c r="AE190" i="133"/>
  <c r="G139" i="130"/>
  <c r="G140" i="131"/>
  <c r="G140" i="132"/>
  <c r="G140" i="133"/>
  <c r="G140" i="134"/>
  <c r="AH171" i="134"/>
  <c r="P22" i="100"/>
  <c r="AB22" i="100"/>
  <c r="J186" i="134"/>
  <c r="V96" i="131"/>
  <c r="D102" i="131"/>
  <c r="D143" i="132"/>
  <c r="V149" i="132"/>
  <c r="P65" i="134"/>
  <c r="P112" i="134"/>
  <c r="P152" i="134"/>
  <c r="V154" i="134"/>
  <c r="P158" i="134"/>
  <c r="D162" i="134"/>
  <c r="D176" i="134"/>
  <c r="AB176" i="134"/>
  <c r="D184" i="134"/>
  <c r="AB184" i="134"/>
  <c r="D108" i="131"/>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69" i="130"/>
  <c r="P22" i="131"/>
  <c r="P34" i="131"/>
  <c r="D51" i="133"/>
  <c r="D83" i="134"/>
  <c r="AB87" i="134"/>
  <c r="D125" i="134"/>
  <c r="D52" i="100"/>
  <c r="J61" i="100"/>
  <c r="V61" i="100"/>
  <c r="J61" i="112"/>
  <c r="P59" i="123"/>
  <c r="AH59" i="132"/>
  <c r="AH159" i="132"/>
  <c r="J186" i="133"/>
  <c r="J54" i="102"/>
  <c r="AB98" i="131"/>
  <c r="V104" i="131"/>
  <c r="D84" i="131"/>
  <c r="V86" i="131"/>
  <c r="P86" i="133"/>
  <c r="D62" i="131"/>
  <c r="J59" i="133"/>
  <c r="D61" i="133"/>
  <c r="J49" i="134"/>
  <c r="J44" i="134"/>
  <c r="D52" i="131"/>
  <c r="V109" i="133"/>
  <c r="V26" i="95"/>
  <c r="AB41" i="95"/>
  <c r="AH35" i="125"/>
  <c r="P154" i="134"/>
  <c r="V55" i="102"/>
  <c r="D114" i="131"/>
  <c r="V120" i="131"/>
  <c r="D125" i="131"/>
  <c r="P129" i="131"/>
  <c r="P137" i="131"/>
  <c r="V163" i="133"/>
  <c r="J91" i="134"/>
  <c r="V95" i="134"/>
  <c r="V109" i="134"/>
  <c r="AB111" i="134"/>
  <c r="V117" i="134"/>
  <c r="P119" i="134"/>
  <c r="V121" i="134"/>
  <c r="V163" i="134"/>
  <c r="AB165" i="134"/>
  <c r="D169" i="134"/>
  <c r="J177" i="134"/>
  <c r="V177" i="134"/>
  <c r="V43" i="95"/>
  <c r="P36" i="96"/>
  <c r="D25" i="98"/>
  <c r="P55" i="98"/>
  <c r="AB55" i="98"/>
  <c r="AB58" i="98"/>
  <c r="P62" i="98"/>
  <c r="AB62" i="98"/>
  <c r="AB67" i="99"/>
  <c r="V30" i="101"/>
  <c r="AB32" i="101"/>
  <c r="V53" i="102"/>
  <c r="AH124" i="131"/>
  <c r="AH130" i="131"/>
  <c r="AH132" i="131"/>
  <c r="J112" i="133"/>
  <c r="V26" i="134"/>
  <c r="D28" i="134"/>
  <c r="P28" i="134"/>
  <c r="AB28" i="134"/>
  <c r="AB32" i="134"/>
  <c r="AB50" i="134"/>
  <c r="J52" i="134"/>
  <c r="D56" i="134"/>
  <c r="J66" i="134"/>
  <c r="V66" i="134"/>
  <c r="D65" i="104"/>
  <c r="V40" i="106"/>
  <c r="D55" i="106"/>
  <c r="P29" i="111"/>
  <c r="AB63" i="101"/>
  <c r="D37" i="96"/>
  <c r="AB37" i="96"/>
  <c r="J58" i="99"/>
  <c r="V58" i="99"/>
  <c r="P64" i="99"/>
  <c r="V66" i="99"/>
  <c r="AB68" i="99"/>
  <c r="J45" i="102"/>
  <c r="V41" i="105"/>
  <c r="AI35" i="106"/>
  <c r="P25" i="108"/>
  <c r="P37" i="107"/>
  <c r="AB41" i="107"/>
  <c r="D25" i="99"/>
  <c r="P42" i="102"/>
  <c r="AH52" i="102"/>
  <c r="P62" i="102"/>
  <c r="AH67" i="102"/>
  <c r="V68" i="102"/>
  <c r="V23" i="106"/>
  <c r="V58" i="106"/>
  <c r="J48" i="109"/>
  <c r="AB50" i="109"/>
  <c r="D42" i="118"/>
  <c r="J60" i="118"/>
  <c r="AB62" i="118"/>
  <c r="J64" i="118"/>
  <c r="AB58" i="119"/>
  <c r="D66" i="119"/>
  <c r="AB66" i="119"/>
  <c r="J68" i="119"/>
  <c r="P60" i="123"/>
  <c r="V30" i="125"/>
  <c r="J59" i="126"/>
  <c r="V59" i="126"/>
  <c r="J63" i="126"/>
  <c r="V26" i="127"/>
  <c r="P26" i="130"/>
  <c r="J69" i="131"/>
  <c r="V69" i="131"/>
  <c r="J107" i="131"/>
  <c r="J119" i="131"/>
  <c r="V119" i="131"/>
  <c r="P60" i="133"/>
  <c r="J43" i="134"/>
  <c r="P49" i="134"/>
  <c r="J51" i="134"/>
  <c r="P63" i="134"/>
  <c r="J65" i="134"/>
  <c r="P110" i="134"/>
  <c r="J112" i="134"/>
  <c r="P114" i="134"/>
  <c r="D124" i="134"/>
  <c r="AB126" i="134"/>
  <c r="P138" i="134"/>
  <c r="P189" i="134"/>
  <c r="AH50" i="129"/>
  <c r="V3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D43" i="98"/>
  <c r="V61" i="98"/>
  <c r="J30" i="99"/>
  <c r="AB41" i="102"/>
  <c r="V26" i="103"/>
  <c r="AB58" i="96"/>
  <c r="AB59" i="99"/>
  <c r="D25" i="100"/>
  <c r="P42" i="100"/>
  <c r="P51" i="100"/>
  <c r="AH59" i="100"/>
  <c r="V61" i="101"/>
  <c r="J26" i="111"/>
  <c r="D48" i="104"/>
  <c r="AB48" i="104"/>
  <c r="D59" i="104"/>
  <c r="D45" i="103"/>
  <c r="P37" i="104"/>
  <c r="J40" i="104"/>
  <c r="V52" i="105"/>
  <c r="P54" i="105"/>
  <c r="V59" i="105"/>
  <c r="P65" i="105"/>
  <c r="AH66" i="116"/>
  <c r="AB40" i="118"/>
  <c r="J42" i="118"/>
  <c r="P63" i="118"/>
  <c r="P64" i="118"/>
  <c r="AB64" i="118"/>
  <c r="D68" i="118"/>
  <c r="P68" i="118"/>
  <c r="V60" i="106"/>
  <c r="P55" i="110"/>
  <c r="V66" i="120"/>
  <c r="AB68" i="120"/>
  <c r="P25" i="123"/>
  <c r="V24" i="126"/>
  <c r="D26" i="126"/>
  <c r="P26" i="126"/>
  <c r="V41" i="126"/>
  <c r="AB67" i="126"/>
  <c r="V36" i="127"/>
  <c r="AB63" i="127"/>
  <c r="D67" i="127"/>
  <c r="V58" i="129"/>
  <c r="V62" i="129"/>
  <c r="AB64" i="129"/>
  <c r="AB68" i="129"/>
  <c r="V33" i="130"/>
  <c r="J75" i="130"/>
  <c r="J79" i="130"/>
  <c r="P81" i="130"/>
  <c r="V89" i="130"/>
  <c r="P117" i="130"/>
  <c r="AB117" i="130"/>
  <c r="P150" i="130"/>
  <c r="J117" i="131"/>
  <c r="P119" i="131"/>
  <c r="D177" i="131"/>
  <c r="P177" i="131"/>
  <c r="D181" i="131"/>
  <c r="AB189" i="131"/>
  <c r="AB23" i="132"/>
  <c r="P27" i="132"/>
  <c r="AB31" i="132"/>
  <c r="P35" i="132"/>
  <c r="AB41" i="132"/>
  <c r="D49" i="132"/>
  <c r="AB49" i="132"/>
  <c r="AB53" i="132"/>
  <c r="D63" i="132"/>
  <c r="J175" i="132"/>
  <c r="AB177" i="132"/>
  <c r="V179" i="132"/>
  <c r="AH36" i="123"/>
  <c r="J54" i="123"/>
  <c r="V66" i="126"/>
  <c r="D24" i="129"/>
  <c r="AB32" i="129"/>
  <c r="V72" i="130"/>
  <c r="D82" i="130"/>
  <c r="AB179" i="131"/>
  <c r="D25" i="132"/>
  <c r="J34" i="132"/>
  <c r="P42" i="132"/>
  <c r="J162" i="133"/>
  <c r="V44" i="134"/>
  <c r="P26" i="95"/>
  <c r="V31" i="95"/>
  <c r="V36" i="96"/>
  <c r="J37" i="96"/>
  <c r="D40" i="96"/>
  <c r="AB40" i="96"/>
  <c r="D44" i="96"/>
  <c r="AB44" i="96"/>
  <c r="J65" i="96"/>
  <c r="AB44" i="95"/>
  <c r="V66" i="95"/>
  <c r="P22" i="99"/>
  <c r="AB22" i="99"/>
  <c r="J24" i="99"/>
  <c r="V24" i="99"/>
  <c r="P26" i="99"/>
  <c r="AB30" i="99"/>
  <c r="AB24" i="102"/>
  <c r="J52" i="102"/>
  <c r="J23" i="103"/>
  <c r="D25" i="103"/>
  <c r="V31" i="103"/>
  <c r="AB33" i="103"/>
  <c r="P49" i="104"/>
  <c r="V55" i="104"/>
  <c r="AB64" i="104"/>
  <c r="V31" i="106"/>
  <c r="J59" i="106"/>
  <c r="P42" i="107"/>
  <c r="AB52" i="107"/>
  <c r="AB43" i="109"/>
  <c r="V23" i="111"/>
  <c r="J30" i="111"/>
  <c r="V30" i="111"/>
  <c r="P62" i="99"/>
  <c r="AB62" i="99"/>
  <c r="J63" i="99"/>
  <c r="V24" i="101"/>
  <c r="D26" i="101"/>
  <c r="P31" i="99"/>
  <c r="D23" i="102"/>
  <c r="J25" i="102"/>
  <c r="V25" i="102"/>
  <c r="J66" i="102"/>
  <c r="J61" i="103"/>
  <c r="D64" i="103"/>
  <c r="D54" i="104"/>
  <c r="P29" i="105"/>
  <c r="J25" i="108"/>
  <c r="D44" i="108"/>
  <c r="AB36" i="107"/>
  <c r="V53" i="107"/>
  <c r="D36" i="109"/>
  <c r="D33" i="111"/>
  <c r="AB52" i="111"/>
  <c r="P52" i="114"/>
  <c r="D55" i="114"/>
  <c r="J61" i="114"/>
  <c r="V61" i="114"/>
  <c r="P44" i="115"/>
  <c r="AB50" i="115"/>
  <c r="AB54" i="115"/>
  <c r="J24" i="117"/>
  <c r="D26" i="117"/>
  <c r="P43" i="117"/>
  <c r="AB48" i="117"/>
  <c r="V65" i="117"/>
  <c r="AB67" i="117"/>
  <c r="D26" i="118"/>
  <c r="V32" i="118"/>
  <c r="P33" i="119"/>
  <c r="AI35" i="118"/>
  <c r="J55" i="113"/>
  <c r="J29" i="114"/>
  <c r="AB31" i="114"/>
  <c r="J37" i="114"/>
  <c r="P40" i="114"/>
  <c r="AB53" i="114"/>
  <c r="P26" i="115"/>
  <c r="D30" i="115"/>
  <c r="P30" i="115"/>
  <c r="AB30" i="115"/>
  <c r="V32" i="115"/>
  <c r="J44" i="115"/>
  <c r="V45" i="115"/>
  <c r="J55" i="115"/>
  <c r="V55" i="115"/>
  <c r="D36" i="116"/>
  <c r="AB23" i="117"/>
  <c r="V25" i="117"/>
  <c r="D44" i="117"/>
  <c r="AB49" i="117"/>
  <c r="V66" i="117"/>
  <c r="J33" i="118"/>
  <c r="V41" i="119"/>
  <c r="V50" i="119"/>
  <c r="J53" i="119"/>
  <c r="J23" i="121"/>
  <c r="D25" i="121"/>
  <c r="P25" i="121"/>
  <c r="AB25" i="121"/>
  <c r="J26" i="121"/>
  <c r="D62" i="121"/>
  <c r="D65" i="122"/>
  <c r="P30" i="123"/>
  <c r="AB33" i="123"/>
  <c r="AH25" i="123"/>
  <c r="P31" i="121"/>
  <c r="J37" i="121"/>
  <c r="V37" i="121"/>
  <c r="D44" i="121"/>
  <c r="P45" i="121"/>
  <c r="AB45" i="121"/>
  <c r="J48" i="121"/>
  <c r="V48" i="121"/>
  <c r="AB49" i="121"/>
  <c r="D50" i="121"/>
  <c r="J52" i="121"/>
  <c r="D53" i="121"/>
  <c r="AB54" i="121"/>
  <c r="J59" i="121"/>
  <c r="V59" i="121"/>
  <c r="P61" i="121"/>
  <c r="D68" i="121"/>
  <c r="P36" i="123"/>
  <c r="V61" i="123"/>
  <c r="V55" i="125"/>
  <c r="P24" i="128"/>
  <c r="J26" i="128"/>
  <c r="D32" i="128"/>
  <c r="P32" i="128"/>
  <c r="AB32" i="128"/>
  <c r="AB36" i="128"/>
  <c r="AB25" i="130"/>
  <c r="D29" i="130"/>
  <c r="J77" i="130"/>
  <c r="P83" i="130"/>
  <c r="J85" i="130"/>
  <c r="V124" i="130"/>
  <c r="V147" i="130"/>
  <c r="J161" i="130"/>
  <c r="AB163" i="130"/>
  <c r="V165" i="130"/>
  <c r="J169" i="130"/>
  <c r="V116" i="131"/>
  <c r="D126" i="131"/>
  <c r="P148" i="131"/>
  <c r="P170" i="131"/>
  <c r="V110" i="132"/>
  <c r="D130" i="132"/>
  <c r="P130" i="132"/>
  <c r="AB130" i="132"/>
  <c r="D138" i="132"/>
  <c r="P138" i="132"/>
  <c r="AB138" i="132"/>
  <c r="P144" i="132"/>
  <c r="AB144" i="132"/>
  <c r="V146" i="132"/>
  <c r="P148" i="132"/>
  <c r="AB148" i="132"/>
  <c r="V150" i="132"/>
  <c r="J160" i="132"/>
  <c r="D188" i="133"/>
  <c r="D59" i="123"/>
  <c r="AH64" i="123"/>
  <c r="AH54" i="126"/>
  <c r="J115" i="131"/>
  <c r="AB137" i="131"/>
  <c r="AB25" i="132"/>
  <c r="J62" i="132"/>
  <c r="D172" i="132"/>
  <c r="P42" i="123"/>
  <c r="J31" i="125"/>
  <c r="J67" i="126"/>
  <c r="V30" i="127"/>
  <c r="V114" i="131"/>
  <c r="D120" i="131"/>
  <c r="AB120" i="131"/>
  <c r="P168" i="131"/>
  <c r="AB114" i="133"/>
  <c r="V143" i="133"/>
  <c r="AB25" i="95"/>
  <c r="D29" i="95"/>
  <c r="P45" i="95"/>
  <c r="D51" i="95"/>
  <c r="P51" i="95"/>
  <c r="P58" i="95"/>
  <c r="D62" i="95"/>
  <c r="V67" i="95"/>
  <c r="AB36" i="99"/>
  <c r="P51" i="99"/>
  <c r="D55" i="99"/>
  <c r="P55" i="99"/>
  <c r="P58" i="100"/>
  <c r="D62" i="100"/>
  <c r="AH63" i="95"/>
  <c r="AI28" i="99"/>
  <c r="AI39" i="99"/>
  <c r="AH31" i="95"/>
  <c r="AB43" i="95"/>
  <c r="AH44" i="95"/>
  <c r="D23" i="96"/>
  <c r="AB23" i="96"/>
  <c r="V25" i="96"/>
  <c r="D65" i="96"/>
  <c r="P65" i="96"/>
  <c r="AB65" i="96"/>
  <c r="J67" i="96"/>
  <c r="V67" i="96"/>
  <c r="D25" i="97"/>
  <c r="AB25" i="97"/>
  <c r="V26" i="97"/>
  <c r="V32" i="97"/>
  <c r="J25" i="98"/>
  <c r="AI28" i="98"/>
  <c r="D65" i="98"/>
  <c r="P65" i="98"/>
  <c r="J66" i="98"/>
  <c r="D68" i="98"/>
  <c r="AB30" i="101"/>
  <c r="V32" i="101"/>
  <c r="V42" i="102"/>
  <c r="P44" i="102"/>
  <c r="AB44" i="102"/>
  <c r="P45" i="102"/>
  <c r="AB45" i="102"/>
  <c r="J49" i="102"/>
  <c r="P51" i="102"/>
  <c r="AB54" i="102"/>
  <c r="J65" i="102"/>
  <c r="V65" i="102"/>
  <c r="P23" i="103"/>
  <c r="AB23" i="103"/>
  <c r="D31" i="103"/>
  <c r="V43" i="104"/>
  <c r="D45" i="104"/>
  <c r="P62" i="104"/>
  <c r="AB62" i="104"/>
  <c r="V64" i="104"/>
  <c r="P68" i="104"/>
  <c r="J23" i="107"/>
  <c r="V23" i="107"/>
  <c r="D25" i="107"/>
  <c r="AB25" i="107"/>
  <c r="J36" i="99"/>
  <c r="AI35" i="100"/>
  <c r="D52" i="101"/>
  <c r="J53" i="101"/>
  <c r="D58" i="101"/>
  <c r="AB58" i="101"/>
  <c r="D67" i="101"/>
  <c r="P67" i="101"/>
  <c r="J68" i="101"/>
  <c r="AB65" i="102"/>
  <c r="J36" i="103"/>
  <c r="AI39" i="103"/>
  <c r="AH43" i="103"/>
  <c r="P54" i="103"/>
  <c r="AB55" i="103"/>
  <c r="D58" i="103"/>
  <c r="AB58" i="103"/>
  <c r="V60" i="103"/>
  <c r="P62" i="103"/>
  <c r="P23" i="104"/>
  <c r="AB23" i="104"/>
  <c r="J59" i="104"/>
  <c r="P23" i="105"/>
  <c r="D44" i="105"/>
  <c r="P44" i="105"/>
  <c r="AB60" i="105"/>
  <c r="AB68" i="105"/>
  <c r="D68" i="106"/>
  <c r="J41" i="108"/>
  <c r="P43" i="108"/>
  <c r="AB43" i="108"/>
  <c r="P48" i="108"/>
  <c r="AB48" i="108"/>
  <c r="V49" i="108"/>
  <c r="P52" i="108"/>
  <c r="AB52" i="108"/>
  <c r="V53" i="108"/>
  <c r="J54" i="108"/>
  <c r="V54" i="108"/>
  <c r="P55" i="108"/>
  <c r="J65" i="107"/>
  <c r="D67" i="107"/>
  <c r="AB67" i="107"/>
  <c r="J43" i="111"/>
  <c r="D54" i="111"/>
  <c r="AB23" i="101"/>
  <c r="V67" i="101"/>
  <c r="P55" i="105"/>
  <c r="AB25" i="108"/>
  <c r="J52" i="108"/>
  <c r="AH53" i="108"/>
  <c r="AH55" i="108"/>
  <c r="V60" i="108"/>
  <c r="P22" i="107"/>
  <c r="J67" i="107"/>
  <c r="P53" i="111"/>
  <c r="AB43" i="107"/>
  <c r="P53" i="107"/>
  <c r="AH54" i="114"/>
  <c r="AH44" i="118"/>
  <c r="AB41" i="109"/>
  <c r="V43" i="109"/>
  <c r="AB45" i="109"/>
  <c r="V49" i="109"/>
  <c r="P51" i="109"/>
  <c r="V60" i="109"/>
  <c r="AH63" i="109"/>
  <c r="AB67" i="109"/>
  <c r="V25" i="110"/>
  <c r="AB32" i="110"/>
  <c r="V33" i="110"/>
  <c r="D36" i="110"/>
  <c r="AB41" i="110"/>
  <c r="D45" i="110"/>
  <c r="AB45" i="110"/>
  <c r="AB61" i="110"/>
  <c r="D65" i="110"/>
  <c r="J67" i="110"/>
  <c r="P36" i="111"/>
  <c r="P49" i="111"/>
  <c r="J54" i="111"/>
  <c r="D59" i="111"/>
  <c r="AB59" i="111"/>
  <c r="J61" i="111"/>
  <c r="AB62" i="111"/>
  <c r="D45" i="112"/>
  <c r="P26" i="113"/>
  <c r="J64" i="113"/>
  <c r="D23" i="114"/>
  <c r="AB26" i="114"/>
  <c r="AH29" i="114"/>
  <c r="J31" i="114"/>
  <c r="AB32" i="114"/>
  <c r="AB33" i="114"/>
  <c r="P42" i="114"/>
  <c r="AH53" i="114"/>
  <c r="AB25" i="117"/>
  <c r="P66" i="117"/>
  <c r="P29" i="118"/>
  <c r="V55" i="109"/>
  <c r="J63" i="109"/>
  <c r="P61" i="111"/>
  <c r="P65" i="111"/>
  <c r="AB65" i="111"/>
  <c r="V44" i="112"/>
  <c r="P61" i="113"/>
  <c r="V55" i="114"/>
  <c r="D45" i="115"/>
  <c r="V53" i="115"/>
  <c r="AB63" i="115"/>
  <c r="P55" i="116"/>
  <c r="AB55" i="116"/>
  <c r="D24" i="117"/>
  <c r="AB50" i="117"/>
  <c r="D54" i="117"/>
  <c r="D65" i="117"/>
  <c r="AB65" i="117"/>
  <c r="AB32" i="118"/>
  <c r="AH53" i="122"/>
  <c r="D63" i="122"/>
  <c r="AH60" i="125"/>
  <c r="V26" i="119"/>
  <c r="P30" i="119"/>
  <c r="V32" i="119"/>
  <c r="V33" i="119"/>
  <c r="J61" i="119"/>
  <c r="P67" i="119"/>
  <c r="AB67" i="119"/>
  <c r="J32" i="120"/>
  <c r="J36" i="120"/>
  <c r="AE70" i="123"/>
  <c r="AB24" i="123"/>
  <c r="V31" i="123"/>
  <c r="V40" i="125"/>
  <c r="P42" i="125"/>
  <c r="V44" i="125"/>
  <c r="AB29" i="126"/>
  <c r="AB60" i="126"/>
  <c r="D26" i="119"/>
  <c r="AB26" i="119"/>
  <c r="J29" i="119"/>
  <c r="J30" i="119"/>
  <c r="V30" i="119"/>
  <c r="AB32" i="119"/>
  <c r="J33" i="119"/>
  <c r="AB33" i="119"/>
  <c r="AB60" i="119"/>
  <c r="P32" i="120"/>
  <c r="D41" i="120"/>
  <c r="J43" i="120"/>
  <c r="D45" i="120"/>
  <c r="P45" i="120"/>
  <c r="D50" i="120"/>
  <c r="P50" i="120"/>
  <c r="AB50" i="120"/>
  <c r="D54" i="120"/>
  <c r="D58" i="121"/>
  <c r="D40" i="122"/>
  <c r="P41" i="122"/>
  <c r="J48" i="122"/>
  <c r="P50" i="122"/>
  <c r="AB50" i="122"/>
  <c r="AB53" i="122"/>
  <c r="D54" i="122"/>
  <c r="AB54" i="122"/>
  <c r="V58" i="122"/>
  <c r="D61" i="122"/>
  <c r="AB64" i="122"/>
  <c r="V44" i="123"/>
  <c r="V49" i="123"/>
  <c r="V53" i="123"/>
  <c r="V62" i="123"/>
  <c r="V48" i="125"/>
  <c r="AB50" i="125"/>
  <c r="P61" i="125"/>
  <c r="AB61" i="125"/>
  <c r="P65" i="125"/>
  <c r="AB65" i="125"/>
  <c r="J67" i="125"/>
  <c r="V40" i="127"/>
  <c r="AB42" i="127"/>
  <c r="D65" i="128"/>
  <c r="AB65" i="128"/>
  <c r="J36" i="129"/>
  <c r="AB37" i="126"/>
  <c r="AB51" i="126"/>
  <c r="J61" i="126"/>
  <c r="D63" i="126"/>
  <c r="D41" i="127"/>
  <c r="J43" i="127"/>
  <c r="V43" i="127"/>
  <c r="P45" i="127"/>
  <c r="AB45" i="127"/>
  <c r="J48" i="127"/>
  <c r="D50" i="127"/>
  <c r="V66" i="128"/>
  <c r="V41" i="129"/>
  <c r="V45" i="129"/>
  <c r="D59" i="129"/>
  <c r="J61" i="129"/>
  <c r="D63" i="129"/>
  <c r="P63" i="129"/>
  <c r="AB63" i="129"/>
  <c r="V65" i="129"/>
  <c r="P28" i="130"/>
  <c r="D42" i="130"/>
  <c r="AI54" i="130"/>
  <c r="D56" i="130"/>
  <c r="D60" i="130"/>
  <c r="P60" i="130"/>
  <c r="AB60" i="130"/>
  <c r="D64" i="130"/>
  <c r="AB140" i="130"/>
  <c r="V142" i="130"/>
  <c r="AB144" i="130"/>
  <c r="P152" i="130"/>
  <c r="J154" i="130"/>
  <c r="J29" i="126"/>
  <c r="P31" i="126"/>
  <c r="P50" i="126"/>
  <c r="AB50" i="126"/>
  <c r="P25" i="127"/>
  <c r="AB25" i="127"/>
  <c r="J29" i="127"/>
  <c r="D31" i="127"/>
  <c r="AH59" i="127"/>
  <c r="V59" i="127"/>
  <c r="D60" i="127"/>
  <c r="AB61" i="127"/>
  <c r="V62" i="127"/>
  <c r="D64" i="127"/>
  <c r="AH65" i="127"/>
  <c r="AB65" i="127"/>
  <c r="V66" i="127"/>
  <c r="P22" i="128"/>
  <c r="J24" i="128"/>
  <c r="P26" i="128"/>
  <c r="AB29" i="128"/>
  <c r="AI39" i="128"/>
  <c r="AH48" i="128"/>
  <c r="AB48" i="128"/>
  <c r="P51" i="128"/>
  <c r="J61" i="128"/>
  <c r="J25" i="129"/>
  <c r="D30" i="129"/>
  <c r="AB30" i="129"/>
  <c r="P31" i="129"/>
  <c r="J33" i="129"/>
  <c r="J40" i="129"/>
  <c r="J44" i="129"/>
  <c r="V49" i="129"/>
  <c r="J110" i="130"/>
  <c r="J114" i="130"/>
  <c r="D141" i="130"/>
  <c r="AB153" i="130"/>
  <c r="AH175"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D27" i="130"/>
  <c r="J28" i="130"/>
  <c r="P41" i="130"/>
  <c r="AB44" i="130"/>
  <c r="D52" i="130"/>
  <c r="D62" i="130"/>
  <c r="AB66" i="130"/>
  <c r="V68" i="130"/>
  <c r="V94" i="130"/>
  <c r="P96" i="130"/>
  <c r="D100" i="130"/>
  <c r="V102" i="130"/>
  <c r="D106" i="130"/>
  <c r="AB106" i="130"/>
  <c r="D151" i="130"/>
  <c r="P164" i="130"/>
  <c r="P168"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66" i="98"/>
  <c r="P32" i="99"/>
  <c r="AB33" i="95"/>
  <c r="AB37" i="95"/>
  <c r="D50" i="95"/>
  <c r="D25" i="96"/>
  <c r="J31" i="96"/>
  <c r="D32" i="96"/>
  <c r="AI35" i="96"/>
  <c r="V41" i="96"/>
  <c r="P43" i="96"/>
  <c r="J45" i="96"/>
  <c r="D49" i="96"/>
  <c r="V51" i="96"/>
  <c r="D53" i="96"/>
  <c r="AB60" i="96"/>
  <c r="D64" i="96"/>
  <c r="P64" i="96"/>
  <c r="AB64" i="96"/>
  <c r="P68" i="96"/>
  <c r="AB68" i="96"/>
  <c r="V41" i="97"/>
  <c r="P43" i="97"/>
  <c r="V54" i="97"/>
  <c r="V61" i="97"/>
  <c r="V65" i="97"/>
  <c r="P24" i="98"/>
  <c r="V30" i="98"/>
  <c r="P41" i="98"/>
  <c r="P45" i="98"/>
  <c r="AB45" i="98"/>
  <c r="D50" i="98"/>
  <c r="P50" i="98"/>
  <c r="AB50" i="98"/>
  <c r="D54" i="98"/>
  <c r="P54" i="98"/>
  <c r="D61" i="98"/>
  <c r="P61" i="98"/>
  <c r="AB59" i="95"/>
  <c r="J62" i="95"/>
  <c r="AB64" i="95"/>
  <c r="D48" i="96"/>
  <c r="P48" i="96"/>
  <c r="D51" i="96"/>
  <c r="J54" i="96"/>
  <c r="J40" i="97"/>
  <c r="J53" i="97"/>
  <c r="AH55" i="97"/>
  <c r="J60" i="97"/>
  <c r="V60" i="97"/>
  <c r="P62" i="97"/>
  <c r="J64" i="97"/>
  <c r="P66" i="97"/>
  <c r="J68" i="97"/>
  <c r="D40" i="98"/>
  <c r="P40" i="98"/>
  <c r="V42" i="98"/>
  <c r="D49" i="98"/>
  <c r="D60" i="98"/>
  <c r="AB67" i="98"/>
  <c r="P37" i="99"/>
  <c r="J68" i="95"/>
  <c r="P26" i="96"/>
  <c r="J29" i="96"/>
  <c r="V29" i="96"/>
  <c r="P30" i="96"/>
  <c r="P50" i="96"/>
  <c r="D54" i="96"/>
  <c r="P40" i="97"/>
  <c r="J51" i="97"/>
  <c r="D53" i="97"/>
  <c r="AB53" i="97"/>
  <c r="D60" i="97"/>
  <c r="AB60" i="97"/>
  <c r="D64" i="97"/>
  <c r="AB42" i="98"/>
  <c r="AB48" i="98"/>
  <c r="AB59" i="98"/>
  <c r="AB41" i="99"/>
  <c r="J48" i="99"/>
  <c r="AB50" i="99"/>
  <c r="V51" i="99"/>
  <c r="D54" i="99"/>
  <c r="V60" i="99"/>
  <c r="D63" i="99"/>
  <c r="P32" i="100"/>
  <c r="P36" i="100"/>
  <c r="AB41" i="100"/>
  <c r="V43" i="100"/>
  <c r="D50" i="100"/>
  <c r="AB50" i="100"/>
  <c r="D54" i="100"/>
  <c r="AB63" i="100"/>
  <c r="J29" i="101"/>
  <c r="P31" i="101"/>
  <c r="J33" i="101"/>
  <c r="J40" i="101"/>
  <c r="V40" i="101"/>
  <c r="AB50" i="101"/>
  <c r="J58" i="101"/>
  <c r="J63" i="101"/>
  <c r="V63" i="101"/>
  <c r="J64" i="101"/>
  <c r="V64" i="101"/>
  <c r="AB66" i="101"/>
  <c r="P25" i="102"/>
  <c r="V36" i="102"/>
  <c r="J41" i="102"/>
  <c r="J42" i="102"/>
  <c r="AB48" i="102"/>
  <c r="D52" i="102"/>
  <c r="AB52" i="102"/>
  <c r="P53" i="102"/>
  <c r="D54" i="102"/>
  <c r="P55" i="102"/>
  <c r="J62" i="102"/>
  <c r="V62" i="102"/>
  <c r="D64" i="102"/>
  <c r="D29" i="103"/>
  <c r="D36" i="103"/>
  <c r="AH44" i="103"/>
  <c r="AB67" i="103"/>
  <c r="J61" i="104"/>
  <c r="J62" i="104"/>
  <c r="V60" i="104"/>
  <c r="J59" i="99"/>
  <c r="V59" i="99"/>
  <c r="D61" i="99"/>
  <c r="AB61" i="99"/>
  <c r="D65" i="99"/>
  <c r="P65" i="99"/>
  <c r="AB65" i="99"/>
  <c r="J25" i="100"/>
  <c r="V25" i="100"/>
  <c r="V29" i="100"/>
  <c r="V33" i="100"/>
  <c r="V37" i="100"/>
  <c r="P40" i="100"/>
  <c r="P44" i="100"/>
  <c r="AB44" i="100"/>
  <c r="J51" i="100"/>
  <c r="V55" i="100"/>
  <c r="P29" i="101"/>
  <c r="J31" i="101"/>
  <c r="P33" i="101"/>
  <c r="J36" i="101"/>
  <c r="V36" i="101"/>
  <c r="D43" i="101"/>
  <c r="P49" i="101"/>
  <c r="J51" i="101"/>
  <c r="P53" i="101"/>
  <c r="J55" i="101"/>
  <c r="AB40" i="102"/>
  <c r="AH41" i="102"/>
  <c r="J59" i="102"/>
  <c r="D61" i="102"/>
  <c r="D23" i="103"/>
  <c r="V30" i="103"/>
  <c r="AB32" i="103"/>
  <c r="V37" i="103"/>
  <c r="AB53" i="103"/>
  <c r="J59" i="103"/>
  <c r="AB60" i="103"/>
  <c r="AB61" i="103"/>
  <c r="AB32" i="104"/>
  <c r="J33" i="104"/>
  <c r="V49" i="104"/>
  <c r="AH54" i="100"/>
  <c r="AB64" i="100"/>
  <c r="P64" i="103"/>
  <c r="AB22" i="104"/>
  <c r="AB26" i="104"/>
  <c r="D43" i="105"/>
  <c r="AB52" i="105"/>
  <c r="J65" i="105"/>
  <c r="J32" i="106"/>
  <c r="P54" i="106"/>
  <c r="D66" i="106"/>
  <c r="AB24" i="108"/>
  <c r="J26" i="108"/>
  <c r="D32" i="108"/>
  <c r="P32" i="108"/>
  <c r="AB32" i="108"/>
  <c r="D42" i="108"/>
  <c r="J62" i="108"/>
  <c r="V62" i="108"/>
  <c r="D64" i="108"/>
  <c r="J40" i="107"/>
  <c r="V40" i="107"/>
  <c r="D66" i="107"/>
  <c r="P66" i="107"/>
  <c r="AB66" i="107"/>
  <c r="V68" i="107"/>
  <c r="J41" i="109"/>
  <c r="V41" i="109"/>
  <c r="J42" i="109"/>
  <c r="V42" i="109"/>
  <c r="AB54" i="109"/>
  <c r="V23" i="110"/>
  <c r="D25" i="110"/>
  <c r="P25" i="110"/>
  <c r="D26" i="110"/>
  <c r="AB26" i="110"/>
  <c r="AB48" i="111"/>
  <c r="AB29" i="112"/>
  <c r="V31" i="112"/>
  <c r="AB44" i="112"/>
  <c r="D64" i="112"/>
  <c r="D62" i="113"/>
  <c r="P36" i="114"/>
  <c r="AB42" i="105"/>
  <c r="AB51" i="105"/>
  <c r="AB24" i="106"/>
  <c r="D37" i="106"/>
  <c r="P65" i="106"/>
  <c r="J67" i="106"/>
  <c r="V25" i="108"/>
  <c r="P31" i="108"/>
  <c r="AB31" i="108"/>
  <c r="AI35" i="108"/>
  <c r="AH59" i="108"/>
  <c r="V61" i="108"/>
  <c r="V65" i="108"/>
  <c r="D31" i="107"/>
  <c r="P49" i="107"/>
  <c r="J51" i="107"/>
  <c r="V51" i="107"/>
  <c r="V62" i="107"/>
  <c r="P64" i="107"/>
  <c r="AB65" i="107"/>
  <c r="V23" i="109"/>
  <c r="D25" i="109"/>
  <c r="D43" i="109"/>
  <c r="D24" i="105"/>
  <c r="AB24" i="105"/>
  <c r="J31" i="105"/>
  <c r="D33" i="105"/>
  <c r="J37" i="105"/>
  <c r="P45" i="105"/>
  <c r="J51" i="105"/>
  <c r="D54" i="105"/>
  <c r="AB61" i="105"/>
  <c r="J67" i="105"/>
  <c r="D23" i="106"/>
  <c r="P23" i="106"/>
  <c r="J24" i="106"/>
  <c r="V29" i="106"/>
  <c r="J41" i="106"/>
  <c r="J45" i="106"/>
  <c r="V45" i="106"/>
  <c r="D26" i="108"/>
  <c r="P26" i="108"/>
  <c r="AB26" i="108"/>
  <c r="J31" i="108"/>
  <c r="V51" i="108"/>
  <c r="D29" i="107"/>
  <c r="V37" i="107"/>
  <c r="AB48" i="107"/>
  <c r="V49" i="107"/>
  <c r="J50" i="107"/>
  <c r="V50" i="107"/>
  <c r="D59" i="107"/>
  <c r="D32" i="109"/>
  <c r="V62" i="109"/>
  <c r="P33" i="110"/>
  <c r="J41" i="110"/>
  <c r="J61" i="110"/>
  <c r="P63" i="110"/>
  <c r="J65" i="110"/>
  <c r="V65" i="110"/>
  <c r="J62" i="111"/>
  <c r="D64" i="111"/>
  <c r="P64" i="111"/>
  <c r="P59" i="113"/>
  <c r="AB60" i="113"/>
  <c r="V44" i="115"/>
  <c r="D52" i="115"/>
  <c r="AB61" i="115"/>
  <c r="J67" i="115"/>
  <c r="J32" i="110"/>
  <c r="V40" i="110"/>
  <c r="V44" i="110"/>
  <c r="D45" i="111"/>
  <c r="P45" i="111"/>
  <c r="AB45" i="111"/>
  <c r="P58" i="111"/>
  <c r="AB43" i="112"/>
  <c r="P48" i="112"/>
  <c r="AI39" i="113"/>
  <c r="D43" i="113"/>
  <c r="P43" i="113"/>
  <c r="P48" i="113"/>
  <c r="AB48" i="113"/>
  <c r="D58" i="113"/>
  <c r="J63" i="113"/>
  <c r="D65" i="113"/>
  <c r="AB65" i="113"/>
  <c r="AI35" i="114"/>
  <c r="P66" i="114"/>
  <c r="V68" i="114"/>
  <c r="J43" i="115"/>
  <c r="V49" i="115"/>
  <c r="P51" i="115"/>
  <c r="AH57" i="115"/>
  <c r="J58" i="115"/>
  <c r="V58" i="115"/>
  <c r="V62" i="115"/>
  <c r="J66" i="115"/>
  <c r="P68" i="115"/>
  <c r="J48" i="110"/>
  <c r="V48" i="110"/>
  <c r="J52" i="110"/>
  <c r="P54" i="110"/>
  <c r="P64" i="110"/>
  <c r="V66" i="110"/>
  <c r="AB32" i="111"/>
  <c r="AI39" i="111"/>
  <c r="D44" i="111"/>
  <c r="P44" i="111"/>
  <c r="AB44" i="111"/>
  <c r="D50" i="111"/>
  <c r="Y21" i="112"/>
  <c r="J23" i="112"/>
  <c r="D50" i="112"/>
  <c r="J52" i="112"/>
  <c r="J48" i="113"/>
  <c r="D60" i="113"/>
  <c r="J65" i="113"/>
  <c r="J62" i="114"/>
  <c r="AH23" i="115"/>
  <c r="D31" i="115"/>
  <c r="P31" i="115"/>
  <c r="AB31" i="115"/>
  <c r="D40" i="115"/>
  <c r="V68" i="115"/>
  <c r="P42" i="116"/>
  <c r="AB43" i="116"/>
  <c r="P48" i="116"/>
  <c r="AB48" i="116"/>
  <c r="D51" i="116"/>
  <c r="P52" i="116"/>
  <c r="AB52" i="116"/>
  <c r="D55" i="116"/>
  <c r="V65" i="116"/>
  <c r="D67" i="116"/>
  <c r="D68" i="116"/>
  <c r="V32" i="117"/>
  <c r="D36" i="118"/>
  <c r="P43" i="118"/>
  <c r="J44" i="118"/>
  <c r="J55" i="118"/>
  <c r="V59" i="118"/>
  <c r="AB60" i="118"/>
  <c r="V62" i="118"/>
  <c r="V36" i="119"/>
  <c r="AB37" i="119"/>
  <c r="AB42" i="119"/>
  <c r="AB51" i="119"/>
  <c r="AH48" i="118"/>
  <c r="D41" i="116"/>
  <c r="P41" i="116"/>
  <c r="AB41" i="116"/>
  <c r="V42" i="116"/>
  <c r="D45" i="116"/>
  <c r="AB49" i="116"/>
  <c r="D54" i="116"/>
  <c r="P65" i="116"/>
  <c r="AB65" i="116"/>
  <c r="V67" i="116"/>
  <c r="P36" i="117"/>
  <c r="AB37" i="117"/>
  <c r="AB42" i="117"/>
  <c r="J64" i="117"/>
  <c r="V64" i="117"/>
  <c r="AB44" i="118"/>
  <c r="P50" i="118"/>
  <c r="D55" i="118"/>
  <c r="AB55" i="118"/>
  <c r="J61" i="118"/>
  <c r="V61" i="118"/>
  <c r="V37" i="119"/>
  <c r="J63" i="119"/>
  <c r="J67" i="119"/>
  <c r="V67" i="119"/>
  <c r="AI39" i="121"/>
  <c r="AH54" i="121"/>
  <c r="AH60" i="119"/>
  <c r="AI57" i="122"/>
  <c r="P26" i="120"/>
  <c r="P48" i="120"/>
  <c r="AB49" i="120"/>
  <c r="J51" i="120"/>
  <c r="P53" i="120"/>
  <c r="J55" i="120"/>
  <c r="AB58" i="120"/>
  <c r="J61" i="120"/>
  <c r="J64" i="120"/>
  <c r="V65" i="120"/>
  <c r="AB67" i="120"/>
  <c r="J41" i="121"/>
  <c r="D43" i="121"/>
  <c r="P66" i="121"/>
  <c r="V68" i="121"/>
  <c r="P24" i="122"/>
  <c r="AB24" i="122"/>
  <c r="AB40" i="122"/>
  <c r="V45" i="122"/>
  <c r="J61" i="122"/>
  <c r="D64" i="122"/>
  <c r="P29" i="123"/>
  <c r="P44" i="123"/>
  <c r="AB44" i="123"/>
  <c r="J51" i="123"/>
  <c r="AB53" i="123"/>
  <c r="V59" i="123"/>
  <c r="AH48" i="123"/>
  <c r="P48" i="123"/>
  <c r="P24" i="120"/>
  <c r="D51" i="120"/>
  <c r="P55" i="120"/>
  <c r="D65" i="120"/>
  <c r="P65" i="120"/>
  <c r="D32" i="121"/>
  <c r="AB32" i="121"/>
  <c r="AH36" i="121"/>
  <c r="V40" i="121"/>
  <c r="AB55" i="121"/>
  <c r="AB64" i="121"/>
  <c r="AB25" i="122"/>
  <c r="P30" i="122"/>
  <c r="AB30" i="122"/>
  <c r="J31" i="122"/>
  <c r="AB33" i="122"/>
  <c r="J36" i="122"/>
  <c r="D42" i="122"/>
  <c r="AB42" i="122"/>
  <c r="V53" i="122"/>
  <c r="AB65" i="122"/>
  <c r="J24" i="123"/>
  <c r="P26" i="123"/>
  <c r="AB26" i="123"/>
  <c r="D31" i="123"/>
  <c r="P31" i="123"/>
  <c r="AB41" i="123"/>
  <c r="D50" i="123"/>
  <c r="J66" i="123"/>
  <c r="J29" i="125"/>
  <c r="J33" i="125"/>
  <c r="J37" i="125"/>
  <c r="V41" i="125"/>
  <c r="V45" i="125"/>
  <c r="J54" i="125"/>
  <c r="V26" i="126"/>
  <c r="V30" i="126"/>
  <c r="J31" i="126"/>
  <c r="P32" i="126"/>
  <c r="D33" i="126"/>
  <c r="AB55" i="126"/>
  <c r="D29" i="127"/>
  <c r="P29" i="127"/>
  <c r="J31" i="127"/>
  <c r="D43" i="127"/>
  <c r="J45" i="127"/>
  <c r="D48" i="127"/>
  <c r="AH68" i="127"/>
  <c r="P94" i="130"/>
  <c r="V32" i="125"/>
  <c r="V36" i="125"/>
  <c r="P42" i="126"/>
  <c r="J54" i="126"/>
  <c r="D58" i="126"/>
  <c r="AI28" i="127"/>
  <c r="AB36" i="127"/>
  <c r="J37" i="127"/>
  <c r="V60" i="127"/>
  <c r="D62" i="127"/>
  <c r="V64" i="127"/>
  <c r="P40" i="128"/>
  <c r="AB45" i="128"/>
  <c r="V48" i="128"/>
  <c r="P49" i="128"/>
  <c r="AB50" i="128"/>
  <c r="AH54" i="128"/>
  <c r="V51" i="125"/>
  <c r="AB53" i="125"/>
  <c r="D68" i="125"/>
  <c r="AB68" i="125"/>
  <c r="P30" i="126"/>
  <c r="J43" i="126"/>
  <c r="G70" i="127"/>
  <c r="D40" i="127"/>
  <c r="D44" i="127"/>
  <c r="AB44" i="127"/>
  <c r="D52" i="128"/>
  <c r="AB63" i="128"/>
  <c r="D67" i="128"/>
  <c r="AB67" i="128"/>
  <c r="AB25" i="129"/>
  <c r="AH28" i="129"/>
  <c r="V43" i="129"/>
  <c r="J53" i="129"/>
  <c r="P66" i="129"/>
  <c r="P35" i="130"/>
  <c r="J43" i="130"/>
  <c r="P45" i="130"/>
  <c r="AB45" i="130"/>
  <c r="P49" i="130"/>
  <c r="AB49" i="130"/>
  <c r="J60" i="128"/>
  <c r="V64" i="128"/>
  <c r="V68" i="128"/>
  <c r="P29" i="129"/>
  <c r="P33" i="129"/>
  <c r="J42" i="129"/>
  <c r="AB49" i="129"/>
  <c r="V51" i="129"/>
  <c r="V55" i="129"/>
  <c r="V28" i="130"/>
  <c r="V29" i="130"/>
  <c r="AB31" i="130"/>
  <c r="AH42" i="130"/>
  <c r="P69" i="130"/>
  <c r="D86" i="130"/>
  <c r="P86" i="130"/>
  <c r="AB86" i="130"/>
  <c r="D92" i="130"/>
  <c r="P101" i="130"/>
  <c r="P107" i="130"/>
  <c r="J109" i="130"/>
  <c r="P111" i="130"/>
  <c r="AB111" i="130"/>
  <c r="J113" i="130"/>
  <c r="V113" i="130"/>
  <c r="AB115" i="130"/>
  <c r="AH185" i="130"/>
  <c r="D26" i="129"/>
  <c r="D76" i="130"/>
  <c r="AH77" i="130"/>
  <c r="AB80" i="130"/>
  <c r="V82" i="130"/>
  <c r="V92" i="130"/>
  <c r="D99" i="130"/>
  <c r="V115" i="130"/>
  <c r="V66" i="131"/>
  <c r="V145" i="130"/>
  <c r="V160" i="130"/>
  <c r="AB161" i="130"/>
  <c r="D169" i="130"/>
  <c r="AB177"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59" i="130"/>
  <c r="J79" i="131"/>
  <c r="V84" i="131"/>
  <c r="AH94" i="131"/>
  <c r="D134" i="131"/>
  <c r="D135" i="131"/>
  <c r="J136" i="131"/>
  <c r="D142" i="131"/>
  <c r="AB142" i="131"/>
  <c r="V153" i="132"/>
  <c r="P160" i="132"/>
  <c r="P29" i="133"/>
  <c r="AB29" i="133"/>
  <c r="D42" i="133"/>
  <c r="V48" i="133"/>
  <c r="AB61" i="133"/>
  <c r="V76" i="133"/>
  <c r="D87" i="133"/>
  <c r="AI157" i="134"/>
  <c r="V128" i="130"/>
  <c r="V132" i="130"/>
  <c r="V136" i="130"/>
  <c r="J182" i="130"/>
  <c r="V182" i="130"/>
  <c r="D183" i="130"/>
  <c r="J185"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P36" i="95"/>
  <c r="AB31" i="95"/>
  <c r="J33" i="95"/>
  <c r="D36" i="95"/>
  <c r="J42" i="95"/>
  <c r="V32" i="95"/>
  <c r="J37" i="95"/>
  <c r="AH49" i="95"/>
  <c r="P49" i="95"/>
  <c r="AB49" i="95"/>
  <c r="AB53" i="95"/>
  <c r="V65" i="95"/>
  <c r="J26" i="96"/>
  <c r="D29" i="96"/>
  <c r="AB29" i="96"/>
  <c r="V32" i="96"/>
  <c r="D58" i="96"/>
  <c r="AB59" i="96"/>
  <c r="P31" i="95"/>
  <c r="AB36" i="95"/>
  <c r="AH23" i="95"/>
  <c r="P23" i="95"/>
  <c r="AB23" i="95"/>
  <c r="P29" i="95"/>
  <c r="J30" i="95"/>
  <c r="AH33" i="95"/>
  <c r="AH39" i="97"/>
  <c r="J30" i="104"/>
  <c r="D41" i="104"/>
  <c r="AB52" i="104"/>
  <c r="D42" i="96"/>
  <c r="AB42" i="96"/>
  <c r="V44" i="96"/>
  <c r="J49" i="96"/>
  <c r="V49" i="96"/>
  <c r="V53" i="96"/>
  <c r="J59" i="96"/>
  <c r="V59" i="96"/>
  <c r="J61" i="96"/>
  <c r="D63" i="96"/>
  <c r="P63" i="96"/>
  <c r="AB67" i="96"/>
  <c r="J31" i="97"/>
  <c r="V31" i="97"/>
  <c r="AB33" i="97"/>
  <c r="V36" i="97"/>
  <c r="P45" i="97"/>
  <c r="D50" i="97"/>
  <c r="V52" i="97"/>
  <c r="V59" i="97"/>
  <c r="AB61" i="97"/>
  <c r="V63" i="97"/>
  <c r="AB65" i="97"/>
  <c r="V67" i="97"/>
  <c r="D23" i="98"/>
  <c r="J29" i="98"/>
  <c r="J33" i="98"/>
  <c r="AH35" i="98"/>
  <c r="P36" i="98"/>
  <c r="D53" i="98"/>
  <c r="V66" i="98"/>
  <c r="J29" i="99"/>
  <c r="D48" i="99"/>
  <c r="J51" i="99"/>
  <c r="P53" i="99"/>
  <c r="AB53" i="99"/>
  <c r="V55" i="99"/>
  <c r="D59" i="99"/>
  <c r="J61" i="99"/>
  <c r="V64" i="99"/>
  <c r="D24" i="100"/>
  <c r="P24" i="100"/>
  <c r="AB24" i="100"/>
  <c r="P25" i="100"/>
  <c r="AB25" i="100"/>
  <c r="P29" i="100"/>
  <c r="P33" i="100"/>
  <c r="AB33" i="100"/>
  <c r="AB37" i="100"/>
  <c r="V40" i="100"/>
  <c r="J53" i="100"/>
  <c r="D55" i="100"/>
  <c r="D59" i="100"/>
  <c r="P62" i="100"/>
  <c r="AB62" i="100"/>
  <c r="J64" i="100"/>
  <c r="V64" i="100"/>
  <c r="D66" i="100"/>
  <c r="AB66" i="100"/>
  <c r="V26" i="101"/>
  <c r="AH28" i="101"/>
  <c r="V31" i="101"/>
  <c r="P36" i="101"/>
  <c r="J42" i="101"/>
  <c r="V42" i="101"/>
  <c r="AB44" i="101"/>
  <c r="AH47" i="101"/>
  <c r="V49" i="101"/>
  <c r="P52" i="101"/>
  <c r="P60" i="101"/>
  <c r="AB60" i="101"/>
  <c r="V32" i="102"/>
  <c r="P36" i="102"/>
  <c r="J64" i="102"/>
  <c r="P37" i="103"/>
  <c r="P43" i="103"/>
  <c r="AB43" i="103"/>
  <c r="P50" i="103"/>
  <c r="AB50" i="103"/>
  <c r="P60" i="103"/>
  <c r="V64" i="103"/>
  <c r="P66" i="103"/>
  <c r="AB66" i="103"/>
  <c r="J68" i="103"/>
  <c r="D42" i="95"/>
  <c r="V44" i="95"/>
  <c r="P52" i="95"/>
  <c r="AB52" i="95"/>
  <c r="AI57" i="95"/>
  <c r="J59" i="95"/>
  <c r="V59" i="95"/>
  <c r="D61" i="95"/>
  <c r="AB62" i="95"/>
  <c r="J64" i="95"/>
  <c r="V64" i="95"/>
  <c r="D68" i="95"/>
  <c r="AB25" i="96"/>
  <c r="P31" i="96"/>
  <c r="P41" i="96"/>
  <c r="P45" i="96"/>
  <c r="V48" i="96"/>
  <c r="AB49" i="96"/>
  <c r="AB53" i="96"/>
  <c r="AB54" i="96"/>
  <c r="V58" i="96"/>
  <c r="P62" i="96"/>
  <c r="J63" i="96"/>
  <c r="J64" i="96"/>
  <c r="P66" i="96"/>
  <c r="AB66" i="96"/>
  <c r="J68" i="96"/>
  <c r="D23" i="97"/>
  <c r="AB23" i="97"/>
  <c r="V24" i="97"/>
  <c r="V30" i="97"/>
  <c r="P31" i="97"/>
  <c r="D40" i="97"/>
  <c r="D44" i="97"/>
  <c r="V50" i="97"/>
  <c r="J66" i="97"/>
  <c r="J23" i="98"/>
  <c r="P26" i="98"/>
  <c r="P29" i="98"/>
  <c r="AH32" i="98"/>
  <c r="V32" i="98"/>
  <c r="P33" i="98"/>
  <c r="V40" i="98"/>
  <c r="AB41" i="98"/>
  <c r="P52" i="98"/>
  <c r="AB52" i="98"/>
  <c r="J53" i="98"/>
  <c r="J61" i="98"/>
  <c r="AB63" i="98"/>
  <c r="AB66" i="98"/>
  <c r="D23" i="99"/>
  <c r="P23" i="99"/>
  <c r="AB23" i="99"/>
  <c r="D30" i="99"/>
  <c r="V33" i="99"/>
  <c r="P42" i="99"/>
  <c r="AB42" i="99"/>
  <c r="J43" i="99"/>
  <c r="AB45" i="99"/>
  <c r="V50" i="99"/>
  <c r="D52" i="99"/>
  <c r="AB52" i="99"/>
  <c r="J54" i="99"/>
  <c r="P58" i="99"/>
  <c r="J60" i="99"/>
  <c r="AB66" i="99"/>
  <c r="P31" i="100"/>
  <c r="D41" i="100"/>
  <c r="P49" i="100"/>
  <c r="P53" i="100"/>
  <c r="D60" i="100"/>
  <c r="V63" i="100"/>
  <c r="P65" i="100"/>
  <c r="D68" i="100"/>
  <c r="V48" i="101"/>
  <c r="V52" i="101"/>
  <c r="V53" i="101"/>
  <c r="D54" i="101"/>
  <c r="AB54" i="101"/>
  <c r="AB59" i="101"/>
  <c r="J31" i="102"/>
  <c r="V31" i="102"/>
  <c r="D32" i="102"/>
  <c r="AB32" i="102"/>
  <c r="J37" i="102"/>
  <c r="V37" i="102"/>
  <c r="AB42" i="102"/>
  <c r="P49" i="102"/>
  <c r="J51" i="102"/>
  <c r="V58" i="102"/>
  <c r="J63" i="102"/>
  <c r="V63" i="102"/>
  <c r="J32" i="103"/>
  <c r="V33" i="103"/>
  <c r="J43" i="103"/>
  <c r="D49" i="103"/>
  <c r="P49" i="103"/>
  <c r="AB49" i="103"/>
  <c r="J50" i="103"/>
  <c r="AH53" i="103"/>
  <c r="AH65" i="103"/>
  <c r="V66" i="103"/>
  <c r="P31" i="104"/>
  <c r="J42" i="104"/>
  <c r="D40" i="105"/>
  <c r="P40" i="105"/>
  <c r="V45" i="105"/>
  <c r="D53" i="105"/>
  <c r="D62" i="105"/>
  <c r="V25" i="106"/>
  <c r="P29" i="106"/>
  <c r="J49" i="97"/>
  <c r="V26" i="98"/>
  <c r="D44" i="98"/>
  <c r="D33" i="99"/>
  <c r="J52" i="99"/>
  <c r="P60" i="99"/>
  <c r="D30" i="100"/>
  <c r="D43" i="100"/>
  <c r="V45" i="100"/>
  <c r="AB48" i="100"/>
  <c r="J60" i="100"/>
  <c r="V65" i="100"/>
  <c r="D25" i="101"/>
  <c r="AB25" i="101"/>
  <c r="D41" i="101"/>
  <c r="AB41" i="101"/>
  <c r="D45" i="101"/>
  <c r="AB26" i="102"/>
  <c r="P31" i="102"/>
  <c r="P37" i="102"/>
  <c r="V61" i="102"/>
  <c r="V49" i="103"/>
  <c r="D55" i="103"/>
  <c r="J26" i="104"/>
  <c r="J37" i="104"/>
  <c r="V41" i="104"/>
  <c r="J65" i="104"/>
  <c r="AB67" i="104"/>
  <c r="D68" i="105"/>
  <c r="D40" i="106"/>
  <c r="J61" i="106"/>
  <c r="D54" i="107"/>
  <c r="P58" i="107"/>
  <c r="M21" i="109"/>
  <c r="Y21" i="109"/>
  <c r="AH23" i="109"/>
  <c r="AB24" i="109"/>
  <c r="D30" i="109"/>
  <c r="P37" i="109"/>
  <c r="P44" i="109"/>
  <c r="V51" i="109"/>
  <c r="D52" i="109"/>
  <c r="D64" i="109"/>
  <c r="V66" i="109"/>
  <c r="D48" i="110"/>
  <c r="AB52" i="110"/>
  <c r="D24" i="111"/>
  <c r="AB24" i="111"/>
  <c r="AH28" i="112"/>
  <c r="V29" i="112"/>
  <c r="AB30" i="108"/>
  <c r="AB41" i="108"/>
  <c r="V43" i="108"/>
  <c r="AB45" i="108"/>
  <c r="P58" i="108"/>
  <c r="AB62" i="108"/>
  <c r="V64" i="108"/>
  <c r="AH35" i="107"/>
  <c r="V45" i="107"/>
  <c r="D48" i="107"/>
  <c r="P58" i="104"/>
  <c r="AB59" i="104"/>
  <c r="V61" i="104"/>
  <c r="V62" i="104"/>
  <c r="D64" i="104"/>
  <c r="P64" i="104"/>
  <c r="AB66" i="104"/>
  <c r="D37" i="105"/>
  <c r="D58" i="105"/>
  <c r="P58" i="105"/>
  <c r="AB58" i="105"/>
  <c r="P66" i="105"/>
  <c r="AB66" i="105"/>
  <c r="D33" i="106"/>
  <c r="J36" i="106"/>
  <c r="V36" i="106"/>
  <c r="AH41" i="106"/>
  <c r="D51" i="106"/>
  <c r="P51" i="106"/>
  <c r="AB51" i="106"/>
  <c r="AB62" i="106"/>
  <c r="V64" i="106"/>
  <c r="V65" i="106"/>
  <c r="AH66" i="106"/>
  <c r="P67" i="106"/>
  <c r="V24" i="108"/>
  <c r="V30" i="108"/>
  <c r="AB37" i="108"/>
  <c r="J42" i="108"/>
  <c r="V42" i="108"/>
  <c r="V48" i="108"/>
  <c r="D49" i="108"/>
  <c r="AH50" i="108"/>
  <c r="AB50" i="108"/>
  <c r="V52" i="108"/>
  <c r="D54" i="108"/>
  <c r="V55" i="108"/>
  <c r="AH57" i="108"/>
  <c r="J59" i="108"/>
  <c r="V59" i="108"/>
  <c r="D61" i="108"/>
  <c r="J66" i="108"/>
  <c r="V67" i="108"/>
  <c r="P68" i="108"/>
  <c r="P29" i="107"/>
  <c r="AB29" i="107"/>
  <c r="V32" i="107"/>
  <c r="AI39" i="107"/>
  <c r="J44" i="107"/>
  <c r="V44" i="107"/>
  <c r="J55" i="107"/>
  <c r="V55" i="107"/>
  <c r="V60" i="107"/>
  <c r="D62" i="107"/>
  <c r="P62" i="107"/>
  <c r="D63" i="107"/>
  <c r="AB63" i="107"/>
  <c r="D23" i="109"/>
  <c r="V25" i="109"/>
  <c r="AB29" i="109"/>
  <c r="V31" i="109"/>
  <c r="AB33" i="109"/>
  <c r="P29" i="110"/>
  <c r="J31" i="110"/>
  <c r="P37" i="111"/>
  <c r="P40" i="104"/>
  <c r="AB41" i="104"/>
  <c r="D50" i="104"/>
  <c r="P50" i="104"/>
  <c r="P53" i="104"/>
  <c r="AB54" i="104"/>
  <c r="AI57" i="104"/>
  <c r="AB65" i="104"/>
  <c r="J25" i="105"/>
  <c r="AB36" i="105"/>
  <c r="AB45" i="105"/>
  <c r="AB48" i="105"/>
  <c r="J49" i="105"/>
  <c r="J54" i="105"/>
  <c r="V54" i="105"/>
  <c r="AB25" i="106"/>
  <c r="AB37" i="106"/>
  <c r="P43" i="106"/>
  <c r="P50" i="106"/>
  <c r="AB50" i="106"/>
  <c r="V51" i="106"/>
  <c r="D53" i="106"/>
  <c r="P61" i="106"/>
  <c r="AB61" i="106"/>
  <c r="AB64" i="106"/>
  <c r="AI28" i="108"/>
  <c r="AH43" i="108"/>
  <c r="V44" i="108"/>
  <c r="D63" i="108"/>
  <c r="AB63" i="108"/>
  <c r="J24" i="107"/>
  <c r="P26" i="107"/>
  <c r="AI28" i="107"/>
  <c r="J29" i="107"/>
  <c r="J30" i="107"/>
  <c r="V30" i="107"/>
  <c r="J31" i="107"/>
  <c r="P33" i="107"/>
  <c r="AB33" i="107"/>
  <c r="J41" i="107"/>
  <c r="J43" i="107"/>
  <c r="V43" i="107"/>
  <c r="P44" i="107"/>
  <c r="D45" i="107"/>
  <c r="J54" i="107"/>
  <c r="V54" i="107"/>
  <c r="J58" i="107"/>
  <c r="V58" i="107"/>
  <c r="AB61" i="107"/>
  <c r="AB62" i="107"/>
  <c r="J24" i="109"/>
  <c r="P31" i="109"/>
  <c r="V37" i="109"/>
  <c r="J44" i="109"/>
  <c r="AH50" i="109"/>
  <c r="J52" i="109"/>
  <c r="AB32" i="112"/>
  <c r="J49" i="112"/>
  <c r="P51" i="112"/>
  <c r="AB51" i="112"/>
  <c r="J53" i="112"/>
  <c r="AB67" i="112"/>
  <c r="AE21" i="113"/>
  <c r="P23" i="113"/>
  <c r="J25" i="113"/>
  <c r="V25" i="113"/>
  <c r="V31" i="113"/>
  <c r="D37" i="113"/>
  <c r="P37" i="113"/>
  <c r="J40" i="113"/>
  <c r="D42" i="113"/>
  <c r="P42" i="113"/>
  <c r="AB42" i="113"/>
  <c r="J44" i="113"/>
  <c r="P54" i="113"/>
  <c r="D67" i="113"/>
  <c r="J52" i="114"/>
  <c r="P35" i="119"/>
  <c r="AH35" i="119"/>
  <c r="V45" i="109"/>
  <c r="AB48" i="109"/>
  <c r="J50" i="109"/>
  <c r="AB51" i="109"/>
  <c r="P52" i="109"/>
  <c r="J54" i="109"/>
  <c r="AH57" i="109"/>
  <c r="J59" i="109"/>
  <c r="AH61" i="109"/>
  <c r="AH67" i="109"/>
  <c r="AI28" i="110"/>
  <c r="V37" i="110"/>
  <c r="AI39" i="110"/>
  <c r="P44" i="110"/>
  <c r="AH45" i="110"/>
  <c r="J42" i="111"/>
  <c r="AB60" i="111"/>
  <c r="J63" i="111"/>
  <c r="AH26" i="112"/>
  <c r="D29" i="112"/>
  <c r="D30" i="112"/>
  <c r="AB30" i="112"/>
  <c r="J32" i="112"/>
  <c r="P36" i="112"/>
  <c r="AB40" i="112"/>
  <c r="J42" i="112"/>
  <c r="V45" i="112"/>
  <c r="AB49" i="112"/>
  <c r="P58" i="112"/>
  <c r="AB58" i="112"/>
  <c r="V60" i="112"/>
  <c r="D65" i="112"/>
  <c r="P66" i="112"/>
  <c r="J67" i="112"/>
  <c r="AB25" i="113"/>
  <c r="D31" i="113"/>
  <c r="V37" i="113"/>
  <c r="AI47" i="113"/>
  <c r="D49" i="113"/>
  <c r="P49" i="113"/>
  <c r="V50" i="113"/>
  <c r="J51" i="113"/>
  <c r="V51" i="113"/>
  <c r="P52" i="113"/>
  <c r="V54" i="113"/>
  <c r="J67" i="113"/>
  <c r="AB24" i="114"/>
  <c r="J26" i="114"/>
  <c r="D37" i="114"/>
  <c r="P44" i="114"/>
  <c r="V45" i="114"/>
  <c r="J50" i="114"/>
  <c r="P54" i="114"/>
  <c r="AH66" i="114"/>
  <c r="V66" i="114"/>
  <c r="P68" i="114"/>
  <c r="J37" i="115"/>
  <c r="D57" i="115"/>
  <c r="V66" i="115"/>
  <c r="P36" i="119"/>
  <c r="AB59" i="109"/>
  <c r="J61" i="109"/>
  <c r="AB65" i="109"/>
  <c r="D30" i="110"/>
  <c r="AH36" i="110"/>
  <c r="P37" i="110"/>
  <c r="P53" i="110"/>
  <c r="P62" i="110"/>
  <c r="V68" i="110"/>
  <c r="J29" i="111"/>
  <c r="V55" i="111"/>
  <c r="V66" i="111"/>
  <c r="D68" i="111"/>
  <c r="AI28" i="112"/>
  <c r="J30" i="112"/>
  <c r="P33" i="112"/>
  <c r="AI39" i="112"/>
  <c r="AB48" i="112"/>
  <c r="J50" i="112"/>
  <c r="J54" i="112"/>
  <c r="V62" i="112"/>
  <c r="D51" i="114"/>
  <c r="J53" i="114"/>
  <c r="D58" i="114"/>
  <c r="J60" i="114"/>
  <c r="J64" i="114"/>
  <c r="J25" i="116"/>
  <c r="V25" i="116"/>
  <c r="P29" i="116"/>
  <c r="J30" i="116"/>
  <c r="D32" i="116"/>
  <c r="AB44" i="116"/>
  <c r="J60" i="116"/>
  <c r="D62" i="116"/>
  <c r="P62" i="116"/>
  <c r="AB62" i="116"/>
  <c r="AB32" i="117"/>
  <c r="J33" i="117"/>
  <c r="J41" i="117"/>
  <c r="V44" i="117"/>
  <c r="P45" i="117"/>
  <c r="J52" i="117"/>
  <c r="P55" i="117"/>
  <c r="D59" i="117"/>
  <c r="AB59" i="117"/>
  <c r="J61" i="117"/>
  <c r="P62" i="117"/>
  <c r="Y70" i="118"/>
  <c r="J25" i="118"/>
  <c r="D29" i="118"/>
  <c r="V30" i="118"/>
  <c r="J31" i="118"/>
  <c r="AB36" i="118"/>
  <c r="V37" i="118"/>
  <c r="J45" i="118"/>
  <c r="AB49" i="118"/>
  <c r="D50" i="118"/>
  <c r="D53" i="118"/>
  <c r="AB58" i="118"/>
  <c r="J59" i="118"/>
  <c r="AB59" i="118"/>
  <c r="P60" i="118"/>
  <c r="J62" i="118"/>
  <c r="V63" i="118"/>
  <c r="D64" i="118"/>
  <c r="J67" i="118"/>
  <c r="AB68" i="118"/>
  <c r="AE21" i="119"/>
  <c r="D23" i="119"/>
  <c r="P23" i="119"/>
  <c r="J25" i="119"/>
  <c r="J31" i="119"/>
  <c r="D32" i="119"/>
  <c r="D40" i="119"/>
  <c r="J42" i="119"/>
  <c r="V43" i="119"/>
  <c r="D44" i="119"/>
  <c r="P45" i="119"/>
  <c r="D49" i="119"/>
  <c r="P49" i="119"/>
  <c r="AB50" i="119"/>
  <c r="J51" i="119"/>
  <c r="V52" i="119"/>
  <c r="D53" i="119"/>
  <c r="V53" i="119"/>
  <c r="D55" i="119"/>
  <c r="P59" i="119"/>
  <c r="J60" i="119"/>
  <c r="J62" i="119"/>
  <c r="V62" i="119"/>
  <c r="D64" i="119"/>
  <c r="AB64" i="119"/>
  <c r="V65" i="119"/>
  <c r="J66" i="119"/>
  <c r="V66" i="119"/>
  <c r="AB68" i="119"/>
  <c r="J23" i="120"/>
  <c r="D30" i="120"/>
  <c r="AB31" i="120"/>
  <c r="AB36" i="120"/>
  <c r="V37" i="120"/>
  <c r="AB42" i="120"/>
  <c r="AB43" i="120"/>
  <c r="V44" i="120"/>
  <c r="AB48" i="120"/>
  <c r="V49" i="120"/>
  <c r="AB52" i="120"/>
  <c r="V54" i="120"/>
  <c r="J60" i="120"/>
  <c r="P61" i="120"/>
  <c r="P62" i="120"/>
  <c r="AB62" i="120"/>
  <c r="V63" i="120"/>
  <c r="D66" i="120"/>
  <c r="AB30" i="121"/>
  <c r="AB33" i="115"/>
  <c r="V36" i="115"/>
  <c r="AI39" i="115"/>
  <c r="D43" i="115"/>
  <c r="P43" i="115"/>
  <c r="AB44" i="115"/>
  <c r="P45" i="115"/>
  <c r="J52" i="115"/>
  <c r="AI57" i="115"/>
  <c r="D59" i="115"/>
  <c r="AB59" i="115"/>
  <c r="J61" i="115"/>
  <c r="V61" i="115"/>
  <c r="D67" i="115"/>
  <c r="AB67" i="115"/>
  <c r="AI57" i="116"/>
  <c r="AI28" i="118"/>
  <c r="AH30" i="118"/>
  <c r="AI28" i="119"/>
  <c r="AH39" i="119"/>
  <c r="V59" i="119"/>
  <c r="AB62" i="119"/>
  <c r="D29" i="120"/>
  <c r="AB29" i="120"/>
  <c r="P33" i="120"/>
  <c r="J52" i="120"/>
  <c r="AB60" i="120"/>
  <c r="J29" i="115"/>
  <c r="J30" i="115"/>
  <c r="V30" i="115"/>
  <c r="D32" i="115"/>
  <c r="P32" i="115"/>
  <c r="AB32" i="115"/>
  <c r="J33" i="115"/>
  <c r="J40" i="115"/>
  <c r="P49" i="115"/>
  <c r="AB49" i="115"/>
  <c r="V50" i="115"/>
  <c r="J51" i="115"/>
  <c r="V51" i="115"/>
  <c r="AB58" i="115"/>
  <c r="J64" i="115"/>
  <c r="D65" i="115"/>
  <c r="P66" i="115"/>
  <c r="V23" i="116"/>
  <c r="P24" i="116"/>
  <c r="P31" i="116"/>
  <c r="AB31" i="116"/>
  <c r="V33" i="116"/>
  <c r="P36" i="116"/>
  <c r="AB60" i="116"/>
  <c r="J61" i="116"/>
  <c r="J62" i="116"/>
  <c r="P63" i="116"/>
  <c r="P64" i="116"/>
  <c r="D29" i="117"/>
  <c r="AB29" i="117"/>
  <c r="V30" i="117"/>
  <c r="J31" i="117"/>
  <c r="P32" i="117"/>
  <c r="J42" i="117"/>
  <c r="AB43" i="117"/>
  <c r="V45" i="117"/>
  <c r="P53" i="117"/>
  <c r="V58" i="117"/>
  <c r="D61" i="117"/>
  <c r="AB61" i="117"/>
  <c r="V62" i="117"/>
  <c r="J63" i="117"/>
  <c r="AB24" i="118"/>
  <c r="D25" i="118"/>
  <c r="P25" i="118"/>
  <c r="V26" i="118"/>
  <c r="J29" i="118"/>
  <c r="D30" i="118"/>
  <c r="P45" i="118"/>
  <c r="J48" i="118"/>
  <c r="D51" i="118"/>
  <c r="J54" i="118"/>
  <c r="J58" i="118"/>
  <c r="V58" i="118"/>
  <c r="D60" i="118"/>
  <c r="V60" i="118"/>
  <c r="AB63" i="118"/>
  <c r="J65" i="118"/>
  <c r="D67" i="118"/>
  <c r="AB30" i="119"/>
  <c r="P31" i="119"/>
  <c r="AI35" i="119"/>
  <c r="J40" i="119"/>
  <c r="V40" i="119"/>
  <c r="P41" i="119"/>
  <c r="P43" i="119"/>
  <c r="J49" i="119"/>
  <c r="V49" i="119"/>
  <c r="P50" i="119"/>
  <c r="P52" i="119"/>
  <c r="AB53" i="119"/>
  <c r="J30" i="120"/>
  <c r="AB32" i="120"/>
  <c r="J41" i="120"/>
  <c r="V55" i="120"/>
  <c r="AB59" i="120"/>
  <c r="V61" i="120"/>
  <c r="V33" i="121"/>
  <c r="P40" i="121"/>
  <c r="P63" i="121"/>
  <c r="V66" i="121"/>
  <c r="D29" i="122"/>
  <c r="V42" i="122"/>
  <c r="D44" i="122"/>
  <c r="AB44" i="122"/>
  <c r="V51" i="122"/>
  <c r="P53" i="122"/>
  <c r="V62" i="122"/>
  <c r="V63" i="122"/>
  <c r="D67" i="122"/>
  <c r="P67" i="122"/>
  <c r="V26" i="123"/>
  <c r="J31" i="123"/>
  <c r="J68" i="123"/>
  <c r="AB23" i="121"/>
  <c r="J24" i="121"/>
  <c r="AB26" i="121"/>
  <c r="D30" i="121"/>
  <c r="V32" i="121"/>
  <c r="V44" i="121"/>
  <c r="D48" i="121"/>
  <c r="J50" i="121"/>
  <c r="V50" i="121"/>
  <c r="D51" i="121"/>
  <c r="AB51" i="121"/>
  <c r="P52" i="121"/>
  <c r="AB52" i="121"/>
  <c r="V53" i="121"/>
  <c r="AB58" i="121"/>
  <c r="J68" i="121"/>
  <c r="J30" i="122"/>
  <c r="P32" i="122"/>
  <c r="AB32" i="122"/>
  <c r="J33" i="122"/>
  <c r="P36" i="122"/>
  <c r="AB36" i="122"/>
  <c r="J37" i="122"/>
  <c r="P48" i="122"/>
  <c r="AB48" i="122"/>
  <c r="V49" i="122"/>
  <c r="J54" i="122"/>
  <c r="V54" i="122"/>
  <c r="AB55" i="122"/>
  <c r="D58" i="122"/>
  <c r="P59" i="122"/>
  <c r="AB59" i="122"/>
  <c r="V60" i="122"/>
  <c r="P32" i="123"/>
  <c r="AB32" i="123"/>
  <c r="P40" i="123"/>
  <c r="V43" i="123"/>
  <c r="P45" i="123"/>
  <c r="AB45" i="123"/>
  <c r="P50" i="123"/>
  <c r="AB50" i="123"/>
  <c r="D64" i="123"/>
  <c r="D65" i="123"/>
  <c r="V67" i="123"/>
  <c r="P68" i="123"/>
  <c r="P41" i="121"/>
  <c r="D60" i="121"/>
  <c r="J25" i="122"/>
  <c r="V43" i="122"/>
  <c r="J52" i="122"/>
  <c r="AB61" i="122"/>
  <c r="V66" i="122"/>
  <c r="P68" i="122"/>
  <c r="D43" i="123"/>
  <c r="J45" i="123"/>
  <c r="J50" i="123"/>
  <c r="V55" i="123"/>
  <c r="AH63" i="123"/>
  <c r="V64" i="123"/>
  <c r="V65" i="123"/>
  <c r="AB23" i="125"/>
  <c r="J25" i="125"/>
  <c r="V25" i="125"/>
  <c r="AI35" i="125"/>
  <c r="J36" i="125"/>
  <c r="AB41" i="125"/>
  <c r="AH47" i="125"/>
  <c r="V49" i="125"/>
  <c r="D51" i="125"/>
  <c r="P51" i="125"/>
  <c r="V52" i="125"/>
  <c r="D55" i="125"/>
  <c r="AH57" i="125"/>
  <c r="D58" i="125"/>
  <c r="AB58" i="125"/>
  <c r="D59" i="125"/>
  <c r="P59" i="125"/>
  <c r="J62" i="125"/>
  <c r="V62" i="125"/>
  <c r="AH64" i="125"/>
  <c r="AH68" i="125"/>
  <c r="D23" i="126"/>
  <c r="J32" i="126"/>
  <c r="V32" i="126"/>
  <c r="D36" i="126"/>
  <c r="P36" i="126"/>
  <c r="AB40" i="126"/>
  <c r="V42" i="126"/>
  <c r="V43" i="126"/>
  <c r="V58" i="126"/>
  <c r="V62" i="126"/>
  <c r="P63" i="126"/>
  <c r="AH64" i="126"/>
  <c r="P64" i="126"/>
  <c r="V68" i="126"/>
  <c r="AE70" i="127"/>
  <c r="AB24" i="127"/>
  <c r="J63" i="128"/>
  <c r="AH41" i="126"/>
  <c r="J62" i="128"/>
  <c r="AE70" i="125"/>
  <c r="V29" i="125"/>
  <c r="V37" i="125"/>
  <c r="D40" i="125"/>
  <c r="P40" i="125"/>
  <c r="J42" i="125"/>
  <c r="P44" i="125"/>
  <c r="D48" i="125"/>
  <c r="AB48" i="125"/>
  <c r="P49" i="125"/>
  <c r="P25" i="126"/>
  <c r="AB25" i="126"/>
  <c r="AB26" i="126"/>
  <c r="D41" i="126"/>
  <c r="D49" i="126"/>
  <c r="P49" i="126"/>
  <c r="AB58" i="126"/>
  <c r="D62" i="126"/>
  <c r="V64" i="126"/>
  <c r="P65" i="126"/>
  <c r="D66" i="126"/>
  <c r="AH67" i="126"/>
  <c r="P68" i="126"/>
  <c r="V32" i="127"/>
  <c r="P42" i="127"/>
  <c r="V49" i="127"/>
  <c r="P51" i="127"/>
  <c r="V53" i="127"/>
  <c r="P54" i="127"/>
  <c r="P68" i="127"/>
  <c r="V23" i="128"/>
  <c r="AB25" i="128"/>
  <c r="V31" i="128"/>
  <c r="D37" i="128"/>
  <c r="J40" i="128"/>
  <c r="P41" i="128"/>
  <c r="P42" i="128"/>
  <c r="AB42" i="128"/>
  <c r="J43" i="128"/>
  <c r="J49" i="128"/>
  <c r="D50" i="128"/>
  <c r="P54" i="128"/>
  <c r="AB54" i="128"/>
  <c r="J59" i="128"/>
  <c r="V62" i="128"/>
  <c r="V63" i="128"/>
  <c r="V26" i="129"/>
  <c r="J51" i="129"/>
  <c r="V59" i="129"/>
  <c r="P60" i="129"/>
  <c r="D65" i="129"/>
  <c r="AB114" i="130"/>
  <c r="V168" i="130"/>
  <c r="D35" i="131"/>
  <c r="J85" i="131"/>
  <c r="Y70" i="127"/>
  <c r="P23" i="127"/>
  <c r="J25" i="127"/>
  <c r="AI28" i="128"/>
  <c r="AH66" i="128"/>
  <c r="D50" i="129"/>
  <c r="AB50" i="129"/>
  <c r="V53" i="129"/>
  <c r="AB59" i="129"/>
  <c r="P67" i="129"/>
  <c r="V24" i="127"/>
  <c r="AB32" i="127"/>
  <c r="J33" i="127"/>
  <c r="J41" i="127"/>
  <c r="P49" i="127"/>
  <c r="V51" i="127"/>
  <c r="P52" i="127"/>
  <c r="V55" i="127"/>
  <c r="P66" i="127"/>
  <c r="J67" i="127"/>
  <c r="V68" i="127"/>
  <c r="AB23" i="128"/>
  <c r="V25" i="128"/>
  <c r="D30" i="128"/>
  <c r="P31" i="128"/>
  <c r="D40" i="128"/>
  <c r="P44" i="128"/>
  <c r="AB51" i="128"/>
  <c r="P52" i="128"/>
  <c r="AB52" i="128"/>
  <c r="V53" i="128"/>
  <c r="P59" i="128"/>
  <c r="AB59" i="128"/>
  <c r="AB60" i="128"/>
  <c r="P61" i="128"/>
  <c r="AB61" i="128"/>
  <c r="V24" i="129"/>
  <c r="D32" i="129"/>
  <c r="P49" i="129"/>
  <c r="V60" i="129"/>
  <c r="V64" i="129"/>
  <c r="AB66" i="129"/>
  <c r="J51" i="130"/>
  <c r="AB33" i="131"/>
  <c r="D70" i="131"/>
  <c r="J87" i="131"/>
  <c r="D25" i="130"/>
  <c r="P25" i="130"/>
  <c r="P30" i="130"/>
  <c r="D34" i="130"/>
  <c r="AB38" i="130"/>
  <c r="V40" i="130"/>
  <c r="V41" i="130"/>
  <c r="V42" i="130"/>
  <c r="D48" i="130"/>
  <c r="P48" i="130"/>
  <c r="AB48" i="130"/>
  <c r="P55" i="130"/>
  <c r="J57" i="130"/>
  <c r="P63" i="130"/>
  <c r="J65" i="130"/>
  <c r="P67" i="130"/>
  <c r="AB67" i="130"/>
  <c r="AB84" i="130"/>
  <c r="V86" i="130"/>
  <c r="AB90" i="130"/>
  <c r="P109" i="130"/>
  <c r="D113" i="130"/>
  <c r="P113" i="130"/>
  <c r="P119" i="130"/>
  <c r="AB119" i="130"/>
  <c r="V140" i="130"/>
  <c r="AB142" i="130"/>
  <c r="V144" i="130"/>
  <c r="P146" i="130"/>
  <c r="M139" i="130"/>
  <c r="J149" i="130"/>
  <c r="V149" i="130"/>
  <c r="J151" i="130"/>
  <c r="D154" i="130"/>
  <c r="P154" i="130"/>
  <c r="P165" i="130"/>
  <c r="J167" i="130"/>
  <c r="V167" i="130"/>
  <c r="V169" i="130"/>
  <c r="AI173" i="130"/>
  <c r="J186" i="130"/>
  <c r="V186"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J22" i="130"/>
  <c r="AB29" i="130"/>
  <c r="V35" i="130"/>
  <c r="J39" i="130"/>
  <c r="P43" i="130"/>
  <c r="J45" i="130"/>
  <c r="V45" i="130"/>
  <c r="V49" i="130"/>
  <c r="V56" i="130"/>
  <c r="AB58" i="130"/>
  <c r="J81" i="130"/>
  <c r="P89" i="130"/>
  <c r="AB89" i="130"/>
  <c r="AB92" i="130"/>
  <c r="P93" i="130"/>
  <c r="AB94" i="130"/>
  <c r="V95" i="130"/>
  <c r="J100" i="130"/>
  <c r="P102" i="130"/>
  <c r="AB102" i="130"/>
  <c r="V103" i="130"/>
  <c r="J106" i="130"/>
  <c r="D108" i="130"/>
  <c r="AH112" i="130"/>
  <c r="AH143" i="130"/>
  <c r="D145" i="130"/>
  <c r="J162" i="130"/>
  <c r="V162" i="130"/>
  <c r="J176" i="130"/>
  <c r="V176" i="130"/>
  <c r="AH180" i="130"/>
  <c r="J184" i="130"/>
  <c r="AH187"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AB23" i="130"/>
  <c r="V25" i="130"/>
  <c r="V27" i="130"/>
  <c r="J30" i="130"/>
  <c r="D33" i="130"/>
  <c r="P33" i="130"/>
  <c r="AB33" i="130"/>
  <c r="V34" i="130"/>
  <c r="V38" i="130"/>
  <c r="D40" i="130"/>
  <c r="AB40" i="130"/>
  <c r="J41" i="130"/>
  <c r="AB42" i="130"/>
  <c r="V48" i="130"/>
  <c r="D50" i="130"/>
  <c r="P50" i="130"/>
  <c r="AB50" i="130"/>
  <c r="J55" i="130"/>
  <c r="V55" i="130"/>
  <c r="P61" i="130"/>
  <c r="V67" i="130"/>
  <c r="D74" i="130"/>
  <c r="P74" i="130"/>
  <c r="AB74" i="130"/>
  <c r="V76" i="130"/>
  <c r="D78" i="130"/>
  <c r="P78" i="130"/>
  <c r="AB78" i="130"/>
  <c r="V84" i="130"/>
  <c r="AB100" i="130"/>
  <c r="AH101" i="130"/>
  <c r="D114" i="130"/>
  <c r="J118" i="130"/>
  <c r="P120" i="130"/>
  <c r="V126" i="130"/>
  <c r="V130" i="130"/>
  <c r="V134" i="130"/>
  <c r="D143" i="130"/>
  <c r="P166" i="130"/>
  <c r="P167" i="130"/>
  <c r="P169" i="130"/>
  <c r="J171" i="130"/>
  <c r="J175" i="130"/>
  <c r="AH177" i="130"/>
  <c r="AH183" i="130"/>
  <c r="J188" i="130"/>
  <c r="V188"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70" i="127"/>
  <c r="AH24" i="127"/>
  <c r="P24" i="127"/>
  <c r="G21" i="130"/>
  <c r="P24" i="134"/>
  <c r="Y21" i="104"/>
  <c r="D24" i="104"/>
  <c r="AI21" i="106"/>
  <c r="Y21" i="110"/>
  <c r="P24" i="113"/>
  <c r="D24" i="118"/>
  <c r="Y21" i="125"/>
  <c r="D24" i="125"/>
  <c r="V24" i="131"/>
  <c r="V24" i="98"/>
  <c r="V24" i="105"/>
  <c r="D24" i="108"/>
  <c r="J24" i="114"/>
  <c r="V24" i="118"/>
  <c r="AH21" i="114"/>
  <c r="V22" i="98"/>
  <c r="P22" i="96"/>
  <c r="V22" i="99"/>
  <c r="P22" i="122"/>
  <c r="AB22" i="122"/>
  <c r="AH71" i="125"/>
  <c r="B15" i="125" s="1"/>
  <c r="AH47" i="100"/>
  <c r="AI47" i="101"/>
  <c r="AI47" i="102"/>
  <c r="V22" i="96"/>
  <c r="AB22" i="114"/>
  <c r="P22" i="98"/>
  <c r="P22" i="103"/>
  <c r="AE21" i="110"/>
  <c r="J22" i="117"/>
  <c r="P22" i="120"/>
  <c r="P22" i="95"/>
  <c r="AI21" i="116"/>
  <c r="AB22" i="95"/>
  <c r="AB22" i="120"/>
  <c r="J22" i="97"/>
  <c r="V22" i="97"/>
  <c r="AI21" i="99"/>
  <c r="AB22" i="105"/>
  <c r="AB22" i="118"/>
  <c r="AI47" i="121"/>
  <c r="J22" i="122"/>
  <c r="J22" i="126"/>
  <c r="V22" i="126"/>
  <c r="J22" i="128"/>
  <c r="P22" i="130"/>
  <c r="AB22" i="131"/>
  <c r="AI21" i="109"/>
  <c r="AI47" i="118"/>
  <c r="AH47" i="123"/>
  <c r="J22" i="96"/>
  <c r="V22" i="101"/>
  <c r="J22" i="103"/>
  <c r="J22" i="104"/>
  <c r="V22" i="104"/>
  <c r="P22" i="106"/>
  <c r="AB22" i="106"/>
  <c r="V22" i="107"/>
  <c r="AI47" i="107"/>
  <c r="AH22" i="112"/>
  <c r="AI47" i="119"/>
  <c r="AI47" i="127"/>
  <c r="V22" i="129"/>
  <c r="J22" i="133"/>
  <c r="V22" i="134"/>
  <c r="AH71" i="101"/>
  <c r="B15" i="101" s="1"/>
  <c r="AH47" i="107"/>
  <c r="AI47" i="109"/>
  <c r="J22" i="114"/>
  <c r="M21" i="117"/>
  <c r="Y21" i="117"/>
  <c r="V22" i="119"/>
  <c r="AE21" i="123"/>
  <c r="AH21" i="125"/>
  <c r="D22" i="127"/>
  <c r="AI88" i="130"/>
  <c r="AH21" i="132"/>
  <c r="AI21" i="96"/>
  <c r="M21" i="101"/>
  <c r="Y21" i="101"/>
  <c r="P22" i="121"/>
  <c r="AH47" i="122"/>
  <c r="P22" i="126"/>
  <c r="V48" i="97"/>
  <c r="AH25" i="95"/>
  <c r="P30" i="95"/>
  <c r="AB30" i="95"/>
  <c r="D40" i="95"/>
  <c r="P40" i="95"/>
  <c r="AB40" i="95"/>
  <c r="P44" i="95"/>
  <c r="D55" i="95"/>
  <c r="P55" i="95"/>
  <c r="AB55" i="95"/>
  <c r="P60" i="95"/>
  <c r="AI39" i="97"/>
  <c r="AB29" i="95"/>
  <c r="AH43" i="95"/>
  <c r="P43" i="95"/>
  <c r="D54" i="95"/>
  <c r="P54" i="95"/>
  <c r="AB54" i="95"/>
  <c r="D59" i="95"/>
  <c r="J66" i="95"/>
  <c r="AH35" i="96"/>
  <c r="AI21" i="95"/>
  <c r="AE21" i="95"/>
  <c r="J24" i="95"/>
  <c r="AH28" i="97"/>
  <c r="J28" i="97"/>
  <c r="J32" i="95"/>
  <c r="AI39" i="95"/>
  <c r="D41" i="95"/>
  <c r="AI47" i="95"/>
  <c r="AB67" i="95"/>
  <c r="P68" i="95"/>
  <c r="M21" i="96"/>
  <c r="AH47" i="96"/>
  <c r="V55" i="96"/>
  <c r="Y21" i="97"/>
  <c r="AH23" i="97"/>
  <c r="D24" i="97"/>
  <c r="AI28" i="97"/>
  <c r="P29" i="97"/>
  <c r="AH35" i="97"/>
  <c r="P42" i="97"/>
  <c r="AB42" i="97"/>
  <c r="AB44" i="97"/>
  <c r="AI47" i="97"/>
  <c r="AB49" i="97"/>
  <c r="AH51" i="97"/>
  <c r="AB51" i="97"/>
  <c r="D55" i="97"/>
  <c r="AB55" i="97"/>
  <c r="D58" i="97"/>
  <c r="AB58" i="97"/>
  <c r="D62" i="97"/>
  <c r="AH64" i="97"/>
  <c r="AH68" i="97"/>
  <c r="P23" i="98"/>
  <c r="AB24" i="98"/>
  <c r="P25" i="98"/>
  <c r="AB26" i="98"/>
  <c r="AH28" i="98"/>
  <c r="AH30" i="98"/>
  <c r="P31" i="98"/>
  <c r="AH37" i="98"/>
  <c r="V43" i="98"/>
  <c r="J44" i="98"/>
  <c r="AI47" i="98"/>
  <c r="J51" i="98"/>
  <c r="V59" i="98"/>
  <c r="J64" i="98"/>
  <c r="J68" i="98"/>
  <c r="AH23" i="99"/>
  <c r="AH26" i="99"/>
  <c r="AI35" i="99"/>
  <c r="AI57" i="99"/>
  <c r="AH29" i="100"/>
  <c r="AH37" i="100"/>
  <c r="AH57" i="100"/>
  <c r="AI39" i="101"/>
  <c r="J23" i="96"/>
  <c r="P29" i="96"/>
  <c r="AI47" i="96"/>
  <c r="V66" i="96"/>
  <c r="D32" i="97"/>
  <c r="D41" i="97"/>
  <c r="AB41" i="97"/>
  <c r="P54" i="97"/>
  <c r="P61" i="97"/>
  <c r="M21" i="98"/>
  <c r="D30" i="98"/>
  <c r="AB30" i="98"/>
  <c r="AI35" i="98"/>
  <c r="J37" i="98"/>
  <c r="J49" i="98"/>
  <c r="V50" i="98"/>
  <c r="J55" i="98"/>
  <c r="V63" i="98"/>
  <c r="AH24" i="99"/>
  <c r="P24" i="99"/>
  <c r="AE21" i="99"/>
  <c r="J26" i="99"/>
  <c r="AB26" i="99"/>
  <c r="V30" i="99"/>
  <c r="D43" i="99"/>
  <c r="V45" i="99"/>
  <c r="P49" i="99"/>
  <c r="AB51" i="99"/>
  <c r="V61" i="99"/>
  <c r="J62" i="99"/>
  <c r="P63" i="99"/>
  <c r="AB63" i="99"/>
  <c r="J66" i="99"/>
  <c r="J67" i="99"/>
  <c r="V67" i="99"/>
  <c r="J22" i="100"/>
  <c r="V22" i="100"/>
  <c r="D31" i="100"/>
  <c r="D36" i="100"/>
  <c r="P45" i="100"/>
  <c r="V50" i="100"/>
  <c r="V54" i="100"/>
  <c r="J58" i="100"/>
  <c r="J59" i="100"/>
  <c r="J62" i="100"/>
  <c r="AB65" i="100"/>
  <c r="J66" i="100"/>
  <c r="V67" i="100"/>
  <c r="V68" i="100"/>
  <c r="J25" i="101"/>
  <c r="P28" i="101"/>
  <c r="D30" i="101"/>
  <c r="D32" i="101"/>
  <c r="AB36" i="101"/>
  <c r="V41" i="101"/>
  <c r="P42" i="101"/>
  <c r="V45" i="101"/>
  <c r="J47" i="101"/>
  <c r="AH58" i="101"/>
  <c r="P22" i="102"/>
  <c r="Y21" i="102"/>
  <c r="V24" i="102"/>
  <c r="P26" i="102"/>
  <c r="D65" i="102"/>
  <c r="J68" i="102"/>
  <c r="J29" i="103"/>
  <c r="D42" i="103"/>
  <c r="V51" i="103"/>
  <c r="D59" i="103"/>
  <c r="J67" i="103"/>
  <c r="Y70" i="104"/>
  <c r="J25" i="104"/>
  <c r="V25" i="104"/>
  <c r="AB43" i="104"/>
  <c r="D62" i="104"/>
  <c r="J67" i="104"/>
  <c r="J59" i="101"/>
  <c r="V59" i="101"/>
  <c r="J60" i="101"/>
  <c r="D62" i="101"/>
  <c r="AB62" i="101"/>
  <c r="AB64" i="101"/>
  <c r="AH28" i="102"/>
  <c r="V30" i="102"/>
  <c r="M21" i="104"/>
  <c r="J54" i="104"/>
  <c r="P61" i="104"/>
  <c r="V66" i="104"/>
  <c r="P40" i="108"/>
  <c r="P24" i="95"/>
  <c r="V29" i="95"/>
  <c r="AH32" i="95"/>
  <c r="P32" i="95"/>
  <c r="J40" i="95"/>
  <c r="P42" i="95"/>
  <c r="AB42" i="95"/>
  <c r="J44" i="95"/>
  <c r="D48" i="95"/>
  <c r="P48" i="95"/>
  <c r="AB48" i="95"/>
  <c r="J49" i="95"/>
  <c r="V54" i="95"/>
  <c r="J55" i="95"/>
  <c r="J58" i="95"/>
  <c r="J60" i="95"/>
  <c r="V60" i="95"/>
  <c r="D66" i="95"/>
  <c r="V68" i="95"/>
  <c r="P24" i="96"/>
  <c r="AB31" i="96"/>
  <c r="P32" i="96"/>
  <c r="AH33" i="96"/>
  <c r="J40" i="96"/>
  <c r="V40" i="96"/>
  <c r="J41" i="96"/>
  <c r="J42" i="96"/>
  <c r="V45" i="96"/>
  <c r="D47" i="96"/>
  <c r="AB50" i="96"/>
  <c r="P51" i="96"/>
  <c r="AH52" i="96"/>
  <c r="P55" i="96"/>
  <c r="AB55" i="96"/>
  <c r="P58" i="96"/>
  <c r="P61" i="96"/>
  <c r="AB61" i="96"/>
  <c r="V64" i="96"/>
  <c r="D67" i="96"/>
  <c r="V68" i="96"/>
  <c r="AB22" i="97"/>
  <c r="M21" i="97"/>
  <c r="AH25" i="97"/>
  <c r="D26" i="97"/>
  <c r="J29" i="97"/>
  <c r="V29" i="97"/>
  <c r="D30" i="97"/>
  <c r="AB30" i="97"/>
  <c r="J33" i="97"/>
  <c r="D35" i="97"/>
  <c r="J37" i="97"/>
  <c r="V37" i="97"/>
  <c r="J42" i="97"/>
  <c r="V42" i="97"/>
  <c r="J44" i="97"/>
  <c r="V44" i="97"/>
  <c r="AH47" i="97"/>
  <c r="P52" i="97"/>
  <c r="J55" i="97"/>
  <c r="V55" i="97"/>
  <c r="J58" i="97"/>
  <c r="P59" i="97"/>
  <c r="AH60" i="97"/>
  <c r="J62" i="97"/>
  <c r="P63" i="97"/>
  <c r="D67" i="97"/>
  <c r="AH21" i="98"/>
  <c r="J31" i="98"/>
  <c r="D32" i="98"/>
  <c r="AB32" i="98"/>
  <c r="P44" i="98"/>
  <c r="AB44" i="98"/>
  <c r="V45" i="98"/>
  <c r="P51" i="98"/>
  <c r="AB51" i="98"/>
  <c r="V52" i="98"/>
  <c r="V55" i="98"/>
  <c r="P58" i="98"/>
  <c r="D64" i="98"/>
  <c r="P64" i="98"/>
  <c r="AB64" i="98"/>
  <c r="V65" i="98"/>
  <c r="J22" i="99"/>
  <c r="AI22" i="99" s="1"/>
  <c r="V23" i="99"/>
  <c r="V25" i="99"/>
  <c r="V26" i="99"/>
  <c r="P33" i="99"/>
  <c r="AH35" i="99"/>
  <c r="J41" i="99"/>
  <c r="V41" i="99"/>
  <c r="J42" i="99"/>
  <c r="V42" i="99"/>
  <c r="D45" i="99"/>
  <c r="P45" i="99"/>
  <c r="V49" i="99"/>
  <c r="D50" i="99"/>
  <c r="V52" i="99"/>
  <c r="J53" i="99"/>
  <c r="AB54" i="99"/>
  <c r="AB60" i="99"/>
  <c r="P66" i="99"/>
  <c r="P23" i="100"/>
  <c r="AB23" i="100"/>
  <c r="P26" i="100"/>
  <c r="AB26" i="100"/>
  <c r="AB29" i="100"/>
  <c r="AB31" i="100"/>
  <c r="AB32" i="100"/>
  <c r="J36" i="100"/>
  <c r="AB42" i="100"/>
  <c r="P43" i="100"/>
  <c r="AB43" i="100"/>
  <c r="J52" i="100"/>
  <c r="AH52" i="100"/>
  <c r="J55" i="100"/>
  <c r="D58" i="100"/>
  <c r="D61" i="100"/>
  <c r="D63" i="100"/>
  <c r="P63" i="100"/>
  <c r="P64" i="100"/>
  <c r="J23" i="101"/>
  <c r="V23" i="101"/>
  <c r="P24" i="101"/>
  <c r="J37" i="101"/>
  <c r="V37" i="101"/>
  <c r="AH39" i="101"/>
  <c r="P40" i="101"/>
  <c r="V50" i="101"/>
  <c r="V54" i="101"/>
  <c r="P55" i="101"/>
  <c r="AI57" i="101"/>
  <c r="P61" i="101"/>
  <c r="J62" i="101"/>
  <c r="AH62" i="101"/>
  <c r="J65" i="101"/>
  <c r="V65" i="101"/>
  <c r="V68" i="101"/>
  <c r="V49" i="102"/>
  <c r="AB59" i="102"/>
  <c r="J61" i="102"/>
  <c r="V66" i="102"/>
  <c r="V24" i="103"/>
  <c r="AB44" i="103"/>
  <c r="AI47" i="103"/>
  <c r="P48" i="103"/>
  <c r="AB48" i="103"/>
  <c r="AB63" i="103"/>
  <c r="J23" i="104"/>
  <c r="J29" i="104"/>
  <c r="AB30" i="104"/>
  <c r="AE70" i="108"/>
  <c r="AH71" i="104"/>
  <c r="B15" i="104" s="1"/>
  <c r="Y70" i="105"/>
  <c r="J22" i="105"/>
  <c r="D32" i="105"/>
  <c r="P32" i="105"/>
  <c r="J43" i="105"/>
  <c r="P51" i="105"/>
  <c r="P64" i="105"/>
  <c r="AB64" i="105"/>
  <c r="J68" i="105"/>
  <c r="V68" i="105"/>
  <c r="J26" i="106"/>
  <c r="P31" i="106"/>
  <c r="P32" i="106"/>
  <c r="AB32" i="106"/>
  <c r="AI47" i="106"/>
  <c r="J50" i="106"/>
  <c r="V53" i="106"/>
  <c r="D58" i="106"/>
  <c r="P58" i="106"/>
  <c r="AB58" i="106"/>
  <c r="J63" i="106"/>
  <c r="AB68" i="106"/>
  <c r="J22" i="108"/>
  <c r="J36" i="108"/>
  <c r="V36" i="108"/>
  <c r="D37" i="108"/>
  <c r="AB40" i="108"/>
  <c r="AB42" i="108"/>
  <c r="AB49" i="108"/>
  <c r="J50" i="108"/>
  <c r="AB54" i="108"/>
  <c r="AI57" i="108"/>
  <c r="J60" i="108"/>
  <c r="J64" i="108"/>
  <c r="AB64" i="108"/>
  <c r="J68" i="108"/>
  <c r="P23" i="107"/>
  <c r="AB23" i="107"/>
  <c r="V26" i="107"/>
  <c r="P32" i="107"/>
  <c r="D36" i="107"/>
  <c r="P40" i="107"/>
  <c r="D41" i="107"/>
  <c r="D43" i="107"/>
  <c r="AB45" i="107"/>
  <c r="J49" i="107"/>
  <c r="P51" i="107"/>
  <c r="D52" i="107"/>
  <c r="P55" i="107"/>
  <c r="AI57" i="107"/>
  <c r="AH57" i="107"/>
  <c r="P60" i="107"/>
  <c r="J62" i="107"/>
  <c r="J63" i="107"/>
  <c r="J66" i="107"/>
  <c r="V66" i="107"/>
  <c r="V68" i="111"/>
  <c r="P55" i="112"/>
  <c r="D63" i="112"/>
  <c r="Y70" i="113"/>
  <c r="AE70" i="102"/>
  <c r="J23" i="102"/>
  <c r="V23" i="102"/>
  <c r="D25" i="102"/>
  <c r="J29" i="102"/>
  <c r="V29" i="102"/>
  <c r="D30" i="102"/>
  <c r="AB30" i="102"/>
  <c r="J33" i="102"/>
  <c r="V33" i="102"/>
  <c r="AB36" i="102"/>
  <c r="D37" i="102"/>
  <c r="AH39" i="102"/>
  <c r="D40" i="102"/>
  <c r="P40" i="102"/>
  <c r="D43" i="102"/>
  <c r="P43" i="102"/>
  <c r="AB43" i="102"/>
  <c r="V44" i="102"/>
  <c r="V48" i="102"/>
  <c r="D50" i="102"/>
  <c r="AB50" i="102"/>
  <c r="V51" i="102"/>
  <c r="V59" i="102"/>
  <c r="J60" i="102"/>
  <c r="V60" i="102"/>
  <c r="D62" i="102"/>
  <c r="AB63" i="102"/>
  <c r="D68" i="102"/>
  <c r="D26" i="103"/>
  <c r="P26" i="103"/>
  <c r="AI28" i="103"/>
  <c r="D30" i="103"/>
  <c r="P30" i="103"/>
  <c r="AB31" i="103"/>
  <c r="AI35" i="103"/>
  <c r="P36" i="103"/>
  <c r="AB36" i="103"/>
  <c r="AB37" i="103"/>
  <c r="D41" i="103"/>
  <c r="P41" i="103"/>
  <c r="AB41" i="103"/>
  <c r="V43" i="103"/>
  <c r="P52" i="103"/>
  <c r="AB62" i="103"/>
  <c r="D25" i="104"/>
  <c r="AI28" i="104"/>
  <c r="J31" i="104"/>
  <c r="V36" i="104"/>
  <c r="J44" i="104"/>
  <c r="V44" i="104"/>
  <c r="V45" i="104"/>
  <c r="J48" i="104"/>
  <c r="J52" i="104"/>
  <c r="P63" i="104"/>
  <c r="AB63" i="104"/>
  <c r="D67" i="104"/>
  <c r="P67" i="104"/>
  <c r="AH21" i="105"/>
  <c r="AH26" i="105"/>
  <c r="P26" i="105"/>
  <c r="AB26" i="105"/>
  <c r="AH28" i="105"/>
  <c r="P30" i="105"/>
  <c r="AB30" i="105"/>
  <c r="AB31" i="105"/>
  <c r="P37" i="105"/>
  <c r="AB37" i="105"/>
  <c r="AH42" i="105"/>
  <c r="D50" i="105"/>
  <c r="P50" i="105"/>
  <c r="P60" i="105"/>
  <c r="V67" i="105"/>
  <c r="AH71" i="105"/>
  <c r="B15" i="105" s="1"/>
  <c r="AH21" i="106"/>
  <c r="J23" i="106"/>
  <c r="AH30" i="106"/>
  <c r="P30" i="106"/>
  <c r="J33" i="106"/>
  <c r="AB36" i="106"/>
  <c r="P37" i="106"/>
  <c r="V42" i="106"/>
  <c r="P44" i="106"/>
  <c r="AB44" i="106"/>
  <c r="AB45" i="106"/>
  <c r="V49" i="106"/>
  <c r="J52" i="106"/>
  <c r="V61" i="106"/>
  <c r="AB65" i="106"/>
  <c r="P66" i="106"/>
  <c r="AB66" i="106"/>
  <c r="AH45" i="108"/>
  <c r="AH48" i="108"/>
  <c r="D59" i="108"/>
  <c r="AH21" i="107"/>
  <c r="Y21" i="107"/>
  <c r="V24" i="107"/>
  <c r="J25" i="107"/>
  <c r="AH28" i="107"/>
  <c r="D30" i="107"/>
  <c r="P30" i="107"/>
  <c r="AB30" i="107"/>
  <c r="AB31" i="107"/>
  <c r="J33" i="107"/>
  <c r="V33" i="107"/>
  <c r="J36" i="107"/>
  <c r="AB40" i="107"/>
  <c r="V48" i="107"/>
  <c r="P50" i="107"/>
  <c r="AB50" i="107"/>
  <c r="AB51" i="107"/>
  <c r="J52" i="107"/>
  <c r="AB54" i="107"/>
  <c r="D58" i="107"/>
  <c r="AB58" i="107"/>
  <c r="AB59" i="107"/>
  <c r="J61" i="107"/>
  <c r="V61" i="107"/>
  <c r="V64" i="107"/>
  <c r="D65" i="107"/>
  <c r="V65" i="107"/>
  <c r="P68" i="107"/>
  <c r="AH35" i="109"/>
  <c r="D41" i="109"/>
  <c r="AH21" i="110"/>
  <c r="D21" i="110"/>
  <c r="V31" i="110"/>
  <c r="J67" i="111"/>
  <c r="AB62" i="112"/>
  <c r="V22" i="102"/>
  <c r="P23" i="102"/>
  <c r="P24" i="102"/>
  <c r="V26" i="102"/>
  <c r="M21" i="102"/>
  <c r="P29" i="102"/>
  <c r="P33" i="102"/>
  <c r="J43" i="102"/>
  <c r="J50" i="102"/>
  <c r="V54" i="102"/>
  <c r="AH58" i="102"/>
  <c r="P58" i="102"/>
  <c r="AH59" i="102"/>
  <c r="P60" i="102"/>
  <c r="AB22" i="103"/>
  <c r="D24" i="103"/>
  <c r="P25" i="103"/>
  <c r="AB25" i="103"/>
  <c r="P29" i="103"/>
  <c r="P40" i="103"/>
  <c r="AB40" i="103"/>
  <c r="J41" i="103"/>
  <c r="P51" i="103"/>
  <c r="J52" i="103"/>
  <c r="AH57" i="103"/>
  <c r="V61" i="103"/>
  <c r="V62" i="103"/>
  <c r="V65" i="103"/>
  <c r="AB24" i="104"/>
  <c r="D32" i="104"/>
  <c r="AB36" i="104"/>
  <c r="AI39" i="104"/>
  <c r="D42" i="104"/>
  <c r="P42" i="104"/>
  <c r="P43" i="104"/>
  <c r="P44" i="104"/>
  <c r="AB45" i="104"/>
  <c r="AB50" i="104"/>
  <c r="J63" i="104"/>
  <c r="AE70" i="105"/>
  <c r="P25" i="105"/>
  <c r="AB25" i="105"/>
  <c r="V26" i="105"/>
  <c r="AI28" i="105"/>
  <c r="AB29" i="105"/>
  <c r="V30" i="105"/>
  <c r="V32" i="105"/>
  <c r="V33" i="105"/>
  <c r="D36" i="105"/>
  <c r="P41" i="105"/>
  <c r="AB41" i="105"/>
  <c r="J42" i="105"/>
  <c r="D49" i="105"/>
  <c r="P49" i="105"/>
  <c r="AB49" i="105"/>
  <c r="V50" i="105"/>
  <c r="AB55" i="105"/>
  <c r="D59" i="105"/>
  <c r="P59" i="105"/>
  <c r="J60" i="105"/>
  <c r="V61" i="105"/>
  <c r="P67" i="105"/>
  <c r="AB23" i="106"/>
  <c r="AB33" i="106"/>
  <c r="V37" i="106"/>
  <c r="D42" i="106"/>
  <c r="AB42" i="106"/>
  <c r="D43" i="106"/>
  <c r="V44" i="106"/>
  <c r="J48" i="106"/>
  <c r="AB49" i="106"/>
  <c r="P52" i="106"/>
  <c r="AB53" i="106"/>
  <c r="J54" i="106"/>
  <c r="AB54" i="106"/>
  <c r="P55" i="106"/>
  <c r="AB55" i="106"/>
  <c r="D60" i="106"/>
  <c r="D62" i="106"/>
  <c r="P62" i="106"/>
  <c r="V66" i="106"/>
  <c r="V68" i="106"/>
  <c r="AH21" i="108"/>
  <c r="P22" i="108"/>
  <c r="P33" i="108"/>
  <c r="AH35" i="108"/>
  <c r="AH36" i="108"/>
  <c r="P36" i="108"/>
  <c r="AB36" i="108"/>
  <c r="V37" i="108"/>
  <c r="AH39" i="108"/>
  <c r="P42" i="108"/>
  <c r="AB44" i="108"/>
  <c r="J45" i="108"/>
  <c r="D53" i="108"/>
  <c r="P53" i="108"/>
  <c r="J55" i="108"/>
  <c r="D60" i="108"/>
  <c r="P60" i="108"/>
  <c r="P64" i="108"/>
  <c r="D65" i="108"/>
  <c r="V66" i="108"/>
  <c r="AB67" i="108"/>
  <c r="D68" i="108"/>
  <c r="AI21" i="107"/>
  <c r="D23" i="107"/>
  <c r="D33" i="107"/>
  <c r="V42" i="107"/>
  <c r="D61" i="107"/>
  <c r="J30" i="109"/>
  <c r="P32" i="109"/>
  <c r="D45" i="109"/>
  <c r="V53" i="109"/>
  <c r="V58" i="109"/>
  <c r="AB62" i="109"/>
  <c r="P63" i="109"/>
  <c r="J65" i="109"/>
  <c r="P25" i="111"/>
  <c r="P61" i="112"/>
  <c r="J22" i="110"/>
  <c r="M21" i="110"/>
  <c r="D24" i="110"/>
  <c r="AB22" i="111"/>
  <c r="AE21" i="111"/>
  <c r="P24" i="110"/>
  <c r="AB24" i="110"/>
  <c r="AB25" i="110"/>
  <c r="J30" i="110"/>
  <c r="V30" i="110"/>
  <c r="AH35" i="110"/>
  <c r="V36" i="110"/>
  <c r="AB40" i="110"/>
  <c r="P41" i="110"/>
  <c r="J43" i="110"/>
  <c r="AH48" i="110"/>
  <c r="V51" i="110"/>
  <c r="AB53" i="110"/>
  <c r="V55" i="110"/>
  <c r="V60" i="110"/>
  <c r="AB62" i="110"/>
  <c r="V64" i="110"/>
  <c r="P22" i="111"/>
  <c r="AB23" i="111"/>
  <c r="Y21" i="111"/>
  <c r="P26" i="111"/>
  <c r="AB26" i="111"/>
  <c r="D32" i="111"/>
  <c r="P32" i="111"/>
  <c r="P42" i="111"/>
  <c r="AB42" i="111"/>
  <c r="AB43" i="111"/>
  <c r="J50" i="111"/>
  <c r="D52" i="111"/>
  <c r="P55" i="111"/>
  <c r="V61" i="111"/>
  <c r="P63" i="111"/>
  <c r="AB63" i="111"/>
  <c r="J65" i="111"/>
  <c r="AH21" i="112"/>
  <c r="V22" i="112"/>
  <c r="D24" i="112"/>
  <c r="V26" i="112"/>
  <c r="V32" i="112"/>
  <c r="AI35" i="112"/>
  <c r="P37" i="112"/>
  <c r="AB37" i="112"/>
  <c r="V41" i="112"/>
  <c r="P43" i="112"/>
  <c r="V48" i="112"/>
  <c r="V52" i="112"/>
  <c r="D54" i="112"/>
  <c r="AB55" i="112"/>
  <c r="P60" i="112"/>
  <c r="AB61" i="112"/>
  <c r="P63" i="112"/>
  <c r="AB63" i="112"/>
  <c r="P64" i="112"/>
  <c r="M21" i="113"/>
  <c r="J24" i="113"/>
  <c r="D26" i="113"/>
  <c r="J30" i="113"/>
  <c r="AB32" i="113"/>
  <c r="J59" i="113"/>
  <c r="V62" i="113"/>
  <c r="D64" i="113"/>
  <c r="AB64" i="113"/>
  <c r="J22" i="109"/>
  <c r="J26" i="109"/>
  <c r="AH28" i="109"/>
  <c r="V29" i="109"/>
  <c r="AB31" i="109"/>
  <c r="V33" i="109"/>
  <c r="AB36" i="109"/>
  <c r="AB37" i="109"/>
  <c r="D40" i="109"/>
  <c r="D44" i="109"/>
  <c r="V52" i="109"/>
  <c r="V64" i="109"/>
  <c r="P23" i="110"/>
  <c r="J25" i="110"/>
  <c r="J26" i="110"/>
  <c r="AH28" i="110"/>
  <c r="V29" i="110"/>
  <c r="D31" i="110"/>
  <c r="P31" i="110"/>
  <c r="D32" i="110"/>
  <c r="AB37" i="110"/>
  <c r="J40" i="110"/>
  <c r="J42" i="110"/>
  <c r="V42" i="110"/>
  <c r="AH47" i="110"/>
  <c r="J50" i="110"/>
  <c r="AH52" i="110"/>
  <c r="J54" i="110"/>
  <c r="AH57" i="110"/>
  <c r="J59" i="110"/>
  <c r="AH61" i="110"/>
  <c r="J63" i="110"/>
  <c r="J23" i="111"/>
  <c r="AB29" i="111"/>
  <c r="P30" i="111"/>
  <c r="AH31" i="111"/>
  <c r="P31" i="111"/>
  <c r="AB31" i="111"/>
  <c r="AB33" i="111"/>
  <c r="AB36" i="111"/>
  <c r="D41" i="111"/>
  <c r="AB41" i="111"/>
  <c r="J44" i="111"/>
  <c r="V44" i="111"/>
  <c r="V45" i="111"/>
  <c r="AH47" i="111"/>
  <c r="D48" i="111"/>
  <c r="P51" i="111"/>
  <c r="AB54" i="111"/>
  <c r="J58" i="111"/>
  <c r="V58" i="111"/>
  <c r="J59" i="111"/>
  <c r="D61" i="111"/>
  <c r="P62" i="111"/>
  <c r="V64" i="111"/>
  <c r="AI21" i="112"/>
  <c r="J25" i="112"/>
  <c r="D36" i="112"/>
  <c r="AB36" i="112"/>
  <c r="D42" i="112"/>
  <c r="P42" i="112"/>
  <c r="P45" i="112"/>
  <c r="AB45" i="112"/>
  <c r="AI47" i="112"/>
  <c r="P49" i="112"/>
  <c r="AH53" i="112"/>
  <c r="P53" i="112"/>
  <c r="AB53" i="112"/>
  <c r="Y21" i="113"/>
  <c r="D53" i="113"/>
  <c r="AB67" i="113"/>
  <c r="AH21" i="109"/>
  <c r="AE21" i="109"/>
  <c r="AH25" i="109"/>
  <c r="AB26" i="109"/>
  <c r="AI28" i="109"/>
  <c r="P29" i="109"/>
  <c r="P30" i="109"/>
  <c r="J32" i="109"/>
  <c r="V32" i="109"/>
  <c r="P33" i="109"/>
  <c r="AI39" i="109"/>
  <c r="J43" i="109"/>
  <c r="J45" i="109"/>
  <c r="AH47" i="109"/>
  <c r="AH52" i="109"/>
  <c r="D53" i="109"/>
  <c r="AI57" i="109"/>
  <c r="AB61" i="109"/>
  <c r="P62" i="109"/>
  <c r="D63" i="109"/>
  <c r="V63" i="109"/>
  <c r="J67" i="109"/>
  <c r="V68" i="109"/>
  <c r="AB22" i="110"/>
  <c r="J24" i="110"/>
  <c r="V24" i="110"/>
  <c r="P30" i="110"/>
  <c r="AB30" i="110"/>
  <c r="AB31" i="110"/>
  <c r="D41" i="110"/>
  <c r="V41" i="110"/>
  <c r="J44" i="110"/>
  <c r="V49" i="110"/>
  <c r="AB50" i="110"/>
  <c r="D51" i="110"/>
  <c r="V53" i="110"/>
  <c r="D54" i="110"/>
  <c r="AI57" i="110"/>
  <c r="V58" i="110"/>
  <c r="AB59" i="110"/>
  <c r="D60" i="110"/>
  <c r="V62" i="110"/>
  <c r="D63" i="110"/>
  <c r="AB67" i="110"/>
  <c r="D68" i="110"/>
  <c r="J22" i="111"/>
  <c r="V22" i="111"/>
  <c r="P23" i="111"/>
  <c r="V25" i="111"/>
  <c r="D26" i="111"/>
  <c r="V26" i="111"/>
  <c r="AB30" i="111"/>
  <c r="V32" i="111"/>
  <c r="J33" i="111"/>
  <c r="P40" i="111"/>
  <c r="V41" i="111"/>
  <c r="V42" i="111"/>
  <c r="J48" i="111"/>
  <c r="AB50" i="111"/>
  <c r="V51" i="111"/>
  <c r="AI57" i="111"/>
  <c r="AH57" i="111"/>
  <c r="P60" i="111"/>
  <c r="AB61" i="111"/>
  <c r="V62" i="111"/>
  <c r="V63" i="111"/>
  <c r="AB64" i="111"/>
  <c r="D65" i="111"/>
  <c r="P66" i="111"/>
  <c r="AB66" i="111"/>
  <c r="AB68" i="111"/>
  <c r="M21" i="112"/>
  <c r="AH24" i="112"/>
  <c r="V24" i="112"/>
  <c r="AB25" i="112"/>
  <c r="D26" i="112"/>
  <c r="P32" i="112"/>
  <c r="V33" i="112"/>
  <c r="D41" i="112"/>
  <c r="P41" i="112"/>
  <c r="AB41" i="112"/>
  <c r="V42" i="112"/>
  <c r="D51" i="112"/>
  <c r="P52" i="112"/>
  <c r="AB52" i="112"/>
  <c r="D55" i="112"/>
  <c r="J59" i="112"/>
  <c r="D61" i="112"/>
  <c r="AB66" i="112"/>
  <c r="V44" i="113"/>
  <c r="J50" i="113"/>
  <c r="AB52" i="113"/>
  <c r="P32" i="114"/>
  <c r="AB41" i="114"/>
  <c r="Y70" i="115"/>
  <c r="AB23" i="115"/>
  <c r="D59" i="116"/>
  <c r="AB64" i="112"/>
  <c r="P65" i="112"/>
  <c r="AH21" i="113"/>
  <c r="AE70" i="113"/>
  <c r="J23" i="113"/>
  <c r="V23" i="113"/>
  <c r="P25" i="113"/>
  <c r="V29" i="113"/>
  <c r="V33" i="113"/>
  <c r="D36" i="113"/>
  <c r="P36" i="113"/>
  <c r="AB36" i="113"/>
  <c r="AB41" i="113"/>
  <c r="AB45" i="113"/>
  <c r="V48" i="113"/>
  <c r="J49" i="113"/>
  <c r="V49" i="113"/>
  <c r="P51" i="113"/>
  <c r="J54" i="113"/>
  <c r="V55" i="113"/>
  <c r="V58" i="113"/>
  <c r="P63" i="113"/>
  <c r="J66" i="113"/>
  <c r="V66" i="113"/>
  <c r="J68" i="113"/>
  <c r="V68" i="113"/>
  <c r="AE70" i="114"/>
  <c r="Y21" i="114"/>
  <c r="D25" i="114"/>
  <c r="D31" i="114"/>
  <c r="P31" i="114"/>
  <c r="J36" i="114"/>
  <c r="AH47" i="114"/>
  <c r="AH49" i="114"/>
  <c r="AH68" i="114"/>
  <c r="J42" i="115"/>
  <c r="D58" i="116"/>
  <c r="D59" i="112"/>
  <c r="AB59" i="112"/>
  <c r="D67" i="112"/>
  <c r="D68" i="112"/>
  <c r="P68" i="112"/>
  <c r="AB68" i="112"/>
  <c r="J22" i="113"/>
  <c r="AB23" i="113"/>
  <c r="D24" i="113"/>
  <c r="J26" i="113"/>
  <c r="D29" i="113"/>
  <c r="AB30" i="113"/>
  <c r="J32" i="113"/>
  <c r="V32" i="113"/>
  <c r="D33" i="113"/>
  <c r="J37" i="113"/>
  <c r="P40" i="113"/>
  <c r="AB40" i="113"/>
  <c r="J41" i="113"/>
  <c r="J42" i="113"/>
  <c r="P44" i="113"/>
  <c r="AB44" i="113"/>
  <c r="J45" i="113"/>
  <c r="J52" i="113"/>
  <c r="V52" i="113"/>
  <c r="V53" i="113"/>
  <c r="D55" i="113"/>
  <c r="AB55" i="113"/>
  <c r="J60" i="113"/>
  <c r="AB61" i="113"/>
  <c r="V63" i="113"/>
  <c r="V25" i="114"/>
  <c r="P30" i="114"/>
  <c r="AB30" i="114"/>
  <c r="J32" i="114"/>
  <c r="V32" i="114"/>
  <c r="P33" i="114"/>
  <c r="AB36" i="114"/>
  <c r="AI39" i="114"/>
  <c r="D43" i="114"/>
  <c r="J54" i="114"/>
  <c r="J59" i="114"/>
  <c r="AH61" i="114"/>
  <c r="AH65" i="114"/>
  <c r="P25" i="115"/>
  <c r="AH57" i="119"/>
  <c r="AB66" i="120"/>
  <c r="V41" i="114"/>
  <c r="J42" i="114"/>
  <c r="AB42" i="114"/>
  <c r="P43" i="114"/>
  <c r="AB43" i="114"/>
  <c r="AI47" i="114"/>
  <c r="P48" i="114"/>
  <c r="J49" i="114"/>
  <c r="P50" i="114"/>
  <c r="AH57" i="114"/>
  <c r="J58" i="114"/>
  <c r="V59" i="114"/>
  <c r="D60" i="114"/>
  <c r="V60" i="114"/>
  <c r="V64" i="114"/>
  <c r="P65" i="114"/>
  <c r="D66" i="114"/>
  <c r="AB66" i="114"/>
  <c r="P22" i="115"/>
  <c r="AB22" i="115"/>
  <c r="J23" i="115"/>
  <c r="AB24" i="115"/>
  <c r="J25" i="115"/>
  <c r="AB25" i="115"/>
  <c r="AB26" i="115"/>
  <c r="P29" i="115"/>
  <c r="AB29" i="115"/>
  <c r="P37" i="115"/>
  <c r="J41" i="115"/>
  <c r="V41" i="115"/>
  <c r="V42" i="115"/>
  <c r="AB43" i="115"/>
  <c r="D44" i="115"/>
  <c r="AB45" i="115"/>
  <c r="AH47" i="115"/>
  <c r="V48" i="115"/>
  <c r="D50" i="115"/>
  <c r="V52" i="115"/>
  <c r="J53" i="115"/>
  <c r="J54" i="115"/>
  <c r="V54" i="115"/>
  <c r="P55" i="115"/>
  <c r="V60" i="115"/>
  <c r="P62" i="115"/>
  <c r="D63" i="115"/>
  <c r="V64" i="115"/>
  <c r="J65" i="115"/>
  <c r="V65" i="115"/>
  <c r="V29" i="116"/>
  <c r="AB32" i="116"/>
  <c r="AI35" i="116"/>
  <c r="D37" i="116"/>
  <c r="P37" i="116"/>
  <c r="AB37" i="116"/>
  <c r="AB40" i="116"/>
  <c r="P43" i="116"/>
  <c r="D50" i="116"/>
  <c r="P51" i="116"/>
  <c r="AB51" i="116"/>
  <c r="J52" i="116"/>
  <c r="P58" i="116"/>
  <c r="AB58" i="116"/>
  <c r="P59" i="116"/>
  <c r="V60" i="116"/>
  <c r="D63" i="116"/>
  <c r="AB64" i="116"/>
  <c r="AH21" i="117"/>
  <c r="P24" i="117"/>
  <c r="P25" i="117"/>
  <c r="J26" i="117"/>
  <c r="AB30" i="117"/>
  <c r="J32" i="117"/>
  <c r="V33" i="117"/>
  <c r="J37" i="117"/>
  <c r="V40" i="117"/>
  <c r="D42" i="117"/>
  <c r="AB44" i="117"/>
  <c r="V49" i="117"/>
  <c r="P50" i="117"/>
  <c r="P51" i="117"/>
  <c r="AB51" i="117"/>
  <c r="P52" i="117"/>
  <c r="AB53" i="117"/>
  <c r="P54" i="117"/>
  <c r="AB54" i="117"/>
  <c r="AB55" i="117"/>
  <c r="AI57" i="117"/>
  <c r="P58" i="117"/>
  <c r="J59" i="117"/>
  <c r="D63" i="117"/>
  <c r="V63" i="117"/>
  <c r="P64" i="117"/>
  <c r="J67" i="117"/>
  <c r="P22" i="118"/>
  <c r="P23" i="118"/>
  <c r="AB25" i="118"/>
  <c r="P26" i="118"/>
  <c r="AB26" i="118"/>
  <c r="AB29" i="118"/>
  <c r="P30" i="118"/>
  <c r="AB30" i="118"/>
  <c r="V33" i="118"/>
  <c r="AB37" i="118"/>
  <c r="J40" i="118"/>
  <c r="J41" i="118"/>
  <c r="AB42" i="118"/>
  <c r="D43" i="118"/>
  <c r="D44" i="118"/>
  <c r="J51" i="118"/>
  <c r="AH52" i="118"/>
  <c r="J53" i="118"/>
  <c r="AB61" i="118"/>
  <c r="P62" i="118"/>
  <c r="P65" i="118"/>
  <c r="P66" i="118"/>
  <c r="AH67" i="118"/>
  <c r="V68" i="118"/>
  <c r="AB22" i="119"/>
  <c r="J23" i="119"/>
  <c r="AB23" i="119"/>
  <c r="P24" i="119"/>
  <c r="AB24" i="119"/>
  <c r="P25" i="119"/>
  <c r="V29" i="119"/>
  <c r="D33" i="119"/>
  <c r="J36" i="119"/>
  <c r="J41" i="119"/>
  <c r="P48" i="119"/>
  <c r="J50" i="119"/>
  <c r="J54" i="119"/>
  <c r="V54" i="119"/>
  <c r="J55" i="119"/>
  <c r="D58" i="119"/>
  <c r="V60" i="119"/>
  <c r="J64" i="119"/>
  <c r="AB23" i="120"/>
  <c r="AE70" i="115"/>
  <c r="M21" i="116"/>
  <c r="Y21" i="116"/>
  <c r="AI35" i="117"/>
  <c r="Y21" i="118"/>
  <c r="AH39" i="118"/>
  <c r="AH57" i="118"/>
  <c r="AH21" i="119"/>
  <c r="AH30" i="119"/>
  <c r="D40" i="120"/>
  <c r="AB54" i="120"/>
  <c r="V42" i="114"/>
  <c r="J43" i="114"/>
  <c r="D45" i="114"/>
  <c r="AB45" i="114"/>
  <c r="J48" i="114"/>
  <c r="D49" i="114"/>
  <c r="AB49" i="114"/>
  <c r="AH50" i="114"/>
  <c r="V51" i="114"/>
  <c r="D53" i="114"/>
  <c r="P58" i="114"/>
  <c r="AB58" i="114"/>
  <c r="AB59" i="114"/>
  <c r="P60" i="114"/>
  <c r="V62" i="114"/>
  <c r="P63" i="114"/>
  <c r="J67" i="114"/>
  <c r="V67" i="114"/>
  <c r="D68" i="114"/>
  <c r="AB68" i="114"/>
  <c r="P23" i="115"/>
  <c r="V25" i="115"/>
  <c r="D26" i="115"/>
  <c r="AH33" i="115"/>
  <c r="D36" i="115"/>
  <c r="AH37" i="115"/>
  <c r="P40" i="115"/>
  <c r="P41" i="115"/>
  <c r="AB41" i="115"/>
  <c r="AB42" i="115"/>
  <c r="V43" i="115"/>
  <c r="AB48" i="115"/>
  <c r="J49" i="115"/>
  <c r="J50" i="115"/>
  <c r="AB52" i="115"/>
  <c r="P53" i="115"/>
  <c r="D54" i="115"/>
  <c r="P60" i="115"/>
  <c r="J62" i="115"/>
  <c r="V63" i="115"/>
  <c r="P64" i="115"/>
  <c r="P65" i="115"/>
  <c r="AB65" i="115"/>
  <c r="AB66" i="115"/>
  <c r="J22" i="116"/>
  <c r="V22" i="116"/>
  <c r="J23" i="116"/>
  <c r="P26" i="116"/>
  <c r="AI28" i="116"/>
  <c r="D30" i="116"/>
  <c r="J32" i="116"/>
  <c r="D42" i="116"/>
  <c r="V44" i="116"/>
  <c r="P45" i="116"/>
  <c r="AB45" i="116"/>
  <c r="P49" i="116"/>
  <c r="J50" i="116"/>
  <c r="P53" i="116"/>
  <c r="AB53" i="116"/>
  <c r="J54" i="116"/>
  <c r="J58" i="116"/>
  <c r="P60" i="116"/>
  <c r="AB61" i="116"/>
  <c r="D66" i="116"/>
  <c r="AB67" i="116"/>
  <c r="J68" i="116"/>
  <c r="P23" i="117"/>
  <c r="P26" i="117"/>
  <c r="J29" i="117"/>
  <c r="AB31" i="117"/>
  <c r="AH32" i="117"/>
  <c r="P33" i="117"/>
  <c r="AB33" i="117"/>
  <c r="J36" i="117"/>
  <c r="D37" i="117"/>
  <c r="D40" i="117"/>
  <c r="AB40" i="117"/>
  <c r="J45" i="117"/>
  <c r="D48" i="117"/>
  <c r="AH52" i="117"/>
  <c r="D53" i="117"/>
  <c r="J58" i="117"/>
  <c r="P60" i="117"/>
  <c r="AB60" i="117"/>
  <c r="AB63" i="117"/>
  <c r="J66" i="117"/>
  <c r="D67" i="117"/>
  <c r="P68" i="117"/>
  <c r="AB68" i="117"/>
  <c r="V22" i="118"/>
  <c r="J23" i="118"/>
  <c r="V25" i="118"/>
  <c r="AH26" i="118"/>
  <c r="V29" i="118"/>
  <c r="D32" i="118"/>
  <c r="D33" i="118"/>
  <c r="P33" i="118"/>
  <c r="AB33" i="118"/>
  <c r="D40" i="118"/>
  <c r="P41" i="118"/>
  <c r="J43" i="118"/>
  <c r="D48" i="118"/>
  <c r="D49" i="118"/>
  <c r="J50" i="118"/>
  <c r="AB51" i="118"/>
  <c r="J52" i="118"/>
  <c r="P52" i="118"/>
  <c r="AB53" i="118"/>
  <c r="P54" i="118"/>
  <c r="V55" i="118"/>
  <c r="AI57" i="118"/>
  <c r="P61" i="118"/>
  <c r="D62" i="118"/>
  <c r="J63" i="118"/>
  <c r="V64" i="118"/>
  <c r="V66" i="118"/>
  <c r="P67" i="118"/>
  <c r="V23" i="119"/>
  <c r="J24" i="119"/>
  <c r="V24" i="119"/>
  <c r="D29" i="119"/>
  <c r="P29" i="119"/>
  <c r="AB29" i="119"/>
  <c r="D37" i="119"/>
  <c r="AI39" i="119"/>
  <c r="AB40" i="119"/>
  <c r="D42" i="119"/>
  <c r="AB44" i="119"/>
  <c r="J48" i="119"/>
  <c r="AB49" i="119"/>
  <c r="D51" i="119"/>
  <c r="P54" i="119"/>
  <c r="AB55" i="119"/>
  <c r="J57" i="119"/>
  <c r="J58" i="119"/>
  <c r="V58" i="119"/>
  <c r="J59" i="119"/>
  <c r="D62" i="119"/>
  <c r="P65" i="119"/>
  <c r="D68" i="119"/>
  <c r="P25" i="120"/>
  <c r="AI28" i="120"/>
  <c r="AH26" i="122"/>
  <c r="AH62" i="122"/>
  <c r="AH32" i="123"/>
  <c r="V22" i="120"/>
  <c r="J25" i="120"/>
  <c r="J29" i="120"/>
  <c r="V29" i="120"/>
  <c r="AB41" i="120"/>
  <c r="V42" i="120"/>
  <c r="V51" i="120"/>
  <c r="P63" i="120"/>
  <c r="AB63" i="120"/>
  <c r="V22" i="121"/>
  <c r="D24" i="121"/>
  <c r="P24" i="121"/>
  <c r="AB24" i="121"/>
  <c r="V25" i="121"/>
  <c r="P33" i="121"/>
  <c r="AB33" i="121"/>
  <c r="D41" i="121"/>
  <c r="J43" i="121"/>
  <c r="J44" i="121"/>
  <c r="P48" i="121"/>
  <c r="P49" i="121"/>
  <c r="J51" i="121"/>
  <c r="V51" i="121"/>
  <c r="J54" i="121"/>
  <c r="P59" i="121"/>
  <c r="AB60" i="121"/>
  <c r="J61" i="121"/>
  <c r="J62" i="121"/>
  <c r="V62" i="121"/>
  <c r="D64" i="121"/>
  <c r="P65" i="121"/>
  <c r="J66" i="121"/>
  <c r="D25" i="122"/>
  <c r="V29" i="122"/>
  <c r="D31" i="122"/>
  <c r="AB31" i="122"/>
  <c r="V32" i="122"/>
  <c r="V40" i="122"/>
  <c r="J41" i="122"/>
  <c r="J43" i="122"/>
  <c r="P45" i="122"/>
  <c r="AB45" i="122"/>
  <c r="AI47" i="122"/>
  <c r="P49" i="122"/>
  <c r="AB49" i="122"/>
  <c r="P54" i="122"/>
  <c r="J58" i="122"/>
  <c r="P60" i="122"/>
  <c r="AB60" i="122"/>
  <c r="J65" i="122"/>
  <c r="J66" i="122"/>
  <c r="AB67" i="122"/>
  <c r="V23" i="123"/>
  <c r="AB25" i="123"/>
  <c r="D26" i="123"/>
  <c r="J29" i="123"/>
  <c r="AB31" i="123"/>
  <c r="J32" i="123"/>
  <c r="V33" i="123"/>
  <c r="D62" i="123"/>
  <c r="AH62" i="123"/>
  <c r="AH60" i="120"/>
  <c r="AH57" i="121"/>
  <c r="AH61" i="121"/>
  <c r="AH23" i="120"/>
  <c r="V25" i="120"/>
  <c r="D26" i="120"/>
  <c r="AB30" i="120"/>
  <c r="V31" i="120"/>
  <c r="P37" i="120"/>
  <c r="AB37" i="120"/>
  <c r="J40" i="120"/>
  <c r="V40" i="120"/>
  <c r="P44" i="120"/>
  <c r="J45" i="120"/>
  <c r="V59" i="120"/>
  <c r="AB61" i="120"/>
  <c r="AB65" i="120"/>
  <c r="P68" i="120"/>
  <c r="AB22" i="121"/>
  <c r="AE21" i="121"/>
  <c r="D26" i="121"/>
  <c r="P26" i="121"/>
  <c r="V30" i="121"/>
  <c r="J31" i="121"/>
  <c r="J33" i="121"/>
  <c r="J36" i="121"/>
  <c r="D37" i="121"/>
  <c r="V41" i="121"/>
  <c r="P42" i="121"/>
  <c r="J45" i="121"/>
  <c r="V49" i="121"/>
  <c r="AI57" i="121"/>
  <c r="J58" i="121"/>
  <c r="J60" i="121"/>
  <c r="V60" i="121"/>
  <c r="AB62" i="121"/>
  <c r="J63" i="121"/>
  <c r="J64" i="121"/>
  <c r="V64" i="121"/>
  <c r="J65" i="121"/>
  <c r="D66" i="121"/>
  <c r="P68" i="121"/>
  <c r="AI21" i="122"/>
  <c r="D23" i="122"/>
  <c r="AB23" i="122"/>
  <c r="V24" i="122"/>
  <c r="P26" i="122"/>
  <c r="AB29" i="122"/>
  <c r="V30" i="122"/>
  <c r="D33" i="122"/>
  <c r="AI35" i="122"/>
  <c r="D37" i="122"/>
  <c r="AB37" i="122"/>
  <c r="P43" i="122"/>
  <c r="AB43" i="122"/>
  <c r="J44" i="122"/>
  <c r="J49" i="122"/>
  <c r="D51" i="122"/>
  <c r="P51" i="122"/>
  <c r="D52" i="122"/>
  <c r="P52" i="122"/>
  <c r="AB52" i="122"/>
  <c r="J59" i="122"/>
  <c r="P62" i="122"/>
  <c r="J67" i="122"/>
  <c r="AB23" i="123"/>
  <c r="P24" i="123"/>
  <c r="V25" i="123"/>
  <c r="J26" i="123"/>
  <c r="D33" i="123"/>
  <c r="P33" i="123"/>
  <c r="D37" i="123"/>
  <c r="AB43" i="123"/>
  <c r="J49" i="123"/>
  <c r="AB52" i="123"/>
  <c r="J55" i="123"/>
  <c r="D61" i="123"/>
  <c r="P61" i="123"/>
  <c r="AB61" i="123"/>
  <c r="J64" i="123"/>
  <c r="D68" i="123"/>
  <c r="M21" i="125"/>
  <c r="J23" i="125"/>
  <c r="V23" i="125"/>
  <c r="AB25" i="125"/>
  <c r="AB29" i="125"/>
  <c r="AB31" i="125"/>
  <c r="AB33" i="125"/>
  <c r="J40" i="125"/>
  <c r="D42" i="125"/>
  <c r="J44" i="125"/>
  <c r="AB49" i="125"/>
  <c r="J52" i="125"/>
  <c r="P63" i="125"/>
  <c r="AB63" i="125"/>
  <c r="AI21" i="126"/>
  <c r="AH21" i="126"/>
  <c r="P24" i="126"/>
  <c r="J26" i="126"/>
  <c r="AI28" i="126"/>
  <c r="V40" i="126"/>
  <c r="AB42" i="126"/>
  <c r="V45" i="126"/>
  <c r="AB36" i="123"/>
  <c r="AI39" i="123"/>
  <c r="V41" i="123"/>
  <c r="J42" i="123"/>
  <c r="J44" i="123"/>
  <c r="V48" i="123"/>
  <c r="P49" i="123"/>
  <c r="D51" i="123"/>
  <c r="P51" i="123"/>
  <c r="J52" i="123"/>
  <c r="V54" i="123"/>
  <c r="P55" i="123"/>
  <c r="J59" i="123"/>
  <c r="AB59" i="123"/>
  <c r="J63" i="123"/>
  <c r="V63" i="123"/>
  <c r="P64" i="123"/>
  <c r="AB65" i="123"/>
  <c r="P66" i="123"/>
  <c r="V68" i="123"/>
  <c r="V22" i="125"/>
  <c r="V26" i="125"/>
  <c r="AI28" i="125"/>
  <c r="D41" i="125"/>
  <c r="V42" i="125"/>
  <c r="V43" i="125"/>
  <c r="D45" i="125"/>
  <c r="J49" i="125"/>
  <c r="V50" i="125"/>
  <c r="P53" i="125"/>
  <c r="V54" i="125"/>
  <c r="J59" i="125"/>
  <c r="D60" i="125"/>
  <c r="AB60" i="125"/>
  <c r="D66" i="125"/>
  <c r="AB66" i="125"/>
  <c r="D67" i="125"/>
  <c r="P67" i="125"/>
  <c r="D22" i="126"/>
  <c r="AB22" i="126"/>
  <c r="AB23" i="126"/>
  <c r="J25" i="126"/>
  <c r="V25" i="126"/>
  <c r="D29" i="126"/>
  <c r="D31" i="126"/>
  <c r="AB31" i="126"/>
  <c r="D32" i="126"/>
  <c r="AB32" i="126"/>
  <c r="AB33" i="126"/>
  <c r="AI35" i="126"/>
  <c r="J36" i="126"/>
  <c r="V36" i="126"/>
  <c r="D37" i="126"/>
  <c r="P40" i="126"/>
  <c r="V44" i="126"/>
  <c r="D45" i="126"/>
  <c r="AB45" i="126"/>
  <c r="V49" i="126"/>
  <c r="D41" i="123"/>
  <c r="AB48" i="123"/>
  <c r="V51" i="123"/>
  <c r="AB54" i="123"/>
  <c r="V66" i="123"/>
  <c r="D26" i="125"/>
  <c r="D30" i="125"/>
  <c r="D32" i="125"/>
  <c r="D36" i="125"/>
  <c r="AI39" i="125"/>
  <c r="D43" i="125"/>
  <c r="D50" i="125"/>
  <c r="P50" i="125"/>
  <c r="AB51" i="125"/>
  <c r="V53" i="125"/>
  <c r="AH61" i="125"/>
  <c r="D64" i="125"/>
  <c r="AB64" i="125"/>
  <c r="V67" i="125"/>
  <c r="J23" i="126"/>
  <c r="D25" i="126"/>
  <c r="J33" i="126"/>
  <c r="AI39" i="126"/>
  <c r="D43" i="126"/>
  <c r="AH43" i="126"/>
  <c r="P44" i="126"/>
  <c r="AI47" i="126"/>
  <c r="J50" i="126"/>
  <c r="V51" i="126"/>
  <c r="J52" i="126"/>
  <c r="D53" i="126"/>
  <c r="AB54" i="126"/>
  <c r="P59" i="126"/>
  <c r="P60" i="126"/>
  <c r="AB62" i="126"/>
  <c r="J65" i="126"/>
  <c r="AB22" i="127"/>
  <c r="J23" i="127"/>
  <c r="J50" i="127"/>
  <c r="D30" i="127"/>
  <c r="AH35" i="127"/>
  <c r="V42" i="127"/>
  <c r="P48" i="126"/>
  <c r="P52" i="126"/>
  <c r="AB52" i="126"/>
  <c r="V53" i="126"/>
  <c r="V55" i="126"/>
  <c r="V60" i="126"/>
  <c r="P61" i="126"/>
  <c r="V63" i="126"/>
  <c r="AB64" i="126"/>
  <c r="AH21" i="127"/>
  <c r="J22" i="127"/>
  <c r="V22" i="127"/>
  <c r="AI21" i="130"/>
  <c r="AH26" i="127"/>
  <c r="P26" i="127"/>
  <c r="AB26" i="127"/>
  <c r="AB30" i="127"/>
  <c r="AH39" i="127"/>
  <c r="AB40" i="127"/>
  <c r="AB41" i="127"/>
  <c r="V44" i="127"/>
  <c r="AB51" i="127"/>
  <c r="D52" i="127"/>
  <c r="J54" i="127"/>
  <c r="V54" i="127"/>
  <c r="D55" i="127"/>
  <c r="AB55" i="127"/>
  <c r="V58" i="127"/>
  <c r="J61" i="127"/>
  <c r="J65" i="127"/>
  <c r="AB67" i="127"/>
  <c r="S21" i="128"/>
  <c r="AE21" i="128"/>
  <c r="D23" i="128"/>
  <c r="D25" i="128"/>
  <c r="P30" i="128"/>
  <c r="AB30" i="128"/>
  <c r="J32" i="128"/>
  <c r="AB40" i="128"/>
  <c r="AB41" i="128"/>
  <c r="V42" i="128"/>
  <c r="AH45" i="128"/>
  <c r="P53" i="128"/>
  <c r="AB53" i="128"/>
  <c r="J54" i="128"/>
  <c r="AB58" i="128"/>
  <c r="J65" i="128"/>
  <c r="V65" i="128"/>
  <c r="P66" i="128"/>
  <c r="AI28" i="129"/>
  <c r="J29" i="129"/>
  <c r="V29" i="129"/>
  <c r="J30" i="129"/>
  <c r="V30" i="129"/>
  <c r="V32" i="129"/>
  <c r="AH35" i="129"/>
  <c r="D36" i="129"/>
  <c r="D48" i="129"/>
  <c r="AB48" i="129"/>
  <c r="AB60" i="129"/>
  <c r="AB61" i="129"/>
  <c r="J63" i="129"/>
  <c r="AB67" i="129"/>
  <c r="V68" i="129"/>
  <c r="J35" i="130"/>
  <c r="P39" i="130"/>
  <c r="V60" i="130"/>
  <c r="M156" i="130"/>
  <c r="S173" i="130"/>
  <c r="AH21" i="128"/>
  <c r="AH44" i="128"/>
  <c r="AI57" i="128"/>
  <c r="AH64" i="128"/>
  <c r="AH68" i="128"/>
  <c r="AH39" i="129"/>
  <c r="AH47" i="129"/>
  <c r="AI57" i="129"/>
  <c r="AB23" i="127"/>
  <c r="V29" i="127"/>
  <c r="AH30" i="127"/>
  <c r="V31" i="127"/>
  <c r="D32" i="127"/>
  <c r="P33" i="127"/>
  <c r="AB33" i="127"/>
  <c r="AI35" i="127"/>
  <c r="P37" i="127"/>
  <c r="AB37" i="127"/>
  <c r="P43" i="127"/>
  <c r="AB48" i="127"/>
  <c r="AB50" i="127"/>
  <c r="J52" i="127"/>
  <c r="V52" i="127"/>
  <c r="D53" i="127"/>
  <c r="AB53" i="127"/>
  <c r="J63" i="127"/>
  <c r="S70" i="128"/>
  <c r="M21" i="128"/>
  <c r="Y21" i="128"/>
  <c r="G21" i="128"/>
  <c r="D29" i="128"/>
  <c r="J30" i="128"/>
  <c r="P33" i="128"/>
  <c r="AH36" i="128"/>
  <c r="D43" i="128"/>
  <c r="P43" i="128"/>
  <c r="AB43" i="128"/>
  <c r="V45" i="128"/>
  <c r="V50" i="128"/>
  <c r="J51" i="128"/>
  <c r="V51" i="128"/>
  <c r="J52" i="128"/>
  <c r="P55" i="128"/>
  <c r="J58" i="128"/>
  <c r="D59" i="128"/>
  <c r="P62" i="128"/>
  <c r="P64" i="128"/>
  <c r="J67" i="128"/>
  <c r="V67" i="128"/>
  <c r="P68" i="128"/>
  <c r="Y70" i="129"/>
  <c r="P36" i="129"/>
  <c r="AB36" i="129"/>
  <c r="D37" i="129"/>
  <c r="AI39" i="129"/>
  <c r="D40" i="129"/>
  <c r="P41" i="129"/>
  <c r="AB41" i="129"/>
  <c r="D42" i="129"/>
  <c r="P42" i="129"/>
  <c r="P43" i="129"/>
  <c r="AB43" i="129"/>
  <c r="D44" i="129"/>
  <c r="P44" i="129"/>
  <c r="P45" i="129"/>
  <c r="AB45" i="129"/>
  <c r="J49" i="129"/>
  <c r="AH64" i="129"/>
  <c r="J47" i="130"/>
  <c r="AB56" i="130"/>
  <c r="V66" i="130"/>
  <c r="J83" i="130"/>
  <c r="V174" i="130"/>
  <c r="V23" i="130"/>
  <c r="J24" i="130"/>
  <c r="J26" i="130"/>
  <c r="AB27" i="130"/>
  <c r="D31" i="130"/>
  <c r="P32" i="130"/>
  <c r="AB32" i="130"/>
  <c r="AH37" i="130"/>
  <c r="D44" i="130"/>
  <c r="V50" i="130"/>
  <c r="V52" i="130"/>
  <c r="V58" i="130"/>
  <c r="J61" i="130"/>
  <c r="V62" i="130"/>
  <c r="V63" i="130"/>
  <c r="D68" i="130"/>
  <c r="P68" i="130"/>
  <c r="AB68" i="130"/>
  <c r="V73" i="130"/>
  <c r="P75" i="130"/>
  <c r="P77" i="130"/>
  <c r="AB77" i="130"/>
  <c r="V80" i="130"/>
  <c r="V81" i="130"/>
  <c r="AH82" i="130"/>
  <c r="D84" i="130"/>
  <c r="P85" i="130"/>
  <c r="AB85" i="130"/>
  <c r="J89" i="130"/>
  <c r="V90" i="130"/>
  <c r="J91" i="130"/>
  <c r="AB93" i="130"/>
  <c r="AH94" i="130"/>
  <c r="D95" i="130"/>
  <c r="P95" i="130"/>
  <c r="V97" i="130"/>
  <c r="D98" i="130"/>
  <c r="AB99" i="130"/>
  <c r="P100" i="130"/>
  <c r="J102" i="130"/>
  <c r="J103" i="130"/>
  <c r="V108" i="130"/>
  <c r="D110" i="130"/>
  <c r="AB110" i="130"/>
  <c r="AB113" i="130"/>
  <c r="AB116" i="130"/>
  <c r="V118" i="130"/>
  <c r="D119" i="130"/>
  <c r="D120" i="130"/>
  <c r="J123" i="130"/>
  <c r="Y122" i="130"/>
  <c r="J124" i="130"/>
  <c r="AB125" i="130"/>
  <c r="J127" i="130"/>
  <c r="J128" i="130"/>
  <c r="AB129" i="130"/>
  <c r="J131" i="130"/>
  <c r="J132" i="130"/>
  <c r="AB133" i="130"/>
  <c r="J135" i="130"/>
  <c r="J136" i="130"/>
  <c r="AB137" i="130"/>
  <c r="AH141" i="130"/>
  <c r="V141" i="130"/>
  <c r="P142" i="130"/>
  <c r="P143" i="130"/>
  <c r="AB149" i="130"/>
  <c r="D153" i="130"/>
  <c r="V154" i="130"/>
  <c r="V157" i="130"/>
  <c r="P158" i="130"/>
  <c r="P159" i="130"/>
  <c r="AB159" i="130"/>
  <c r="J160" i="130"/>
  <c r="AB160" i="130"/>
  <c r="P161" i="130"/>
  <c r="J163" i="130"/>
  <c r="AB165" i="130"/>
  <c r="J170" i="130"/>
  <c r="V170" i="130"/>
  <c r="AB171" i="130"/>
  <c r="AH173" i="130"/>
  <c r="P174" i="130"/>
  <c r="D175" i="130"/>
  <c r="V175" i="130"/>
  <c r="V178" i="130"/>
  <c r="V179" i="130"/>
  <c r="P181" i="130"/>
  <c r="V183" i="130"/>
  <c r="P185" i="130"/>
  <c r="P187"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0" i="130"/>
  <c r="AH54" i="130"/>
  <c r="AH55" i="130"/>
  <c r="AH56" i="130"/>
  <c r="AH93" i="130"/>
  <c r="AH122" i="130"/>
  <c r="AH139" i="130"/>
  <c r="AH149" i="130"/>
  <c r="AH171" i="130"/>
  <c r="AH178" i="130"/>
  <c r="Y123" i="131"/>
  <c r="S174" i="131"/>
  <c r="S21" i="130"/>
  <c r="AE21" i="130"/>
  <c r="D23" i="130"/>
  <c r="P24" i="130"/>
  <c r="AB24" i="130"/>
  <c r="V31" i="130"/>
  <c r="J32" i="130"/>
  <c r="AB34" i="130"/>
  <c r="D38" i="130"/>
  <c r="P38" i="130"/>
  <c r="AH40" i="130"/>
  <c r="V44" i="130"/>
  <c r="D46" i="130"/>
  <c r="P46" i="130"/>
  <c r="AB46" i="130"/>
  <c r="P51" i="130"/>
  <c r="P59" i="130"/>
  <c r="AB59" i="130"/>
  <c r="J63" i="130"/>
  <c r="AB63" i="130"/>
  <c r="P64" i="130"/>
  <c r="AB64" i="130"/>
  <c r="P65" i="130"/>
  <c r="P73" i="130"/>
  <c r="AB73" i="130"/>
  <c r="V74" i="130"/>
  <c r="V77" i="130"/>
  <c r="AB81" i="130"/>
  <c r="P82" i="130"/>
  <c r="AB82" i="130"/>
  <c r="V85" i="130"/>
  <c r="D90" i="130"/>
  <c r="P90" i="130"/>
  <c r="P91" i="130"/>
  <c r="J94" i="130"/>
  <c r="J95" i="130"/>
  <c r="D97" i="130"/>
  <c r="P97" i="130"/>
  <c r="J98" i="130"/>
  <c r="V99" i="130"/>
  <c r="V100" i="130"/>
  <c r="AB101" i="130"/>
  <c r="AH102" i="130"/>
  <c r="P103" i="130"/>
  <c r="AB107" i="130"/>
  <c r="AB108" i="130"/>
  <c r="V109" i="130"/>
  <c r="P112" i="130"/>
  <c r="AB112" i="130"/>
  <c r="J116" i="130"/>
  <c r="V116" i="130"/>
  <c r="P118" i="130"/>
  <c r="AB118" i="130"/>
  <c r="AI122" i="130"/>
  <c r="S122" i="130"/>
  <c r="J125" i="130"/>
  <c r="J126" i="130"/>
  <c r="AB127" i="130"/>
  <c r="J129" i="130"/>
  <c r="J130" i="130"/>
  <c r="AB131" i="130"/>
  <c r="J133" i="130"/>
  <c r="J134" i="130"/>
  <c r="AB135" i="130"/>
  <c r="J137" i="130"/>
  <c r="AI139" i="130"/>
  <c r="P140" i="130"/>
  <c r="P141" i="130"/>
  <c r="V143" i="130"/>
  <c r="P144" i="130"/>
  <c r="D147" i="130"/>
  <c r="P148" i="130"/>
  <c r="AH156" i="130"/>
  <c r="P157" i="130"/>
  <c r="AB157" i="130"/>
  <c r="J158" i="130"/>
  <c r="Y156" i="130"/>
  <c r="V159" i="130"/>
  <c r="P160" i="130"/>
  <c r="D161" i="130"/>
  <c r="V161" i="130"/>
  <c r="J166" i="130"/>
  <c r="AH169" i="130"/>
  <c r="M173" i="130"/>
  <c r="P175" i="130"/>
  <c r="J177" i="130"/>
  <c r="P179" i="130"/>
  <c r="V180" i="130"/>
  <c r="J181" i="130"/>
  <c r="V181" i="130"/>
  <c r="P182" i="130"/>
  <c r="P183" i="130"/>
  <c r="V184" i="130"/>
  <c r="J187" i="130"/>
  <c r="V187" i="130"/>
  <c r="P188"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D31" i="96"/>
  <c r="J32" i="96"/>
  <c r="AB32" i="96"/>
  <c r="AB33" i="96"/>
  <c r="P44" i="96"/>
  <c r="P53" i="96"/>
  <c r="AH59" i="96"/>
  <c r="V65" i="96"/>
  <c r="AH71" i="96"/>
  <c r="B15" i="96" s="1"/>
  <c r="V25" i="97"/>
  <c r="P36" i="97"/>
  <c r="P41" i="97"/>
  <c r="D42" i="97"/>
  <c r="D43" i="97"/>
  <c r="D54" i="97"/>
  <c r="D59" i="97"/>
  <c r="V62" i="97"/>
  <c r="V64" i="97"/>
  <c r="AB23" i="98"/>
  <c r="AB25" i="98"/>
  <c r="AH29" i="98"/>
  <c r="AH31" i="98"/>
  <c r="V33" i="98"/>
  <c r="AB36" i="98"/>
  <c r="P37" i="98"/>
  <c r="AB37" i="98"/>
  <c r="AH41" i="98"/>
  <c r="J43" i="98"/>
  <c r="J45" i="98"/>
  <c r="J50" i="98"/>
  <c r="P53" i="98"/>
  <c r="AB53" i="98"/>
  <c r="P59" i="98"/>
  <c r="V62" i="98"/>
  <c r="AB65" i="98"/>
  <c r="AH22" i="99"/>
  <c r="J31" i="99"/>
  <c r="V32" i="99"/>
  <c r="J33" i="99"/>
  <c r="AB33" i="99"/>
  <c r="D36" i="99"/>
  <c r="D41" i="99"/>
  <c r="P44" i="99"/>
  <c r="AB48" i="99"/>
  <c r="V53" i="99"/>
  <c r="AI57" i="100"/>
  <c r="P60" i="100"/>
  <c r="AH35" i="101"/>
  <c r="D42" i="101"/>
  <c r="AH42" i="101"/>
  <c r="J44" i="101"/>
  <c r="V44" i="101"/>
  <c r="D51" i="101"/>
  <c r="AH51" i="101"/>
  <c r="D55" i="101"/>
  <c r="AH55" i="101"/>
  <c r="AH26" i="95"/>
  <c r="J29" i="95"/>
  <c r="V40" i="95"/>
  <c r="D45" i="95"/>
  <c r="AB50" i="95"/>
  <c r="D52" i="95"/>
  <c r="AH57" i="95"/>
  <c r="V63" i="95"/>
  <c r="P25" i="96"/>
  <c r="P33" i="96"/>
  <c r="D45" i="96"/>
  <c r="P52" i="96"/>
  <c r="V23" i="97"/>
  <c r="AH24" i="97"/>
  <c r="AH26" i="97"/>
  <c r="P30" i="97"/>
  <c r="D31" i="97"/>
  <c r="D37" i="97"/>
  <c r="AB40" i="97"/>
  <c r="D45" i="97"/>
  <c r="AB48" i="97"/>
  <c r="P49" i="97"/>
  <c r="D23" i="95"/>
  <c r="V25" i="95"/>
  <c r="J26" i="95"/>
  <c r="AB26" i="95"/>
  <c r="AH28" i="95"/>
  <c r="V30" i="95"/>
  <c r="D31" i="95"/>
  <c r="J31" i="95"/>
  <c r="V33" i="95"/>
  <c r="P41" i="95"/>
  <c r="J43" i="95"/>
  <c r="AB45" i="95"/>
  <c r="V50" i="95"/>
  <c r="J51" i="95"/>
  <c r="AB51" i="95"/>
  <c r="AH53" i="95"/>
  <c r="P53" i="95"/>
  <c r="D60" i="95"/>
  <c r="V61" i="95"/>
  <c r="AH62" i="95"/>
  <c r="V62" i="95"/>
  <c r="D63" i="95"/>
  <c r="AB63" i="95"/>
  <c r="D64" i="95"/>
  <c r="P64" i="95"/>
  <c r="D65" i="95"/>
  <c r="AH66" i="95"/>
  <c r="AH67" i="95"/>
  <c r="V23" i="96"/>
  <c r="J24" i="96"/>
  <c r="V24" i="96"/>
  <c r="J25" i="96"/>
  <c r="AB26" i="96"/>
  <c r="AB30" i="96"/>
  <c r="J33" i="96"/>
  <c r="J36" i="96"/>
  <c r="AB36" i="96"/>
  <c r="AH39" i="96"/>
  <c r="V42" i="96"/>
  <c r="J43" i="96"/>
  <c r="V43" i="96"/>
  <c r="J44" i="96"/>
  <c r="D50" i="96"/>
  <c r="J52" i="96"/>
  <c r="V54" i="96"/>
  <c r="P59" i="96"/>
  <c r="P60" i="96"/>
  <c r="D61" i="96"/>
  <c r="V61" i="96"/>
  <c r="J62" i="96"/>
  <c r="V62" i="96"/>
  <c r="D21" i="97"/>
  <c r="AE70" i="97"/>
  <c r="P22" i="97"/>
  <c r="P23" i="97"/>
  <c r="P25" i="97"/>
  <c r="AB29" i="97"/>
  <c r="AB31" i="97"/>
  <c r="P32" i="97"/>
  <c r="AB32" i="97"/>
  <c r="D33" i="97"/>
  <c r="P33" i="97"/>
  <c r="AB37" i="97"/>
  <c r="AH40" i="97"/>
  <c r="AB52" i="97"/>
  <c r="P53" i="97"/>
  <c r="AI57" i="97"/>
  <c r="AH57" i="97"/>
  <c r="P58" i="97"/>
  <c r="AB62" i="97"/>
  <c r="D63" i="97"/>
  <c r="AB64" i="97"/>
  <c r="P65" i="97"/>
  <c r="D66" i="97"/>
  <c r="P67" i="97"/>
  <c r="D68" i="97"/>
  <c r="V68" i="97"/>
  <c r="AH71" i="97"/>
  <c r="B15" i="97" s="1"/>
  <c r="AH22" i="98"/>
  <c r="Y21" i="98"/>
  <c r="AH24" i="98"/>
  <c r="AH26" i="98"/>
  <c r="D29" i="98"/>
  <c r="P30" i="98"/>
  <c r="D31" i="98"/>
  <c r="P32" i="98"/>
  <c r="D33" i="98"/>
  <c r="J36" i="98"/>
  <c r="AB40" i="98"/>
  <c r="P42" i="98"/>
  <c r="V44" i="98"/>
  <c r="P48" i="98"/>
  <c r="V51" i="98"/>
  <c r="AB54" i="98"/>
  <c r="AI57" i="98"/>
  <c r="P60" i="98"/>
  <c r="AB60" i="98"/>
  <c r="J65" i="98"/>
  <c r="P67" i="98"/>
  <c r="AE70" i="99"/>
  <c r="AB25" i="99"/>
  <c r="P30" i="99"/>
  <c r="D32" i="99"/>
  <c r="P40" i="99"/>
  <c r="AB40" i="99"/>
  <c r="AB43" i="99"/>
  <c r="D53" i="99"/>
  <c r="AH57" i="99"/>
  <c r="AB58" i="99"/>
  <c r="V62" i="99"/>
  <c r="J65" i="99"/>
  <c r="V65" i="99"/>
  <c r="AH23" i="100"/>
  <c r="D23" i="100"/>
  <c r="AI39" i="100"/>
  <c r="AH45" i="100"/>
  <c r="D45" i="100"/>
  <c r="AB45" i="100"/>
  <c r="AH48" i="100"/>
  <c r="D48" i="100"/>
  <c r="P48" i="100"/>
  <c r="D49" i="100"/>
  <c r="D51" i="100"/>
  <c r="J54" i="100"/>
  <c r="P55" i="100"/>
  <c r="V58" i="100"/>
  <c r="V59" i="100"/>
  <c r="D64" i="100"/>
  <c r="P67" i="100"/>
  <c r="AI21" i="101"/>
  <c r="D23" i="101"/>
  <c r="D24" i="101"/>
  <c r="AI35" i="101"/>
  <c r="P41" i="101"/>
  <c r="V43" i="101"/>
  <c r="D49" i="101"/>
  <c r="P50" i="101"/>
  <c r="AB52" i="101"/>
  <c r="AH54" i="101"/>
  <c r="P54" i="101"/>
  <c r="P68" i="101"/>
  <c r="AB68" i="101"/>
  <c r="AI28" i="102"/>
  <c r="AH60" i="95"/>
  <c r="AB24" i="95"/>
  <c r="P25" i="95"/>
  <c r="AB32" i="95"/>
  <c r="P33" i="95"/>
  <c r="AI35" i="95"/>
  <c r="P50" i="95"/>
  <c r="D58" i="95"/>
  <c r="AB66" i="95"/>
  <c r="AB68" i="95"/>
  <c r="V31" i="96"/>
  <c r="V37" i="96"/>
  <c r="J48" i="96"/>
  <c r="J51" i="96"/>
  <c r="AB52" i="96"/>
  <c r="AB62" i="96"/>
  <c r="AB63" i="96"/>
  <c r="J66" i="96"/>
  <c r="D29" i="97"/>
  <c r="V33" i="97"/>
  <c r="D25" i="95"/>
  <c r="AI28" i="95"/>
  <c r="AH29" i="95"/>
  <c r="AH30" i="95"/>
  <c r="D33" i="95"/>
  <c r="AH37" i="95"/>
  <c r="AH40" i="95"/>
  <c r="V41" i="95"/>
  <c r="AH42" i="95"/>
  <c r="V45" i="95"/>
  <c r="V52" i="95"/>
  <c r="J53" i="95"/>
  <c r="V58" i="95"/>
  <c r="AH59" i="95"/>
  <c r="AB61" i="95"/>
  <c r="P62" i="95"/>
  <c r="AB65" i="95"/>
  <c r="P66" i="95"/>
  <c r="D67" i="95"/>
  <c r="V26" i="96"/>
  <c r="AI28" i="96"/>
  <c r="V30" i="96"/>
  <c r="D33" i="96"/>
  <c r="J50" i="96"/>
  <c r="D52" i="96"/>
  <c r="AH54" i="96"/>
  <c r="D59" i="96"/>
  <c r="V60" i="96"/>
  <c r="Y70" i="97"/>
  <c r="J24" i="97"/>
  <c r="AB24" i="97"/>
  <c r="J26" i="97"/>
  <c r="AB26" i="97"/>
  <c r="AH31" i="97"/>
  <c r="AI35" i="97"/>
  <c r="V40" i="97"/>
  <c r="J43" i="97"/>
  <c r="V43" i="97"/>
  <c r="J45" i="97"/>
  <c r="V45" i="97"/>
  <c r="AH45" i="97"/>
  <c r="D47" i="97"/>
  <c r="P48" i="97"/>
  <c r="D49" i="97"/>
  <c r="V49" i="97"/>
  <c r="P50" i="97"/>
  <c r="D51" i="97"/>
  <c r="V51" i="97"/>
  <c r="AB66" i="97"/>
  <c r="AB68" i="97"/>
  <c r="AH23" i="98"/>
  <c r="D24" i="98"/>
  <c r="AH25" i="98"/>
  <c r="D26" i="98"/>
  <c r="AB29" i="98"/>
  <c r="AB31" i="98"/>
  <c r="AB33" i="98"/>
  <c r="D37" i="98"/>
  <c r="AI39" i="98"/>
  <c r="J41" i="98"/>
  <c r="V41" i="98"/>
  <c r="J42" i="98"/>
  <c r="P43" i="98"/>
  <c r="AB43" i="98"/>
  <c r="AH44" i="98"/>
  <c r="AH45" i="98"/>
  <c r="P49" i="98"/>
  <c r="AB49" i="98"/>
  <c r="J54" i="98"/>
  <c r="V54" i="98"/>
  <c r="V58" i="98"/>
  <c r="J60" i="98"/>
  <c r="AB61" i="98"/>
  <c r="J62" i="98"/>
  <c r="P63" i="98"/>
  <c r="V67" i="98"/>
  <c r="P68" i="98"/>
  <c r="AB68" i="98"/>
  <c r="M21" i="99"/>
  <c r="AH25" i="99"/>
  <c r="AH28" i="99"/>
  <c r="V29" i="99"/>
  <c r="P61" i="99"/>
  <c r="AH67" i="99"/>
  <c r="D67" i="99"/>
  <c r="P21" i="100"/>
  <c r="V26" i="100"/>
  <c r="J33" i="100"/>
  <c r="D53" i="100"/>
  <c r="AH53" i="100"/>
  <c r="P22" i="101"/>
  <c r="AH25" i="101"/>
  <c r="P26" i="101"/>
  <c r="AI28" i="101"/>
  <c r="AB29" i="101"/>
  <c r="AB31" i="101"/>
  <c r="AB33" i="101"/>
  <c r="D36" i="101"/>
  <c r="P37" i="101"/>
  <c r="D39" i="101"/>
  <c r="D40" i="101"/>
  <c r="P48" i="101"/>
  <c r="J52" i="101"/>
  <c r="D59" i="101"/>
  <c r="P59" i="101"/>
  <c r="AH63" i="101"/>
  <c r="D63" i="101"/>
  <c r="P63" i="101"/>
  <c r="J66" i="101"/>
  <c r="J67" i="101"/>
  <c r="V32" i="100"/>
  <c r="P37" i="100"/>
  <c r="J44" i="100"/>
  <c r="AH51" i="100"/>
  <c r="J48" i="102"/>
  <c r="AH48" i="102"/>
  <c r="AH28" i="104"/>
  <c r="D28" i="104"/>
  <c r="AH40" i="104"/>
  <c r="AH71" i="98"/>
  <c r="B15" i="98" s="1"/>
  <c r="Y70" i="99"/>
  <c r="AB24" i="99"/>
  <c r="P25" i="99"/>
  <c r="D29" i="99"/>
  <c r="AB31" i="99"/>
  <c r="J32" i="99"/>
  <c r="AB32" i="99"/>
  <c r="V36" i="99"/>
  <c r="J37" i="99"/>
  <c r="V37" i="99"/>
  <c r="AH39" i="99"/>
  <c r="J40" i="99"/>
  <c r="V43" i="99"/>
  <c r="J44" i="99"/>
  <c r="V44" i="99"/>
  <c r="J45" i="99"/>
  <c r="V48" i="99"/>
  <c r="J49" i="99"/>
  <c r="AB49" i="99"/>
  <c r="D51" i="99"/>
  <c r="V54" i="99"/>
  <c r="J55" i="99"/>
  <c r="AB55" i="99"/>
  <c r="P59" i="99"/>
  <c r="V63" i="99"/>
  <c r="J64" i="99"/>
  <c r="AB64" i="99"/>
  <c r="P67" i="99"/>
  <c r="P68" i="99"/>
  <c r="AH71" i="99"/>
  <c r="B15" i="99" s="1"/>
  <c r="AE70" i="100"/>
  <c r="AH25" i="100"/>
  <c r="P30" i="100"/>
  <c r="AB30" i="100"/>
  <c r="AH32" i="100"/>
  <c r="AB36" i="100"/>
  <c r="J37" i="100"/>
  <c r="J40" i="100"/>
  <c r="AB40" i="100"/>
  <c r="AH41" i="100"/>
  <c r="P41" i="100"/>
  <c r="J49" i="100"/>
  <c r="V52" i="100"/>
  <c r="AB54" i="100"/>
  <c r="AB59" i="100"/>
  <c r="AH60" i="100"/>
  <c r="P61" i="100"/>
  <c r="AB61" i="100"/>
  <c r="J63" i="100"/>
  <c r="J67" i="100"/>
  <c r="AB67" i="100"/>
  <c r="AB68" i="100"/>
  <c r="AB22" i="101"/>
  <c r="P23" i="101"/>
  <c r="AB24" i="101"/>
  <c r="P25" i="101"/>
  <c r="AB26" i="101"/>
  <c r="AH30" i="101"/>
  <c r="AH32" i="101"/>
  <c r="D35" i="101"/>
  <c r="AB37" i="101"/>
  <c r="AB40" i="101"/>
  <c r="AB42" i="101"/>
  <c r="P43" i="101"/>
  <c r="AB43" i="101"/>
  <c r="D44" i="101"/>
  <c r="P44" i="101"/>
  <c r="P45" i="101"/>
  <c r="AB45" i="101"/>
  <c r="J48" i="101"/>
  <c r="AB48" i="101"/>
  <c r="J49" i="101"/>
  <c r="AB49" i="101"/>
  <c r="AB51" i="101"/>
  <c r="AB53" i="101"/>
  <c r="AB55" i="101"/>
  <c r="V60" i="101"/>
  <c r="D61" i="101"/>
  <c r="D64" i="101"/>
  <c r="P64" i="101"/>
  <c r="P65" i="101"/>
  <c r="AB65" i="101"/>
  <c r="D66" i="101"/>
  <c r="P66" i="101"/>
  <c r="AB23" i="102"/>
  <c r="AB25" i="102"/>
  <c r="D29" i="102"/>
  <c r="P30" i="102"/>
  <c r="D31" i="102"/>
  <c r="P32" i="102"/>
  <c r="D33" i="102"/>
  <c r="AH35" i="102"/>
  <c r="AH57" i="102"/>
  <c r="P59" i="102"/>
  <c r="D60" i="102"/>
  <c r="D63" i="102"/>
  <c r="AI21" i="103"/>
  <c r="V22" i="103"/>
  <c r="J25" i="103"/>
  <c r="AH28" i="103"/>
  <c r="D28" i="103"/>
  <c r="AH32" i="103"/>
  <c r="D32" i="103"/>
  <c r="P42" i="103"/>
  <c r="D61" i="103"/>
  <c r="AH61" i="103"/>
  <c r="P61" i="103"/>
  <c r="V68" i="103"/>
  <c r="AE21" i="104"/>
  <c r="P25" i="104"/>
  <c r="J32" i="104"/>
  <c r="V53" i="104"/>
  <c r="P60" i="104"/>
  <c r="AH47" i="99"/>
  <c r="J50" i="99"/>
  <c r="V68" i="99"/>
  <c r="AH26" i="100"/>
  <c r="AI28" i="100"/>
  <c r="V30" i="100"/>
  <c r="J31" i="100"/>
  <c r="AH33" i="100"/>
  <c r="V41" i="100"/>
  <c r="J42" i="100"/>
  <c r="AH43" i="100"/>
  <c r="J50" i="100"/>
  <c r="AB52" i="100"/>
  <c r="P66" i="100"/>
  <c r="AH71" i="100"/>
  <c r="B15" i="100" s="1"/>
  <c r="AH22" i="101"/>
  <c r="AH24" i="101"/>
  <c r="AH26" i="101"/>
  <c r="D29" i="101"/>
  <c r="AH29" i="101"/>
  <c r="P30" i="101"/>
  <c r="D31" i="101"/>
  <c r="P32" i="101"/>
  <c r="D33" i="101"/>
  <c r="AH33" i="101"/>
  <c r="P58" i="101"/>
  <c r="AH61" i="101"/>
  <c r="P62" i="101"/>
  <c r="AB67" i="101"/>
  <c r="AH22" i="102"/>
  <c r="AH24" i="102"/>
  <c r="AH26" i="102"/>
  <c r="AB29" i="102"/>
  <c r="AB31" i="102"/>
  <c r="AB33" i="102"/>
  <c r="AH45" i="102"/>
  <c r="D45" i="102"/>
  <c r="AI57" i="102"/>
  <c r="AB61" i="102"/>
  <c r="AH21" i="103"/>
  <c r="AB59" i="103"/>
  <c r="AH35" i="104"/>
  <c r="AH47" i="104"/>
  <c r="D52" i="104"/>
  <c r="D24" i="102"/>
  <c r="D26" i="102"/>
  <c r="AH30" i="102"/>
  <c r="AH32" i="102"/>
  <c r="D36" i="102"/>
  <c r="AB53" i="102"/>
  <c r="P54" i="102"/>
  <c r="AB55" i="102"/>
  <c r="P24" i="103"/>
  <c r="AB29" i="103"/>
  <c r="AH51" i="103"/>
  <c r="D51" i="103"/>
  <c r="AB51" i="103"/>
  <c r="J63" i="103"/>
  <c r="D67" i="103"/>
  <c r="J24" i="104"/>
  <c r="P29" i="104"/>
  <c r="P33" i="104"/>
  <c r="D36" i="104"/>
  <c r="P51" i="104"/>
  <c r="P55" i="104"/>
  <c r="V58" i="104"/>
  <c r="AH63" i="104"/>
  <c r="D63" i="104"/>
  <c r="AI35" i="102"/>
  <c r="AH36" i="102"/>
  <c r="AI39" i="102"/>
  <c r="AH49" i="102"/>
  <c r="AB49" i="102"/>
  <c r="P50" i="102"/>
  <c r="AH51" i="102"/>
  <c r="AB51" i="102"/>
  <c r="P52" i="102"/>
  <c r="D53" i="102"/>
  <c r="D55" i="102"/>
  <c r="P64" i="102"/>
  <c r="P68" i="102"/>
  <c r="AH37" i="103"/>
  <c r="AH40" i="103"/>
  <c r="J45" i="103"/>
  <c r="J48" i="103"/>
  <c r="AH49" i="103"/>
  <c r="D53" i="103"/>
  <c r="V55" i="103"/>
  <c r="AH59" i="103"/>
  <c r="D65" i="103"/>
  <c r="D66" i="103"/>
  <c r="D26" i="104"/>
  <c r="AH26" i="104"/>
  <c r="D29" i="104"/>
  <c r="V29" i="104"/>
  <c r="D30" i="104"/>
  <c r="V30" i="104"/>
  <c r="AB31" i="104"/>
  <c r="D33" i="104"/>
  <c r="V33" i="104"/>
  <c r="AB37" i="104"/>
  <c r="AB40" i="104"/>
  <c r="P41" i="104"/>
  <c r="D43" i="104"/>
  <c r="V52" i="104"/>
  <c r="J53" i="104"/>
  <c r="AB53" i="104"/>
  <c r="J58" i="104"/>
  <c r="AB58" i="104"/>
  <c r="P65" i="104"/>
  <c r="P66" i="104"/>
  <c r="V67" i="104"/>
  <c r="V68" i="104"/>
  <c r="V22" i="105"/>
  <c r="J23" i="105"/>
  <c r="AB23" i="105"/>
  <c r="AH24" i="105"/>
  <c r="P24" i="105"/>
  <c r="D25" i="105"/>
  <c r="J29" i="105"/>
  <c r="D31" i="105"/>
  <c r="P31" i="105"/>
  <c r="J33" i="105"/>
  <c r="V36" i="105"/>
  <c r="AH37" i="105"/>
  <c r="AI39" i="105"/>
  <c r="D42" i="105"/>
  <c r="V43" i="105"/>
  <c r="J44" i="105"/>
  <c r="AB44" i="105"/>
  <c r="P48" i="105"/>
  <c r="V51" i="105"/>
  <c r="J53" i="105"/>
  <c r="AB54" i="105"/>
  <c r="J55" i="105"/>
  <c r="AI57" i="105"/>
  <c r="V60" i="105"/>
  <c r="J62" i="105"/>
  <c r="J63" i="105"/>
  <c r="V63" i="105"/>
  <c r="D64" i="105"/>
  <c r="V65" i="105"/>
  <c r="D66" i="105"/>
  <c r="J43" i="106"/>
  <c r="AH62" i="106"/>
  <c r="V62" i="106"/>
  <c r="J65" i="106"/>
  <c r="AH22" i="108"/>
  <c r="P29" i="108"/>
  <c r="AH57" i="106"/>
  <c r="P59" i="106"/>
  <c r="AH66" i="102"/>
  <c r="J67" i="102"/>
  <c r="V67" i="102"/>
  <c r="AH71" i="102"/>
  <c r="B15" i="102" s="1"/>
  <c r="M21" i="103"/>
  <c r="V25" i="103"/>
  <c r="J26" i="103"/>
  <c r="AB26" i="103"/>
  <c r="P32" i="103"/>
  <c r="AH33" i="103"/>
  <c r="P33" i="103"/>
  <c r="AB42" i="103"/>
  <c r="P44" i="103"/>
  <c r="AB52" i="103"/>
  <c r="P53" i="103"/>
  <c r="J64" i="103"/>
  <c r="AB64" i="103"/>
  <c r="P65" i="103"/>
  <c r="AB65" i="103"/>
  <c r="AH67" i="103"/>
  <c r="AH71" i="103"/>
  <c r="B15" i="103" s="1"/>
  <c r="P22" i="104"/>
  <c r="D23" i="104"/>
  <c r="V23" i="104"/>
  <c r="V24" i="104"/>
  <c r="AB25" i="104"/>
  <c r="AB29" i="104"/>
  <c r="D31" i="104"/>
  <c r="V31" i="104"/>
  <c r="AH32" i="104"/>
  <c r="AB33" i="104"/>
  <c r="P36" i="104"/>
  <c r="D37" i="104"/>
  <c r="V37" i="104"/>
  <c r="D40" i="104"/>
  <c r="AB42" i="104"/>
  <c r="D44" i="104"/>
  <c r="V48" i="104"/>
  <c r="J49" i="104"/>
  <c r="AB51" i="104"/>
  <c r="AB60" i="104"/>
  <c r="V23" i="105"/>
  <c r="J24" i="105"/>
  <c r="V29" i="105"/>
  <c r="AI35" i="105"/>
  <c r="AB40" i="105"/>
  <c r="P42" i="105"/>
  <c r="AB50" i="105"/>
  <c r="P52" i="105"/>
  <c r="V55" i="105"/>
  <c r="AB59" i="105"/>
  <c r="P61" i="105"/>
  <c r="AB63" i="105"/>
  <c r="AB65" i="105"/>
  <c r="P41" i="106"/>
  <c r="D49" i="106"/>
  <c r="V55" i="106"/>
  <c r="AB60" i="106"/>
  <c r="D64" i="106"/>
  <c r="P23" i="108"/>
  <c r="AB37" i="102"/>
  <c r="V40" i="102"/>
  <c r="AH42" i="102"/>
  <c r="V43" i="102"/>
  <c r="D44" i="102"/>
  <c r="D48" i="102"/>
  <c r="P48" i="102"/>
  <c r="D49" i="102"/>
  <c r="V50" i="102"/>
  <c r="D51" i="102"/>
  <c r="V52" i="102"/>
  <c r="J53" i="102"/>
  <c r="J55" i="102"/>
  <c r="J58" i="102"/>
  <c r="V64" i="102"/>
  <c r="D66" i="102"/>
  <c r="P66" i="102"/>
  <c r="D67" i="102"/>
  <c r="AB67" i="102"/>
  <c r="AH68" i="102"/>
  <c r="V23" i="103"/>
  <c r="J24" i="103"/>
  <c r="AB24" i="103"/>
  <c r="V29" i="103"/>
  <c r="J30" i="103"/>
  <c r="AB30" i="103"/>
  <c r="P31" i="103"/>
  <c r="AH36" i="103"/>
  <c r="J42" i="103"/>
  <c r="V42" i="103"/>
  <c r="V44" i="103"/>
  <c r="P45" i="103"/>
  <c r="AB45" i="103"/>
  <c r="V53" i="103"/>
  <c r="J54" i="103"/>
  <c r="AB54" i="103"/>
  <c r="AH55" i="103"/>
  <c r="P55" i="103"/>
  <c r="AI57" i="103"/>
  <c r="P58" i="103"/>
  <c r="J60" i="103"/>
  <c r="D63" i="103"/>
  <c r="P63" i="103"/>
  <c r="J65" i="103"/>
  <c r="P68" i="103"/>
  <c r="AB68" i="103"/>
  <c r="AH21" i="104"/>
  <c r="AB44" i="104"/>
  <c r="P45" i="104"/>
  <c r="AI47" i="104"/>
  <c r="V50" i="104"/>
  <c r="J51" i="104"/>
  <c r="V54" i="104"/>
  <c r="J55" i="104"/>
  <c r="V59" i="104"/>
  <c r="AB61" i="104"/>
  <c r="J64" i="104"/>
  <c r="AB68" i="104"/>
  <c r="AH22" i="105"/>
  <c r="P22" i="105"/>
  <c r="D23" i="105"/>
  <c r="V25" i="105"/>
  <c r="D26" i="105"/>
  <c r="J26" i="105"/>
  <c r="D29" i="105"/>
  <c r="J32" i="105"/>
  <c r="AB32" i="105"/>
  <c r="AH33" i="105"/>
  <c r="P33" i="105"/>
  <c r="AB33" i="105"/>
  <c r="P36" i="105"/>
  <c r="P43" i="105"/>
  <c r="AB43" i="105"/>
  <c r="AI47" i="105"/>
  <c r="J50" i="105"/>
  <c r="P53" i="105"/>
  <c r="AB53" i="105"/>
  <c r="J59" i="105"/>
  <c r="P62" i="105"/>
  <c r="AB62" i="105"/>
  <c r="V64" i="105"/>
  <c r="V66" i="105"/>
  <c r="AB67" i="105"/>
  <c r="P68" i="105"/>
  <c r="AB26" i="106"/>
  <c r="V33" i="106"/>
  <c r="AH39" i="106"/>
  <c r="P48" i="106"/>
  <c r="AH58" i="106"/>
  <c r="P63" i="106"/>
  <c r="AE21" i="108"/>
  <c r="AB22" i="108"/>
  <c r="D30" i="108"/>
  <c r="Y70" i="106"/>
  <c r="J22" i="106"/>
  <c r="AH24" i="106"/>
  <c r="P24" i="106"/>
  <c r="P25" i="106"/>
  <c r="D26" i="106"/>
  <c r="P26" i="106"/>
  <c r="J29" i="106"/>
  <c r="AB29" i="106"/>
  <c r="J30" i="106"/>
  <c r="AB30" i="106"/>
  <c r="AB31" i="106"/>
  <c r="AH32" i="106"/>
  <c r="AB41" i="106"/>
  <c r="P42" i="106"/>
  <c r="D44" i="106"/>
  <c r="AB48" i="106"/>
  <c r="P49" i="106"/>
  <c r="V59" i="106"/>
  <c r="AH60" i="106"/>
  <c r="AB63" i="106"/>
  <c r="P64" i="106"/>
  <c r="AH68" i="106"/>
  <c r="AH71" i="106"/>
  <c r="B15" i="106" s="1"/>
  <c r="V23" i="108"/>
  <c r="J24" i="108"/>
  <c r="V26" i="108"/>
  <c r="V32" i="108"/>
  <c r="J33" i="108"/>
  <c r="AB33" i="108"/>
  <c r="P37" i="108"/>
  <c r="AI39" i="108"/>
  <c r="P44" i="108"/>
  <c r="P49" i="108"/>
  <c r="J51" i="108"/>
  <c r="D57" i="108"/>
  <c r="J58" i="108"/>
  <c r="V58" i="108"/>
  <c r="AB61" i="108"/>
  <c r="D62" i="108"/>
  <c r="P62" i="108"/>
  <c r="AB65" i="108"/>
  <c r="D66" i="108"/>
  <c r="P66" i="108"/>
  <c r="D67" i="108"/>
  <c r="V68" i="108"/>
  <c r="J22" i="107"/>
  <c r="AB22" i="107"/>
  <c r="P25" i="107"/>
  <c r="D26" i="107"/>
  <c r="D28" i="107"/>
  <c r="P31" i="107"/>
  <c r="D32" i="107"/>
  <c r="AI35" i="107"/>
  <c r="P35" i="107"/>
  <c r="V36" i="107"/>
  <c r="J37" i="107"/>
  <c r="V41" i="107"/>
  <c r="J42" i="107"/>
  <c r="J45" i="107"/>
  <c r="D50" i="107"/>
  <c r="V52" i="107"/>
  <c r="J53" i="107"/>
  <c r="P57" i="107"/>
  <c r="J59" i="107"/>
  <c r="D60" i="107"/>
  <c r="V63" i="107"/>
  <c r="J64" i="107"/>
  <c r="AB64" i="107"/>
  <c r="D68" i="107"/>
  <c r="D21" i="109"/>
  <c r="P22" i="109"/>
  <c r="AB23" i="109"/>
  <c r="P24" i="109"/>
  <c r="AB25" i="109"/>
  <c r="P26" i="109"/>
  <c r="AH29" i="109"/>
  <c r="AH31" i="109"/>
  <c r="AH33" i="109"/>
  <c r="AI35" i="109"/>
  <c r="P35" i="109"/>
  <c r="P36" i="109"/>
  <c r="J40" i="109"/>
  <c r="V44" i="109"/>
  <c r="AB49" i="109"/>
  <c r="P50" i="109"/>
  <c r="D51" i="109"/>
  <c r="AB52" i="109"/>
  <c r="P53" i="109"/>
  <c r="D54" i="109"/>
  <c r="V54" i="109"/>
  <c r="P55" i="109"/>
  <c r="AB60" i="109"/>
  <c r="P61" i="109"/>
  <c r="D62" i="109"/>
  <c r="AB63" i="109"/>
  <c r="P64" i="109"/>
  <c r="D65" i="109"/>
  <c r="V65" i="109"/>
  <c r="P66" i="109"/>
  <c r="D67" i="109"/>
  <c r="J68" i="109"/>
  <c r="P22" i="110"/>
  <c r="D23" i="110"/>
  <c r="AH26" i="110"/>
  <c r="D29" i="110"/>
  <c r="AH32" i="110"/>
  <c r="J33" i="110"/>
  <c r="AB33" i="110"/>
  <c r="AI35" i="110"/>
  <c r="J37" i="110"/>
  <c r="P42" i="110"/>
  <c r="D43" i="110"/>
  <c r="V43" i="110"/>
  <c r="AH44" i="110"/>
  <c r="J45" i="110"/>
  <c r="V45" i="110"/>
  <c r="D47" i="110"/>
  <c r="AB48" i="110"/>
  <c r="P49" i="110"/>
  <c r="D50" i="110"/>
  <c r="V50" i="110"/>
  <c r="P51" i="110"/>
  <c r="D52" i="110"/>
  <c r="V52" i="110"/>
  <c r="D57" i="110"/>
  <c r="P58" i="110"/>
  <c r="D59" i="110"/>
  <c r="V59" i="110"/>
  <c r="P60" i="110"/>
  <c r="D61" i="110"/>
  <c r="V61" i="110"/>
  <c r="AH65" i="110"/>
  <c r="AB66" i="110"/>
  <c r="P67" i="110"/>
  <c r="AH71" i="110"/>
  <c r="B15" i="110" s="1"/>
  <c r="AH21" i="111"/>
  <c r="M21" i="111"/>
  <c r="V24" i="111"/>
  <c r="J25" i="111"/>
  <c r="AB25" i="111"/>
  <c r="P33" i="111"/>
  <c r="J36" i="111"/>
  <c r="J37" i="111"/>
  <c r="AB37" i="111"/>
  <c r="J40" i="111"/>
  <c r="AB40" i="111"/>
  <c r="P41" i="111"/>
  <c r="AH43" i="111"/>
  <c r="P43" i="111"/>
  <c r="J45" i="111"/>
  <c r="V48" i="111"/>
  <c r="J49" i="111"/>
  <c r="V49" i="111"/>
  <c r="P50" i="111"/>
  <c r="V52" i="111"/>
  <c r="J53" i="111"/>
  <c r="V53" i="111"/>
  <c r="P57" i="111"/>
  <c r="P59" i="111"/>
  <c r="AH65" i="111"/>
  <c r="D67" i="111"/>
  <c r="P67" i="111"/>
  <c r="AH68" i="111"/>
  <c r="P68" i="111"/>
  <c r="AB22" i="112"/>
  <c r="P23" i="112"/>
  <c r="AB24" i="112"/>
  <c r="P25" i="112"/>
  <c r="AB26" i="112"/>
  <c r="P30" i="112"/>
  <c r="AH31" i="112"/>
  <c r="P31" i="112"/>
  <c r="AB31" i="112"/>
  <c r="D32" i="112"/>
  <c r="J36" i="112"/>
  <c r="AH40" i="112"/>
  <c r="P40" i="112"/>
  <c r="V43" i="112"/>
  <c r="J44" i="112"/>
  <c r="J45" i="112"/>
  <c r="V49" i="112"/>
  <c r="P50" i="112"/>
  <c r="AB50" i="112"/>
  <c r="V54" i="112"/>
  <c r="J55" i="112"/>
  <c r="V55" i="112"/>
  <c r="AH60" i="112"/>
  <c r="J63" i="112"/>
  <c r="V64" i="112"/>
  <c r="J65" i="112"/>
  <c r="AB65" i="112"/>
  <c r="V66" i="112"/>
  <c r="AH67" i="112"/>
  <c r="P67" i="112"/>
  <c r="AI21" i="113"/>
  <c r="AB22" i="113"/>
  <c r="AB24" i="113"/>
  <c r="AB26" i="113"/>
  <c r="AI35" i="113"/>
  <c r="AH40" i="113"/>
  <c r="AH44" i="113"/>
  <c r="AH49" i="113"/>
  <c r="AB49" i="113"/>
  <c r="AH60" i="108"/>
  <c r="AH30" i="109"/>
  <c r="AH30" i="113"/>
  <c r="AH22" i="106"/>
  <c r="D24" i="106"/>
  <c r="V24" i="106"/>
  <c r="AH28" i="106"/>
  <c r="AI28" i="106"/>
  <c r="AH29" i="106"/>
  <c r="V30" i="106"/>
  <c r="D31" i="106"/>
  <c r="D32" i="106"/>
  <c r="D36" i="106"/>
  <c r="P36" i="106"/>
  <c r="P40" i="106"/>
  <c r="D41" i="106"/>
  <c r="D45" i="106"/>
  <c r="P45" i="106"/>
  <c r="AB52" i="106"/>
  <c r="P53" i="106"/>
  <c r="AI57" i="106"/>
  <c r="AB59" i="106"/>
  <c r="P60" i="106"/>
  <c r="V63" i="106"/>
  <c r="AH64" i="106"/>
  <c r="AB67" i="106"/>
  <c r="P68" i="106"/>
  <c r="J23" i="108"/>
  <c r="AB23" i="108"/>
  <c r="AH24" i="108"/>
  <c r="P24" i="108"/>
  <c r="J29" i="108"/>
  <c r="AB29" i="108"/>
  <c r="AH30" i="108"/>
  <c r="P30" i="108"/>
  <c r="D40" i="108"/>
  <c r="AH41" i="108"/>
  <c r="J43" i="108"/>
  <c r="P45" i="108"/>
  <c r="J48" i="108"/>
  <c r="P50" i="108"/>
  <c r="AH51" i="108"/>
  <c r="P51" i="108"/>
  <c r="AB51" i="108"/>
  <c r="AH52" i="108"/>
  <c r="D58" i="108"/>
  <c r="AB59" i="108"/>
  <c r="AH63" i="108"/>
  <c r="V63" i="108"/>
  <c r="AB66" i="108"/>
  <c r="AB68" i="108"/>
  <c r="M21" i="107"/>
  <c r="AH25" i="107"/>
  <c r="J26" i="107"/>
  <c r="AB26" i="107"/>
  <c r="AH31" i="107"/>
  <c r="J32" i="107"/>
  <c r="AB32" i="107"/>
  <c r="AH41" i="107"/>
  <c r="J48" i="107"/>
  <c r="AH52" i="107"/>
  <c r="V59" i="107"/>
  <c r="J60" i="107"/>
  <c r="AB60" i="107"/>
  <c r="D64" i="107"/>
  <c r="V67" i="107"/>
  <c r="J68" i="107"/>
  <c r="AB68" i="107"/>
  <c r="AH22" i="109"/>
  <c r="P23" i="109"/>
  <c r="D24" i="109"/>
  <c r="V24" i="109"/>
  <c r="P25" i="109"/>
  <c r="D26" i="109"/>
  <c r="AH26" i="109"/>
  <c r="D29" i="109"/>
  <c r="AB30" i="109"/>
  <c r="D31" i="109"/>
  <c r="AB32" i="109"/>
  <c r="D33" i="109"/>
  <c r="AH36" i="109"/>
  <c r="V36" i="109"/>
  <c r="J37" i="109"/>
  <c r="V40" i="109"/>
  <c r="D42" i="109"/>
  <c r="P42" i="109"/>
  <c r="D48" i="109"/>
  <c r="P49" i="109"/>
  <c r="D50" i="109"/>
  <c r="V50" i="109"/>
  <c r="J57" i="109"/>
  <c r="P58" i="109"/>
  <c r="D59" i="109"/>
  <c r="P60" i="109"/>
  <c r="D61" i="109"/>
  <c r="V61" i="109"/>
  <c r="P68" i="109"/>
  <c r="AB68" i="109"/>
  <c r="Y70" i="110"/>
  <c r="AE70" i="110"/>
  <c r="V22" i="110"/>
  <c r="J23" i="110"/>
  <c r="AB23" i="110"/>
  <c r="P26" i="110"/>
  <c r="J29" i="110"/>
  <c r="AB29" i="110"/>
  <c r="P32" i="110"/>
  <c r="D33" i="110"/>
  <c r="D35" i="110"/>
  <c r="AB36" i="110"/>
  <c r="AB42" i="110"/>
  <c r="P43" i="110"/>
  <c r="P45" i="110"/>
  <c r="AI47" i="110"/>
  <c r="AB49" i="110"/>
  <c r="P50" i="110"/>
  <c r="AB54" i="110"/>
  <c r="D55" i="110"/>
  <c r="AB58" i="110"/>
  <c r="P59" i="110"/>
  <c r="AB63" i="110"/>
  <c r="D64" i="110"/>
  <c r="AB65" i="110"/>
  <c r="P66" i="110"/>
  <c r="D67" i="110"/>
  <c r="V67" i="110"/>
  <c r="P68" i="110"/>
  <c r="AI21" i="111"/>
  <c r="P24" i="111"/>
  <c r="AH25" i="111"/>
  <c r="AI28" i="111"/>
  <c r="AH29" i="111"/>
  <c r="J31" i="111"/>
  <c r="V33" i="111"/>
  <c r="AH36" i="111"/>
  <c r="V37" i="111"/>
  <c r="AH48" i="111"/>
  <c r="V50" i="111"/>
  <c r="J51" i="111"/>
  <c r="AB51" i="111"/>
  <c r="V54" i="111"/>
  <c r="J55" i="111"/>
  <c r="AB55" i="111"/>
  <c r="V59" i="111"/>
  <c r="V60" i="111"/>
  <c r="D66" i="111"/>
  <c r="J68" i="111"/>
  <c r="AH71" i="111"/>
  <c r="B15" i="111" s="1"/>
  <c r="D21" i="112"/>
  <c r="P22" i="112"/>
  <c r="D23" i="112"/>
  <c r="V23" i="112"/>
  <c r="P24" i="112"/>
  <c r="D25" i="112"/>
  <c r="V25" i="112"/>
  <c r="P26" i="112"/>
  <c r="P29" i="112"/>
  <c r="J31" i="112"/>
  <c r="AB33" i="112"/>
  <c r="V36" i="112"/>
  <c r="V37" i="112"/>
  <c r="J40" i="112"/>
  <c r="J41" i="112"/>
  <c r="AB42" i="112"/>
  <c r="J43" i="112"/>
  <c r="AH44" i="112"/>
  <c r="P44" i="112"/>
  <c r="V50" i="112"/>
  <c r="J51" i="112"/>
  <c r="V51" i="112"/>
  <c r="V53" i="112"/>
  <c r="P54" i="112"/>
  <c r="AB54" i="112"/>
  <c r="J60" i="112"/>
  <c r="AB60" i="112"/>
  <c r="P62" i="112"/>
  <c r="V68" i="112"/>
  <c r="V22" i="113"/>
  <c r="D23" i="113"/>
  <c r="V24" i="113"/>
  <c r="D25" i="113"/>
  <c r="AH26" i="113"/>
  <c r="D51" i="113"/>
  <c r="Y70" i="108"/>
  <c r="AH26" i="108"/>
  <c r="AH32" i="108"/>
  <c r="D36" i="108"/>
  <c r="D43" i="108"/>
  <c r="D45" i="108"/>
  <c r="AI47" i="108"/>
  <c r="D48" i="108"/>
  <c r="D50" i="108"/>
  <c r="AH62" i="108"/>
  <c r="AH66" i="108"/>
  <c r="AH67" i="108"/>
  <c r="AH71" i="108"/>
  <c r="B15" i="108" s="1"/>
  <c r="AH29" i="107"/>
  <c r="AH71" i="107"/>
  <c r="B15" i="107" s="1"/>
  <c r="AH71" i="109"/>
  <c r="B15" i="109" s="1"/>
  <c r="J36" i="110"/>
  <c r="Y70" i="111"/>
  <c r="AH23" i="111"/>
  <c r="D31" i="111"/>
  <c r="AH33" i="111"/>
  <c r="AI35" i="111"/>
  <c r="AH37" i="111"/>
  <c r="AH59" i="111"/>
  <c r="AH62" i="111"/>
  <c r="AH66" i="111"/>
  <c r="AH30" i="112"/>
  <c r="AH49" i="112"/>
  <c r="AH23" i="113"/>
  <c r="AH25" i="113"/>
  <c r="AH28" i="113"/>
  <c r="P50" i="113"/>
  <c r="AB51" i="113"/>
  <c r="AB53" i="113"/>
  <c r="AB58" i="113"/>
  <c r="AB62" i="113"/>
  <c r="AI28" i="113"/>
  <c r="AH29" i="113"/>
  <c r="P29" i="113"/>
  <c r="AB29" i="113"/>
  <c r="D30" i="113"/>
  <c r="P30" i="113"/>
  <c r="AH31" i="113"/>
  <c r="P31" i="113"/>
  <c r="AB31" i="113"/>
  <c r="D32" i="113"/>
  <c r="P32" i="113"/>
  <c r="AH33" i="113"/>
  <c r="P33" i="113"/>
  <c r="AB33" i="113"/>
  <c r="AB37" i="113"/>
  <c r="D41" i="113"/>
  <c r="P41" i="113"/>
  <c r="V43" i="113"/>
  <c r="V45" i="113"/>
  <c r="V60" i="113"/>
  <c r="J61" i="113"/>
  <c r="V61" i="113"/>
  <c r="J62" i="113"/>
  <c r="AB63" i="113"/>
  <c r="V65" i="113"/>
  <c r="D68" i="113"/>
  <c r="P68" i="113"/>
  <c r="M21" i="114"/>
  <c r="AE21" i="114"/>
  <c r="AH22" i="114"/>
  <c r="P23" i="114"/>
  <c r="D24" i="114"/>
  <c r="V24" i="114"/>
  <c r="P25" i="114"/>
  <c r="D26" i="114"/>
  <c r="V26" i="114"/>
  <c r="D29" i="114"/>
  <c r="V29" i="114"/>
  <c r="D30" i="114"/>
  <c r="J33" i="114"/>
  <c r="P37" i="114"/>
  <c r="AB37" i="114"/>
  <c r="V40" i="114"/>
  <c r="D41" i="114"/>
  <c r="J41" i="114"/>
  <c r="V43" i="114"/>
  <c r="J44" i="114"/>
  <c r="AB44" i="114"/>
  <c r="P45" i="114"/>
  <c r="D47" i="114"/>
  <c r="D50" i="114"/>
  <c r="J51" i="114"/>
  <c r="D54" i="114"/>
  <c r="J55" i="114"/>
  <c r="AI57" i="114"/>
  <c r="V58" i="114"/>
  <c r="P61" i="114"/>
  <c r="D62" i="114"/>
  <c r="AH62" i="114"/>
  <c r="J63" i="114"/>
  <c r="V63" i="114"/>
  <c r="D64" i="114"/>
  <c r="AH64" i="114"/>
  <c r="J65" i="114"/>
  <c r="V65" i="114"/>
  <c r="AH21" i="115"/>
  <c r="V23" i="115"/>
  <c r="J24" i="115"/>
  <c r="V24" i="115"/>
  <c r="J26" i="115"/>
  <c r="V26" i="115"/>
  <c r="D29" i="115"/>
  <c r="J31" i="115"/>
  <c r="V33" i="115"/>
  <c r="AH35" i="115"/>
  <c r="AH36" i="115"/>
  <c r="P36" i="115"/>
  <c r="D37" i="115"/>
  <c r="AB40" i="115"/>
  <c r="D42" i="115"/>
  <c r="P42" i="115"/>
  <c r="D48" i="115"/>
  <c r="J48" i="115"/>
  <c r="P58" i="115"/>
  <c r="J59" i="115"/>
  <c r="AH59" i="115"/>
  <c r="D61" i="115"/>
  <c r="V67" i="115"/>
  <c r="J68" i="115"/>
  <c r="P23" i="116"/>
  <c r="AB23" i="116"/>
  <c r="P25" i="116"/>
  <c r="AB25" i="116"/>
  <c r="AH29" i="116"/>
  <c r="V30" i="116"/>
  <c r="D31" i="116"/>
  <c r="J33" i="116"/>
  <c r="J36" i="116"/>
  <c r="AB36" i="116"/>
  <c r="P40" i="116"/>
  <c r="J45" i="116"/>
  <c r="AI47" i="116"/>
  <c r="V49" i="116"/>
  <c r="P50" i="116"/>
  <c r="AB50" i="116"/>
  <c r="V55" i="116"/>
  <c r="J59" i="116"/>
  <c r="AB59" i="116"/>
  <c r="P61" i="116"/>
  <c r="V63" i="116"/>
  <c r="J64" i="116"/>
  <c r="V64" i="116"/>
  <c r="J65" i="116"/>
  <c r="P66" i="116"/>
  <c r="AB66" i="116"/>
  <c r="P67" i="116"/>
  <c r="AE21" i="117"/>
  <c r="AH25" i="117"/>
  <c r="P41" i="117"/>
  <c r="AH21" i="118"/>
  <c r="J29" i="113"/>
  <c r="J31" i="113"/>
  <c r="J33" i="113"/>
  <c r="V41" i="113"/>
  <c r="V42" i="113"/>
  <c r="J43" i="113"/>
  <c r="AB43" i="113"/>
  <c r="D45" i="113"/>
  <c r="P45" i="113"/>
  <c r="J53" i="113"/>
  <c r="AH57" i="113"/>
  <c r="AB59" i="113"/>
  <c r="V64" i="113"/>
  <c r="D66" i="113"/>
  <c r="V67" i="113"/>
  <c r="D21" i="114"/>
  <c r="P22" i="114"/>
  <c r="AB23" i="114"/>
  <c r="P24" i="114"/>
  <c r="AB25" i="114"/>
  <c r="P26" i="114"/>
  <c r="P29" i="114"/>
  <c r="AB29" i="114"/>
  <c r="V30" i="114"/>
  <c r="AH31" i="114"/>
  <c r="V33" i="114"/>
  <c r="V37" i="114"/>
  <c r="J40" i="114"/>
  <c r="AB40" i="114"/>
  <c r="P41" i="114"/>
  <c r="V44" i="114"/>
  <c r="J45" i="114"/>
  <c r="D48" i="114"/>
  <c r="V48" i="114"/>
  <c r="V49" i="114"/>
  <c r="AB51" i="114"/>
  <c r="D52" i="114"/>
  <c r="V52" i="114"/>
  <c r="V53" i="114"/>
  <c r="AB55" i="114"/>
  <c r="D57" i="114"/>
  <c r="P62" i="114"/>
  <c r="AB62" i="114"/>
  <c r="P64" i="114"/>
  <c r="AB64" i="114"/>
  <c r="P67" i="114"/>
  <c r="V22" i="115"/>
  <c r="AH24" i="115"/>
  <c r="D25" i="115"/>
  <c r="P33" i="115"/>
  <c r="AB37" i="115"/>
  <c r="D41" i="115"/>
  <c r="AH48" i="115"/>
  <c r="P48" i="115"/>
  <c r="V59" i="115"/>
  <c r="J60" i="115"/>
  <c r="J63" i="115"/>
  <c r="AH67" i="115"/>
  <c r="AH23" i="116"/>
  <c r="J24" i="116"/>
  <c r="V24" i="116"/>
  <c r="D25" i="116"/>
  <c r="AH25" i="116"/>
  <c r="J26" i="116"/>
  <c r="V26" i="116"/>
  <c r="J29" i="116"/>
  <c r="AB29" i="116"/>
  <c r="P30" i="116"/>
  <c r="AB30" i="116"/>
  <c r="V31" i="116"/>
  <c r="AH33" i="116"/>
  <c r="P33" i="116"/>
  <c r="AB33" i="116"/>
  <c r="V36" i="116"/>
  <c r="J37" i="116"/>
  <c r="V37" i="116"/>
  <c r="J41" i="116"/>
  <c r="AB42" i="116"/>
  <c r="J43" i="116"/>
  <c r="P44" i="116"/>
  <c r="V51" i="116"/>
  <c r="V53" i="116"/>
  <c r="P54" i="116"/>
  <c r="AB54" i="116"/>
  <c r="V59" i="116"/>
  <c r="V61" i="116"/>
  <c r="V62" i="116"/>
  <c r="J63" i="116"/>
  <c r="AB63" i="116"/>
  <c r="J66" i="116"/>
  <c r="V66" i="116"/>
  <c r="P68" i="116"/>
  <c r="AB68" i="116"/>
  <c r="AH23" i="117"/>
  <c r="V23" i="117"/>
  <c r="J50" i="117"/>
  <c r="AH57" i="117"/>
  <c r="J36" i="118"/>
  <c r="AH23" i="114"/>
  <c r="AH25" i="114"/>
  <c r="AI28" i="114"/>
  <c r="AH32" i="114"/>
  <c r="AH33" i="114"/>
  <c r="AH36" i="114"/>
  <c r="AH43" i="114"/>
  <c r="AH60" i="114"/>
  <c r="J66" i="114"/>
  <c r="J68" i="114"/>
  <c r="AH71" i="114"/>
  <c r="B15" i="114" s="1"/>
  <c r="AI28" i="115"/>
  <c r="AH31" i="115"/>
  <c r="D33" i="115"/>
  <c r="AH45" i="115"/>
  <c r="AH49" i="115"/>
  <c r="AH71" i="115"/>
  <c r="B15" i="115" s="1"/>
  <c r="AH21" i="116"/>
  <c r="AI28" i="117"/>
  <c r="P31" i="118"/>
  <c r="AH22" i="117"/>
  <c r="D23" i="117"/>
  <c r="V24" i="117"/>
  <c r="D25" i="117"/>
  <c r="AH26" i="117"/>
  <c r="V29" i="117"/>
  <c r="D33" i="117"/>
  <c r="AB36" i="117"/>
  <c r="V42" i="117"/>
  <c r="J43" i="117"/>
  <c r="V43" i="117"/>
  <c r="J44" i="117"/>
  <c r="AB45" i="117"/>
  <c r="D52" i="117"/>
  <c r="V52" i="117"/>
  <c r="J53" i="117"/>
  <c r="V53" i="117"/>
  <c r="J54" i="117"/>
  <c r="J55" i="117"/>
  <c r="V55" i="117"/>
  <c r="P59" i="117"/>
  <c r="V61" i="117"/>
  <c r="J62" i="117"/>
  <c r="AB62" i="117"/>
  <c r="J65" i="117"/>
  <c r="P67" i="117"/>
  <c r="AE70" i="118"/>
  <c r="AB23" i="118"/>
  <c r="P24" i="118"/>
  <c r="D31" i="118"/>
  <c r="V31" i="118"/>
  <c r="AH32" i="118"/>
  <c r="P36" i="118"/>
  <c r="AH37" i="118"/>
  <c r="P37" i="118"/>
  <c r="AI39" i="118"/>
  <c r="P39" i="118"/>
  <c r="V40" i="118"/>
  <c r="V42" i="118"/>
  <c r="AH43" i="118"/>
  <c r="V45" i="118"/>
  <c r="AH49" i="118"/>
  <c r="D52" i="118"/>
  <c r="V54" i="118"/>
  <c r="AB65" i="118"/>
  <c r="AB67" i="118"/>
  <c r="AH71" i="118"/>
  <c r="B15" i="118" s="1"/>
  <c r="Y70" i="119"/>
  <c r="AH22" i="119"/>
  <c r="P22" i="119"/>
  <c r="D25" i="119"/>
  <c r="V25" i="119"/>
  <c r="J26" i="119"/>
  <c r="AB31" i="119"/>
  <c r="AH32" i="119"/>
  <c r="P32" i="119"/>
  <c r="V42" i="119"/>
  <c r="J43" i="119"/>
  <c r="V51" i="119"/>
  <c r="J52" i="119"/>
  <c r="AI57" i="119"/>
  <c r="P61" i="119"/>
  <c r="AH62" i="119"/>
  <c r="P63" i="119"/>
  <c r="V68" i="119"/>
  <c r="AH71" i="119"/>
  <c r="B15" i="119" s="1"/>
  <c r="Y70" i="120"/>
  <c r="V23" i="120"/>
  <c r="J24" i="120"/>
  <c r="V24" i="120"/>
  <c r="J26" i="120"/>
  <c r="V26" i="120"/>
  <c r="P30" i="120"/>
  <c r="P31" i="120"/>
  <c r="D32" i="120"/>
  <c r="V32" i="120"/>
  <c r="J33" i="120"/>
  <c r="V33" i="120"/>
  <c r="AI35" i="120"/>
  <c r="AH41" i="120"/>
  <c r="P41" i="120"/>
  <c r="D42" i="120"/>
  <c r="P42" i="120"/>
  <c r="AH43" i="120"/>
  <c r="P43" i="120"/>
  <c r="V45" i="120"/>
  <c r="V48" i="120"/>
  <c r="J50" i="120"/>
  <c r="J62" i="120"/>
  <c r="AH41" i="118"/>
  <c r="AH64" i="120"/>
  <c r="D64" i="120"/>
  <c r="AI21" i="117"/>
  <c r="AB22" i="117"/>
  <c r="AB24" i="117"/>
  <c r="AB26" i="117"/>
  <c r="AH29" i="117"/>
  <c r="P29" i="117"/>
  <c r="D30" i="117"/>
  <c r="P30" i="117"/>
  <c r="AH31" i="117"/>
  <c r="P31" i="117"/>
  <c r="V37" i="117"/>
  <c r="AH39" i="117"/>
  <c r="AB41" i="117"/>
  <c r="AH48" i="117"/>
  <c r="P48" i="117"/>
  <c r="D49" i="117"/>
  <c r="P49" i="117"/>
  <c r="V50" i="117"/>
  <c r="V51" i="117"/>
  <c r="AB52" i="117"/>
  <c r="D57" i="117"/>
  <c r="V59" i="117"/>
  <c r="J60" i="117"/>
  <c r="V60" i="117"/>
  <c r="V67" i="117"/>
  <c r="J68" i="117"/>
  <c r="V68" i="117"/>
  <c r="AH71" i="117"/>
  <c r="B15" i="117" s="1"/>
  <c r="D23" i="118"/>
  <c r="V23" i="118"/>
  <c r="AH24" i="118"/>
  <c r="AB31" i="118"/>
  <c r="P32" i="118"/>
  <c r="V36" i="118"/>
  <c r="D41" i="118"/>
  <c r="V44" i="118"/>
  <c r="V49" i="118"/>
  <c r="V51" i="118"/>
  <c r="V53" i="118"/>
  <c r="P58" i="118"/>
  <c r="V65" i="118"/>
  <c r="D66" i="118"/>
  <c r="J22" i="119"/>
  <c r="Y21" i="119"/>
  <c r="AB25" i="119"/>
  <c r="AH26" i="119"/>
  <c r="P26" i="119"/>
  <c r="AH28" i="119"/>
  <c r="D31" i="119"/>
  <c r="V31" i="119"/>
  <c r="J32" i="119"/>
  <c r="J39" i="119"/>
  <c r="V44" i="119"/>
  <c r="J45" i="119"/>
  <c r="AH51" i="119"/>
  <c r="V55" i="119"/>
  <c r="P60" i="119"/>
  <c r="P62" i="119"/>
  <c r="AH68" i="119"/>
  <c r="AH24" i="120"/>
  <c r="D25" i="120"/>
  <c r="V30" i="120"/>
  <c r="V36" i="120"/>
  <c r="J37" i="120"/>
  <c r="V41" i="120"/>
  <c r="AB44" i="120"/>
  <c r="AB45" i="120"/>
  <c r="P52" i="120"/>
  <c r="AH58" i="120"/>
  <c r="D58" i="120"/>
  <c r="P58" i="120"/>
  <c r="D59" i="120"/>
  <c r="P59" i="120"/>
  <c r="P64" i="120"/>
  <c r="AB64" i="120"/>
  <c r="AH50" i="117"/>
  <c r="AH54" i="117"/>
  <c r="AH22" i="118"/>
  <c r="AH28" i="118"/>
  <c r="AH36" i="118"/>
  <c r="AE70" i="119"/>
  <c r="AH24" i="119"/>
  <c r="D30" i="119"/>
  <c r="AH37" i="119"/>
  <c r="AH40" i="119"/>
  <c r="AH47" i="119"/>
  <c r="D60" i="119"/>
  <c r="V61" i="119"/>
  <c r="V63" i="119"/>
  <c r="V64" i="119"/>
  <c r="J65" i="119"/>
  <c r="AB24" i="120"/>
  <c r="AB25" i="120"/>
  <c r="AB26" i="120"/>
  <c r="P29" i="120"/>
  <c r="AB33" i="120"/>
  <c r="AH36" i="120"/>
  <c r="P40" i="120"/>
  <c r="V43" i="120"/>
  <c r="J44" i="120"/>
  <c r="AI47" i="120"/>
  <c r="P51" i="120"/>
  <c r="AB51" i="120"/>
  <c r="AB53" i="120"/>
  <c r="J68" i="120"/>
  <c r="D49" i="120"/>
  <c r="P49" i="120"/>
  <c r="J53" i="120"/>
  <c r="V53" i="120"/>
  <c r="J54" i="120"/>
  <c r="AB55" i="120"/>
  <c r="V58" i="120"/>
  <c r="J65" i="120"/>
  <c r="J66" i="120"/>
  <c r="V67" i="120"/>
  <c r="AH71" i="120"/>
  <c r="B15" i="120" s="1"/>
  <c r="AE70" i="121"/>
  <c r="AH23" i="121"/>
  <c r="P23" i="121"/>
  <c r="V26" i="121"/>
  <c r="V29" i="121"/>
  <c r="J30" i="121"/>
  <c r="AB31" i="121"/>
  <c r="AH32" i="121"/>
  <c r="P32" i="121"/>
  <c r="D36" i="121"/>
  <c r="V42" i="121"/>
  <c r="P43" i="121"/>
  <c r="AB43" i="121"/>
  <c r="P44" i="121"/>
  <c r="AB44" i="121"/>
  <c r="J49" i="121"/>
  <c r="AH53" i="121"/>
  <c r="P53" i="121"/>
  <c r="AB53" i="121"/>
  <c r="D54" i="121"/>
  <c r="P54" i="121"/>
  <c r="D55" i="121"/>
  <c r="D57" i="121"/>
  <c r="D61" i="121"/>
  <c r="D63" i="121"/>
  <c r="V63" i="121"/>
  <c r="P67" i="121"/>
  <c r="AH22" i="122"/>
  <c r="V25" i="122"/>
  <c r="J26" i="122"/>
  <c r="V26" i="122"/>
  <c r="AH29" i="122"/>
  <c r="AH30" i="122"/>
  <c r="V33" i="122"/>
  <c r="AH36" i="122"/>
  <c r="J40" i="122"/>
  <c r="AB41" i="122"/>
  <c r="AH42" i="122"/>
  <c r="AH43" i="122"/>
  <c r="AH50" i="122"/>
  <c r="V55" i="122"/>
  <c r="P58" i="122"/>
  <c r="J62" i="122"/>
  <c r="AB62" i="122"/>
  <c r="AH63" i="122"/>
  <c r="AB63" i="122"/>
  <c r="V64" i="122"/>
  <c r="AH66" i="122"/>
  <c r="P66" i="122"/>
  <c r="AB66" i="122"/>
  <c r="V67" i="122"/>
  <c r="V68" i="122"/>
  <c r="V24" i="123"/>
  <c r="AB29" i="123"/>
  <c r="J30" i="123"/>
  <c r="AB30" i="123"/>
  <c r="D32" i="123"/>
  <c r="V36" i="123"/>
  <c r="V37" i="123"/>
  <c r="J40" i="123"/>
  <c r="J41" i="123"/>
  <c r="AB42" i="123"/>
  <c r="AH43" i="123"/>
  <c r="P43" i="123"/>
  <c r="D48" i="123"/>
  <c r="AI57" i="123"/>
  <c r="D63" i="123"/>
  <c r="AH67" i="123"/>
  <c r="V23" i="121"/>
  <c r="D29" i="121"/>
  <c r="V31" i="121"/>
  <c r="J32" i="121"/>
  <c r="D42" i="121"/>
  <c r="AH45" i="121"/>
  <c r="AB68" i="121"/>
  <c r="AH23" i="122"/>
  <c r="AH24" i="122"/>
  <c r="AI28" i="122"/>
  <c r="J29" i="122"/>
  <c r="AH31" i="122"/>
  <c r="AH32" i="122"/>
  <c r="AH37" i="122"/>
  <c r="AI39" i="122"/>
  <c r="V41" i="122"/>
  <c r="J42" i="122"/>
  <c r="AH44" i="122"/>
  <c r="AH45" i="122"/>
  <c r="J50" i="122"/>
  <c r="AB51" i="122"/>
  <c r="AH59" i="122"/>
  <c r="P61" i="122"/>
  <c r="J63" i="122"/>
  <c r="AH24" i="123"/>
  <c r="V29" i="123"/>
  <c r="AI35" i="123"/>
  <c r="V42" i="123"/>
  <c r="J43" i="123"/>
  <c r="AH45" i="123"/>
  <c r="AH25" i="122"/>
  <c r="AH33" i="122"/>
  <c r="D58" i="123"/>
  <c r="AH54" i="120"/>
  <c r="P54" i="120"/>
  <c r="AI57" i="120"/>
  <c r="V62" i="120"/>
  <c r="AH66" i="120"/>
  <c r="P66" i="120"/>
  <c r="D67" i="120"/>
  <c r="P67" i="120"/>
  <c r="AH68" i="120"/>
  <c r="V24" i="121"/>
  <c r="J25" i="121"/>
  <c r="AI28" i="121"/>
  <c r="P29" i="121"/>
  <c r="AB29" i="121"/>
  <c r="AH30" i="121"/>
  <c r="P30" i="121"/>
  <c r="P36" i="121"/>
  <c r="AB36" i="121"/>
  <c r="P37" i="121"/>
  <c r="J40" i="121"/>
  <c r="AB40" i="121"/>
  <c r="AB41" i="121"/>
  <c r="AB42" i="121"/>
  <c r="D45" i="121"/>
  <c r="V45" i="121"/>
  <c r="AB48" i="121"/>
  <c r="AB50" i="121"/>
  <c r="P51" i="121"/>
  <c r="V52" i="121"/>
  <c r="J55" i="121"/>
  <c r="V55" i="121"/>
  <c r="V58" i="121"/>
  <c r="D65" i="121"/>
  <c r="V65" i="121"/>
  <c r="AH66" i="121"/>
  <c r="V67" i="121"/>
  <c r="AH68" i="121"/>
  <c r="AH21" i="122"/>
  <c r="V23" i="122"/>
  <c r="J24" i="122"/>
  <c r="AB26" i="122"/>
  <c r="AH28" i="122"/>
  <c r="V31" i="122"/>
  <c r="J32" i="122"/>
  <c r="AH35" i="122"/>
  <c r="V37" i="122"/>
  <c r="AH39" i="122"/>
  <c r="AH40" i="122"/>
  <c r="AH41" i="122"/>
  <c r="V44" i="122"/>
  <c r="J45" i="122"/>
  <c r="AH48" i="122"/>
  <c r="V48" i="122"/>
  <c r="V50" i="122"/>
  <c r="J51" i="122"/>
  <c r="J53" i="122"/>
  <c r="P55" i="122"/>
  <c r="D59" i="122"/>
  <c r="V59" i="122"/>
  <c r="P64" i="122"/>
  <c r="AB68" i="122"/>
  <c r="AH71" i="122"/>
  <c r="B15" i="122" s="1"/>
  <c r="AH22" i="123"/>
  <c r="P22" i="123"/>
  <c r="AB22" i="123"/>
  <c r="P23" i="123"/>
  <c r="D24" i="123"/>
  <c r="AI28" i="123"/>
  <c r="D30" i="123"/>
  <c r="P37" i="123"/>
  <c r="AB37" i="123"/>
  <c r="AB40" i="123"/>
  <c r="AH41" i="123"/>
  <c r="P41" i="123"/>
  <c r="D45" i="123"/>
  <c r="V45" i="123"/>
  <c r="AB60" i="123"/>
  <c r="AH52" i="123"/>
  <c r="P52" i="123"/>
  <c r="D53" i="123"/>
  <c r="P53" i="123"/>
  <c r="AH54" i="123"/>
  <c r="P54" i="123"/>
  <c r="J58" i="123"/>
  <c r="J60" i="123"/>
  <c r="V60" i="123"/>
  <c r="J61" i="123"/>
  <c r="P62" i="123"/>
  <c r="AB63" i="123"/>
  <c r="AB67" i="123"/>
  <c r="AH71" i="123"/>
  <c r="B15" i="123" s="1"/>
  <c r="J21" i="125"/>
  <c r="P22" i="125"/>
  <c r="D23" i="125"/>
  <c r="P23" i="125"/>
  <c r="P24" i="125"/>
  <c r="AB24" i="125"/>
  <c r="D25" i="125"/>
  <c r="P25" i="125"/>
  <c r="P26" i="125"/>
  <c r="AB26" i="125"/>
  <c r="AH28" i="125"/>
  <c r="AH30" i="125"/>
  <c r="AH32" i="125"/>
  <c r="AB43" i="125"/>
  <c r="J45" i="125"/>
  <c r="P52" i="125"/>
  <c r="D53" i="125"/>
  <c r="P54" i="125"/>
  <c r="AI57" i="125"/>
  <c r="J58" i="125"/>
  <c r="J60" i="125"/>
  <c r="V60" i="125"/>
  <c r="J61" i="125"/>
  <c r="V61" i="125"/>
  <c r="J63" i="125"/>
  <c r="V63" i="125"/>
  <c r="J64" i="125"/>
  <c r="V64" i="125"/>
  <c r="J65" i="125"/>
  <c r="V65" i="125"/>
  <c r="J66" i="125"/>
  <c r="J68" i="125"/>
  <c r="V68" i="125"/>
  <c r="M21" i="126"/>
  <c r="AE21" i="126"/>
  <c r="V23" i="126"/>
  <c r="J24" i="126"/>
  <c r="AB24" i="126"/>
  <c r="P29" i="126"/>
  <c r="D30" i="126"/>
  <c r="V33" i="126"/>
  <c r="AB36" i="126"/>
  <c r="AB41" i="126"/>
  <c r="AB43" i="126"/>
  <c r="D51" i="126"/>
  <c r="P51" i="126"/>
  <c r="AH55" i="126"/>
  <c r="D55" i="126"/>
  <c r="P55" i="126"/>
  <c r="Y70" i="125"/>
  <c r="AH31" i="125"/>
  <c r="AH33" i="125"/>
  <c r="AH39" i="125"/>
  <c r="AH45" i="125"/>
  <c r="S21" i="126"/>
  <c r="AH28" i="126"/>
  <c r="AH31" i="126"/>
  <c r="J41" i="126"/>
  <c r="AH45" i="126"/>
  <c r="J45" i="126"/>
  <c r="AH50" i="126"/>
  <c r="D50" i="126"/>
  <c r="AH57" i="126"/>
  <c r="D60" i="126"/>
  <c r="D61" i="126"/>
  <c r="AH61" i="126"/>
  <c r="D64" i="126"/>
  <c r="D65" i="126"/>
  <c r="AH65" i="126"/>
  <c r="AB49" i="123"/>
  <c r="D52" i="123"/>
  <c r="V52" i="123"/>
  <c r="AB55" i="123"/>
  <c r="P58" i="123"/>
  <c r="AB58" i="123"/>
  <c r="J62" i="123"/>
  <c r="AH65" i="123"/>
  <c r="D67" i="123"/>
  <c r="J67" i="123"/>
  <c r="AH22" i="125"/>
  <c r="AH24" i="125"/>
  <c r="AH26" i="125"/>
  <c r="D29" i="125"/>
  <c r="P29" i="125"/>
  <c r="P30" i="125"/>
  <c r="AB30" i="125"/>
  <c r="D31" i="125"/>
  <c r="P31" i="125"/>
  <c r="P32" i="125"/>
  <c r="AB32" i="125"/>
  <c r="D33" i="125"/>
  <c r="P33" i="125"/>
  <c r="D35" i="125"/>
  <c r="P36" i="125"/>
  <c r="AB36" i="125"/>
  <c r="D37" i="125"/>
  <c r="P37" i="125"/>
  <c r="AH41" i="125"/>
  <c r="J43" i="125"/>
  <c r="AH43" i="125"/>
  <c r="AB45" i="125"/>
  <c r="J47" i="125"/>
  <c r="P48" i="125"/>
  <c r="P55" i="125"/>
  <c r="AB55" i="125"/>
  <c r="D57" i="125"/>
  <c r="AB59" i="125"/>
  <c r="D61" i="125"/>
  <c r="D62" i="125"/>
  <c r="AB62" i="125"/>
  <c r="D65" i="125"/>
  <c r="AB67" i="125"/>
  <c r="P21" i="126"/>
  <c r="P23" i="126"/>
  <c r="D24" i="126"/>
  <c r="V29" i="126"/>
  <c r="J30" i="126"/>
  <c r="AB30" i="126"/>
  <c r="P33" i="126"/>
  <c r="J37" i="126"/>
  <c r="AH37" i="126"/>
  <c r="AH40" i="125"/>
  <c r="AH59" i="125"/>
  <c r="AH67" i="125"/>
  <c r="AH35" i="126"/>
  <c r="J48" i="126"/>
  <c r="J49" i="126"/>
  <c r="J58" i="126"/>
  <c r="J62" i="126"/>
  <c r="J66" i="126"/>
  <c r="P37" i="126"/>
  <c r="AH39" i="126"/>
  <c r="J40" i="126"/>
  <c r="J42" i="126"/>
  <c r="J44" i="126"/>
  <c r="AB48" i="126"/>
  <c r="V50" i="126"/>
  <c r="J51" i="126"/>
  <c r="P53" i="126"/>
  <c r="AB53" i="126"/>
  <c r="D54" i="126"/>
  <c r="P54" i="126"/>
  <c r="J55" i="126"/>
  <c r="P58" i="126"/>
  <c r="AH62" i="126"/>
  <c r="P62" i="126"/>
  <c r="P66" i="126"/>
  <c r="AB66" i="126"/>
  <c r="D67" i="126"/>
  <c r="P67" i="126"/>
  <c r="D68" i="126"/>
  <c r="AH71" i="126"/>
  <c r="B15" i="126" s="1"/>
  <c r="D21" i="127"/>
  <c r="S70" i="127"/>
  <c r="D23" i="127"/>
  <c r="V23" i="127"/>
  <c r="D24" i="127"/>
  <c r="J24" i="127"/>
  <c r="AB29" i="127"/>
  <c r="P30" i="127"/>
  <c r="D33" i="127"/>
  <c r="V33" i="127"/>
  <c r="D35" i="127"/>
  <c r="D37" i="127"/>
  <c r="V37" i="127"/>
  <c r="AI39" i="127"/>
  <c r="P40" i="127"/>
  <c r="D42" i="127"/>
  <c r="AH47" i="127"/>
  <c r="V48" i="127"/>
  <c r="D49" i="127"/>
  <c r="V50" i="127"/>
  <c r="AH52" i="127"/>
  <c r="AB54" i="127"/>
  <c r="AH57" i="127"/>
  <c r="J59" i="127"/>
  <c r="AB59" i="127"/>
  <c r="P60" i="127"/>
  <c r="AB60" i="127"/>
  <c r="D61" i="127"/>
  <c r="P61" i="127"/>
  <c r="P62" i="127"/>
  <c r="AB62" i="127"/>
  <c r="D63" i="127"/>
  <c r="P63" i="127"/>
  <c r="P64" i="127"/>
  <c r="AB64" i="127"/>
  <c r="D65" i="127"/>
  <c r="P65" i="127"/>
  <c r="D66" i="127"/>
  <c r="V67" i="127"/>
  <c r="J68" i="127"/>
  <c r="D22" i="128"/>
  <c r="AH22" i="128"/>
  <c r="P23" i="128"/>
  <c r="D24" i="128"/>
  <c r="V24" i="128"/>
  <c r="P25" i="128"/>
  <c r="D26" i="128"/>
  <c r="V26" i="128"/>
  <c r="V29" i="128"/>
  <c r="AH30" i="128"/>
  <c r="V32" i="128"/>
  <c r="V33" i="128"/>
  <c r="P37" i="128"/>
  <c r="AB37" i="128"/>
  <c r="V43" i="128"/>
  <c r="D44" i="128"/>
  <c r="J44" i="128"/>
  <c r="V44" i="128"/>
  <c r="J45" i="128"/>
  <c r="AB49" i="128"/>
  <c r="AH50" i="128"/>
  <c r="P50" i="128"/>
  <c r="D54" i="128"/>
  <c r="V54" i="128"/>
  <c r="J55" i="128"/>
  <c r="V55" i="128"/>
  <c r="V60" i="128"/>
  <c r="D61" i="128"/>
  <c r="V61" i="128"/>
  <c r="J64" i="128"/>
  <c r="J66" i="128"/>
  <c r="J68" i="128"/>
  <c r="AB68" i="126"/>
  <c r="S21" i="127"/>
  <c r="AH28" i="127"/>
  <c r="P31" i="127"/>
  <c r="AH32" i="127"/>
  <c r="D36" i="127"/>
  <c r="AH36" i="127"/>
  <c r="J39" i="127"/>
  <c r="P41" i="127"/>
  <c r="P48" i="127"/>
  <c r="AB49" i="127"/>
  <c r="P50" i="127"/>
  <c r="D51" i="127"/>
  <c r="AB66" i="127"/>
  <c r="P67" i="127"/>
  <c r="D68" i="127"/>
  <c r="G70" i="128"/>
  <c r="AB22" i="128"/>
  <c r="AB24" i="128"/>
  <c r="AB26" i="128"/>
  <c r="AH31" i="128"/>
  <c r="AB31" i="128"/>
  <c r="AI35" i="128"/>
  <c r="V37" i="128"/>
  <c r="J41" i="128"/>
  <c r="AH42" i="128"/>
  <c r="D45" i="128"/>
  <c r="D48" i="128"/>
  <c r="V49" i="128"/>
  <c r="J50" i="128"/>
  <c r="AH52" i="128"/>
  <c r="P60" i="128"/>
  <c r="D63" i="128"/>
  <c r="AH63" i="128"/>
  <c r="AH21" i="129"/>
  <c r="AB44" i="126"/>
  <c r="V52" i="126"/>
  <c r="AB59" i="126"/>
  <c r="AB61" i="126"/>
  <c r="AB63" i="126"/>
  <c r="AB65" i="126"/>
  <c r="V67" i="126"/>
  <c r="J68" i="126"/>
  <c r="AH22" i="127"/>
  <c r="P22" i="127"/>
  <c r="Y21" i="127"/>
  <c r="D25" i="127"/>
  <c r="V25" i="127"/>
  <c r="D26" i="127"/>
  <c r="J26" i="127"/>
  <c r="AB31" i="127"/>
  <c r="P32" i="127"/>
  <c r="P36" i="127"/>
  <c r="AB43" i="127"/>
  <c r="P44" i="127"/>
  <c r="D45" i="127"/>
  <c r="V45" i="127"/>
  <c r="AH50" i="127"/>
  <c r="AB52" i="127"/>
  <c r="P53" i="127"/>
  <c r="D54" i="127"/>
  <c r="P55" i="127"/>
  <c r="AI57" i="127"/>
  <c r="P58" i="127"/>
  <c r="D59" i="127"/>
  <c r="V61" i="127"/>
  <c r="V63" i="127"/>
  <c r="V65" i="127"/>
  <c r="AH67" i="127"/>
  <c r="AB68" i="127"/>
  <c r="AH23" i="128"/>
  <c r="AH25" i="128"/>
  <c r="P29" i="128"/>
  <c r="J31" i="128"/>
  <c r="AB33" i="128"/>
  <c r="P36" i="128"/>
  <c r="V41" i="128"/>
  <c r="J42" i="128"/>
  <c r="AB44" i="128"/>
  <c r="P45" i="128"/>
  <c r="AH47" i="128"/>
  <c r="P48" i="128"/>
  <c r="V52" i="128"/>
  <c r="J53" i="128"/>
  <c r="AB55" i="128"/>
  <c r="V58" i="128"/>
  <c r="AH59" i="128"/>
  <c r="V59" i="128"/>
  <c r="AB62" i="128"/>
  <c r="P63" i="128"/>
  <c r="P65" i="128"/>
  <c r="P67" i="128"/>
  <c r="G70" i="129"/>
  <c r="AE70" i="129"/>
  <c r="P22" i="129"/>
  <c r="D23" i="129"/>
  <c r="S21" i="129"/>
  <c r="P24" i="129"/>
  <c r="AB24" i="129"/>
  <c r="D25" i="129"/>
  <c r="P25" i="129"/>
  <c r="P26" i="129"/>
  <c r="AB26" i="129"/>
  <c r="D28" i="129"/>
  <c r="AB29" i="129"/>
  <c r="J31" i="129"/>
  <c r="V31" i="129"/>
  <c r="J32" i="129"/>
  <c r="D35" i="129"/>
  <c r="P37" i="129"/>
  <c r="D39" i="129"/>
  <c r="AH40" i="129"/>
  <c r="V40" i="129"/>
  <c r="D41" i="129"/>
  <c r="AH42" i="129"/>
  <c r="V42" i="129"/>
  <c r="D43" i="129"/>
  <c r="AH44" i="129"/>
  <c r="V44" i="129"/>
  <c r="D45" i="129"/>
  <c r="J47" i="129"/>
  <c r="P51" i="129"/>
  <c r="D52" i="129"/>
  <c r="AB52" i="129"/>
  <c r="P53" i="129"/>
  <c r="D54" i="129"/>
  <c r="AB54" i="129"/>
  <c r="P55" i="129"/>
  <c r="AB55" i="129"/>
  <c r="J58" i="129"/>
  <c r="J59" i="129"/>
  <c r="D61" i="129"/>
  <c r="P61" i="129"/>
  <c r="P62" i="129"/>
  <c r="AB62" i="129"/>
  <c r="D64" i="129"/>
  <c r="J64" i="129"/>
  <c r="J65" i="129"/>
  <c r="J66" i="129"/>
  <c r="V66" i="129"/>
  <c r="J67" i="129"/>
  <c r="P68" i="129"/>
  <c r="V22" i="130"/>
  <c r="AB26" i="130"/>
  <c r="P27" i="130"/>
  <c r="V30" i="130"/>
  <c r="P34" i="130"/>
  <c r="P37" i="130"/>
  <c r="AB39" i="130"/>
  <c r="P40" i="130"/>
  <c r="V43" i="130"/>
  <c r="AH44" i="130"/>
  <c r="J49" i="130"/>
  <c r="V51" i="130"/>
  <c r="AH52" i="130"/>
  <c r="P57" i="130"/>
  <c r="AB57" i="130"/>
  <c r="AH59" i="130"/>
  <c r="AB62" i="130"/>
  <c r="D66" i="130"/>
  <c r="AH67" i="130"/>
  <c r="AH71" i="130"/>
  <c r="J71" i="130"/>
  <c r="D72" i="130"/>
  <c r="AB72" i="130"/>
  <c r="AH73" i="130"/>
  <c r="AH78" i="130"/>
  <c r="V78" i="130"/>
  <c r="AH71" i="128"/>
  <c r="B15" i="128" s="1"/>
  <c r="S70" i="129"/>
  <c r="AH22" i="129"/>
  <c r="Y21" i="129"/>
  <c r="AH24" i="129"/>
  <c r="AH26" i="129"/>
  <c r="D31" i="129"/>
  <c r="D33" i="129"/>
  <c r="V33" i="129"/>
  <c r="AI35" i="129"/>
  <c r="J48" i="129"/>
  <c r="V48" i="129"/>
  <c r="AH49" i="129"/>
  <c r="J50" i="129"/>
  <c r="V50" i="129"/>
  <c r="AB53" i="129"/>
  <c r="P58" i="129"/>
  <c r="J62" i="129"/>
  <c r="P64" i="129"/>
  <c r="V67" i="129"/>
  <c r="J68" i="129"/>
  <c r="AB22" i="130"/>
  <c r="P23" i="130"/>
  <c r="V26" i="130"/>
  <c r="AB30" i="130"/>
  <c r="P31" i="130"/>
  <c r="V39" i="130"/>
  <c r="AB43" i="130"/>
  <c r="P44" i="130"/>
  <c r="P47" i="130"/>
  <c r="AB47" i="130"/>
  <c r="J59" i="130"/>
  <c r="AH61" i="130"/>
  <c r="V61" i="130"/>
  <c r="AH64" i="130"/>
  <c r="V64" i="130"/>
  <c r="J67" i="130"/>
  <c r="J73" i="130"/>
  <c r="AB76" i="130"/>
  <c r="D80" i="130"/>
  <c r="AH81" i="130"/>
  <c r="M70" i="129"/>
  <c r="V23" i="129"/>
  <c r="V25" i="129"/>
  <c r="D29" i="129"/>
  <c r="AH36" i="129"/>
  <c r="AH37" i="129"/>
  <c r="V37" i="129"/>
  <c r="J41" i="129"/>
  <c r="J43" i="129"/>
  <c r="J45" i="129"/>
  <c r="AI47" i="129"/>
  <c r="AH51" i="129"/>
  <c r="J52" i="129"/>
  <c r="V52" i="129"/>
  <c r="AH53" i="129"/>
  <c r="J54" i="129"/>
  <c r="V54" i="129"/>
  <c r="AH57" i="129"/>
  <c r="AH59" i="129"/>
  <c r="V63" i="129"/>
  <c r="P65" i="129"/>
  <c r="AB65" i="129"/>
  <c r="D67" i="129"/>
  <c r="M21" i="130"/>
  <c r="V24" i="130"/>
  <c r="AB28" i="130"/>
  <c r="P29" i="130"/>
  <c r="V32" i="130"/>
  <c r="AB35" i="130"/>
  <c r="AH38" i="130"/>
  <c r="AB41" i="130"/>
  <c r="P42" i="130"/>
  <c r="AH46" i="130"/>
  <c r="V46" i="130"/>
  <c r="AB52" i="130"/>
  <c r="AB55" i="130"/>
  <c r="P56" i="130"/>
  <c r="D58" i="130"/>
  <c r="P58" i="130"/>
  <c r="V59" i="130"/>
  <c r="AH60" i="130"/>
  <c r="AH63" i="130"/>
  <c r="AH68" i="130"/>
  <c r="AI71" i="130"/>
  <c r="AH74" i="130"/>
  <c r="P79" i="130"/>
  <c r="V47" i="130"/>
  <c r="AH48" i="130"/>
  <c r="AB51" i="130"/>
  <c r="P52" i="130"/>
  <c r="AH57" i="130"/>
  <c r="V57" i="130"/>
  <c r="AH58" i="130"/>
  <c r="AB61" i="130"/>
  <c r="P62" i="130"/>
  <c r="AH65" i="130"/>
  <c r="V65" i="130"/>
  <c r="AH66" i="130"/>
  <c r="AB69" i="130"/>
  <c r="AH72" i="130"/>
  <c r="AB75" i="130"/>
  <c r="P76" i="130"/>
  <c r="AH79" i="130"/>
  <c r="V79" i="130"/>
  <c r="AH80" i="130"/>
  <c r="AB83" i="130"/>
  <c r="P84" i="130"/>
  <c r="AH88" i="130"/>
  <c r="AH91" i="130"/>
  <c r="V91" i="130"/>
  <c r="AH92" i="130"/>
  <c r="V93" i="130"/>
  <c r="J97" i="130"/>
  <c r="AB97" i="130"/>
  <c r="AH98" i="130"/>
  <c r="P98" i="130"/>
  <c r="AB98" i="130"/>
  <c r="P99" i="130"/>
  <c r="V101" i="130"/>
  <c r="AH106" i="130"/>
  <c r="V110" i="130"/>
  <c r="J111" i="130"/>
  <c r="V111" i="130"/>
  <c r="J112" i="130"/>
  <c r="AH114" i="130"/>
  <c r="P114" i="130"/>
  <c r="P115" i="130"/>
  <c r="D116" i="130"/>
  <c r="P116" i="130"/>
  <c r="J117" i="130"/>
  <c r="V117" i="130"/>
  <c r="J119" i="130"/>
  <c r="V119" i="130"/>
  <c r="J120" i="130"/>
  <c r="AB120" i="130"/>
  <c r="D123" i="130"/>
  <c r="AH123" i="130"/>
  <c r="V123" i="130"/>
  <c r="P124" i="130"/>
  <c r="D125" i="130"/>
  <c r="AH125" i="130"/>
  <c r="V125" i="130"/>
  <c r="P126" i="130"/>
  <c r="D127" i="130"/>
  <c r="AH127" i="130"/>
  <c r="V127" i="130"/>
  <c r="P128" i="130"/>
  <c r="D129" i="130"/>
  <c r="AH129" i="130"/>
  <c r="V129" i="130"/>
  <c r="P130" i="130"/>
  <c r="D131" i="130"/>
  <c r="AH131" i="130"/>
  <c r="V131" i="130"/>
  <c r="P132" i="130"/>
  <c r="D133" i="130"/>
  <c r="AH133" i="130"/>
  <c r="V133" i="130"/>
  <c r="P134" i="130"/>
  <c r="D135" i="130"/>
  <c r="AH135" i="130"/>
  <c r="V135" i="130"/>
  <c r="P136" i="130"/>
  <c r="D137" i="130"/>
  <c r="AH137" i="130"/>
  <c r="V137" i="130"/>
  <c r="AB143" i="130"/>
  <c r="AB145" i="130"/>
  <c r="D146" i="130"/>
  <c r="J148" i="130"/>
  <c r="V148" i="130"/>
  <c r="D150" i="130"/>
  <c r="S139" i="130"/>
  <c r="AB151" i="130"/>
  <c r="D152" i="130"/>
  <c r="V153" i="130"/>
  <c r="AI156" i="130"/>
  <c r="V158" i="130"/>
  <c r="D159" i="130"/>
  <c r="AB162" i="130"/>
  <c r="P163" i="130"/>
  <c r="AB164" i="130"/>
  <c r="AB166" i="130"/>
  <c r="J168" i="130"/>
  <c r="P171" i="130"/>
  <c r="D173" i="130"/>
  <c r="J174" i="130"/>
  <c r="P177" i="130"/>
  <c r="P178" i="130"/>
  <c r="D179" i="130"/>
  <c r="AB179" i="130"/>
  <c r="P180" i="130"/>
  <c r="D181" i="130"/>
  <c r="AB181" i="130"/>
  <c r="AB183" i="130"/>
  <c r="P184" i="130"/>
  <c r="D185" i="130"/>
  <c r="V185"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5" i="130"/>
  <c r="AH86" i="130"/>
  <c r="AH89" i="130"/>
  <c r="AH90" i="130"/>
  <c r="AH96" i="130"/>
  <c r="AH103" i="130"/>
  <c r="AH105" i="130"/>
  <c r="D112" i="130"/>
  <c r="J141" i="130"/>
  <c r="J143" i="130"/>
  <c r="AH147" i="130"/>
  <c r="D149" i="130"/>
  <c r="Y173" i="130"/>
  <c r="J178" i="130"/>
  <c r="J180" i="130"/>
  <c r="J183" i="130"/>
  <c r="AB185" i="130"/>
  <c r="AH186" i="130"/>
  <c r="M21" i="131"/>
  <c r="AH23" i="131"/>
  <c r="V28" i="131"/>
  <c r="J29" i="131"/>
  <c r="AH39" i="131"/>
  <c r="AH51" i="131"/>
  <c r="AB64" i="131"/>
  <c r="P65" i="131"/>
  <c r="J70" i="131"/>
  <c r="AH89" i="131"/>
  <c r="AH62" i="130"/>
  <c r="AB65" i="130"/>
  <c r="P66" i="130"/>
  <c r="AH69" i="130"/>
  <c r="V69" i="130"/>
  <c r="P72" i="130"/>
  <c r="AH75" i="130"/>
  <c r="V75" i="130"/>
  <c r="AH76" i="130"/>
  <c r="AB79" i="130"/>
  <c r="P80" i="130"/>
  <c r="AH83" i="130"/>
  <c r="V83" i="130"/>
  <c r="AH84" i="130"/>
  <c r="AB91" i="130"/>
  <c r="P92" i="130"/>
  <c r="AB95" i="130"/>
  <c r="J96" i="130"/>
  <c r="AB96" i="130"/>
  <c r="AH100" i="130"/>
  <c r="AB103" i="130"/>
  <c r="AI105" i="130"/>
  <c r="V106" i="130"/>
  <c r="J107" i="130"/>
  <c r="V107" i="130"/>
  <c r="J108" i="130"/>
  <c r="AB109" i="130"/>
  <c r="V114" i="130"/>
  <c r="D118" i="130"/>
  <c r="V120" i="130"/>
  <c r="M122" i="130"/>
  <c r="P123" i="130"/>
  <c r="AB124" i="130"/>
  <c r="P125" i="130"/>
  <c r="AB126" i="130"/>
  <c r="P127" i="130"/>
  <c r="AB128" i="130"/>
  <c r="P129" i="130"/>
  <c r="AB130" i="130"/>
  <c r="P131" i="130"/>
  <c r="AB132" i="130"/>
  <c r="P133" i="130"/>
  <c r="AB134" i="130"/>
  <c r="P135" i="130"/>
  <c r="AB136" i="130"/>
  <c r="P137" i="130"/>
  <c r="J140" i="130"/>
  <c r="J142" i="130"/>
  <c r="J144" i="130"/>
  <c r="J146" i="130"/>
  <c r="V146" i="130"/>
  <c r="AH146" i="130"/>
  <c r="AB147" i="130"/>
  <c r="J150" i="130"/>
  <c r="V150" i="130"/>
  <c r="J152" i="130"/>
  <c r="AH152" i="130"/>
  <c r="D156" i="130"/>
  <c r="AB158" i="130"/>
  <c r="P162" i="130"/>
  <c r="D163" i="130"/>
  <c r="V163" i="130"/>
  <c r="J164" i="130"/>
  <c r="V164" i="130"/>
  <c r="D165" i="130"/>
  <c r="V166" i="130"/>
  <c r="D167" i="130"/>
  <c r="AB169" i="130"/>
  <c r="P170" i="130"/>
  <c r="D171" i="130"/>
  <c r="V171" i="130"/>
  <c r="AB175" i="130"/>
  <c r="P176" i="130"/>
  <c r="D177" i="130"/>
  <c r="V177" i="130"/>
  <c r="P186" i="130"/>
  <c r="D187" i="130"/>
  <c r="AB187" i="130"/>
  <c r="AH188" i="130"/>
  <c r="J23" i="131"/>
  <c r="AH25" i="131"/>
  <c r="V34" i="131"/>
  <c r="J35" i="131"/>
  <c r="J39" i="131"/>
  <c r="J40" i="131"/>
  <c r="V44" i="131"/>
  <c r="J45" i="131"/>
  <c r="AH47" i="131"/>
  <c r="AB47" i="131"/>
  <c r="D57" i="131"/>
  <c r="AH57" i="131"/>
  <c r="D58" i="131"/>
  <c r="V61" i="131"/>
  <c r="P73" i="131"/>
  <c r="D80" i="131"/>
  <c r="J83" i="131"/>
  <c r="AH154"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AH35" i="130"/>
  <c r="D35" i="130"/>
  <c r="AH39" i="130"/>
  <c r="D39" i="130"/>
  <c r="AH41" i="130"/>
  <c r="D41" i="130"/>
  <c r="AH43" i="130"/>
  <c r="D43" i="130"/>
  <c r="AH45" i="130"/>
  <c r="D45" i="130"/>
  <c r="AH47" i="130"/>
  <c r="D47" i="130"/>
  <c r="AH49" i="130"/>
  <c r="D49" i="130"/>
  <c r="AH51" i="130"/>
  <c r="D51" i="130"/>
  <c r="Y21" i="130"/>
  <c r="AI37" i="130"/>
  <c r="G190" i="130"/>
  <c r="M190" i="130"/>
  <c r="S190" i="130"/>
  <c r="Y190" i="130"/>
  <c r="AE190" i="130"/>
  <c r="D55" i="130"/>
  <c r="D57" i="130"/>
  <c r="D59" i="130"/>
  <c r="D61" i="130"/>
  <c r="D63" i="130"/>
  <c r="D65" i="130"/>
  <c r="D67" i="130"/>
  <c r="D69" i="130"/>
  <c r="D73" i="130"/>
  <c r="D75" i="130"/>
  <c r="D77" i="130"/>
  <c r="D79" i="130"/>
  <c r="D81" i="130"/>
  <c r="D83" i="130"/>
  <c r="D85" i="130"/>
  <c r="D89" i="130"/>
  <c r="D91" i="130"/>
  <c r="D93" i="130"/>
  <c r="J93" i="130"/>
  <c r="D94" i="130"/>
  <c r="AH97" i="130"/>
  <c r="V98" i="130"/>
  <c r="D101" i="130"/>
  <c r="J101" i="130"/>
  <c r="D102" i="130"/>
  <c r="AH110" i="130"/>
  <c r="P110" i="130"/>
  <c r="AH118" i="130"/>
  <c r="AH124" i="130"/>
  <c r="AH132" i="130"/>
  <c r="AH144" i="130"/>
  <c r="AB123" i="130"/>
  <c r="AE122" i="130"/>
  <c r="AH128" i="130"/>
  <c r="AH136" i="130"/>
  <c r="AH174" i="130"/>
  <c r="J23" i="130"/>
  <c r="J25" i="130"/>
  <c r="J27" i="130"/>
  <c r="J29" i="130"/>
  <c r="J31" i="130"/>
  <c r="J33" i="130"/>
  <c r="J34" i="130"/>
  <c r="J38" i="130"/>
  <c r="J40" i="130"/>
  <c r="J42" i="130"/>
  <c r="J44" i="130"/>
  <c r="J46" i="130"/>
  <c r="J48" i="130"/>
  <c r="J50" i="130"/>
  <c r="J52" i="130"/>
  <c r="D54" i="130"/>
  <c r="J56" i="130"/>
  <c r="J58" i="130"/>
  <c r="J60" i="130"/>
  <c r="J62" i="130"/>
  <c r="J64" i="130"/>
  <c r="J66" i="130"/>
  <c r="J68" i="130"/>
  <c r="J72" i="130"/>
  <c r="J74" i="130"/>
  <c r="J76" i="130"/>
  <c r="J78" i="130"/>
  <c r="J80" i="130"/>
  <c r="J82" i="130"/>
  <c r="J84" i="130"/>
  <c r="J86" i="130"/>
  <c r="D88" i="130"/>
  <c r="J90" i="130"/>
  <c r="J92" i="130"/>
  <c r="D96" i="130"/>
  <c r="AH99" i="130"/>
  <c r="D103" i="130"/>
  <c r="AH107" i="130"/>
  <c r="D107" i="130"/>
  <c r="AH111" i="130"/>
  <c r="D111" i="130"/>
  <c r="AH117" i="130"/>
  <c r="D117" i="130"/>
  <c r="G122" i="130"/>
  <c r="AH126" i="130"/>
  <c r="AH134" i="130"/>
  <c r="AB141" i="130"/>
  <c r="AE139" i="130"/>
  <c r="D148" i="130"/>
  <c r="AH148" i="130"/>
  <c r="V152" i="130"/>
  <c r="Y139" i="130"/>
  <c r="AH165" i="130"/>
  <c r="J165" i="130"/>
  <c r="AH168" i="130"/>
  <c r="AH182" i="130"/>
  <c r="AH108" i="130"/>
  <c r="P108" i="130"/>
  <c r="AH140" i="130"/>
  <c r="AH151" i="130"/>
  <c r="V151" i="130"/>
  <c r="AH157" i="130"/>
  <c r="J157" i="130"/>
  <c r="AH179" i="130"/>
  <c r="J179" i="130"/>
  <c r="AH191" i="130"/>
  <c r="B15" i="130" s="1"/>
  <c r="AH95" i="130"/>
  <c r="V96" i="130"/>
  <c r="J99" i="130"/>
  <c r="P106" i="130"/>
  <c r="AH109" i="130"/>
  <c r="D109" i="130"/>
  <c r="AH130" i="130"/>
  <c r="AH142" i="130"/>
  <c r="D157" i="130"/>
  <c r="G156" i="130"/>
  <c r="AB167" i="130"/>
  <c r="AE156" i="130"/>
  <c r="G173" i="130"/>
  <c r="AH113" i="130"/>
  <c r="J145" i="130"/>
  <c r="AH145" i="130"/>
  <c r="J153" i="130"/>
  <c r="AH153" i="130"/>
  <c r="AH161" i="130"/>
  <c r="AH167" i="130"/>
  <c r="AE173" i="130"/>
  <c r="AH181" i="130"/>
  <c r="AH115" i="130"/>
  <c r="AH116" i="130"/>
  <c r="AH170" i="130"/>
  <c r="AH176" i="130"/>
  <c r="AH184" i="130"/>
  <c r="D105" i="130"/>
  <c r="V112" i="130"/>
  <c r="D115" i="130"/>
  <c r="J115" i="130"/>
  <c r="AH119" i="130"/>
  <c r="AH120" i="130"/>
  <c r="D124" i="130"/>
  <c r="D126" i="130"/>
  <c r="D128" i="130"/>
  <c r="D130" i="130"/>
  <c r="D132" i="130"/>
  <c r="D134" i="130"/>
  <c r="D136" i="130"/>
  <c r="D140" i="130"/>
  <c r="D142" i="130"/>
  <c r="D144" i="130"/>
  <c r="J147" i="130"/>
  <c r="AH150" i="130"/>
  <c r="S156" i="130"/>
  <c r="J159" i="130"/>
  <c r="AH163" i="130"/>
  <c r="P145" i="130"/>
  <c r="P147" i="130"/>
  <c r="P149" i="130"/>
  <c r="P151" i="130"/>
  <c r="P153" i="130"/>
  <c r="D168" i="130"/>
  <c r="D170" i="130"/>
  <c r="D174" i="130"/>
  <c r="D176" i="130"/>
  <c r="D178" i="130"/>
  <c r="D180" i="130"/>
  <c r="D182" i="130"/>
  <c r="D184" i="130"/>
  <c r="D186" i="130"/>
  <c r="D188" i="130"/>
  <c r="AB146" i="130"/>
  <c r="AB148" i="130"/>
  <c r="AB150" i="130"/>
  <c r="AB152" i="130"/>
  <c r="AB154" i="130"/>
  <c r="D158" i="130"/>
  <c r="AH158" i="130"/>
  <c r="D160" i="130"/>
  <c r="AH160" i="130"/>
  <c r="D162" i="130"/>
  <c r="AH162" i="130"/>
  <c r="D164" i="130"/>
  <c r="AH164" i="130"/>
  <c r="D166" i="130"/>
  <c r="AH166" i="130"/>
  <c r="AB168" i="130"/>
  <c r="AB170" i="130"/>
  <c r="AB174" i="130"/>
  <c r="AB176" i="130"/>
  <c r="AB178" i="130"/>
  <c r="AB180" i="130"/>
  <c r="AB182" i="130"/>
  <c r="AB184" i="130"/>
  <c r="AB186" i="130"/>
  <c r="AB188" i="130"/>
  <c r="AH25" i="129"/>
  <c r="AH29" i="129"/>
  <c r="AH31" i="129"/>
  <c r="P40" i="129"/>
  <c r="AH45" i="129"/>
  <c r="D22" i="129"/>
  <c r="AB22" i="129"/>
  <c r="P23" i="129"/>
  <c r="AH33" i="129"/>
  <c r="AH43" i="129"/>
  <c r="AH48" i="129"/>
  <c r="AH68" i="129"/>
  <c r="D68" i="129"/>
  <c r="AH30" i="129"/>
  <c r="AH32" i="129"/>
  <c r="AH66" i="129"/>
  <c r="D66" i="129"/>
  <c r="AI21" i="129"/>
  <c r="P30" i="129"/>
  <c r="P32" i="129"/>
  <c r="J37" i="129"/>
  <c r="AB51" i="129"/>
  <c r="AH62" i="129"/>
  <c r="D62" i="129"/>
  <c r="AH23" i="129"/>
  <c r="G21" i="129"/>
  <c r="M21" i="129"/>
  <c r="AE21" i="129"/>
  <c r="J22" i="129"/>
  <c r="J24" i="129"/>
  <c r="J26" i="129"/>
  <c r="AH41" i="129"/>
  <c r="AH58" i="129"/>
  <c r="D58" i="129"/>
  <c r="AB58" i="129"/>
  <c r="AH52" i="129"/>
  <c r="AH54" i="129"/>
  <c r="AB31" i="129"/>
  <c r="AB33" i="129"/>
  <c r="AB37" i="129"/>
  <c r="AB40" i="129"/>
  <c r="AB42" i="129"/>
  <c r="AB44" i="129"/>
  <c r="P48" i="129"/>
  <c r="P50" i="129"/>
  <c r="P52" i="129"/>
  <c r="P54" i="129"/>
  <c r="P59" i="129"/>
  <c r="D49" i="129"/>
  <c r="D51" i="129"/>
  <c r="D53" i="129"/>
  <c r="AH63" i="129"/>
  <c r="AH55" i="129"/>
  <c r="AH60" i="129"/>
  <c r="V61" i="129"/>
  <c r="AH61" i="129"/>
  <c r="AH65" i="129"/>
  <c r="D55" i="129"/>
  <c r="J55" i="129"/>
  <c r="D60" i="129"/>
  <c r="J60" i="129"/>
  <c r="AH67" i="129"/>
  <c r="AH71" i="129"/>
  <c r="B15" i="129" s="1"/>
  <c r="AH26" i="128"/>
  <c r="M70" i="128"/>
  <c r="Y70" i="128"/>
  <c r="AE70" i="128"/>
  <c r="J29" i="128"/>
  <c r="AH33" i="128"/>
  <c r="J36" i="128"/>
  <c r="J37" i="128"/>
  <c r="AH41" i="128"/>
  <c r="J48" i="128"/>
  <c r="D49" i="128"/>
  <c r="AH49" i="128"/>
  <c r="D53" i="128"/>
  <c r="AH53" i="128"/>
  <c r="P58" i="128"/>
  <c r="AH65" i="128"/>
  <c r="AH24" i="128"/>
  <c r="AH32" i="128"/>
  <c r="AH39" i="128"/>
  <c r="D39" i="128"/>
  <c r="V40" i="128"/>
  <c r="V22" i="128"/>
  <c r="J23" i="128"/>
  <c r="J25" i="128"/>
  <c r="AH28" i="128"/>
  <c r="D31" i="128"/>
  <c r="D36" i="128"/>
  <c r="AH40" i="128"/>
  <c r="D42" i="128"/>
  <c r="AI47" i="128"/>
  <c r="AH61" i="128"/>
  <c r="AH67" i="128"/>
  <c r="AI21" i="128"/>
  <c r="AH29" i="128"/>
  <c r="V30" i="128"/>
  <c r="D33" i="128"/>
  <c r="J33" i="128"/>
  <c r="AH35" i="128"/>
  <c r="D35" i="128"/>
  <c r="V36" i="128"/>
  <c r="AH37" i="128"/>
  <c r="D41" i="128"/>
  <c r="AH43" i="128"/>
  <c r="D51" i="128"/>
  <c r="AH51" i="128"/>
  <c r="D55" i="128"/>
  <c r="AH55" i="128"/>
  <c r="AH57" i="128"/>
  <c r="D57" i="128"/>
  <c r="D47" i="128"/>
  <c r="AB64" i="128"/>
  <c r="AB66" i="128"/>
  <c r="AB68" i="128"/>
  <c r="D58" i="128"/>
  <c r="AH58" i="128"/>
  <c r="D60" i="128"/>
  <c r="AH60" i="128"/>
  <c r="D62" i="128"/>
  <c r="AH62" i="128"/>
  <c r="D64" i="128"/>
  <c r="D66" i="128"/>
  <c r="D68" i="128"/>
  <c r="AH44" i="127"/>
  <c r="J44" i="127"/>
  <c r="AH23" i="127"/>
  <c r="AH25" i="127"/>
  <c r="AH29" i="127"/>
  <c r="AH31" i="127"/>
  <c r="AH33" i="127"/>
  <c r="AH37" i="127"/>
  <c r="AH41" i="127"/>
  <c r="AH51" i="127"/>
  <c r="J51" i="127"/>
  <c r="AH58" i="127"/>
  <c r="J58" i="127"/>
  <c r="AH66" i="127"/>
  <c r="J66" i="127"/>
  <c r="AI21" i="127"/>
  <c r="AH40" i="127"/>
  <c r="J40" i="127"/>
  <c r="V41" i="127"/>
  <c r="AH43" i="127"/>
  <c r="AH53" i="127"/>
  <c r="J53" i="127"/>
  <c r="AH54" i="127"/>
  <c r="D58" i="127"/>
  <c r="AH60" i="127"/>
  <c r="J60" i="127"/>
  <c r="AH61" i="127"/>
  <c r="AH49" i="127"/>
  <c r="J49" i="127"/>
  <c r="AH64" i="127"/>
  <c r="J64" i="127"/>
  <c r="G21" i="127"/>
  <c r="M21" i="127"/>
  <c r="AE21" i="127"/>
  <c r="D28" i="127"/>
  <c r="J30" i="127"/>
  <c r="J32" i="127"/>
  <c r="J36" i="127"/>
  <c r="AH42" i="127"/>
  <c r="J42" i="127"/>
  <c r="AH45" i="127"/>
  <c r="AH48" i="127"/>
  <c r="AH55" i="127"/>
  <c r="J55" i="127"/>
  <c r="AB58" i="127"/>
  <c r="P59" i="127"/>
  <c r="AH62" i="127"/>
  <c r="J62" i="127"/>
  <c r="AH63" i="127"/>
  <c r="D47" i="127"/>
  <c r="AH71" i="127"/>
  <c r="B15" i="127" s="1"/>
  <c r="AH29" i="126"/>
  <c r="AH40" i="126"/>
  <c r="P41" i="126"/>
  <c r="AH42" i="126"/>
  <c r="P43" i="126"/>
  <c r="AH44" i="126"/>
  <c r="P45" i="126"/>
  <c r="AB49" i="126"/>
  <c r="D59" i="126"/>
  <c r="AH59" i="126"/>
  <c r="AH23" i="126"/>
  <c r="AH25" i="126"/>
  <c r="AH33" i="126"/>
  <c r="G21" i="126"/>
  <c r="Y21" i="126"/>
  <c r="AH22" i="126"/>
  <c r="AH24" i="126"/>
  <c r="AH26" i="126"/>
  <c r="D28" i="126"/>
  <c r="AH30" i="126"/>
  <c r="V31" i="126"/>
  <c r="AH32" i="126"/>
  <c r="AH36" i="126"/>
  <c r="V37" i="126"/>
  <c r="D39" i="126"/>
  <c r="D40" i="126"/>
  <c r="D42" i="126"/>
  <c r="D44" i="126"/>
  <c r="AH48" i="126"/>
  <c r="D52" i="126"/>
  <c r="AH52" i="126"/>
  <c r="G70" i="126"/>
  <c r="M70" i="126"/>
  <c r="S70" i="126"/>
  <c r="Y70" i="126"/>
  <c r="AE70" i="126"/>
  <c r="AH47" i="126"/>
  <c r="D48" i="126"/>
  <c r="AH53" i="126"/>
  <c r="AH60" i="126"/>
  <c r="J64" i="126"/>
  <c r="V65" i="126"/>
  <c r="AH68" i="126"/>
  <c r="V48" i="126"/>
  <c r="J53" i="126"/>
  <c r="V54" i="126"/>
  <c r="AI57" i="126"/>
  <c r="J60" i="126"/>
  <c r="V61" i="126"/>
  <c r="AH63" i="126"/>
  <c r="AH49" i="126"/>
  <c r="AH51" i="126"/>
  <c r="AH58" i="126"/>
  <c r="AH66" i="126"/>
  <c r="AH23" i="125"/>
  <c r="AI21" i="125"/>
  <c r="AB37" i="125"/>
  <c r="J41" i="125"/>
  <c r="D49" i="125"/>
  <c r="AH49" i="125"/>
  <c r="V59" i="125"/>
  <c r="AH25" i="125"/>
  <c r="AH29" i="125"/>
  <c r="D63" i="125"/>
  <c r="AH63" i="125"/>
  <c r="AE21" i="125"/>
  <c r="J22" i="125"/>
  <c r="J24" i="125"/>
  <c r="J26" i="125"/>
  <c r="D28" i="125"/>
  <c r="J30" i="125"/>
  <c r="V31" i="125"/>
  <c r="J32" i="125"/>
  <c r="V33" i="125"/>
  <c r="AH36" i="125"/>
  <c r="AH37" i="125"/>
  <c r="AH42" i="125"/>
  <c r="AH48" i="125"/>
  <c r="J48" i="125"/>
  <c r="J55" i="125"/>
  <c r="AH55" i="125"/>
  <c r="V58" i="125"/>
  <c r="AH58" i="125"/>
  <c r="V66" i="125"/>
  <c r="AH66" i="125"/>
  <c r="AB22" i="125"/>
  <c r="D44" i="125"/>
  <c r="AH44" i="125"/>
  <c r="P41" i="125"/>
  <c r="P43" i="125"/>
  <c r="P45" i="125"/>
  <c r="AH50" i="125"/>
  <c r="J53" i="125"/>
  <c r="AH53" i="125"/>
  <c r="AH65" i="125"/>
  <c r="AB40" i="125"/>
  <c r="AB42" i="125"/>
  <c r="AB44" i="125"/>
  <c r="AI47" i="125"/>
  <c r="J50" i="125"/>
  <c r="AB52" i="125"/>
  <c r="AH62" i="125"/>
  <c r="J51" i="125"/>
  <c r="AH51" i="125"/>
  <c r="AB54" i="125"/>
  <c r="D52" i="125"/>
  <c r="AH52" i="125"/>
  <c r="D54" i="125"/>
  <c r="AH54" i="125"/>
  <c r="P58" i="125"/>
  <c r="P60" i="125"/>
  <c r="P62" i="125"/>
  <c r="P64" i="125"/>
  <c r="P66" i="125"/>
  <c r="P68" i="125"/>
  <c r="AH26" i="123"/>
  <c r="AH28" i="123"/>
  <c r="AH50" i="123"/>
  <c r="AH55" i="123"/>
  <c r="D55" i="123"/>
  <c r="V58" i="123"/>
  <c r="AH60" i="123"/>
  <c r="D60" i="123"/>
  <c r="Y21" i="123"/>
  <c r="J23" i="123"/>
  <c r="AH29" i="123"/>
  <c r="V30" i="123"/>
  <c r="AH30" i="123"/>
  <c r="J33" i="123"/>
  <c r="J36" i="123"/>
  <c r="J37" i="123"/>
  <c r="V40" i="123"/>
  <c r="D42" i="123"/>
  <c r="AH42" i="123"/>
  <c r="AB51" i="123"/>
  <c r="AH57" i="123"/>
  <c r="D57" i="123"/>
  <c r="D66" i="123"/>
  <c r="AH66" i="123"/>
  <c r="Y70" i="123"/>
  <c r="AI21" i="123"/>
  <c r="V22" i="123"/>
  <c r="D25" i="123"/>
  <c r="J25" i="123"/>
  <c r="AH31" i="123"/>
  <c r="V32" i="123"/>
  <c r="D36" i="123"/>
  <c r="AH39" i="123"/>
  <c r="D39" i="123"/>
  <c r="AI47" i="123"/>
  <c r="AH21" i="123"/>
  <c r="D21" i="123"/>
  <c r="M21" i="123"/>
  <c r="J22" i="123"/>
  <c r="AH23" i="123"/>
  <c r="D29" i="123"/>
  <c r="AH33" i="123"/>
  <c r="AH35" i="123"/>
  <c r="D35" i="123"/>
  <c r="AH37" i="123"/>
  <c r="D40" i="123"/>
  <c r="AH40" i="123"/>
  <c r="D44" i="123"/>
  <c r="AH44" i="123"/>
  <c r="J48" i="123"/>
  <c r="AH49" i="123"/>
  <c r="D49" i="123"/>
  <c r="D47" i="123"/>
  <c r="V50" i="123"/>
  <c r="J53" i="123"/>
  <c r="D54" i="123"/>
  <c r="AH59" i="123"/>
  <c r="J65" i="123"/>
  <c r="AH68" i="123"/>
  <c r="AH51" i="123"/>
  <c r="AH58" i="123"/>
  <c r="AH53" i="123"/>
  <c r="AH61" i="123"/>
  <c r="AB62" i="123"/>
  <c r="AB64" i="123"/>
  <c r="AB66" i="123"/>
  <c r="AB68" i="123"/>
  <c r="P63" i="123"/>
  <c r="P65" i="123"/>
  <c r="P67" i="123"/>
  <c r="Y70" i="122"/>
  <c r="AE70" i="122"/>
  <c r="P23" i="122"/>
  <c r="D24" i="122"/>
  <c r="P25" i="122"/>
  <c r="D26" i="122"/>
  <c r="P29" i="122"/>
  <c r="D30" i="122"/>
  <c r="P31" i="122"/>
  <c r="D32" i="122"/>
  <c r="P33" i="122"/>
  <c r="D36" i="122"/>
  <c r="P37" i="122"/>
  <c r="P40" i="122"/>
  <c r="D41" i="122"/>
  <c r="P42" i="122"/>
  <c r="D43" i="122"/>
  <c r="P44" i="122"/>
  <c r="D45" i="122"/>
  <c r="D48" i="122"/>
  <c r="D50" i="122"/>
  <c r="D53" i="122"/>
  <c r="AH58" i="122"/>
  <c r="AB58" i="122"/>
  <c r="D62" i="122"/>
  <c r="P63" i="122"/>
  <c r="AH65" i="122"/>
  <c r="AH67" i="122"/>
  <c r="D21" i="122"/>
  <c r="V22" i="122"/>
  <c r="D35" i="122"/>
  <c r="V36" i="122"/>
  <c r="D47" i="122"/>
  <c r="D49" i="122"/>
  <c r="AH54" i="122"/>
  <c r="AH55" i="122"/>
  <c r="D55" i="122"/>
  <c r="V61" i="122"/>
  <c r="AH61" i="122"/>
  <c r="P65" i="122"/>
  <c r="D66" i="122"/>
  <c r="M21" i="122"/>
  <c r="Y21" i="122"/>
  <c r="AE21" i="122"/>
  <c r="D28" i="122"/>
  <c r="D39" i="122"/>
  <c r="AH49" i="122"/>
  <c r="AH52" i="122"/>
  <c r="AH57" i="122"/>
  <c r="AH60" i="122"/>
  <c r="D60" i="122"/>
  <c r="D68" i="122"/>
  <c r="AH51" i="122"/>
  <c r="V52" i="122"/>
  <c r="J55" i="122"/>
  <c r="J60" i="122"/>
  <c r="AH64" i="122"/>
  <c r="V65" i="122"/>
  <c r="J68" i="122"/>
  <c r="J64" i="122"/>
  <c r="AH68" i="122"/>
  <c r="J22" i="121"/>
  <c r="M21" i="121"/>
  <c r="D23" i="121"/>
  <c r="AH25" i="121"/>
  <c r="AH39" i="121"/>
  <c r="J39" i="121"/>
  <c r="AH47" i="121"/>
  <c r="D47" i="121"/>
  <c r="D52" i="121"/>
  <c r="AH52" i="121"/>
  <c r="Y21" i="121"/>
  <c r="AH24" i="121"/>
  <c r="AH29" i="121"/>
  <c r="D31" i="121"/>
  <c r="AH31" i="121"/>
  <c r="AI35" i="121"/>
  <c r="AH40" i="121"/>
  <c r="D40" i="121"/>
  <c r="AH41" i="121"/>
  <c r="AH43" i="121"/>
  <c r="D49" i="121"/>
  <c r="AH21" i="121"/>
  <c r="D21" i="121"/>
  <c r="J67" i="121"/>
  <c r="AH67" i="121"/>
  <c r="Y70" i="121"/>
  <c r="AI21" i="121"/>
  <c r="AH22" i="121"/>
  <c r="AH26" i="121"/>
  <c r="AH28" i="121"/>
  <c r="D28" i="121"/>
  <c r="J29" i="121"/>
  <c r="D33" i="121"/>
  <c r="AH33" i="121"/>
  <c r="AB37" i="121"/>
  <c r="P50" i="121"/>
  <c r="D59" i="121"/>
  <c r="AH59" i="121"/>
  <c r="AH64" i="121"/>
  <c r="V36" i="121"/>
  <c r="AH42" i="121"/>
  <c r="V43" i="121"/>
  <c r="AH48" i="121"/>
  <c r="AH49" i="121"/>
  <c r="J53" i="121"/>
  <c r="V54" i="121"/>
  <c r="AH55" i="121"/>
  <c r="AH58" i="121"/>
  <c r="V61" i="121"/>
  <c r="AH63" i="121"/>
  <c r="AH35" i="121"/>
  <c r="D35" i="121"/>
  <c r="AH37" i="121"/>
  <c r="AH44" i="121"/>
  <c r="AH50" i="121"/>
  <c r="AH51" i="121"/>
  <c r="AH60" i="121"/>
  <c r="AH65" i="121"/>
  <c r="AB66" i="121"/>
  <c r="J42" i="121"/>
  <c r="AH62" i="121"/>
  <c r="P55" i="121"/>
  <c r="AB59" i="121"/>
  <c r="AB61" i="121"/>
  <c r="AB63" i="121"/>
  <c r="AB65" i="121"/>
  <c r="AB67" i="121"/>
  <c r="P58" i="121"/>
  <c r="P60" i="121"/>
  <c r="P62" i="121"/>
  <c r="P64" i="121"/>
  <c r="D67" i="121"/>
  <c r="AH71" i="121"/>
  <c r="B15" i="121" s="1"/>
  <c r="M21" i="120"/>
  <c r="AH37" i="120"/>
  <c r="D37" i="120"/>
  <c r="AE70" i="120"/>
  <c r="J22" i="120"/>
  <c r="AE21" i="120"/>
  <c r="D23" i="120"/>
  <c r="AH26" i="120"/>
  <c r="AH28" i="120"/>
  <c r="AH30" i="120"/>
  <c r="AH35" i="120"/>
  <c r="D35" i="120"/>
  <c r="AH52" i="120"/>
  <c r="D52" i="120"/>
  <c r="D62" i="120"/>
  <c r="AH62" i="120"/>
  <c r="AH25" i="120"/>
  <c r="AH33" i="120"/>
  <c r="D33" i="120"/>
  <c r="AB40" i="120"/>
  <c r="AH21" i="120"/>
  <c r="Y21" i="120"/>
  <c r="D24" i="120"/>
  <c r="AH29" i="120"/>
  <c r="P36" i="120"/>
  <c r="AH45" i="120"/>
  <c r="AH48" i="120"/>
  <c r="D48" i="120"/>
  <c r="AH32" i="120"/>
  <c r="D63" i="120"/>
  <c r="AI21" i="120"/>
  <c r="AH22" i="120"/>
  <c r="P23" i="120"/>
  <c r="AH31" i="120"/>
  <c r="D31" i="120"/>
  <c r="AI39" i="120"/>
  <c r="AH44" i="120"/>
  <c r="D44" i="120"/>
  <c r="AH47" i="120"/>
  <c r="D47" i="120"/>
  <c r="D55" i="120"/>
  <c r="AH55" i="120"/>
  <c r="P60" i="120"/>
  <c r="J31" i="120"/>
  <c r="D36" i="120"/>
  <c r="AH39" i="120"/>
  <c r="J42" i="120"/>
  <c r="D43" i="120"/>
  <c r="J48" i="120"/>
  <c r="J49" i="120"/>
  <c r="V50" i="120"/>
  <c r="AH51" i="120"/>
  <c r="J58" i="120"/>
  <c r="AH40" i="120"/>
  <c r="AH50" i="120"/>
  <c r="D53" i="120"/>
  <c r="AH53" i="120"/>
  <c r="AH61" i="120"/>
  <c r="D61" i="120"/>
  <c r="AH42" i="120"/>
  <c r="AH49" i="120"/>
  <c r="V52" i="120"/>
  <c r="J59" i="120"/>
  <c r="D60" i="120"/>
  <c r="AH63" i="120"/>
  <c r="V64" i="120"/>
  <c r="J67" i="120"/>
  <c r="D68" i="120"/>
  <c r="AH65" i="120"/>
  <c r="AH57" i="120"/>
  <c r="D57" i="120"/>
  <c r="AH59" i="120"/>
  <c r="V60" i="120"/>
  <c r="J63" i="120"/>
  <c r="AH67" i="120"/>
  <c r="V68" i="120"/>
  <c r="AH42" i="119"/>
  <c r="AH53" i="119"/>
  <c r="M21" i="119"/>
  <c r="D28" i="119"/>
  <c r="J37" i="119"/>
  <c r="P37" i="119"/>
  <c r="AH41" i="119"/>
  <c r="D41" i="119"/>
  <c r="J44" i="119"/>
  <c r="P44" i="119"/>
  <c r="V45" i="119"/>
  <c r="AB45" i="119"/>
  <c r="V48" i="119"/>
  <c r="AB48" i="119"/>
  <c r="AH52" i="119"/>
  <c r="D52" i="119"/>
  <c r="P55" i="119"/>
  <c r="AH59" i="119"/>
  <c r="P66" i="119"/>
  <c r="AH66" i="119"/>
  <c r="AH54" i="119"/>
  <c r="D54" i="119"/>
  <c r="AH58" i="119"/>
  <c r="AH23" i="119"/>
  <c r="AH25" i="119"/>
  <c r="AH29" i="119"/>
  <c r="AH31" i="119"/>
  <c r="AH33" i="119"/>
  <c r="AB36" i="119"/>
  <c r="P40" i="119"/>
  <c r="AB41" i="119"/>
  <c r="AH44" i="119"/>
  <c r="AH45" i="119"/>
  <c r="D45" i="119"/>
  <c r="AH48" i="119"/>
  <c r="D48" i="119"/>
  <c r="P51" i="119"/>
  <c r="AB52" i="119"/>
  <c r="AH55" i="119"/>
  <c r="AB59" i="119"/>
  <c r="AH43" i="119"/>
  <c r="D43" i="119"/>
  <c r="AI21" i="119"/>
  <c r="D36" i="119"/>
  <c r="AH36" i="119"/>
  <c r="P42" i="119"/>
  <c r="AB43" i="119"/>
  <c r="AH49" i="119"/>
  <c r="AH50" i="119"/>
  <c r="D50" i="119"/>
  <c r="P53" i="119"/>
  <c r="AB54" i="119"/>
  <c r="P58" i="119"/>
  <c r="D59" i="119"/>
  <c r="D61" i="119"/>
  <c r="AH61" i="119"/>
  <c r="AH63" i="119"/>
  <c r="D63" i="119"/>
  <c r="P64" i="119"/>
  <c r="AB65" i="119"/>
  <c r="AH64" i="119"/>
  <c r="AH65" i="119"/>
  <c r="D65" i="119"/>
  <c r="P68" i="119"/>
  <c r="AB61" i="119"/>
  <c r="AB63" i="119"/>
  <c r="AH67" i="119"/>
  <c r="D67" i="119"/>
  <c r="AH35" i="118"/>
  <c r="D35" i="118"/>
  <c r="AH23" i="118"/>
  <c r="AH25" i="118"/>
  <c r="AH29" i="118"/>
  <c r="AH31" i="118"/>
  <c r="AH33" i="118"/>
  <c r="V41" i="118"/>
  <c r="V43" i="118"/>
  <c r="J49" i="118"/>
  <c r="AH53" i="118"/>
  <c r="AI21" i="118"/>
  <c r="D37" i="118"/>
  <c r="J37" i="118"/>
  <c r="AH40" i="118"/>
  <c r="AH42" i="118"/>
  <c r="P48" i="118"/>
  <c r="D45" i="118"/>
  <c r="AH45" i="118"/>
  <c r="AH47" i="118"/>
  <c r="D47" i="118"/>
  <c r="D54" i="118"/>
  <c r="AH54" i="118"/>
  <c r="M21" i="118"/>
  <c r="AE21" i="118"/>
  <c r="J22" i="118"/>
  <c r="J24" i="118"/>
  <c r="J26" i="118"/>
  <c r="D28" i="118"/>
  <c r="J30" i="118"/>
  <c r="J32" i="118"/>
  <c r="P55" i="118"/>
  <c r="AH55" i="118"/>
  <c r="P40" i="118"/>
  <c r="P42" i="118"/>
  <c r="P44" i="118"/>
  <c r="AH50" i="118"/>
  <c r="AH51" i="118"/>
  <c r="V52" i="118"/>
  <c r="P53" i="118"/>
  <c r="V50" i="118"/>
  <c r="P51" i="118"/>
  <c r="AB41" i="118"/>
  <c r="AB43" i="118"/>
  <c r="V48" i="118"/>
  <c r="P49" i="118"/>
  <c r="D58" i="118"/>
  <c r="AH58" i="118"/>
  <c r="P59" i="118"/>
  <c r="AH60" i="118"/>
  <c r="AH62" i="118"/>
  <c r="AH64" i="118"/>
  <c r="AB66" i="118"/>
  <c r="AB45" i="118"/>
  <c r="AB48" i="118"/>
  <c r="AB50" i="118"/>
  <c r="AB52" i="118"/>
  <c r="AB54" i="118"/>
  <c r="D59" i="118"/>
  <c r="AH59" i="118"/>
  <c r="D61" i="118"/>
  <c r="AH61" i="118"/>
  <c r="D63" i="118"/>
  <c r="AH63" i="118"/>
  <c r="D65" i="118"/>
  <c r="AH65" i="118"/>
  <c r="AH66" i="118"/>
  <c r="J66" i="118"/>
  <c r="V67" i="118"/>
  <c r="AH68" i="118"/>
  <c r="J68" i="118"/>
  <c r="AH33" i="117"/>
  <c r="AH40" i="117"/>
  <c r="P40" i="117"/>
  <c r="D58" i="117"/>
  <c r="AH58" i="117"/>
  <c r="Y70" i="117"/>
  <c r="AE70" i="117"/>
  <c r="J30" i="117"/>
  <c r="D31" i="117"/>
  <c r="V36" i="117"/>
  <c r="J40" i="117"/>
  <c r="D41" i="117"/>
  <c r="AH41" i="117"/>
  <c r="D45" i="117"/>
  <c r="AH45" i="117"/>
  <c r="AH24" i="117"/>
  <c r="AH44" i="117"/>
  <c r="P44" i="117"/>
  <c r="J48" i="117"/>
  <c r="V22" i="117"/>
  <c r="J23" i="117"/>
  <c r="J25" i="117"/>
  <c r="V26" i="117"/>
  <c r="D32" i="117"/>
  <c r="AH35" i="117"/>
  <c r="D35" i="117"/>
  <c r="AH42" i="117"/>
  <c r="P42" i="117"/>
  <c r="AI47" i="117"/>
  <c r="AH51" i="117"/>
  <c r="D51" i="117"/>
  <c r="D66" i="117"/>
  <c r="AH66" i="117"/>
  <c r="AH37" i="117"/>
  <c r="P37" i="117"/>
  <c r="P22" i="117"/>
  <c r="AH28" i="117"/>
  <c r="D28" i="117"/>
  <c r="AH30" i="117"/>
  <c r="V31" i="117"/>
  <c r="D36" i="117"/>
  <c r="AH36" i="117"/>
  <c r="AI39" i="117"/>
  <c r="V41" i="117"/>
  <c r="D43" i="117"/>
  <c r="AH43" i="117"/>
  <c r="P61" i="117"/>
  <c r="AH61" i="117"/>
  <c r="AH65" i="117"/>
  <c r="D39" i="117"/>
  <c r="J49" i="117"/>
  <c r="D50" i="117"/>
  <c r="AH53" i="117"/>
  <c r="V54" i="117"/>
  <c r="D55" i="117"/>
  <c r="AH55" i="117"/>
  <c r="AH59" i="117"/>
  <c r="D60" i="117"/>
  <c r="AH60" i="117"/>
  <c r="P63" i="117"/>
  <c r="AB64" i="117"/>
  <c r="AH67" i="117"/>
  <c r="D68" i="117"/>
  <c r="AH68" i="117"/>
  <c r="V48" i="117"/>
  <c r="J51" i="117"/>
  <c r="AB58" i="117"/>
  <c r="D62" i="117"/>
  <c r="AH62" i="117"/>
  <c r="P65" i="117"/>
  <c r="AB66" i="117"/>
  <c r="AH47" i="117"/>
  <c r="D47" i="117"/>
  <c r="AH49" i="117"/>
  <c r="AH63" i="117"/>
  <c r="D64" i="117"/>
  <c r="AH64" i="117"/>
  <c r="AH24" i="116"/>
  <c r="AH43" i="116"/>
  <c r="D43" i="116"/>
  <c r="D21" i="116"/>
  <c r="P22" i="116"/>
  <c r="AH22" i="116"/>
  <c r="AB24" i="116"/>
  <c r="AB26" i="116"/>
  <c r="P32" i="116"/>
  <c r="D33" i="116"/>
  <c r="AH35" i="116"/>
  <c r="D35" i="116"/>
  <c r="AH37" i="116"/>
  <c r="AI39" i="116"/>
  <c r="AH57" i="116"/>
  <c r="D57" i="116"/>
  <c r="AH26" i="116"/>
  <c r="AE21" i="116"/>
  <c r="D24" i="116"/>
  <c r="D26" i="116"/>
  <c r="AH30" i="116"/>
  <c r="AH48" i="116"/>
  <c r="D48" i="116"/>
  <c r="AH64" i="116"/>
  <c r="D64" i="116"/>
  <c r="AH52" i="116"/>
  <c r="D52" i="116"/>
  <c r="AB22" i="116"/>
  <c r="AH28" i="116"/>
  <c r="J28" i="116"/>
  <c r="D29" i="116"/>
  <c r="AH32" i="116"/>
  <c r="V58" i="116"/>
  <c r="AH60" i="116"/>
  <c r="D60" i="116"/>
  <c r="AH41" i="116"/>
  <c r="AH45" i="116"/>
  <c r="AH50" i="116"/>
  <c r="AH54" i="116"/>
  <c r="AH58" i="116"/>
  <c r="AH62" i="116"/>
  <c r="J31" i="116"/>
  <c r="AH40" i="116"/>
  <c r="J42" i="116"/>
  <c r="V43" i="116"/>
  <c r="AH44" i="116"/>
  <c r="AH47" i="116"/>
  <c r="D47" i="116"/>
  <c r="V48" i="116"/>
  <c r="AH49" i="116"/>
  <c r="J51" i="116"/>
  <c r="V52" i="116"/>
  <c r="AH53" i="116"/>
  <c r="J55" i="116"/>
  <c r="AH61" i="116"/>
  <c r="AH65" i="116"/>
  <c r="Y70" i="116"/>
  <c r="AE70" i="116"/>
  <c r="AH31" i="116"/>
  <c r="V32" i="116"/>
  <c r="AH36" i="116"/>
  <c r="AH39" i="116"/>
  <c r="D39" i="116"/>
  <c r="D40" i="116"/>
  <c r="J40" i="116"/>
  <c r="V40" i="116"/>
  <c r="V41" i="116"/>
  <c r="AH42" i="116"/>
  <c r="D44" i="116"/>
  <c r="J44" i="116"/>
  <c r="V45" i="116"/>
  <c r="J48" i="116"/>
  <c r="D49" i="116"/>
  <c r="J49" i="116"/>
  <c r="V50" i="116"/>
  <c r="AH51" i="116"/>
  <c r="D53" i="116"/>
  <c r="J53" i="116"/>
  <c r="V54" i="116"/>
  <c r="AH55" i="116"/>
  <c r="AH59" i="116"/>
  <c r="D61" i="116"/>
  <c r="AH63" i="116"/>
  <c r="D65" i="116"/>
  <c r="AH68" i="116"/>
  <c r="J67" i="116"/>
  <c r="AH67" i="116"/>
  <c r="V68" i="116"/>
  <c r="AH71" i="116"/>
  <c r="B15" i="116" s="1"/>
  <c r="AH25" i="115"/>
  <c r="V29" i="115"/>
  <c r="AH29" i="115"/>
  <c r="J32" i="115"/>
  <c r="J36" i="115"/>
  <c r="V37" i="115"/>
  <c r="AH40" i="115"/>
  <c r="AH41" i="115"/>
  <c r="J45" i="115"/>
  <c r="AI47" i="115"/>
  <c r="D21" i="115"/>
  <c r="D23" i="115"/>
  <c r="AH26" i="115"/>
  <c r="AH28" i="115"/>
  <c r="D28" i="115"/>
  <c r="AH30" i="115"/>
  <c r="V31" i="115"/>
  <c r="AI35" i="115"/>
  <c r="V40" i="115"/>
  <c r="AH42" i="115"/>
  <c r="AH43" i="115"/>
  <c r="AI21" i="115"/>
  <c r="AH22" i="115"/>
  <c r="D24" i="115"/>
  <c r="AH32" i="115"/>
  <c r="AB36" i="115"/>
  <c r="AH44" i="115"/>
  <c r="M21" i="115"/>
  <c r="Y21" i="115"/>
  <c r="AE21" i="115"/>
  <c r="J22" i="115"/>
  <c r="AH39" i="115"/>
  <c r="D39" i="115"/>
  <c r="D49" i="115"/>
  <c r="AH50" i="115"/>
  <c r="D51" i="115"/>
  <c r="AH51" i="115"/>
  <c r="AH52" i="115"/>
  <c r="D53" i="115"/>
  <c r="AH53" i="115"/>
  <c r="AH54" i="115"/>
  <c r="D55" i="115"/>
  <c r="AH55" i="115"/>
  <c r="D58" i="115"/>
  <c r="AH58" i="115"/>
  <c r="P61" i="115"/>
  <c r="AB62" i="115"/>
  <c r="AH65" i="115"/>
  <c r="D66" i="115"/>
  <c r="AH66" i="115"/>
  <c r="P50" i="115"/>
  <c r="P52" i="115"/>
  <c r="P54" i="115"/>
  <c r="D60" i="115"/>
  <c r="AH60" i="115"/>
  <c r="P63" i="115"/>
  <c r="AB64" i="115"/>
  <c r="D68" i="115"/>
  <c r="AH68" i="115"/>
  <c r="AH61" i="115"/>
  <c r="D62" i="115"/>
  <c r="AH62" i="115"/>
  <c r="AB51" i="115"/>
  <c r="AB53" i="115"/>
  <c r="AB55" i="115"/>
  <c r="P59" i="115"/>
  <c r="AB60" i="115"/>
  <c r="AH63" i="115"/>
  <c r="D64" i="115"/>
  <c r="AH64" i="115"/>
  <c r="P67" i="115"/>
  <c r="AB68" i="115"/>
  <c r="AH26" i="114"/>
  <c r="AH39" i="114"/>
  <c r="D39" i="114"/>
  <c r="Y70" i="114"/>
  <c r="J30" i="114"/>
  <c r="D42" i="114"/>
  <c r="AH42" i="114"/>
  <c r="AH52" i="114"/>
  <c r="V54" i="114"/>
  <c r="AH55" i="114"/>
  <c r="AH63" i="114"/>
  <c r="AH24" i="114"/>
  <c r="V22" i="114"/>
  <c r="J23" i="114"/>
  <c r="J25" i="114"/>
  <c r="D32" i="114"/>
  <c r="D33" i="114"/>
  <c r="AH35" i="114"/>
  <c r="D35" i="114"/>
  <c r="D36" i="114"/>
  <c r="V36" i="114"/>
  <c r="AH58" i="114"/>
  <c r="P59" i="114"/>
  <c r="AH41" i="114"/>
  <c r="AH45" i="114"/>
  <c r="AI21" i="114"/>
  <c r="AH28" i="114"/>
  <c r="D28" i="114"/>
  <c r="AH30" i="114"/>
  <c r="V31" i="114"/>
  <c r="AH37" i="114"/>
  <c r="D40" i="114"/>
  <c r="AH40" i="114"/>
  <c r="D44" i="114"/>
  <c r="AH44" i="114"/>
  <c r="AH48" i="114"/>
  <c r="V50" i="114"/>
  <c r="AH51" i="114"/>
  <c r="AB60" i="114"/>
  <c r="AH67" i="114"/>
  <c r="P49" i="114"/>
  <c r="P51" i="114"/>
  <c r="P53" i="114"/>
  <c r="P55" i="114"/>
  <c r="D61" i="114"/>
  <c r="D63" i="114"/>
  <c r="D65" i="114"/>
  <c r="D67" i="114"/>
  <c r="AB48" i="114"/>
  <c r="AB50" i="114"/>
  <c r="AB52" i="114"/>
  <c r="AB54" i="114"/>
  <c r="D59" i="114"/>
  <c r="AH59" i="114"/>
  <c r="AB61" i="114"/>
  <c r="AB63" i="114"/>
  <c r="AB65" i="114"/>
  <c r="AB67" i="114"/>
  <c r="AH22" i="113"/>
  <c r="AH47" i="113"/>
  <c r="D47" i="113"/>
  <c r="AH35" i="113"/>
  <c r="D35" i="113"/>
  <c r="V36" i="113"/>
  <c r="AH37" i="113"/>
  <c r="AH43" i="113"/>
  <c r="AH48" i="113"/>
  <c r="D48" i="113"/>
  <c r="AH24" i="113"/>
  <c r="AH32" i="113"/>
  <c r="D21" i="113"/>
  <c r="V26" i="113"/>
  <c r="V30" i="113"/>
  <c r="AH36" i="113"/>
  <c r="AH39" i="113"/>
  <c r="D39" i="113"/>
  <c r="D40" i="113"/>
  <c r="V40" i="113"/>
  <c r="AH42" i="113"/>
  <c r="D44" i="113"/>
  <c r="AH52" i="113"/>
  <c r="D52" i="113"/>
  <c r="P55" i="113"/>
  <c r="AI55" i="113" s="1"/>
  <c r="AH55" i="113"/>
  <c r="AH60" i="113"/>
  <c r="P60" i="113"/>
  <c r="P22" i="113"/>
  <c r="J36" i="113"/>
  <c r="AH41" i="113"/>
  <c r="AH45" i="113"/>
  <c r="AH51" i="113"/>
  <c r="AH64" i="113"/>
  <c r="P64" i="113"/>
  <c r="AH58" i="113"/>
  <c r="P58" i="113"/>
  <c r="AH62" i="113"/>
  <c r="P62" i="113"/>
  <c r="P65" i="113"/>
  <c r="AH65" i="113"/>
  <c r="AH50" i="113"/>
  <c r="D50" i="113"/>
  <c r="P53" i="113"/>
  <c r="AB54" i="113"/>
  <c r="J58" i="113"/>
  <c r="AH59" i="113"/>
  <c r="D59" i="113"/>
  <c r="AH63" i="113"/>
  <c r="D63" i="113"/>
  <c r="P66" i="113"/>
  <c r="AB50" i="113"/>
  <c r="AH53" i="113"/>
  <c r="AH54" i="113"/>
  <c r="D54" i="113"/>
  <c r="AI57" i="113"/>
  <c r="V59" i="113"/>
  <c r="AH61" i="113"/>
  <c r="D61" i="113"/>
  <c r="P67" i="113"/>
  <c r="AH67" i="113"/>
  <c r="AB66" i="113"/>
  <c r="AB68" i="113"/>
  <c r="AH66" i="113"/>
  <c r="AH68" i="113"/>
  <c r="AH71" i="113"/>
  <c r="B15" i="113" s="1"/>
  <c r="AH23" i="112"/>
  <c r="AH25" i="112"/>
  <c r="AH32" i="112"/>
  <c r="AH36" i="112"/>
  <c r="AH47" i="112"/>
  <c r="D47" i="112"/>
  <c r="J29" i="112"/>
  <c r="AH33" i="112"/>
  <c r="AH35" i="112"/>
  <c r="D35" i="112"/>
  <c r="AH37" i="112"/>
  <c r="AH43" i="112"/>
  <c r="AH48" i="112"/>
  <c r="AH52" i="112"/>
  <c r="AI57" i="112"/>
  <c r="AH57" i="112"/>
  <c r="P59" i="112"/>
  <c r="AE21" i="112"/>
  <c r="J22" i="112"/>
  <c r="J24" i="112"/>
  <c r="J26" i="112"/>
  <c r="D31" i="112"/>
  <c r="AH39" i="112"/>
  <c r="D39" i="112"/>
  <c r="D40" i="112"/>
  <c r="V40" i="112"/>
  <c r="AH42" i="112"/>
  <c r="D44" i="112"/>
  <c r="J48" i="112"/>
  <c r="D49" i="112"/>
  <c r="AH51" i="112"/>
  <c r="D53" i="112"/>
  <c r="AH55" i="112"/>
  <c r="V58" i="112"/>
  <c r="D60" i="112"/>
  <c r="AH65" i="112"/>
  <c r="AH71" i="112"/>
  <c r="B15" i="112" s="1"/>
  <c r="Y70" i="112"/>
  <c r="AE70" i="112"/>
  <c r="AH29" i="112"/>
  <c r="V30" i="112"/>
  <c r="D33" i="112"/>
  <c r="J33" i="112"/>
  <c r="D37" i="112"/>
  <c r="J37" i="112"/>
  <c r="AH41" i="112"/>
  <c r="D43" i="112"/>
  <c r="AH45" i="112"/>
  <c r="D48" i="112"/>
  <c r="AH50" i="112"/>
  <c r="D52" i="112"/>
  <c r="AH54" i="112"/>
  <c r="AH61" i="112"/>
  <c r="AH63" i="112"/>
  <c r="AH58" i="112"/>
  <c r="V59" i="112"/>
  <c r="AH59" i="112"/>
  <c r="V61" i="112"/>
  <c r="AH62" i="112"/>
  <c r="J64" i="112"/>
  <c r="V65" i="112"/>
  <c r="AH66" i="112"/>
  <c r="J68" i="112"/>
  <c r="D58" i="112"/>
  <c r="J58" i="112"/>
  <c r="D62" i="112"/>
  <c r="J62" i="112"/>
  <c r="V63" i="112"/>
  <c r="AH64" i="112"/>
  <c r="D66" i="112"/>
  <c r="J66" i="112"/>
  <c r="V67" i="112"/>
  <c r="AH68" i="112"/>
  <c r="AH24" i="111"/>
  <c r="AH41" i="111"/>
  <c r="D51" i="111"/>
  <c r="AH51" i="111"/>
  <c r="D23" i="111"/>
  <c r="D25" i="111"/>
  <c r="D29" i="111"/>
  <c r="AH32" i="111"/>
  <c r="AH35" i="111"/>
  <c r="D35" i="111"/>
  <c r="D36" i="111"/>
  <c r="V36" i="111"/>
  <c r="D40" i="111"/>
  <c r="AH40" i="111"/>
  <c r="AI47" i="111"/>
  <c r="J52" i="111"/>
  <c r="AH61" i="111"/>
  <c r="AE70" i="111"/>
  <c r="V29" i="111"/>
  <c r="J32" i="111"/>
  <c r="AH42" i="111"/>
  <c r="D42" i="111"/>
  <c r="AH50" i="111"/>
  <c r="AH22" i="111"/>
  <c r="AH26" i="111"/>
  <c r="AH45" i="111"/>
  <c r="P54" i="111"/>
  <c r="AH54" i="111"/>
  <c r="D21" i="111"/>
  <c r="AH28" i="111"/>
  <c r="D28" i="111"/>
  <c r="AH30" i="111"/>
  <c r="V31" i="111"/>
  <c r="D37" i="111"/>
  <c r="AH39" i="111"/>
  <c r="D39" i="111"/>
  <c r="V40" i="111"/>
  <c r="J41" i="111"/>
  <c r="D43" i="111"/>
  <c r="D49" i="111"/>
  <c r="AH49" i="111"/>
  <c r="P52" i="111"/>
  <c r="AB53" i="111"/>
  <c r="D58" i="111"/>
  <c r="AH60" i="111"/>
  <c r="D60" i="111"/>
  <c r="D63" i="111"/>
  <c r="AH63" i="111"/>
  <c r="V43" i="111"/>
  <c r="P48" i="111"/>
  <c r="AB49" i="111"/>
  <c r="AH52" i="111"/>
  <c r="D53" i="111"/>
  <c r="AH53" i="111"/>
  <c r="AB58" i="111"/>
  <c r="AB67" i="111"/>
  <c r="AH67" i="111"/>
  <c r="AH44" i="111"/>
  <c r="D55" i="111"/>
  <c r="AH55" i="111"/>
  <c r="D47" i="111"/>
  <c r="AH58" i="111"/>
  <c r="J60" i="111"/>
  <c r="J66" i="111"/>
  <c r="V67" i="111"/>
  <c r="D62" i="111"/>
  <c r="AH64" i="111"/>
  <c r="J64" i="111"/>
  <c r="V65" i="111"/>
  <c r="AH22" i="110"/>
  <c r="AH30" i="110"/>
  <c r="V54" i="110"/>
  <c r="AH54" i="110"/>
  <c r="V63" i="110"/>
  <c r="AH63" i="110"/>
  <c r="AH33" i="110"/>
  <c r="P36" i="110"/>
  <c r="AH37" i="110"/>
  <c r="AH39" i="110"/>
  <c r="D39" i="110"/>
  <c r="AH43" i="110"/>
  <c r="AH24" i="110"/>
  <c r="AH23" i="110"/>
  <c r="AH25" i="110"/>
  <c r="V26" i="110"/>
  <c r="AH29" i="110"/>
  <c r="AH31" i="110"/>
  <c r="V32" i="110"/>
  <c r="D37" i="110"/>
  <c r="AI21" i="110"/>
  <c r="P40" i="110"/>
  <c r="AH41" i="110"/>
  <c r="AB43" i="110"/>
  <c r="AH55" i="110"/>
  <c r="J55" i="110"/>
  <c r="AH64" i="110"/>
  <c r="J64" i="110"/>
  <c r="D44" i="110"/>
  <c r="AH49" i="110"/>
  <c r="J49" i="110"/>
  <c r="AH50" i="110"/>
  <c r="AB51" i="110"/>
  <c r="P52" i="110"/>
  <c r="D53" i="110"/>
  <c r="AH58" i="110"/>
  <c r="J58" i="110"/>
  <c r="AH59" i="110"/>
  <c r="AB60" i="110"/>
  <c r="P61" i="110"/>
  <c r="D62" i="110"/>
  <c r="AH66" i="110"/>
  <c r="J66" i="110"/>
  <c r="AH67" i="110"/>
  <c r="AB68" i="110"/>
  <c r="AH51" i="110"/>
  <c r="J51" i="110"/>
  <c r="AH60" i="110"/>
  <c r="J60" i="110"/>
  <c r="AH68" i="110"/>
  <c r="J68" i="110"/>
  <c r="D40" i="110"/>
  <c r="AH40" i="110"/>
  <c r="D42" i="110"/>
  <c r="AH42" i="110"/>
  <c r="AB44" i="110"/>
  <c r="P48" i="110"/>
  <c r="D49" i="110"/>
  <c r="AH53" i="110"/>
  <c r="J53" i="110"/>
  <c r="AB55" i="110"/>
  <c r="D58" i="110"/>
  <c r="AH62" i="110"/>
  <c r="J62" i="110"/>
  <c r="AB64" i="110"/>
  <c r="P65" i="110"/>
  <c r="D66" i="110"/>
  <c r="AH24" i="109"/>
  <c r="AH32" i="109"/>
  <c r="V22" i="109"/>
  <c r="J23" i="109"/>
  <c r="J25" i="109"/>
  <c r="V26" i="109"/>
  <c r="J29" i="109"/>
  <c r="V30" i="109"/>
  <c r="J31" i="109"/>
  <c r="J33" i="109"/>
  <c r="J36" i="109"/>
  <c r="AH39" i="109"/>
  <c r="D39" i="109"/>
  <c r="AH49" i="109"/>
  <c r="J49" i="109"/>
  <c r="AH60" i="109"/>
  <c r="J60" i="109"/>
  <c r="P41" i="109"/>
  <c r="AH41" i="109"/>
  <c r="P43" i="109"/>
  <c r="AH43" i="109"/>
  <c r="P45" i="109"/>
  <c r="AH45" i="109"/>
  <c r="V48" i="109"/>
  <c r="AH48" i="109"/>
  <c r="V59" i="109"/>
  <c r="AH59" i="109"/>
  <c r="Y70" i="109"/>
  <c r="AE70" i="109"/>
  <c r="AB22" i="109"/>
  <c r="D37" i="109"/>
  <c r="AH37" i="109"/>
  <c r="P40" i="109"/>
  <c r="AH51" i="109"/>
  <c r="J51" i="109"/>
  <c r="AB53" i="109"/>
  <c r="P54" i="109"/>
  <c r="D55" i="109"/>
  <c r="D58" i="109"/>
  <c r="AH62" i="109"/>
  <c r="J62" i="109"/>
  <c r="AB64" i="109"/>
  <c r="P65" i="109"/>
  <c r="D66" i="109"/>
  <c r="AB40" i="109"/>
  <c r="AB42" i="109"/>
  <c r="AB44" i="109"/>
  <c r="P48" i="109"/>
  <c r="D49" i="109"/>
  <c r="AH53" i="109"/>
  <c r="J53" i="109"/>
  <c r="AH54" i="109"/>
  <c r="AB55" i="109"/>
  <c r="AB58" i="109"/>
  <c r="P59" i="109"/>
  <c r="D60" i="109"/>
  <c r="AH64" i="109"/>
  <c r="J64" i="109"/>
  <c r="AH65" i="109"/>
  <c r="AB66" i="109"/>
  <c r="P67" i="109"/>
  <c r="AH40" i="109"/>
  <c r="AH42" i="109"/>
  <c r="AH44" i="109"/>
  <c r="AH55" i="109"/>
  <c r="J55" i="109"/>
  <c r="AH58" i="109"/>
  <c r="J58" i="109"/>
  <c r="AH66" i="109"/>
  <c r="J66" i="109"/>
  <c r="AH68" i="109"/>
  <c r="D68" i="109"/>
  <c r="V67" i="109"/>
  <c r="AH23" i="107"/>
  <c r="AH33" i="107"/>
  <c r="AH36" i="107"/>
  <c r="D44" i="107"/>
  <c r="AH44" i="107"/>
  <c r="AE21" i="107"/>
  <c r="AH22" i="107"/>
  <c r="AH24" i="107"/>
  <c r="V25" i="107"/>
  <c r="AH26" i="107"/>
  <c r="V29" i="107"/>
  <c r="AH30" i="107"/>
  <c r="V31" i="107"/>
  <c r="AH32" i="107"/>
  <c r="P36" i="107"/>
  <c r="AB37" i="107"/>
  <c r="AH39" i="107"/>
  <c r="D40" i="107"/>
  <c r="AH40" i="107"/>
  <c r="P43" i="107"/>
  <c r="AB44" i="107"/>
  <c r="AH50" i="107"/>
  <c r="D51" i="107"/>
  <c r="AH51" i="107"/>
  <c r="P54" i="107"/>
  <c r="Y70" i="107"/>
  <c r="AE70" i="107"/>
  <c r="D42" i="107"/>
  <c r="AH42" i="107"/>
  <c r="P45" i="107"/>
  <c r="P48" i="107"/>
  <c r="AB49" i="107"/>
  <c r="D53" i="107"/>
  <c r="AH53" i="107"/>
  <c r="D55" i="107"/>
  <c r="AH59" i="107"/>
  <c r="AH61" i="107"/>
  <c r="AH63" i="107"/>
  <c r="AH65" i="107"/>
  <c r="AH67" i="107"/>
  <c r="D37" i="107"/>
  <c r="AH37" i="107"/>
  <c r="AH43" i="107"/>
  <c r="AH54" i="107"/>
  <c r="P41" i="107"/>
  <c r="AB42" i="107"/>
  <c r="AH45" i="107"/>
  <c r="AH48" i="107"/>
  <c r="D49" i="107"/>
  <c r="AH49" i="107"/>
  <c r="P52" i="107"/>
  <c r="AB53" i="107"/>
  <c r="AB55" i="107"/>
  <c r="P59" i="107"/>
  <c r="P61" i="107"/>
  <c r="P63" i="107"/>
  <c r="P65" i="107"/>
  <c r="P67" i="107"/>
  <c r="AH55" i="107"/>
  <c r="AH58" i="107"/>
  <c r="AH60" i="107"/>
  <c r="AH62" i="107"/>
  <c r="AH64" i="107"/>
  <c r="AH66" i="107"/>
  <c r="AH68" i="107"/>
  <c r="AI21" i="108"/>
  <c r="AH29" i="108"/>
  <c r="D29" i="108"/>
  <c r="AH33" i="108"/>
  <c r="D33" i="108"/>
  <c r="M21" i="108"/>
  <c r="AH23" i="108"/>
  <c r="D23" i="108"/>
  <c r="V31" i="108"/>
  <c r="J32" i="108"/>
  <c r="AH31" i="108"/>
  <c r="D31" i="108"/>
  <c r="AH25" i="108"/>
  <c r="D25" i="108"/>
  <c r="AH28" i="108"/>
  <c r="D28" i="108"/>
  <c r="V29" i="108"/>
  <c r="J30" i="108"/>
  <c r="V33" i="108"/>
  <c r="AH42" i="108"/>
  <c r="D51" i="108"/>
  <c r="D52" i="108"/>
  <c r="AH54" i="108"/>
  <c r="AH58" i="108"/>
  <c r="Y21" i="108"/>
  <c r="AH37" i="108"/>
  <c r="P39" i="108"/>
  <c r="J40" i="108"/>
  <c r="V40" i="108"/>
  <c r="D41" i="108"/>
  <c r="AH44" i="108"/>
  <c r="V45" i="108"/>
  <c r="AH47" i="108"/>
  <c r="D47" i="108"/>
  <c r="AH49" i="108"/>
  <c r="V50" i="108"/>
  <c r="J53" i="108"/>
  <c r="AB53" i="108"/>
  <c r="AB55" i="108"/>
  <c r="AH61" i="108"/>
  <c r="AH68" i="108"/>
  <c r="D21" i="108"/>
  <c r="V22" i="108"/>
  <c r="D35" i="108"/>
  <c r="J37" i="108"/>
  <c r="AH40" i="108"/>
  <c r="P41" i="108"/>
  <c r="V41" i="108"/>
  <c r="J44" i="108"/>
  <c r="J49" i="108"/>
  <c r="D55" i="108"/>
  <c r="AH64" i="108"/>
  <c r="AH65" i="108"/>
  <c r="P54" i="108"/>
  <c r="P59" i="108"/>
  <c r="J61" i="108"/>
  <c r="P61" i="108"/>
  <c r="J63" i="108"/>
  <c r="P63" i="108"/>
  <c r="J65" i="108"/>
  <c r="P65" i="108"/>
  <c r="J67" i="108"/>
  <c r="P67" i="108"/>
  <c r="AB58" i="108"/>
  <c r="AB60" i="108"/>
  <c r="AE70" i="106"/>
  <c r="AH23" i="106"/>
  <c r="D29" i="106"/>
  <c r="D30" i="106"/>
  <c r="D21" i="106"/>
  <c r="V22" i="106"/>
  <c r="AH25" i="106"/>
  <c r="V26" i="106"/>
  <c r="AH26" i="106"/>
  <c r="J28" i="106"/>
  <c r="J31" i="106"/>
  <c r="AB40" i="106"/>
  <c r="AB43" i="106"/>
  <c r="AH43" i="106"/>
  <c r="AH33" i="106"/>
  <c r="M21" i="106"/>
  <c r="Y21" i="106"/>
  <c r="AE21" i="106"/>
  <c r="D25" i="106"/>
  <c r="J25" i="106"/>
  <c r="AH31" i="106"/>
  <c r="V32" i="106"/>
  <c r="AH37" i="106"/>
  <c r="J37" i="106"/>
  <c r="AH36" i="106"/>
  <c r="AI39" i="106"/>
  <c r="AH42" i="106"/>
  <c r="J42" i="106"/>
  <c r="V43" i="106"/>
  <c r="AH45" i="106"/>
  <c r="AH44" i="106"/>
  <c r="J44" i="106"/>
  <c r="AH59" i="106"/>
  <c r="D59" i="106"/>
  <c r="AH61" i="106"/>
  <c r="D61" i="106"/>
  <c r="AH63" i="106"/>
  <c r="D63" i="106"/>
  <c r="AH65" i="106"/>
  <c r="D65" i="106"/>
  <c r="AH67" i="106"/>
  <c r="D67" i="106"/>
  <c r="V67" i="106"/>
  <c r="P33" i="106"/>
  <c r="AH35" i="106"/>
  <c r="D35" i="106"/>
  <c r="AH40" i="106"/>
  <c r="J40" i="106"/>
  <c r="V41" i="106"/>
  <c r="AH47" i="106"/>
  <c r="D47" i="106"/>
  <c r="AH48" i="106"/>
  <c r="D48" i="106"/>
  <c r="V48" i="106"/>
  <c r="AH49" i="106"/>
  <c r="AH50" i="106"/>
  <c r="D50" i="106"/>
  <c r="V50" i="106"/>
  <c r="AH51" i="106"/>
  <c r="AH52" i="106"/>
  <c r="D52" i="106"/>
  <c r="V52" i="106"/>
  <c r="AH53" i="106"/>
  <c r="AH54" i="106"/>
  <c r="D54" i="106"/>
  <c r="V54" i="106"/>
  <c r="AH55" i="106"/>
  <c r="J49" i="106"/>
  <c r="J51" i="106"/>
  <c r="J53" i="106"/>
  <c r="J55" i="106"/>
  <c r="J58" i="106"/>
  <c r="J60" i="106"/>
  <c r="J62" i="106"/>
  <c r="J64" i="106"/>
  <c r="J66" i="106"/>
  <c r="J68" i="106"/>
  <c r="AH29" i="105"/>
  <c r="AH41" i="105"/>
  <c r="D41" i="105"/>
  <c r="AH48" i="105"/>
  <c r="D48" i="105"/>
  <c r="AH52" i="105"/>
  <c r="D52" i="105"/>
  <c r="AH64" i="105"/>
  <c r="J64" i="105"/>
  <c r="D21" i="105"/>
  <c r="AH23" i="105"/>
  <c r="AH25" i="105"/>
  <c r="AH30" i="105"/>
  <c r="V31" i="105"/>
  <c r="AH31" i="105"/>
  <c r="J36" i="105"/>
  <c r="AH39" i="105"/>
  <c r="D39" i="105"/>
  <c r="V40" i="105"/>
  <c r="AH45" i="105"/>
  <c r="D45" i="105"/>
  <c r="J58" i="105"/>
  <c r="AH60" i="105"/>
  <c r="D60" i="105"/>
  <c r="AH66" i="105"/>
  <c r="J66" i="105"/>
  <c r="AH32" i="105"/>
  <c r="AH35" i="105"/>
  <c r="AH40" i="105"/>
  <c r="AH51" i="105"/>
  <c r="D51" i="105"/>
  <c r="AH55" i="105"/>
  <c r="D55" i="105"/>
  <c r="AH57" i="105"/>
  <c r="D57" i="105"/>
  <c r="P63" i="105"/>
  <c r="AI21" i="105"/>
  <c r="M21" i="105"/>
  <c r="Y21" i="105"/>
  <c r="AE21" i="105"/>
  <c r="D28" i="105"/>
  <c r="D30" i="105"/>
  <c r="J30" i="105"/>
  <c r="AH36" i="105"/>
  <c r="V37" i="105"/>
  <c r="V44" i="105"/>
  <c r="AH61" i="105"/>
  <c r="D61" i="105"/>
  <c r="J40" i="105"/>
  <c r="J41" i="105"/>
  <c r="V42" i="105"/>
  <c r="AH43" i="105"/>
  <c r="J45" i="105"/>
  <c r="AH49" i="105"/>
  <c r="AH53" i="105"/>
  <c r="AH58" i="105"/>
  <c r="AH62" i="105"/>
  <c r="AH68" i="105"/>
  <c r="AH44" i="105"/>
  <c r="AH47" i="105"/>
  <c r="D47" i="105"/>
  <c r="J48" i="105"/>
  <c r="V48" i="105"/>
  <c r="V49" i="105"/>
  <c r="AH50" i="105"/>
  <c r="J52" i="105"/>
  <c r="V53" i="105"/>
  <c r="AH54" i="105"/>
  <c r="V58" i="105"/>
  <c r="AH59" i="105"/>
  <c r="J61" i="105"/>
  <c r="V62" i="105"/>
  <c r="D63" i="105"/>
  <c r="AH63" i="105"/>
  <c r="D65" i="105"/>
  <c r="AH65" i="105"/>
  <c r="D67" i="105"/>
  <c r="AH67" i="105"/>
  <c r="AH23" i="104"/>
  <c r="AH24" i="104"/>
  <c r="AH30" i="104"/>
  <c r="AH36" i="104"/>
  <c r="J36" i="104"/>
  <c r="AH45" i="104"/>
  <c r="J45" i="104"/>
  <c r="AE70" i="104"/>
  <c r="P24" i="104"/>
  <c r="P26" i="104"/>
  <c r="P30" i="104"/>
  <c r="P32" i="104"/>
  <c r="AI35" i="104"/>
  <c r="V40" i="104"/>
  <c r="AH42" i="104"/>
  <c r="J50" i="104"/>
  <c r="D51" i="104"/>
  <c r="AH51" i="104"/>
  <c r="AB55" i="104"/>
  <c r="P59" i="104"/>
  <c r="AH59" i="104"/>
  <c r="AH22" i="104"/>
  <c r="AH25" i="104"/>
  <c r="AH29" i="104"/>
  <c r="AH33" i="104"/>
  <c r="D21" i="104"/>
  <c r="V26" i="104"/>
  <c r="V32" i="104"/>
  <c r="AH41" i="104"/>
  <c r="J41" i="104"/>
  <c r="V42" i="104"/>
  <c r="AH44" i="104"/>
  <c r="AH50" i="104"/>
  <c r="P54" i="104"/>
  <c r="AH54" i="104"/>
  <c r="AH66" i="104"/>
  <c r="D66" i="104"/>
  <c r="AH31" i="104"/>
  <c r="AI21" i="104"/>
  <c r="AH37" i="104"/>
  <c r="AH39" i="104"/>
  <c r="D39" i="104"/>
  <c r="AH43" i="104"/>
  <c r="J43" i="104"/>
  <c r="AH48" i="104"/>
  <c r="D49" i="104"/>
  <c r="AH49" i="104"/>
  <c r="V51" i="104"/>
  <c r="P52" i="104"/>
  <c r="AH52" i="104"/>
  <c r="AH57" i="104"/>
  <c r="D57" i="104"/>
  <c r="D61" i="104"/>
  <c r="AH61" i="104"/>
  <c r="D55" i="104"/>
  <c r="AH55" i="104"/>
  <c r="AH60" i="104"/>
  <c r="D60" i="104"/>
  <c r="AH65" i="104"/>
  <c r="AH67" i="104"/>
  <c r="AH68" i="104"/>
  <c r="D68" i="104"/>
  <c r="P48" i="104"/>
  <c r="AB49" i="104"/>
  <c r="D53" i="104"/>
  <c r="AH53" i="104"/>
  <c r="D58" i="104"/>
  <c r="AH58" i="104"/>
  <c r="AH62" i="104"/>
  <c r="V63" i="104"/>
  <c r="J66" i="104"/>
  <c r="J60" i="104"/>
  <c r="AH64" i="104"/>
  <c r="V65" i="104"/>
  <c r="J68" i="104"/>
  <c r="AH25" i="103"/>
  <c r="J31" i="103"/>
  <c r="V48" i="103"/>
  <c r="J49" i="103"/>
  <c r="V52" i="103"/>
  <c r="J53" i="103"/>
  <c r="AH23" i="103"/>
  <c r="AH29" i="103"/>
  <c r="AH35" i="103"/>
  <c r="D35" i="103"/>
  <c r="D54" i="103"/>
  <c r="AH54" i="103"/>
  <c r="AH60" i="103"/>
  <c r="D60" i="103"/>
  <c r="AH68" i="103"/>
  <c r="D68" i="103"/>
  <c r="Y21" i="103"/>
  <c r="AE21" i="103"/>
  <c r="AH22" i="103"/>
  <c r="AH24" i="103"/>
  <c r="AH26" i="103"/>
  <c r="AH30" i="103"/>
  <c r="D33" i="103"/>
  <c r="J33" i="103"/>
  <c r="D37" i="103"/>
  <c r="J37" i="103"/>
  <c r="AH39" i="103"/>
  <c r="D39" i="103"/>
  <c r="D40" i="103"/>
  <c r="J40" i="103"/>
  <c r="V40" i="103"/>
  <c r="V41" i="103"/>
  <c r="AH42" i="103"/>
  <c r="D44" i="103"/>
  <c r="J44" i="103"/>
  <c r="V45" i="103"/>
  <c r="AH47" i="103"/>
  <c r="D47" i="103"/>
  <c r="D48" i="103"/>
  <c r="AH48" i="103"/>
  <c r="D52" i="103"/>
  <c r="AH52" i="103"/>
  <c r="D50" i="103"/>
  <c r="AH50" i="103"/>
  <c r="Y70" i="103"/>
  <c r="AE70" i="103"/>
  <c r="AH31" i="103"/>
  <c r="V32" i="103"/>
  <c r="V36" i="103"/>
  <c r="AH41" i="103"/>
  <c r="D43" i="103"/>
  <c r="AH45" i="103"/>
  <c r="V50" i="103"/>
  <c r="J51" i="103"/>
  <c r="V54" i="103"/>
  <c r="J55" i="103"/>
  <c r="J58" i="103"/>
  <c r="P59" i="103"/>
  <c r="P67" i="103"/>
  <c r="D57" i="103"/>
  <c r="V58" i="103"/>
  <c r="AH62" i="103"/>
  <c r="V63" i="103"/>
  <c r="AH63" i="103"/>
  <c r="J66" i="103"/>
  <c r="AH58" i="103"/>
  <c r="AH64" i="103"/>
  <c r="V59" i="103"/>
  <c r="D62" i="103"/>
  <c r="J62" i="103"/>
  <c r="AH66" i="103"/>
  <c r="V67" i="103"/>
  <c r="AH23" i="102"/>
  <c r="AH25" i="102"/>
  <c r="AH29" i="102"/>
  <c r="AH31" i="102"/>
  <c r="AH33" i="102"/>
  <c r="AH37" i="102"/>
  <c r="AH43" i="102"/>
  <c r="AH47" i="102"/>
  <c r="D47" i="102"/>
  <c r="AB58" i="102"/>
  <c r="P61" i="102"/>
  <c r="AH61" i="102"/>
  <c r="P63" i="102"/>
  <c r="AH63" i="102"/>
  <c r="P65" i="102"/>
  <c r="AH65" i="102"/>
  <c r="AI21" i="102"/>
  <c r="P39" i="102"/>
  <c r="J40" i="102"/>
  <c r="D41" i="102"/>
  <c r="AH44" i="102"/>
  <c r="V45" i="102"/>
  <c r="AH50" i="102"/>
  <c r="AH53" i="102"/>
  <c r="AE21" i="102"/>
  <c r="J22" i="102"/>
  <c r="J24" i="102"/>
  <c r="J26" i="102"/>
  <c r="J30" i="102"/>
  <c r="J32" i="102"/>
  <c r="J36" i="102"/>
  <c r="D42" i="102"/>
  <c r="AH55" i="102"/>
  <c r="Y70" i="102"/>
  <c r="AB22" i="102"/>
  <c r="AH40" i="102"/>
  <c r="P41" i="102"/>
  <c r="V41" i="102"/>
  <c r="J44" i="102"/>
  <c r="AH54" i="102"/>
  <c r="D58" i="102"/>
  <c r="D59" i="102"/>
  <c r="AB66" i="102"/>
  <c r="AB68" i="102"/>
  <c r="AB60" i="102"/>
  <c r="AB62" i="102"/>
  <c r="AB64" i="102"/>
  <c r="P67" i="102"/>
  <c r="AH60" i="102"/>
  <c r="AH62" i="102"/>
  <c r="AH64" i="102"/>
  <c r="AH23" i="101"/>
  <c r="AH31" i="101"/>
  <c r="AH36" i="101"/>
  <c r="D37" i="101"/>
  <c r="AH37" i="101"/>
  <c r="AH40" i="101"/>
  <c r="D53" i="101"/>
  <c r="AH53" i="101"/>
  <c r="AB61" i="101"/>
  <c r="D50" i="101"/>
  <c r="D60" i="101"/>
  <c r="AH60" i="101"/>
  <c r="AE21" i="101"/>
  <c r="J22" i="101"/>
  <c r="J24" i="101"/>
  <c r="V25" i="101"/>
  <c r="J26" i="101"/>
  <c r="V29" i="101"/>
  <c r="J30" i="101"/>
  <c r="J32" i="101"/>
  <c r="V33" i="101"/>
  <c r="AH41" i="101"/>
  <c r="J41" i="101"/>
  <c r="AH48" i="101"/>
  <c r="D48" i="101"/>
  <c r="AH49" i="101"/>
  <c r="P51" i="101"/>
  <c r="D68" i="101"/>
  <c r="AH68" i="101"/>
  <c r="AH45" i="101"/>
  <c r="J45" i="101"/>
  <c r="Y70" i="101"/>
  <c r="AE70" i="101"/>
  <c r="AH43" i="101"/>
  <c r="J43" i="101"/>
  <c r="AH44" i="101"/>
  <c r="D65" i="101"/>
  <c r="AH50" i="101"/>
  <c r="J54" i="101"/>
  <c r="V55" i="101"/>
  <c r="AH57" i="101"/>
  <c r="D57" i="101"/>
  <c r="J61" i="101"/>
  <c r="V62" i="101"/>
  <c r="AH64" i="101"/>
  <c r="AH65" i="101"/>
  <c r="AH52" i="101"/>
  <c r="AH59" i="101"/>
  <c r="AH66" i="101"/>
  <c r="AH67" i="101"/>
  <c r="J50" i="101"/>
  <c r="V51" i="101"/>
  <c r="V58" i="101"/>
  <c r="V66" i="101"/>
  <c r="AH35" i="100"/>
  <c r="D35" i="100"/>
  <c r="AH39" i="100"/>
  <c r="D39" i="100"/>
  <c r="D44" i="100"/>
  <c r="AH44" i="100"/>
  <c r="P68" i="100"/>
  <c r="AH68" i="100"/>
  <c r="Y21" i="100"/>
  <c r="J24" i="100"/>
  <c r="J29" i="100"/>
  <c r="J30" i="100"/>
  <c r="V31" i="100"/>
  <c r="V42" i="100"/>
  <c r="J43" i="100"/>
  <c r="J48" i="100"/>
  <c r="V53" i="100"/>
  <c r="J68" i="100"/>
  <c r="V36" i="100"/>
  <c r="AI21" i="100"/>
  <c r="AH22" i="100"/>
  <c r="V23" i="100"/>
  <c r="D26" i="100"/>
  <c r="J26" i="100"/>
  <c r="AH28" i="100"/>
  <c r="D28" i="100"/>
  <c r="D29" i="100"/>
  <c r="AH31" i="100"/>
  <c r="D33" i="100"/>
  <c r="AH36" i="100"/>
  <c r="D42" i="100"/>
  <c r="AH42" i="100"/>
  <c r="AH49" i="100"/>
  <c r="V51" i="100"/>
  <c r="AH67" i="100"/>
  <c r="D67" i="100"/>
  <c r="AE21" i="100"/>
  <c r="D40" i="100"/>
  <c r="AH40" i="100"/>
  <c r="Y70" i="100"/>
  <c r="M21" i="100"/>
  <c r="AH24" i="100"/>
  <c r="AH30" i="100"/>
  <c r="D32" i="100"/>
  <c r="D37" i="100"/>
  <c r="V44" i="100"/>
  <c r="J45" i="100"/>
  <c r="AI47" i="100"/>
  <c r="V49" i="100"/>
  <c r="AH50" i="100"/>
  <c r="AH55" i="100"/>
  <c r="AH58" i="100"/>
  <c r="V60" i="100"/>
  <c r="D47" i="100"/>
  <c r="V48" i="100"/>
  <c r="P50" i="100"/>
  <c r="P52" i="100"/>
  <c r="P54" i="100"/>
  <c r="P59" i="100"/>
  <c r="AH64" i="100"/>
  <c r="AH65" i="100"/>
  <c r="D65" i="100"/>
  <c r="AH63" i="100"/>
  <c r="AB49" i="100"/>
  <c r="AB51" i="100"/>
  <c r="AB53" i="100"/>
  <c r="AB55" i="100"/>
  <c r="AB58" i="100"/>
  <c r="AB60" i="100"/>
  <c r="AH62" i="100"/>
  <c r="V66" i="100"/>
  <c r="AH66" i="100"/>
  <c r="AH61" i="100"/>
  <c r="V62" i="100"/>
  <c r="J65" i="100"/>
  <c r="D24" i="99"/>
  <c r="D26" i="99"/>
  <c r="AB29" i="99"/>
  <c r="AH30" i="99"/>
  <c r="AH31" i="99"/>
  <c r="D31" i="99"/>
  <c r="V31" i="99"/>
  <c r="AH32" i="99"/>
  <c r="P48" i="99"/>
  <c r="AH48" i="99"/>
  <c r="D21" i="99"/>
  <c r="J23" i="99"/>
  <c r="J25" i="99"/>
  <c r="D28" i="99"/>
  <c r="P29" i="99"/>
  <c r="AH29" i="99"/>
  <c r="V40" i="99"/>
  <c r="P41" i="99"/>
  <c r="AH41" i="99"/>
  <c r="Y21" i="99"/>
  <c r="AH45" i="99"/>
  <c r="D39" i="99"/>
  <c r="D42" i="99"/>
  <c r="AH42" i="99"/>
  <c r="D49" i="99"/>
  <c r="AH49" i="99"/>
  <c r="AH59" i="99"/>
  <c r="AH61" i="99"/>
  <c r="AH63" i="99"/>
  <c r="AH65" i="99"/>
  <c r="AH36" i="99"/>
  <c r="D37" i="99"/>
  <c r="AH37" i="99"/>
  <c r="AH43" i="99"/>
  <c r="D44" i="99"/>
  <c r="AH44" i="99"/>
  <c r="AI47" i="99"/>
  <c r="AH50" i="99"/>
  <c r="AH52" i="99"/>
  <c r="AH54" i="99"/>
  <c r="AH33" i="99"/>
  <c r="P36" i="99"/>
  <c r="AB37" i="99"/>
  <c r="D40" i="99"/>
  <c r="AH40" i="99"/>
  <c r="P43" i="99"/>
  <c r="AB44" i="99"/>
  <c r="P50" i="99"/>
  <c r="P52" i="99"/>
  <c r="P54" i="99"/>
  <c r="D58" i="99"/>
  <c r="D60" i="99"/>
  <c r="D62" i="99"/>
  <c r="AI63" i="99"/>
  <c r="D64" i="99"/>
  <c r="D66" i="99"/>
  <c r="AH68" i="99"/>
  <c r="D68" i="99"/>
  <c r="D35" i="99"/>
  <c r="D47" i="99"/>
  <c r="AH51" i="99"/>
  <c r="AH53" i="99"/>
  <c r="AH55" i="99"/>
  <c r="AH58" i="99"/>
  <c r="AH60" i="99"/>
  <c r="AH62" i="99"/>
  <c r="AH64" i="99"/>
  <c r="AH66" i="99"/>
  <c r="J68" i="99"/>
  <c r="AH33" i="98"/>
  <c r="AH39" i="98"/>
  <c r="D39" i="98"/>
  <c r="AE21" i="98"/>
  <c r="J22" i="98"/>
  <c r="V23" i="98"/>
  <c r="J24" i="98"/>
  <c r="V25" i="98"/>
  <c r="J26" i="98"/>
  <c r="D28" i="98"/>
  <c r="V29" i="98"/>
  <c r="J30" i="98"/>
  <c r="V31" i="98"/>
  <c r="J32" i="98"/>
  <c r="J40" i="98"/>
  <c r="D41" i="98"/>
  <c r="AI41" i="98" s="1"/>
  <c r="AH43" i="98"/>
  <c r="Y70" i="98"/>
  <c r="AE70" i="98"/>
  <c r="AB22" i="98"/>
  <c r="P35" i="98"/>
  <c r="D36" i="98"/>
  <c r="V36" i="98"/>
  <c r="AH42" i="98"/>
  <c r="AH48" i="98"/>
  <c r="D48" i="98"/>
  <c r="AH52" i="98"/>
  <c r="D52" i="98"/>
  <c r="AH66" i="98"/>
  <c r="D66" i="98"/>
  <c r="AH62" i="98"/>
  <c r="D62" i="98"/>
  <c r="AI21" i="98"/>
  <c r="AH36" i="98"/>
  <c r="V37" i="98"/>
  <c r="AH40" i="98"/>
  <c r="D42" i="98"/>
  <c r="D45" i="98"/>
  <c r="AH51" i="98"/>
  <c r="D51" i="98"/>
  <c r="AH55" i="98"/>
  <c r="D55" i="98"/>
  <c r="AH58" i="98"/>
  <c r="D58" i="98"/>
  <c r="AH49" i="98"/>
  <c r="AH53" i="98"/>
  <c r="AH60" i="98"/>
  <c r="AH64" i="98"/>
  <c r="AH68" i="98"/>
  <c r="AH57" i="98"/>
  <c r="D57" i="98"/>
  <c r="AH59" i="98"/>
  <c r="AH63" i="98"/>
  <c r="AH67" i="98"/>
  <c r="AH47" i="98"/>
  <c r="D47" i="98"/>
  <c r="J48" i="98"/>
  <c r="V48" i="98"/>
  <c r="V49" i="98"/>
  <c r="AH50" i="98"/>
  <c r="J52" i="98"/>
  <c r="V53" i="98"/>
  <c r="AH54" i="98"/>
  <c r="J58" i="98"/>
  <c r="D59" i="98"/>
  <c r="J59" i="98"/>
  <c r="V60" i="98"/>
  <c r="AH61" i="98"/>
  <c r="D63" i="98"/>
  <c r="J63" i="98"/>
  <c r="V64" i="98"/>
  <c r="AH65" i="98"/>
  <c r="D67" i="98"/>
  <c r="J67" i="98"/>
  <c r="V68" i="98"/>
  <c r="AH22" i="97"/>
  <c r="J23" i="97"/>
  <c r="J25" i="97"/>
  <c r="AH29" i="97"/>
  <c r="AH36" i="97"/>
  <c r="J36" i="97"/>
  <c r="AH37" i="97"/>
  <c r="AH41" i="97"/>
  <c r="J41" i="97"/>
  <c r="AH42" i="97"/>
  <c r="AH54" i="97"/>
  <c r="J54" i="97"/>
  <c r="V66" i="97"/>
  <c r="AH66" i="97"/>
  <c r="AI21" i="97"/>
  <c r="AH67" i="97"/>
  <c r="J67" i="97"/>
  <c r="AH30" i="97"/>
  <c r="J30" i="97"/>
  <c r="D36" i="97"/>
  <c r="AH43" i="97"/>
  <c r="V53" i="97"/>
  <c r="AH53" i="97"/>
  <c r="AH59" i="97"/>
  <c r="J59" i="97"/>
  <c r="AE21" i="97"/>
  <c r="P24" i="97"/>
  <c r="P26" i="97"/>
  <c r="AH32" i="97"/>
  <c r="J32" i="97"/>
  <c r="AH33" i="97"/>
  <c r="AB36" i="97"/>
  <c r="P37" i="97"/>
  <c r="AH44" i="97"/>
  <c r="V58" i="97"/>
  <c r="AH58" i="97"/>
  <c r="P44" i="97"/>
  <c r="AH48" i="97"/>
  <c r="J48" i="97"/>
  <c r="AH49" i="97"/>
  <c r="AB50" i="97"/>
  <c r="P51" i="97"/>
  <c r="D52" i="97"/>
  <c r="AH61" i="97"/>
  <c r="J61" i="97"/>
  <c r="AH62" i="97"/>
  <c r="AB63" i="97"/>
  <c r="P64" i="97"/>
  <c r="D65" i="97"/>
  <c r="AH50" i="97"/>
  <c r="J50" i="97"/>
  <c r="AH63" i="97"/>
  <c r="J63" i="97"/>
  <c r="AB43" i="97"/>
  <c r="AB45" i="97"/>
  <c r="D48" i="97"/>
  <c r="AH52" i="97"/>
  <c r="J52" i="97"/>
  <c r="AB54" i="97"/>
  <c r="P55" i="97"/>
  <c r="AB59" i="97"/>
  <c r="P60" i="97"/>
  <c r="D61" i="97"/>
  <c r="AH65" i="97"/>
  <c r="J65" i="97"/>
  <c r="AB67" i="97"/>
  <c r="P68" i="97"/>
  <c r="AH23" i="96"/>
  <c r="AB22" i="96"/>
  <c r="AH25" i="96"/>
  <c r="D26" i="96"/>
  <c r="AH26" i="96"/>
  <c r="D43" i="96"/>
  <c r="AH43" i="96"/>
  <c r="AH49" i="96"/>
  <c r="AH60" i="96"/>
  <c r="D60" i="96"/>
  <c r="Y21" i="96"/>
  <c r="P23" i="96"/>
  <c r="AB24" i="96"/>
  <c r="AH29" i="96"/>
  <c r="AH30" i="96"/>
  <c r="D30" i="96"/>
  <c r="AH31" i="96"/>
  <c r="AH42" i="96"/>
  <c r="AE21" i="96"/>
  <c r="D24" i="96"/>
  <c r="AH24" i="96"/>
  <c r="AH22" i="96"/>
  <c r="AH28" i="96"/>
  <c r="D28" i="96"/>
  <c r="D35" i="96"/>
  <c r="AI39" i="96"/>
  <c r="AH32" i="96"/>
  <c r="V33" i="96"/>
  <c r="P37" i="96"/>
  <c r="P40" i="96"/>
  <c r="AB41" i="96"/>
  <c r="AH44" i="96"/>
  <c r="AB48" i="96"/>
  <c r="P54" i="96"/>
  <c r="D57" i="96"/>
  <c r="AH57" i="96"/>
  <c r="AH61" i="96"/>
  <c r="P67" i="96"/>
  <c r="AH67" i="96"/>
  <c r="Y70" i="96"/>
  <c r="AE70" i="96"/>
  <c r="J30" i="96"/>
  <c r="D36" i="96"/>
  <c r="AH36" i="96"/>
  <c r="P42" i="96"/>
  <c r="AB43" i="96"/>
  <c r="AB45" i="96"/>
  <c r="P49" i="96"/>
  <c r="AB51" i="96"/>
  <c r="AH55" i="96"/>
  <c r="D55" i="96"/>
  <c r="AI57" i="96"/>
  <c r="AH37" i="96"/>
  <c r="AH40" i="96"/>
  <c r="D41" i="96"/>
  <c r="AH41" i="96"/>
  <c r="V50" i="96"/>
  <c r="AH50" i="96"/>
  <c r="J53" i="96"/>
  <c r="J58" i="96"/>
  <c r="AH62" i="96"/>
  <c r="V63" i="96"/>
  <c r="AH63" i="96"/>
  <c r="AH65" i="96"/>
  <c r="D66" i="96"/>
  <c r="AH66" i="96"/>
  <c r="D39" i="96"/>
  <c r="AH45" i="96"/>
  <c r="AH48" i="96"/>
  <c r="AH51" i="96"/>
  <c r="V52" i="96"/>
  <c r="J55" i="96"/>
  <c r="J60" i="96"/>
  <c r="AH64" i="96"/>
  <c r="D68" i="96"/>
  <c r="AH68" i="96"/>
  <c r="AH53" i="96"/>
  <c r="AH58" i="96"/>
  <c r="D62" i="96"/>
  <c r="Y21" i="95"/>
  <c r="AH24" i="95"/>
  <c r="D24" i="95"/>
  <c r="AH21" i="95"/>
  <c r="D21" i="95"/>
  <c r="AH22" i="95"/>
  <c r="V24" i="95"/>
  <c r="J25" i="95"/>
  <c r="V22" i="95"/>
  <c r="J23" i="95"/>
  <c r="AH35" i="95"/>
  <c r="Y70" i="95"/>
  <c r="AE70" i="95"/>
  <c r="D26" i="95"/>
  <c r="D30" i="95"/>
  <c r="D32" i="95"/>
  <c r="D43" i="95"/>
  <c r="D44" i="95"/>
  <c r="D49" i="95"/>
  <c r="AH51" i="95"/>
  <c r="D53" i="95"/>
  <c r="AH55" i="95"/>
  <c r="AH58" i="95"/>
  <c r="J36" i="95"/>
  <c r="V36" i="95"/>
  <c r="D37" i="95"/>
  <c r="AH39" i="95"/>
  <c r="D39" i="95"/>
  <c r="AH41" i="95"/>
  <c r="V42" i="95"/>
  <c r="J45" i="95"/>
  <c r="AH47" i="95"/>
  <c r="D47" i="95"/>
  <c r="J48" i="95"/>
  <c r="V48" i="95"/>
  <c r="V49" i="95"/>
  <c r="AH50" i="95"/>
  <c r="J52" i="95"/>
  <c r="V53" i="95"/>
  <c r="AH54" i="95"/>
  <c r="AH61" i="95"/>
  <c r="AH68" i="95"/>
  <c r="M21" i="95"/>
  <c r="J22" i="95"/>
  <c r="D28" i="95"/>
  <c r="AH36" i="95"/>
  <c r="P37" i="95"/>
  <c r="V37" i="95"/>
  <c r="J41" i="95"/>
  <c r="AH45" i="95"/>
  <c r="AH48" i="95"/>
  <c r="J50" i="95"/>
  <c r="V51" i="95"/>
  <c r="AH52" i="95"/>
  <c r="J54" i="95"/>
  <c r="V55" i="95"/>
  <c r="AH64" i="95"/>
  <c r="AH65" i="95"/>
  <c r="P59" i="95"/>
  <c r="J61" i="95"/>
  <c r="P61" i="95"/>
  <c r="J63" i="95"/>
  <c r="P63" i="95"/>
  <c r="J65" i="95"/>
  <c r="P65" i="95"/>
  <c r="J67" i="95"/>
  <c r="P67" i="95"/>
  <c r="AB58" i="95"/>
  <c r="AB60" i="95"/>
  <c r="AE22" i="10"/>
  <c r="AH21" i="102" l="1"/>
  <c r="AH21" i="101"/>
  <c r="D21" i="96"/>
  <c r="AI23" i="103"/>
  <c r="AH21" i="100"/>
  <c r="AI61" i="120"/>
  <c r="AI52" i="108"/>
  <c r="AI61" i="100"/>
  <c r="AH21" i="97"/>
  <c r="AI60" i="97"/>
  <c r="AI67" i="119"/>
  <c r="AI49" i="103"/>
  <c r="AI53" i="97"/>
  <c r="AI59" i="99"/>
  <c r="AI64" i="96"/>
  <c r="AI137" i="134"/>
  <c r="AI33" i="119"/>
  <c r="AI36" i="102"/>
  <c r="AI25" i="108"/>
  <c r="AI45" i="115"/>
  <c r="AI44" i="95"/>
  <c r="AI37" i="96"/>
  <c r="AI55" i="98"/>
  <c r="AI60" i="101"/>
  <c r="AI25" i="102"/>
  <c r="AF22" i="10"/>
  <c r="AI31" i="100"/>
  <c r="AI68" i="95"/>
  <c r="AI30" i="97"/>
  <c r="AI63" i="110"/>
  <c r="AI29" i="101"/>
  <c r="AI65" i="104"/>
  <c r="AI58" i="119"/>
  <c r="AI26" i="95"/>
  <c r="AI23" i="96"/>
  <c r="AI25" i="97"/>
  <c r="AI63" i="118"/>
  <c r="AI51" i="99"/>
  <c r="AI66" i="97"/>
  <c r="AI32" i="101"/>
  <c r="AI25" i="98"/>
  <c r="AI58" i="101"/>
  <c r="AI68" i="101"/>
  <c r="AI51" i="96"/>
  <c r="AI31" i="103"/>
  <c r="AI48" i="113"/>
  <c r="AI42" i="125"/>
  <c r="AI63" i="129"/>
  <c r="AI42" i="112"/>
  <c r="AI43" i="98"/>
  <c r="AI64" i="118"/>
  <c r="AI54" i="102"/>
  <c r="AI28" i="134"/>
  <c r="AI30" i="108"/>
  <c r="AI25" i="115"/>
  <c r="AI65" i="99"/>
  <c r="AI66" i="107"/>
  <c r="AI67" i="96"/>
  <c r="AI65" i="96"/>
  <c r="AI54" i="100"/>
  <c r="AI51" i="125"/>
  <c r="AI54" i="99"/>
  <c r="AI52" i="101"/>
  <c r="AI51" i="97"/>
  <c r="AI41" i="112"/>
  <c r="AI62" i="107"/>
  <c r="AI62" i="95"/>
  <c r="AI32" i="95"/>
  <c r="AI58" i="100"/>
  <c r="AI32" i="103"/>
  <c r="AI68" i="114"/>
  <c r="AI23" i="105"/>
  <c r="AI64" i="97"/>
  <c r="AI65" i="110"/>
  <c r="AI26" i="101"/>
  <c r="AI61" i="102"/>
  <c r="AI42" i="117"/>
  <c r="AI25" i="99"/>
  <c r="AI26" i="105"/>
  <c r="AI86" i="130"/>
  <c r="AI42" i="106"/>
  <c r="AI52" i="107"/>
  <c r="AI44" i="113"/>
  <c r="AI60" i="95"/>
  <c r="AI58" i="97"/>
  <c r="AI62" i="102"/>
  <c r="AI44" i="102"/>
  <c r="AI30" i="102"/>
  <c r="AI55" i="95"/>
  <c r="AI22" i="101"/>
  <c r="AI68" i="102"/>
  <c r="AI42" i="102"/>
  <c r="AI45" i="109"/>
  <c r="AI41" i="109"/>
  <c r="AI66" i="121"/>
  <c r="AI33" i="123"/>
  <c r="AI184" i="134"/>
  <c r="AI154" i="134"/>
  <c r="AI58" i="132"/>
  <c r="AI52" i="128"/>
  <c r="AI31" i="123"/>
  <c r="AI54" i="95"/>
  <c r="AI58" i="96"/>
  <c r="AI49" i="96"/>
  <c r="AI48" i="97"/>
  <c r="AI48" i="99"/>
  <c r="AI25" i="101"/>
  <c r="AI63" i="104"/>
  <c r="AI40" i="104"/>
  <c r="AI51" i="105"/>
  <c r="AI66" i="106"/>
  <c r="AI62" i="109"/>
  <c r="AI154" i="130"/>
  <c r="AI48" i="130"/>
  <c r="AI89" i="130"/>
  <c r="AI65" i="120"/>
  <c r="AI68" i="96"/>
  <c r="AI42" i="96"/>
  <c r="AI55" i="97"/>
  <c r="AI64" i="98"/>
  <c r="AI54" i="101"/>
  <c r="AI32" i="102"/>
  <c r="AI65" i="107"/>
  <c r="AI68" i="118"/>
  <c r="AI55" i="118"/>
  <c r="AI26" i="118"/>
  <c r="AI40" i="119"/>
  <c r="AI68" i="121"/>
  <c r="AI31" i="110"/>
  <c r="AI30" i="110"/>
  <c r="AI23" i="102"/>
  <c r="AI51" i="102"/>
  <c r="AI40" i="101"/>
  <c r="AI58" i="95"/>
  <c r="AI52" i="95"/>
  <c r="AI45" i="97"/>
  <c r="AI60" i="99"/>
  <c r="AI41" i="99"/>
  <c r="AI26" i="99"/>
  <c r="AI67" i="100"/>
  <c r="AI42" i="105"/>
  <c r="AI61" i="107"/>
  <c r="AI40" i="107"/>
  <c r="AI43" i="109"/>
  <c r="AI32" i="117"/>
  <c r="AI22" i="120"/>
  <c r="AI62" i="121"/>
  <c r="AI40" i="128"/>
  <c r="AI30" i="129"/>
  <c r="AI90" i="130"/>
  <c r="AI82" i="130"/>
  <c r="AI138" i="134"/>
  <c r="AI61" i="98"/>
  <c r="AI49" i="119"/>
  <c r="AI30" i="111"/>
  <c r="AI62" i="104"/>
  <c r="AI53" i="98"/>
  <c r="AI50" i="99"/>
  <c r="AI24" i="99"/>
  <c r="AI30" i="101"/>
  <c r="AI59" i="102"/>
  <c r="AI48" i="110"/>
  <c r="AI62" i="111"/>
  <c r="AI66" i="111"/>
  <c r="AI63" i="111"/>
  <c r="AI33" i="121"/>
  <c r="AI49" i="122"/>
  <c r="AI44" i="123"/>
  <c r="AI36" i="108"/>
  <c r="AI26" i="107"/>
  <c r="AI26" i="108"/>
  <c r="AI63" i="96"/>
  <c r="AI23" i="98"/>
  <c r="AI43" i="103"/>
  <c r="AI54" i="108"/>
  <c r="AI169" i="130"/>
  <c r="AI29" i="117"/>
  <c r="AI26" i="126"/>
  <c r="AI44" i="115"/>
  <c r="AI58" i="107"/>
  <c r="AI176" i="134"/>
  <c r="AI45" i="111"/>
  <c r="AI23" i="104"/>
  <c r="AI29" i="104"/>
  <c r="AI33" i="133"/>
  <c r="AI44" i="111"/>
  <c r="AI33" i="118"/>
  <c r="AI33" i="107"/>
  <c r="AI111" i="131"/>
  <c r="AI64" i="131"/>
  <c r="AI48" i="121"/>
  <c r="AI58" i="114"/>
  <c r="AI31" i="106"/>
  <c r="AI184" i="133"/>
  <c r="AI129" i="134"/>
  <c r="AI24" i="113"/>
  <c r="AI26" i="123"/>
  <c r="AI30" i="115"/>
  <c r="AI43" i="115"/>
  <c r="AI62" i="116"/>
  <c r="AI68" i="108"/>
  <c r="AI117" i="134"/>
  <c r="AI93" i="134"/>
  <c r="AI67" i="122"/>
  <c r="AI58" i="134"/>
  <c r="AI29" i="105"/>
  <c r="AI45" i="104"/>
  <c r="AI67" i="105"/>
  <c r="AI58" i="106"/>
  <c r="AI55" i="106"/>
  <c r="AI44" i="106"/>
  <c r="AI26" i="112"/>
  <c r="AI52" i="115"/>
  <c r="AI49" i="115"/>
  <c r="AI33" i="130"/>
  <c r="AI143" i="132"/>
  <c r="AI186" i="133"/>
  <c r="AI61" i="134"/>
  <c r="AI44" i="134"/>
  <c r="AI68" i="132"/>
  <c r="AI25" i="121"/>
  <c r="AI30" i="119"/>
  <c r="AI62" i="119"/>
  <c r="AI26" i="115"/>
  <c r="AI37" i="102"/>
  <c r="AI36" i="107"/>
  <c r="AI48" i="111"/>
  <c r="AI66" i="119"/>
  <c r="AI51" i="123"/>
  <c r="AI40" i="125"/>
  <c r="AI44" i="127"/>
  <c r="AI96" i="132"/>
  <c r="AI80" i="133"/>
  <c r="AI63" i="126"/>
  <c r="AI22" i="104"/>
  <c r="AI30" i="99"/>
  <c r="AI67" i="107"/>
  <c r="AI59" i="107"/>
  <c r="AI54" i="107"/>
  <c r="AI61" i="110"/>
  <c r="AI65" i="111"/>
  <c r="AI64" i="112"/>
  <c r="AI22" i="112"/>
  <c r="AI42" i="114"/>
  <c r="AI66" i="115"/>
  <c r="AI60" i="130"/>
  <c r="AI162" i="133"/>
  <c r="AI92" i="134"/>
  <c r="AI168" i="134"/>
  <c r="AI108" i="133"/>
  <c r="AI66" i="114"/>
  <c r="AI25" i="113"/>
  <c r="AI64" i="104"/>
  <c r="AI30" i="133"/>
  <c r="AI113" i="130"/>
  <c r="AI65" i="113"/>
  <c r="AI55" i="116"/>
  <c r="AI50" i="126"/>
  <c r="AI66" i="120"/>
  <c r="AI32" i="112"/>
  <c r="AI67" i="116"/>
  <c r="AI51" i="119"/>
  <c r="AI32" i="132"/>
  <c r="AI66" i="131"/>
  <c r="AI59" i="123"/>
  <c r="AI42" i="120"/>
  <c r="AI41" i="134"/>
  <c r="AI61" i="113"/>
  <c r="AI26" i="117"/>
  <c r="AI52" i="121"/>
  <c r="AI32" i="122"/>
  <c r="AI25" i="96"/>
  <c r="AI63" i="132"/>
  <c r="AI109" i="132"/>
  <c r="AI64" i="101"/>
  <c r="AI48" i="134"/>
  <c r="AI60" i="118"/>
  <c r="AI43" i="95"/>
  <c r="AI42" i="111"/>
  <c r="AI42" i="113"/>
  <c r="AI41" i="95"/>
  <c r="AI43" i="99"/>
  <c r="AI42" i="118"/>
  <c r="AI74" i="130"/>
  <c r="AI45" i="106"/>
  <c r="AI43" i="104"/>
  <c r="AI37" i="108"/>
  <c r="AI36" i="103"/>
  <c r="AI36" i="127"/>
  <c r="AI33" i="97"/>
  <c r="AI32" i="96"/>
  <c r="AI32" i="109"/>
  <c r="AI32" i="123"/>
  <c r="AI29" i="106"/>
  <c r="AI29" i="123"/>
  <c r="AI31" i="114"/>
  <c r="AI31" i="107"/>
  <c r="AI48" i="131"/>
  <c r="AI50" i="134"/>
  <c r="AI24" i="111"/>
  <c r="AI110" i="132"/>
  <c r="AI61" i="118"/>
  <c r="AI61" i="111"/>
  <c r="AI53" i="112"/>
  <c r="AI53" i="103"/>
  <c r="AI53" i="114"/>
  <c r="AI53" i="119"/>
  <c r="AI25" i="107"/>
  <c r="AI26" i="127"/>
  <c r="AI25" i="125"/>
  <c r="AI26" i="121"/>
  <c r="AI56" i="131"/>
  <c r="AI150" i="132"/>
  <c r="AI142" i="133"/>
  <c r="AI66" i="95"/>
  <c r="AI31" i="95"/>
  <c r="AI29" i="95"/>
  <c r="AI36" i="134"/>
  <c r="AI115" i="133"/>
  <c r="AI144" i="133"/>
  <c r="AI24" i="131"/>
  <c r="AI31" i="128"/>
  <c r="AI54" i="120"/>
  <c r="AI37" i="113"/>
  <c r="AI22" i="103"/>
  <c r="AI61" i="103"/>
  <c r="AI40" i="122"/>
  <c r="AI55" i="123"/>
  <c r="AI58" i="113"/>
  <c r="AI30" i="113"/>
  <c r="AI64" i="116"/>
  <c r="AI53" i="121"/>
  <c r="AI101" i="131"/>
  <c r="AI177" i="131"/>
  <c r="AI24" i="127"/>
  <c r="AI37" i="125"/>
  <c r="AI33" i="113"/>
  <c r="AI63" i="100"/>
  <c r="AI23" i="115"/>
  <c r="AI49" i="117"/>
  <c r="AI107" i="130"/>
  <c r="AI103" i="130"/>
  <c r="AI119" i="132"/>
  <c r="AI115" i="132"/>
  <c r="AI24" i="126"/>
  <c r="AI50" i="98"/>
  <c r="AI36" i="132"/>
  <c r="AI87" i="131"/>
  <c r="AI123" i="130"/>
  <c r="AI44" i="114"/>
  <c r="AI32" i="118"/>
  <c r="AI42" i="121"/>
  <c r="AI37" i="121"/>
  <c r="AI48" i="122"/>
  <c r="AI44" i="122"/>
  <c r="AI37" i="123"/>
  <c r="AI59" i="126"/>
  <c r="AI162" i="130"/>
  <c r="AI129" i="131"/>
  <c r="AI136" i="133"/>
  <c r="AI45" i="123"/>
  <c r="AI24" i="123"/>
  <c r="AI30" i="116"/>
  <c r="AI43" i="113"/>
  <c r="AI31" i="111"/>
  <c r="AI29" i="112"/>
  <c r="AI63" i="113"/>
  <c r="AI48" i="114"/>
  <c r="AI58" i="115"/>
  <c r="AI31" i="115"/>
  <c r="AI50" i="117"/>
  <c r="AI40" i="120"/>
  <c r="AI61" i="129"/>
  <c r="AI66" i="129"/>
  <c r="AI41" i="131"/>
  <c r="AI101" i="133"/>
  <c r="AI121" i="131"/>
  <c r="AI51" i="121"/>
  <c r="AI64" i="100"/>
  <c r="AI44" i="98"/>
  <c r="AI42" i="97"/>
  <c r="AI141" i="130"/>
  <c r="AI35" i="134"/>
  <c r="AI29" i="127"/>
  <c r="AI25" i="109"/>
  <c r="AI52" i="110"/>
  <c r="AI60" i="113"/>
  <c r="AI37" i="117"/>
  <c r="AI37" i="122"/>
  <c r="AI25" i="122"/>
  <c r="AI48" i="128"/>
  <c r="AI35" i="130"/>
  <c r="AI28" i="130"/>
  <c r="AI161" i="131"/>
  <c r="AI150" i="133"/>
  <c r="AI114" i="131"/>
  <c r="AI65" i="127"/>
  <c r="AI65" i="125"/>
  <c r="AI29" i="125"/>
  <c r="AI45" i="121"/>
  <c r="AI26" i="119"/>
  <c r="AI29" i="114"/>
  <c r="AI23" i="113"/>
  <c r="AI36" i="112"/>
  <c r="AI36" i="106"/>
  <c r="AI52" i="109"/>
  <c r="AI43" i="105"/>
  <c r="AI24" i="105"/>
  <c r="AI26" i="113"/>
  <c r="AI42" i="116"/>
  <c r="AI33" i="116"/>
  <c r="AI62" i="117"/>
  <c r="AI44" i="120"/>
  <c r="AI53" i="125"/>
  <c r="AI48" i="125"/>
  <c r="AI151" i="130"/>
  <c r="AI23" i="125"/>
  <c r="AI67" i="117"/>
  <c r="AI36" i="101"/>
  <c r="AI76" i="134"/>
  <c r="AI36" i="96"/>
  <c r="AI37" i="97"/>
  <c r="AI32" i="97"/>
  <c r="AI58" i="99"/>
  <c r="AI67" i="102"/>
  <c r="AI55" i="103"/>
  <c r="AI48" i="104"/>
  <c r="AI55" i="105"/>
  <c r="AI31" i="105"/>
  <c r="AI44" i="112"/>
  <c r="AI64" i="122"/>
  <c r="AI53" i="123"/>
  <c r="AI60" i="125"/>
  <c r="AI54" i="126"/>
  <c r="AI52" i="126"/>
  <c r="AI66" i="127"/>
  <c r="AI49" i="129"/>
  <c r="AI31" i="130"/>
  <c r="AI171" i="132"/>
  <c r="AI65" i="132"/>
  <c r="AI170" i="133"/>
  <c r="AI69" i="133"/>
  <c r="AI34" i="133"/>
  <c r="AI52" i="132"/>
  <c r="AI137" i="130"/>
  <c r="AI129" i="130"/>
  <c r="AI32" i="119"/>
  <c r="AI65" i="98"/>
  <c r="AI22" i="100"/>
  <c r="AI63" i="95"/>
  <c r="AI68" i="98"/>
  <c r="AI49" i="98"/>
  <c r="AI45" i="98"/>
  <c r="AI31" i="98"/>
  <c r="AI40" i="100"/>
  <c r="AI55" i="101"/>
  <c r="AI64" i="102"/>
  <c r="AI24" i="102"/>
  <c r="AI63" i="103"/>
  <c r="AI62" i="106"/>
  <c r="AI32" i="108"/>
  <c r="AI41" i="107"/>
  <c r="AI25" i="111"/>
  <c r="AI51" i="116"/>
  <c r="AI42" i="123"/>
  <c r="AI30" i="127"/>
  <c r="AI55" i="128"/>
  <c r="AI41" i="128"/>
  <c r="AI43" i="130"/>
  <c r="AI155" i="131"/>
  <c r="AI79" i="131"/>
  <c r="AI69" i="131"/>
  <c r="AI168" i="133"/>
  <c r="AI125" i="133"/>
  <c r="AI128" i="133"/>
  <c r="AI53" i="134"/>
  <c r="AI65" i="128"/>
  <c r="AI25" i="110"/>
  <c r="AI24" i="107"/>
  <c r="AI24" i="125"/>
  <c r="AI62" i="128"/>
  <c r="AI33" i="129"/>
  <c r="AI24" i="129"/>
  <c r="AI106" i="130"/>
  <c r="AI117" i="130"/>
  <c r="AI64" i="130"/>
  <c r="AI56" i="130"/>
  <c r="AI27" i="130"/>
  <c r="AI153" i="131"/>
  <c r="AI98" i="131"/>
  <c r="AI162" i="132"/>
  <c r="AI151" i="132"/>
  <c r="AI104" i="132"/>
  <c r="AI167" i="133"/>
  <c r="AI159" i="133"/>
  <c r="AI120" i="133"/>
  <c r="AI171" i="131"/>
  <c r="AI52" i="131"/>
  <c r="AI143" i="130"/>
  <c r="AI67" i="129"/>
  <c r="AI45" i="129"/>
  <c r="AI44" i="96"/>
  <c r="AI25" i="133"/>
  <c r="AI161" i="130"/>
  <c r="AI36" i="129"/>
  <c r="AI25" i="100"/>
  <c r="AI65" i="121"/>
  <c r="AI63" i="123"/>
  <c r="AI23" i="128"/>
  <c r="AI29" i="128"/>
  <c r="AI40" i="130"/>
  <c r="AI34" i="130"/>
  <c r="AI176" i="131"/>
  <c r="AI27" i="131"/>
  <c r="AI45" i="134"/>
  <c r="AI48" i="133"/>
  <c r="AI27" i="133"/>
  <c r="AI175" i="131"/>
  <c r="AI185" i="131"/>
  <c r="AI120" i="131"/>
  <c r="AI143" i="131"/>
  <c r="AI32" i="131"/>
  <c r="AI171" i="130"/>
  <c r="AI108" i="131"/>
  <c r="AI32" i="104"/>
  <c r="AI48" i="109"/>
  <c r="AI55" i="110"/>
  <c r="AI68" i="110"/>
  <c r="AI67" i="111"/>
  <c r="AI42" i="119"/>
  <c r="AI55" i="121"/>
  <c r="AI31" i="121"/>
  <c r="AI61" i="122"/>
  <c r="AI29" i="122"/>
  <c r="AI59" i="127"/>
  <c r="AI59" i="129"/>
  <c r="AI149" i="130"/>
  <c r="AI79" i="130"/>
  <c r="AI169" i="133"/>
  <c r="AI129" i="133"/>
  <c r="AI61" i="128"/>
  <c r="AI33" i="127"/>
  <c r="AI23" i="127"/>
  <c r="AI23" i="116"/>
  <c r="AI54" i="112"/>
  <c r="AI23" i="112"/>
  <c r="AI68" i="107"/>
  <c r="AI24" i="106"/>
  <c r="AI59" i="105"/>
  <c r="AI22" i="126"/>
  <c r="AI36" i="95"/>
  <c r="AI55" i="104"/>
  <c r="AI50" i="122"/>
  <c r="AI24" i="122"/>
  <c r="AI68" i="125"/>
  <c r="AI23" i="129"/>
  <c r="AI42" i="130"/>
  <c r="AI59" i="130"/>
  <c r="AI165" i="131"/>
  <c r="AI91" i="133"/>
  <c r="AI169" i="132"/>
  <c r="AI48" i="127"/>
  <c r="AI24" i="117"/>
  <c r="AI49" i="102"/>
  <c r="AI165" i="134"/>
  <c r="AI78" i="134"/>
  <c r="AI172" i="132"/>
  <c r="AI158" i="132"/>
  <c r="AI79" i="132"/>
  <c r="AI62" i="126"/>
  <c r="AI25" i="119"/>
  <c r="AI42" i="109"/>
  <c r="AI60" i="107"/>
  <c r="AI48" i="108"/>
  <c r="AI43" i="108"/>
  <c r="AI23" i="101"/>
  <c r="AI29" i="97"/>
  <c r="AI33" i="95"/>
  <c r="AI61" i="99"/>
  <c r="AI45" i="99"/>
  <c r="AI41" i="97"/>
  <c r="AI40" i="95"/>
  <c r="AI22" i="105"/>
  <c r="AI75" i="134"/>
  <c r="AI51" i="127"/>
  <c r="AI68" i="126"/>
  <c r="AI54" i="122"/>
  <c r="AI55" i="119"/>
  <c r="AI51" i="112"/>
  <c r="AI30" i="107"/>
  <c r="AI42" i="108"/>
  <c r="AI152" i="130"/>
  <c r="AI182" i="134"/>
  <c r="AI74" i="134"/>
  <c r="AI96" i="133"/>
  <c r="AI64" i="129"/>
  <c r="AI31" i="127"/>
  <c r="AI60" i="127"/>
  <c r="AI67" i="126"/>
  <c r="AI41" i="123"/>
  <c r="AI50" i="111"/>
  <c r="AI33" i="110"/>
  <c r="AI64" i="107"/>
  <c r="AI32" i="105"/>
  <c r="AI30" i="103"/>
  <c r="AI33" i="104"/>
  <c r="AI55" i="102"/>
  <c r="AI25" i="103"/>
  <c r="AI55" i="99"/>
  <c r="AI65" i="115"/>
  <c r="AI42" i="115"/>
  <c r="AI41" i="110"/>
  <c r="AI63" i="109"/>
  <c r="AI22" i="111"/>
  <c r="AI24" i="103"/>
  <c r="AI67" i="104"/>
  <c r="AI31" i="104"/>
  <c r="AI50" i="102"/>
  <c r="AI23" i="107"/>
  <c r="AI52" i="116"/>
  <c r="AI34" i="134"/>
  <c r="AI25" i="134"/>
  <c r="AI187" i="132"/>
  <c r="AI121" i="132"/>
  <c r="AI117" i="132"/>
  <c r="AI113" i="132"/>
  <c r="AI31" i="132"/>
  <c r="AI75" i="131"/>
  <c r="AI138" i="131"/>
  <c r="AI99" i="131"/>
  <c r="AI68" i="131"/>
  <c r="AI167" i="130"/>
  <c r="AI66" i="126"/>
  <c r="AI43" i="123"/>
  <c r="AI59" i="111"/>
  <c r="AI64" i="103"/>
  <c r="AI83" i="134"/>
  <c r="AI153" i="132"/>
  <c r="AI28" i="132"/>
  <c r="AI92" i="131"/>
  <c r="AI90" i="131"/>
  <c r="AI65" i="131"/>
  <c r="AI67" i="128"/>
  <c r="AI43" i="128"/>
  <c r="AI29" i="129"/>
  <c r="AI44" i="121"/>
  <c r="AI29" i="120"/>
  <c r="AI24" i="119"/>
  <c r="AI52" i="134"/>
  <c r="AI182" i="132"/>
  <c r="AI103" i="132"/>
  <c r="AI50" i="132"/>
  <c r="AI49" i="132"/>
  <c r="AI41" i="126"/>
  <c r="AI29" i="126"/>
  <c r="AI61" i="125"/>
  <c r="AI62" i="114"/>
  <c r="AI68" i="113"/>
  <c r="AI32" i="113"/>
  <c r="AI44" i="104"/>
  <c r="AI65" i="134"/>
  <c r="AI164" i="134"/>
  <c r="AI160" i="134"/>
  <c r="AI31" i="134"/>
  <c r="AI64" i="108"/>
  <c r="AI44" i="109"/>
  <c r="AI41" i="101"/>
  <c r="AI40" i="97"/>
  <c r="AI64" i="95"/>
  <c r="AI44" i="101"/>
  <c r="AI53" i="99"/>
  <c r="AI23" i="97"/>
  <c r="AI45" i="95"/>
  <c r="AI53" i="96"/>
  <c r="AI68" i="97"/>
  <c r="AI60" i="98"/>
  <c r="AI68" i="122"/>
  <c r="AI162" i="134"/>
  <c r="AI172" i="134"/>
  <c r="AI115" i="134"/>
  <c r="AI183" i="134"/>
  <c r="AI178" i="134"/>
  <c r="AI59" i="134"/>
  <c r="AI51" i="134"/>
  <c r="AI70" i="132"/>
  <c r="AI63" i="122"/>
  <c r="AI51" i="122"/>
  <c r="AI33" i="111"/>
  <c r="AI67" i="110"/>
  <c r="AI51" i="109"/>
  <c r="AI49" i="97"/>
  <c r="AI25" i="104"/>
  <c r="AI42" i="103"/>
  <c r="AI29" i="96"/>
  <c r="AI62" i="97"/>
  <c r="AI160" i="132"/>
  <c r="AI74" i="131"/>
  <c r="AI25" i="126"/>
  <c r="AI59" i="125"/>
  <c r="AI23" i="119"/>
  <c r="AI59" i="117"/>
  <c r="AI54" i="105"/>
  <c r="AI50" i="104"/>
  <c r="AI59" i="95"/>
  <c r="AI50" i="95"/>
  <c r="AI42" i="95"/>
  <c r="AI26" i="96"/>
  <c r="AI32" i="98"/>
  <c r="AI33" i="100"/>
  <c r="AI65" i="105"/>
  <c r="AI62" i="105"/>
  <c r="AI59" i="108"/>
  <c r="AI65" i="119"/>
  <c r="AI62" i="132"/>
  <c r="AI53" i="132"/>
  <c r="AI68" i="127"/>
  <c r="AI26" i="111"/>
  <c r="AI24" i="110"/>
  <c r="AI33" i="105"/>
  <c r="AI70" i="134"/>
  <c r="AI51" i="95"/>
  <c r="AI53" i="101"/>
  <c r="AI63" i="102"/>
  <c r="AI37" i="109"/>
  <c r="AI30" i="109"/>
  <c r="AI36" i="117"/>
  <c r="AI109" i="131"/>
  <c r="AI125" i="131"/>
  <c r="AI130" i="133"/>
  <c r="AI32" i="134"/>
  <c r="AI24" i="134"/>
  <c r="AI55" i="126"/>
  <c r="AI64" i="114"/>
  <c r="AI161" i="132"/>
  <c r="AI32" i="128"/>
  <c r="AI31" i="126"/>
  <c r="AI45" i="120"/>
  <c r="AI29" i="119"/>
  <c r="AI62" i="118"/>
  <c r="AI29" i="118"/>
  <c r="AI66" i="96"/>
  <c r="AI45" i="96"/>
  <c r="AI54" i="96"/>
  <c r="AI67" i="97"/>
  <c r="AI61" i="97"/>
  <c r="AI54" i="97"/>
  <c r="AI43" i="97"/>
  <c r="AI44" i="97"/>
  <c r="AI26" i="97"/>
  <c r="AI22" i="97"/>
  <c r="AI42" i="98"/>
  <c r="AI37" i="98"/>
  <c r="AI62" i="98"/>
  <c r="AI26" i="98"/>
  <c r="AI66" i="99"/>
  <c r="AI62" i="99"/>
  <c r="AI23" i="99"/>
  <c r="AI55" i="100"/>
  <c r="AI52" i="100"/>
  <c r="AI45" i="100"/>
  <c r="AI48" i="100"/>
  <c r="AI24" i="100"/>
  <c r="AI62" i="101"/>
  <c r="AI43" i="101"/>
  <c r="AI66" i="102"/>
  <c r="AI58" i="102"/>
  <c r="AI45" i="102"/>
  <c r="AI40" i="102"/>
  <c r="AI51" i="103"/>
  <c r="AI44" i="103"/>
  <c r="AI60" i="103"/>
  <c r="AI53" i="104"/>
  <c r="AI61" i="104"/>
  <c r="AI54" i="104"/>
  <c r="AI44" i="105"/>
  <c r="AI66" i="105"/>
  <c r="AI36" i="105"/>
  <c r="AI64" i="106"/>
  <c r="AI53" i="106"/>
  <c r="AI33" i="106"/>
  <c r="AI63" i="106"/>
  <c r="AI59" i="106"/>
  <c r="AI37" i="106"/>
  <c r="AI22" i="108"/>
  <c r="AI53" i="108"/>
  <c r="AI51" i="108"/>
  <c r="AI48" i="107"/>
  <c r="AI68" i="109"/>
  <c r="AI29" i="109"/>
  <c r="AI64" i="110"/>
  <c r="AI42" i="110"/>
  <c r="AI26" i="110"/>
  <c r="AI36" i="110"/>
  <c r="AI64" i="111"/>
  <c r="AI41" i="111"/>
  <c r="AI54" i="111"/>
  <c r="AI68" i="112"/>
  <c r="AI48" i="112"/>
  <c r="AI60" i="112"/>
  <c r="AI64" i="113"/>
  <c r="AI36" i="113"/>
  <c r="AI22" i="113"/>
  <c r="AI51" i="114"/>
  <c r="AI60" i="114"/>
  <c r="AI32" i="114"/>
  <c r="AI25" i="114"/>
  <c r="AI30" i="114"/>
  <c r="AI67" i="115"/>
  <c r="AI50" i="115"/>
  <c r="AI40" i="115"/>
  <c r="AI29" i="115"/>
  <c r="AI68" i="116"/>
  <c r="AI61" i="116"/>
  <c r="AI60" i="116"/>
  <c r="AI63" i="117"/>
  <c r="AI61" i="117"/>
  <c r="AI43" i="117"/>
  <c r="AI67" i="118"/>
  <c r="AI40" i="118"/>
  <c r="AI30" i="118"/>
  <c r="AI24" i="118"/>
  <c r="AI64" i="119"/>
  <c r="AI50" i="119"/>
  <c r="AI53" i="120"/>
  <c r="AI37" i="120"/>
  <c r="AI60" i="121"/>
  <c r="AI63" i="121"/>
  <c r="AI52" i="122"/>
  <c r="AI66" i="122"/>
  <c r="AI45" i="122"/>
  <c r="AI64" i="123"/>
  <c r="AI22" i="123"/>
  <c r="AI31" i="125"/>
  <c r="AI63" i="125"/>
  <c r="AI49" i="125"/>
  <c r="AI60" i="126"/>
  <c r="AI37" i="126"/>
  <c r="AI49" i="126"/>
  <c r="AI43" i="126"/>
  <c r="AI60" i="128"/>
  <c r="AI53" i="129"/>
  <c r="AI144" i="130"/>
  <c r="AI165" i="130"/>
  <c r="AI38" i="130"/>
  <c r="AI25" i="130"/>
  <c r="AI102" i="130"/>
  <c r="AI81" i="130"/>
  <c r="AI63" i="130"/>
  <c r="AI45"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3" i="130"/>
  <c r="AI50" i="131"/>
  <c r="AI40" i="131"/>
  <c r="AI30" i="131"/>
  <c r="AI181" i="130"/>
  <c r="AI179" i="130"/>
  <c r="AI43" i="129"/>
  <c r="AI67" i="127"/>
  <c r="AI36" i="125"/>
  <c r="AI45" i="126"/>
  <c r="AI54" i="121"/>
  <c r="AI31" i="118"/>
  <c r="AI33" i="117"/>
  <c r="AI63" i="116"/>
  <c r="AI37" i="116"/>
  <c r="AI25" i="116"/>
  <c r="AI45" i="114"/>
  <c r="AI26" i="114"/>
  <c r="AI31" i="113"/>
  <c r="AI55" i="112"/>
  <c r="AI50" i="110"/>
  <c r="AI40" i="109"/>
  <c r="AI66" i="108"/>
  <c r="AI62" i="108"/>
  <c r="AI68" i="105"/>
  <c r="AI50" i="105"/>
  <c r="AI29" i="103"/>
  <c r="AI26" i="103"/>
  <c r="AI53" i="102"/>
  <c r="AI116" i="131"/>
  <c r="AI86" i="131"/>
  <c r="AI100" i="130"/>
  <c r="AI25" i="118"/>
  <c r="AI23" i="95"/>
  <c r="AI62" i="96"/>
  <c r="AI50" i="96"/>
  <c r="AI24" i="97"/>
  <c r="AI67" i="98"/>
  <c r="AI63" i="98"/>
  <c r="AI59" i="98"/>
  <c r="AI51" i="98"/>
  <c r="AI30" i="98"/>
  <c r="AI49" i="99"/>
  <c r="AI42" i="99"/>
  <c r="AI66" i="100"/>
  <c r="AI53" i="100"/>
  <c r="AI50" i="100"/>
  <c r="AI32" i="100"/>
  <c r="AI29" i="100"/>
  <c r="AI23" i="100"/>
  <c r="AI36" i="100"/>
  <c r="AI68" i="100"/>
  <c r="AI66" i="101"/>
  <c r="AI65" i="101"/>
  <c r="AI48" i="101"/>
  <c r="AI33" i="101"/>
  <c r="AI24" i="101"/>
  <c r="AI26" i="102"/>
  <c r="AI65" i="102"/>
  <c r="AI66" i="103"/>
  <c r="AI52" i="104"/>
  <c r="AI42" i="104"/>
  <c r="AI59" i="104"/>
  <c r="AI24" i="104"/>
  <c r="AI49" i="105"/>
  <c r="AI64" i="105"/>
  <c r="AI51" i="106"/>
  <c r="AI40" i="106"/>
  <c r="AI32" i="106"/>
  <c r="AI26" i="106"/>
  <c r="AI60" i="108"/>
  <c r="AI55" i="108"/>
  <c r="AI51" i="107"/>
  <c r="AI43" i="107"/>
  <c r="AI29" i="107"/>
  <c r="AI65" i="109"/>
  <c r="AI33" i="109"/>
  <c r="AI37" i="110"/>
  <c r="AI54" i="110"/>
  <c r="AI23" i="111"/>
  <c r="AI67" i="112"/>
  <c r="AI63" i="112"/>
  <c r="AI61" i="112"/>
  <c r="AI52" i="112"/>
  <c r="AI30" i="112"/>
  <c r="AI67" i="113"/>
  <c r="AI52" i="113"/>
  <c r="AI50" i="114"/>
  <c r="AI59" i="115"/>
  <c r="AI61" i="115"/>
  <c r="AI41" i="116"/>
  <c r="AI26" i="116"/>
  <c r="AI65" i="117"/>
  <c r="AI68" i="117"/>
  <c r="AI49" i="118"/>
  <c r="AI43" i="118"/>
  <c r="AI59" i="119"/>
  <c r="AI67" i="120"/>
  <c r="AI59" i="120"/>
  <c r="AI50" i="120"/>
  <c r="AI62" i="120"/>
  <c r="AI58" i="121"/>
  <c r="AI22" i="121"/>
  <c r="AI31" i="122"/>
  <c r="AI23" i="122"/>
  <c r="AI62" i="123"/>
  <c r="AI44" i="126"/>
  <c r="AI49" i="127"/>
  <c r="AI51" i="128"/>
  <c r="AI30" i="128"/>
  <c r="AI53" i="128"/>
  <c r="AI37" i="128"/>
  <c r="AI51" i="129"/>
  <c r="AI48" i="129"/>
  <c r="AI32" i="129"/>
  <c r="AI132" i="130"/>
  <c r="AI124" i="130"/>
  <c r="AI23" i="130"/>
  <c r="AI110" i="130"/>
  <c r="AI94" i="130"/>
  <c r="AI69"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61" i="123"/>
  <c r="AI58" i="123"/>
  <c r="AI59" i="110"/>
  <c r="AI45" i="110"/>
  <c r="AI32" i="107"/>
  <c r="AI24" i="108"/>
  <c r="AI41" i="106"/>
  <c r="AI49" i="113"/>
  <c r="AI45" i="112"/>
  <c r="AI43" i="102"/>
  <c r="AI54" i="98"/>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7" i="130"/>
  <c r="AI28" i="131"/>
  <c r="AI131" i="130"/>
  <c r="AI120" i="130"/>
  <c r="AI95" i="130"/>
  <c r="AI42" i="129"/>
  <c r="AI63" i="127"/>
  <c r="AI52" i="127"/>
  <c r="AI43" i="127"/>
  <c r="AI37" i="127"/>
  <c r="AI36" i="126"/>
  <c r="AI32" i="126"/>
  <c r="AI67" i="125"/>
  <c r="AI30" i="95"/>
  <c r="AI25" i="95"/>
  <c r="AI52" i="96"/>
  <c r="AI48" i="96"/>
  <c r="AI40" i="96"/>
  <c r="AI33" i="96"/>
  <c r="AI59" i="97"/>
  <c r="AI63" i="97"/>
  <c r="AI66" i="98"/>
  <c r="AI40" i="98"/>
  <c r="AI29" i="98"/>
  <c r="AI24" i="98"/>
  <c r="AI64" i="99"/>
  <c r="AI52" i="99"/>
  <c r="AI36" i="99"/>
  <c r="AI62" i="100"/>
  <c r="AI59" i="100"/>
  <c r="AI37" i="100"/>
  <c r="AI43" i="100"/>
  <c r="AI30" i="100"/>
  <c r="AI45" i="101"/>
  <c r="AI37" i="101"/>
  <c r="AI60" i="102"/>
  <c r="AI45" i="103"/>
  <c r="AI41" i="103"/>
  <c r="AI68" i="103"/>
  <c r="AI58" i="104"/>
  <c r="AI41" i="104"/>
  <c r="AI30" i="104"/>
  <c r="AI36" i="104"/>
  <c r="AI53" i="105"/>
  <c r="AI37" i="105"/>
  <c r="AI60" i="105"/>
  <c r="AI49" i="106"/>
  <c r="AI65" i="106"/>
  <c r="AI61" i="106"/>
  <c r="AI31" i="108"/>
  <c r="AI49" i="109"/>
  <c r="AI58" i="110"/>
  <c r="AI40" i="110"/>
  <c r="AI37" i="111"/>
  <c r="AI32" i="111"/>
  <c r="AI65" i="112"/>
  <c r="AI43" i="112"/>
  <c r="AI53" i="113"/>
  <c r="AI52" i="114"/>
  <c r="AI67" i="114"/>
  <c r="AI55" i="114"/>
  <c r="AI54" i="115"/>
  <c r="AI32" i="115"/>
  <c r="AI58" i="116"/>
  <c r="AI24" i="116"/>
  <c r="AI64" i="117"/>
  <c r="AI60" i="117"/>
  <c r="AI55" i="117"/>
  <c r="AI44" i="117"/>
  <c r="AI45" i="117"/>
  <c r="AI40" i="117"/>
  <c r="AI51" i="118"/>
  <c r="AI53" i="118"/>
  <c r="AI22" i="118"/>
  <c r="AI41" i="118"/>
  <c r="AI64" i="120"/>
  <c r="AI64" i="121"/>
  <c r="AI36" i="121"/>
  <c r="AI50" i="121"/>
  <c r="AI40" i="121"/>
  <c r="AI58" i="122"/>
  <c r="AI43" i="122"/>
  <c r="AI30" i="122"/>
  <c r="AI26" i="122"/>
  <c r="AI68" i="123"/>
  <c r="AI50" i="123"/>
  <c r="AI49" i="123"/>
  <c r="AI48" i="123"/>
  <c r="AI33" i="125"/>
  <c r="AI26" i="125"/>
  <c r="AI65" i="126"/>
  <c r="AI62" i="127"/>
  <c r="AI53" i="127"/>
  <c r="AI146" i="130"/>
  <c r="AI140" i="130"/>
  <c r="AI130" i="130"/>
  <c r="AI92" i="130"/>
  <c r="AI76" i="130"/>
  <c r="AI85" i="130"/>
  <c r="AI77" i="130"/>
  <c r="AI67" i="130"/>
  <c r="AI51" i="130"/>
  <c r="AI39"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59" i="128"/>
  <c r="AI22" i="127"/>
  <c r="AI41" i="121"/>
  <c r="AI24" i="121"/>
  <c r="AI41" i="120"/>
  <c r="AI41" i="115"/>
  <c r="AI43" i="114"/>
  <c r="AI50" i="107"/>
  <c r="AI31" i="101"/>
  <c r="AI50" i="127"/>
  <c r="AI23" i="132"/>
  <c r="AI23" i="114"/>
  <c r="AI23" i="126"/>
  <c r="AI23" i="106"/>
  <c r="AI23" i="117"/>
  <c r="AI23" i="123"/>
  <c r="AI23" i="134"/>
  <c r="AI24" i="114"/>
  <c r="AI22" i="128"/>
  <c r="AI22" i="125"/>
  <c r="AI22" i="102"/>
  <c r="AI22" i="119"/>
  <c r="AI22" i="134"/>
  <c r="AI161" i="133"/>
  <c r="AI52" i="103"/>
  <c r="AI40" i="105"/>
  <c r="AI30" i="106"/>
  <c r="AI58" i="108"/>
  <c r="AI65" i="108"/>
  <c r="AI44" i="108"/>
  <c r="AI40" i="108"/>
  <c r="AI54" i="109"/>
  <c r="AI23" i="109"/>
  <c r="AI49" i="110"/>
  <c r="AI60" i="110"/>
  <c r="AI43" i="110"/>
  <c r="AI53" i="111"/>
  <c r="AI51" i="111"/>
  <c r="AI62" i="113"/>
  <c r="AI54" i="114"/>
  <c r="AI40" i="114"/>
  <c r="AI33" i="114"/>
  <c r="AI22" i="114"/>
  <c r="AI54" i="116"/>
  <c r="AI50" i="116"/>
  <c r="AI68" i="119"/>
  <c r="AI29" i="121"/>
  <c r="AI23" i="121"/>
  <c r="AI62" i="122"/>
  <c r="AI41" i="122"/>
  <c r="AI54" i="123"/>
  <c r="AI43" i="125"/>
  <c r="AI30" i="125"/>
  <c r="AI53" i="126"/>
  <c r="AI40" i="126"/>
  <c r="AI64" i="127"/>
  <c r="AI25" i="128"/>
  <c r="AI50" i="129"/>
  <c r="AI26" i="129"/>
  <c r="AI68" i="129"/>
  <c r="AI166" i="130"/>
  <c r="AI158" i="130"/>
  <c r="AI84" i="130"/>
  <c r="AI66" i="130"/>
  <c r="AI58" i="130"/>
  <c r="AI50" i="130"/>
  <c r="AI29" i="130"/>
  <c r="AI61"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50" i="128"/>
  <c r="AI54" i="128"/>
  <c r="AI30" i="121"/>
  <c r="AI41" i="113"/>
  <c r="AI25" i="105"/>
  <c r="AI31" i="102"/>
  <c r="AI41" i="100"/>
  <c r="AI67" i="101"/>
  <c r="AI59" i="96"/>
  <c r="AI33" i="99"/>
  <c r="AI25" i="132"/>
  <c r="AI44" i="128"/>
  <c r="AI32" i="121"/>
  <c r="AI36" i="98"/>
  <c r="AI68" i="106"/>
  <c r="AI60" i="106"/>
  <c r="AI50" i="108"/>
  <c r="AI23" i="108"/>
  <c r="AI63" i="107"/>
  <c r="AI45" i="107"/>
  <c r="AI60" i="109"/>
  <c r="AI36" i="109"/>
  <c r="AI31" i="109"/>
  <c r="AI26" i="109"/>
  <c r="AI51" i="110"/>
  <c r="AI55" i="111"/>
  <c r="AI52" i="111"/>
  <c r="AI49" i="112"/>
  <c r="AI24" i="112"/>
  <c r="AI66" i="113"/>
  <c r="AI40" i="113"/>
  <c r="AI62" i="115"/>
  <c r="AI63" i="115"/>
  <c r="AI45" i="116"/>
  <c r="AI31" i="116"/>
  <c r="AI29" i="116"/>
  <c r="AI22" i="117"/>
  <c r="AI25" i="117"/>
  <c r="AI30" i="117"/>
  <c r="AI58" i="118"/>
  <c r="AI45" i="118"/>
  <c r="AI58" i="120"/>
  <c r="AI36" i="120"/>
  <c r="AI24" i="120"/>
  <c r="AI33" i="120"/>
  <c r="AI43" i="121"/>
  <c r="AI49" i="121"/>
  <c r="AI64" i="125"/>
  <c r="AI50" i="125"/>
  <c r="AI32" i="125"/>
  <c r="AI64" i="126"/>
  <c r="AI55" i="127"/>
  <c r="AI41" i="127"/>
  <c r="AI68" i="128"/>
  <c r="AI33" i="128"/>
  <c r="AI54" i="129"/>
  <c r="AI31" i="129"/>
  <c r="AI62" i="129"/>
  <c r="AI40" i="129"/>
  <c r="AI160" i="130"/>
  <c r="AI136" i="130"/>
  <c r="AI128" i="130"/>
  <c r="AI99" i="130"/>
  <c r="AI108" i="130"/>
  <c r="AI80" i="130"/>
  <c r="AI62" i="130"/>
  <c r="AI46" i="130"/>
  <c r="AI75"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7" i="130"/>
  <c r="AI163" i="130"/>
  <c r="AI118" i="130"/>
  <c r="AI54" i="127"/>
  <c r="AI58" i="126"/>
  <c r="AI60" i="119"/>
  <c r="AI23" i="118"/>
  <c r="AI33" i="115"/>
  <c r="AI37" i="114"/>
  <c r="AI29" i="113"/>
  <c r="AI22" i="110"/>
  <c r="AI50" i="109"/>
  <c r="AI48" i="102"/>
  <c r="AI52" i="102"/>
  <c r="AI59" i="101"/>
  <c r="AI67" i="99"/>
  <c r="AI44" i="132"/>
  <c r="AI52" i="98"/>
  <c r="AI22" i="98"/>
  <c r="AI61" i="101"/>
  <c r="AI51" i="101"/>
  <c r="AI59" i="103"/>
  <c r="AI49" i="104"/>
  <c r="AI43" i="106"/>
  <c r="AI63" i="108"/>
  <c r="AI49" i="108"/>
  <c r="AI45" i="108"/>
  <c r="AI32" i="110"/>
  <c r="AI31" i="112"/>
  <c r="AI59" i="114"/>
  <c r="AI49" i="114"/>
  <c r="AI22" i="115"/>
  <c r="AI24" i="115"/>
  <c r="AI37" i="115"/>
  <c r="AI65" i="116"/>
  <c r="AI54" i="117"/>
  <c r="AI51" i="117"/>
  <c r="AI66" i="118"/>
  <c r="AI65" i="118"/>
  <c r="AI52" i="118"/>
  <c r="AI44" i="118"/>
  <c r="AI49" i="120"/>
  <c r="AI43" i="120"/>
  <c r="AI55" i="120"/>
  <c r="AI53" i="122"/>
  <c r="AI42" i="122"/>
  <c r="AI33" i="122"/>
  <c r="AI67" i="123"/>
  <c r="AI40" i="123"/>
  <c r="AI30" i="123"/>
  <c r="AI60" i="123"/>
  <c r="AI62" i="125"/>
  <c r="AI54" i="125"/>
  <c r="AI45" i="125"/>
  <c r="AI58" i="125"/>
  <c r="AI55" i="125"/>
  <c r="AI61" i="126"/>
  <c r="AI42" i="126"/>
  <c r="AI42" i="127"/>
  <c r="AI32" i="127"/>
  <c r="AI40" i="127"/>
  <c r="AI42" i="128"/>
  <c r="AI49" i="128"/>
  <c r="AI52" i="129"/>
  <c r="AI44" i="129"/>
  <c r="AI150" i="130"/>
  <c r="AI186" i="130"/>
  <c r="AI178" i="130"/>
  <c r="AI168" i="130"/>
  <c r="AI159" i="130"/>
  <c r="AI134" i="130"/>
  <c r="AI126" i="130"/>
  <c r="AI109" i="130"/>
  <c r="AI111" i="130"/>
  <c r="AI78" i="130"/>
  <c r="AI68" i="130"/>
  <c r="AI44" i="130"/>
  <c r="AI91" i="130"/>
  <c r="AI49" i="130"/>
  <c r="AI41"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5" i="130"/>
  <c r="AI114" i="130"/>
  <c r="AI26" i="131"/>
  <c r="AI177" i="130"/>
  <c r="AI135" i="130"/>
  <c r="AI133" i="130"/>
  <c r="AI127" i="130"/>
  <c r="AI125" i="130"/>
  <c r="AI119" i="130"/>
  <c r="AI116" i="130"/>
  <c r="AI65" i="129"/>
  <c r="AI33" i="126"/>
  <c r="AI26" i="120"/>
  <c r="AI30" i="120"/>
  <c r="AI53" i="117"/>
  <c r="AI66" i="116"/>
  <c r="AI59" i="116"/>
  <c r="AI50" i="112"/>
  <c r="AI68" i="111"/>
  <c r="AI65" i="103"/>
  <c r="AI78" i="131"/>
  <c r="AI36" i="115"/>
  <c r="AI48" i="118"/>
  <c r="AI45" i="119"/>
  <c r="AI101" i="130"/>
  <c r="AI149" i="133"/>
  <c r="AI58" i="133"/>
  <c r="AI49" i="133"/>
  <c r="AI41" i="133"/>
  <c r="AI78" i="133"/>
  <c r="AI73" i="133"/>
  <c r="AI47" i="133"/>
  <c r="AI153" i="134"/>
  <c r="AI141" i="134"/>
  <c r="AI101" i="134"/>
  <c r="AI102" i="134"/>
  <c r="AI51" i="132"/>
  <c r="AI64" i="132"/>
  <c r="AI45" i="128"/>
  <c r="AI52" i="123"/>
  <c r="AI51" i="126"/>
  <c r="AI30" i="126"/>
  <c r="AI25" i="120"/>
  <c r="AI31" i="119"/>
  <c r="AI32" i="120"/>
  <c r="AI29" i="110"/>
  <c r="AI63" i="101"/>
  <c r="AI42" i="101"/>
  <c r="AI65" i="95"/>
  <c r="AI29" i="99"/>
  <c r="AI55" i="107"/>
  <c r="AI48" i="95"/>
  <c r="AI49" i="95"/>
  <c r="AI22" i="96"/>
  <c r="AI52" i="97"/>
  <c r="AI40" i="99"/>
  <c r="AI65" i="100"/>
  <c r="AI60" i="100"/>
  <c r="AI49" i="100"/>
  <c r="AI62" i="103"/>
  <c r="AI60" i="104"/>
  <c r="AI26" i="104"/>
  <c r="AI58" i="105"/>
  <c r="AI45" i="105"/>
  <c r="AI61" i="108"/>
  <c r="AI64" i="109"/>
  <c r="AI59" i="109"/>
  <c r="AI22" i="109"/>
  <c r="AI55" i="115"/>
  <c r="AI44" i="116"/>
  <c r="AI43" i="116"/>
  <c r="AI31" i="117"/>
  <c r="AI54" i="118"/>
  <c r="AI43" i="119"/>
  <c r="AI48" i="119"/>
  <c r="AI44" i="119"/>
  <c r="AI37" i="119"/>
  <c r="AI65" i="123"/>
  <c r="AI25" i="123"/>
  <c r="AI44" i="125"/>
  <c r="AI66" i="125"/>
  <c r="AI58" i="128"/>
  <c r="AI55" i="129"/>
  <c r="AI37" i="129"/>
  <c r="AI142" i="130"/>
  <c r="AI145" i="130"/>
  <c r="AI72" i="130"/>
  <c r="AI98" i="130"/>
  <c r="AI83" i="130"/>
  <c r="AI65" i="130"/>
  <c r="AI57" i="130"/>
  <c r="AI47"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45" i="127"/>
  <c r="AI25" i="127"/>
  <c r="AI63" i="128"/>
  <c r="AI24" i="128"/>
  <c r="AI59" i="122"/>
  <c r="AI51" i="120"/>
  <c r="AI52" i="117"/>
  <c r="AI36" i="118"/>
  <c r="AI45" i="113"/>
  <c r="AI41" i="114"/>
  <c r="AI51" i="113"/>
  <c r="AI25" i="112"/>
  <c r="AI24" i="109"/>
  <c r="AI22" i="107"/>
  <c r="AI23" i="110"/>
  <c r="AI37" i="104"/>
  <c r="AI33" i="102"/>
  <c r="AI29" i="102"/>
  <c r="AI61" i="96"/>
  <c r="AI43" i="96"/>
  <c r="AI61" i="95"/>
  <c r="AI37" i="103"/>
  <c r="AI33" i="103"/>
  <c r="AI67" i="95"/>
  <c r="AI30" i="96"/>
  <c r="AI50" i="97"/>
  <c r="AI51" i="100"/>
  <c r="AI58" i="103"/>
  <c r="AI67" i="103"/>
  <c r="AI54" i="103"/>
  <c r="AI67" i="106"/>
  <c r="AI25" i="106"/>
  <c r="AI67" i="108"/>
  <c r="AI67" i="109"/>
  <c r="AI54" i="113"/>
  <c r="AI50" i="118"/>
  <c r="AI36" i="119"/>
  <c r="AI60" i="120"/>
  <c r="AI60" i="122"/>
  <c r="AI41" i="125"/>
  <c r="AI58" i="129"/>
  <c r="AI164" i="130"/>
  <c r="AI112" i="130"/>
  <c r="AI52" i="130"/>
  <c r="AI73" i="130"/>
  <c r="AI55"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5" i="130"/>
  <c r="AI41" i="129"/>
  <c r="AI25" i="129"/>
  <c r="AI26" i="128"/>
  <c r="AI61" i="127"/>
  <c r="AI36" i="116"/>
  <c r="AI61" i="109"/>
  <c r="AI49" i="101"/>
  <c r="AI33" i="98"/>
  <c r="AI31" i="96"/>
  <c r="AI53" i="109"/>
  <c r="AI60" i="111"/>
  <c r="AI59" i="113"/>
  <c r="AI48" i="117"/>
  <c r="AI61" i="121"/>
  <c r="AI147" i="130"/>
  <c r="AI153" i="130"/>
  <c r="AI145" i="132"/>
  <c r="AI183" i="133"/>
  <c r="AI63" i="134"/>
  <c r="AI56" i="132"/>
  <c r="AI187" i="131"/>
  <c r="AI48" i="115"/>
  <c r="AI32" i="99"/>
  <c r="AI31" i="97"/>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4" i="130"/>
  <c r="AI176" i="130"/>
  <c r="AI115" i="130"/>
  <c r="AI93" i="130"/>
  <c r="AI182" i="130"/>
  <c r="AI174" i="130"/>
  <c r="AI148" i="130"/>
  <c r="AI188" i="130"/>
  <c r="AI180" i="130"/>
  <c r="AI170" i="130"/>
  <c r="AI157" i="130"/>
  <c r="AI96" i="130"/>
  <c r="AI60" i="129"/>
  <c r="AI22" i="129"/>
  <c r="AI66" i="128"/>
  <c r="AI64" i="128"/>
  <c r="AI36" i="128"/>
  <c r="AI58" i="127"/>
  <c r="AI48" i="126"/>
  <c r="AI52" i="125"/>
  <c r="AI36" i="123"/>
  <c r="AI66" i="123"/>
  <c r="AI55" i="122"/>
  <c r="AI22" i="122"/>
  <c r="AI65" i="122"/>
  <c r="AI36" i="122"/>
  <c r="AI59" i="121"/>
  <c r="AI67" i="121"/>
  <c r="AI68" i="120"/>
  <c r="AI48" i="120"/>
  <c r="AI31" i="120"/>
  <c r="AI63" i="120"/>
  <c r="AI52" i="120"/>
  <c r="AI23" i="120"/>
  <c r="AI63" i="119"/>
  <c r="AI52" i="119"/>
  <c r="AI54" i="119"/>
  <c r="AI41" i="119"/>
  <c r="AI61" i="119"/>
  <c r="AI59" i="118"/>
  <c r="AI37" i="118"/>
  <c r="AI66" i="117"/>
  <c r="AI41" i="117"/>
  <c r="AI58" i="117"/>
  <c r="AI53" i="116"/>
  <c r="AI49" i="116"/>
  <c r="AI40" i="116"/>
  <c r="AI48" i="116"/>
  <c r="AI32" i="116"/>
  <c r="AI22" i="116"/>
  <c r="AI64" i="115"/>
  <c r="AI51" i="115"/>
  <c r="AI68" i="115"/>
  <c r="AI60" i="115"/>
  <c r="AI53" i="115"/>
  <c r="AI63" i="114"/>
  <c r="AI36" i="114"/>
  <c r="AI61" i="114"/>
  <c r="AI65" i="114"/>
  <c r="AI50" i="113"/>
  <c r="AI33" i="112"/>
  <c r="AI58" i="112"/>
  <c r="AI66" i="112"/>
  <c r="AI62" i="112"/>
  <c r="AI37" i="112"/>
  <c r="AI40" i="112"/>
  <c r="AI59" i="112"/>
  <c r="AI58" i="111"/>
  <c r="AI49" i="111"/>
  <c r="AI40" i="111"/>
  <c r="AI36" i="111"/>
  <c r="AI29" i="111"/>
  <c r="AI43" i="111"/>
  <c r="AI66" i="110"/>
  <c r="AI44" i="110"/>
  <c r="AI62" i="110"/>
  <c r="AI53" i="110"/>
  <c r="AI58" i="109"/>
  <c r="AI66" i="109"/>
  <c r="AI55" i="109"/>
  <c r="AI42" i="107"/>
  <c r="AI44" i="107"/>
  <c r="AI37" i="107"/>
  <c r="AI49" i="107"/>
  <c r="AI53" i="107"/>
  <c r="AI33" i="108"/>
  <c r="AI41" i="108"/>
  <c r="AI29" i="108"/>
  <c r="AI22" i="106"/>
  <c r="AI54" i="106"/>
  <c r="AI52" i="106"/>
  <c r="AI50" i="106"/>
  <c r="AI48" i="106"/>
  <c r="AI63" i="105"/>
  <c r="AI61" i="105"/>
  <c r="AI48" i="105"/>
  <c r="AI30" i="105"/>
  <c r="AI52" i="105"/>
  <c r="AI41" i="105"/>
  <c r="AI51" i="104"/>
  <c r="AI68" i="104"/>
  <c r="AI66" i="104"/>
  <c r="AI50" i="103"/>
  <c r="AI40" i="103"/>
  <c r="AI48" i="103"/>
  <c r="AI41" i="102"/>
  <c r="AI50" i="101"/>
  <c r="AI44" i="100"/>
  <c r="AI26" i="100"/>
  <c r="AI42" i="100"/>
  <c r="AI44" i="99"/>
  <c r="AI68" i="99"/>
  <c r="AI31" i="99"/>
  <c r="AI37" i="99"/>
  <c r="AI58" i="98"/>
  <c r="AI48" i="98"/>
  <c r="AI65" i="97"/>
  <c r="AI36" i="97"/>
  <c r="AI55" i="96"/>
  <c r="AI24" i="96"/>
  <c r="AI60" i="96"/>
  <c r="AI41" i="96"/>
  <c r="AI53" i="95"/>
  <c r="AI22" i="95"/>
  <c r="AI37" i="95"/>
  <c r="AI24" i="95"/>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H69" i="94"/>
  <c r="H182" i="94"/>
  <c r="H60" i="94"/>
  <c r="H179" i="94"/>
  <c r="H184" i="94"/>
  <c r="F145" i="94"/>
  <c r="F153" i="94"/>
  <c r="F155" i="94"/>
  <c r="F89" i="94"/>
  <c r="AC27" i="4"/>
  <c r="AC29" i="4"/>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43" i="94"/>
  <c r="F42" i="94"/>
  <c r="F41" i="94"/>
  <c r="F40" i="94"/>
  <c r="F39" i="94"/>
  <c r="F36" i="94"/>
  <c r="F35" i="94"/>
  <c r="F34" i="94"/>
  <c r="F33" i="94"/>
  <c r="F32" i="94"/>
  <c r="F31" i="94"/>
  <c r="F30" i="94"/>
  <c r="F29" i="94"/>
  <c r="F28" i="94"/>
  <c r="F27" i="94"/>
  <c r="F26" i="94"/>
  <c r="F25" i="94"/>
  <c r="F24" i="94"/>
  <c r="F23" i="94"/>
  <c r="F22" i="94"/>
  <c r="AB28" i="4" l="1"/>
  <c r="V74" i="9" s="1"/>
  <c r="AB30" i="4"/>
  <c r="AB26" i="4"/>
  <c r="V72" i="9" s="1"/>
  <c r="AB25" i="4"/>
  <c r="V71" i="9" s="1"/>
  <c r="H157" i="94"/>
  <c r="H140" i="94"/>
  <c r="H123" i="94"/>
  <c r="F38" i="94"/>
  <c r="F55" i="94"/>
  <c r="F123" i="94"/>
  <c r="F157" i="94"/>
  <c r="F72" i="94"/>
  <c r="F106" i="94"/>
  <c r="F174" i="94"/>
  <c r="AB37" i="4"/>
  <c r="V85" i="9" s="1"/>
  <c r="AB38" i="4"/>
  <c r="V86" i="9" s="1"/>
  <c r="AB35" i="4"/>
  <c r="V83" i="9" s="1"/>
  <c r="AB36" i="4"/>
  <c r="V84" i="9" s="1"/>
  <c r="AB34" i="4"/>
  <c r="V82" i="9" s="1"/>
  <c r="AB29" i="4"/>
  <c r="AB27" i="4"/>
  <c r="V73" i="9" s="1"/>
  <c r="V75" i="9" l="1"/>
  <c r="W73" i="9" s="1"/>
  <c r="V88" i="9"/>
  <c r="W85" i="9" s="1"/>
  <c r="H21" i="94"/>
  <c r="H55" i="94"/>
  <c r="H89" i="94"/>
  <c r="H38" i="94"/>
  <c r="H72" i="94"/>
  <c r="H174" i="94"/>
  <c r="H106" i="94"/>
  <c r="F21" i="94"/>
  <c r="F140" i="94"/>
  <c r="H104" i="94"/>
  <c r="W74" i="9" l="1"/>
  <c r="W71" i="9"/>
  <c r="W72" i="9"/>
  <c r="W84" i="9"/>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81" i="10" s="1"/>
  <c r="B21" i="10"/>
  <c r="B22" i="10"/>
  <c r="S22" i="10"/>
  <c r="Y22" i="10"/>
  <c r="B23" i="10"/>
  <c r="M23" i="10"/>
  <c r="N23" i="10" s="1"/>
  <c r="S23" i="10"/>
  <c r="T23" i="10" s="1"/>
  <c r="Y23" i="10"/>
  <c r="Z23" i="10" s="1"/>
  <c r="AE23" i="10"/>
  <c r="B24" i="10"/>
  <c r="G24" i="10"/>
  <c r="H24" i="10" s="1"/>
  <c r="M24" i="10"/>
  <c r="N24" i="10" s="1"/>
  <c r="S24" i="10"/>
  <c r="T24" i="10" s="1"/>
  <c r="Y24" i="10"/>
  <c r="Z24" i="10" s="1"/>
  <c r="AE24" i="10"/>
  <c r="AF24" i="10" s="1"/>
  <c r="B25" i="10"/>
  <c r="G25" i="10"/>
  <c r="H25" i="10" s="1"/>
  <c r="M25" i="10"/>
  <c r="N25" i="10" s="1"/>
  <c r="S25" i="10"/>
  <c r="T25" i="10" s="1"/>
  <c r="Y25" i="10"/>
  <c r="Z25" i="10" s="1"/>
  <c r="AE25" i="10"/>
  <c r="AF25" i="10" s="1"/>
  <c r="B26" i="10"/>
  <c r="G26" i="10"/>
  <c r="H26" i="10" s="1"/>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87" i="124" s="1"/>
  <c r="J46" i="10"/>
  <c r="P46" i="10"/>
  <c r="V46" i="10"/>
  <c r="AB46" i="10"/>
  <c r="B47" i="10"/>
  <c r="P52" i="10"/>
  <c r="AB52" i="10"/>
  <c r="AF54" i="10"/>
  <c r="D56" i="10"/>
  <c r="E104" i="124" s="1"/>
  <c r="J56" i="10"/>
  <c r="P56" i="10"/>
  <c r="V56" i="10"/>
  <c r="AB56" i="10"/>
  <c r="B57" i="10"/>
  <c r="B58" i="10"/>
  <c r="G58" i="10"/>
  <c r="H58" i="10" s="1"/>
  <c r="M58" i="10"/>
  <c r="N58" i="10" s="1"/>
  <c r="S58" i="10"/>
  <c r="T58" i="10" s="1"/>
  <c r="Y58" i="10"/>
  <c r="Z58" i="10" s="1"/>
  <c r="AE58" i="10"/>
  <c r="AF58" i="10" s="1"/>
  <c r="E121" i="124"/>
  <c r="E138" i="124"/>
  <c r="E155" i="124"/>
  <c r="E172" i="124"/>
  <c r="B81" i="10"/>
  <c r="AF23" i="10" l="1"/>
  <c r="AF21" i="10" s="1"/>
  <c r="AE69" i="10"/>
  <c r="Z22" i="10"/>
  <c r="Z21" i="10" s="1"/>
  <c r="Y69" i="10"/>
  <c r="T22" i="10"/>
  <c r="P22" i="10" s="1"/>
  <c r="S69" i="10"/>
  <c r="S21" i="10"/>
  <c r="J24" i="10"/>
  <c r="M69" i="10"/>
  <c r="G69"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E44" i="124"/>
  <c r="D33" i="10"/>
  <c r="D24" i="10"/>
  <c r="D48" i="10"/>
  <c r="P65" i="10"/>
  <c r="D42" i="10"/>
  <c r="E74" i="124" s="1"/>
  <c r="J40" i="10"/>
  <c r="J37" i="10"/>
  <c r="J44" i="10"/>
  <c r="AB45" i="10"/>
  <c r="AH45" i="10"/>
  <c r="AH43" i="10"/>
  <c r="D41" i="10"/>
  <c r="AB65" i="10"/>
  <c r="V63" i="10"/>
  <c r="AH68" i="10"/>
  <c r="AH66" i="10"/>
  <c r="D64" i="10"/>
  <c r="AB29" i="10"/>
  <c r="E52" i="124"/>
  <c r="AB33" i="10"/>
  <c r="AH32" i="10"/>
  <c r="D25" i="10"/>
  <c r="J23" i="10"/>
  <c r="AB64" i="10"/>
  <c r="V58" i="10"/>
  <c r="P24" i="10"/>
  <c r="E118" i="124"/>
  <c r="AB25" i="10"/>
  <c r="J65" i="10"/>
  <c r="AB63" i="10"/>
  <c r="V62" i="10"/>
  <c r="AB54" i="10"/>
  <c r="AB55" i="10"/>
  <c r="AB51" i="10"/>
  <c r="D51" i="10"/>
  <c r="E92" i="124" s="1"/>
  <c r="V49" i="10"/>
  <c r="AB36" i="10"/>
  <c r="P36" i="10"/>
  <c r="AB37" i="10"/>
  <c r="D37" i="10"/>
  <c r="P30" i="10"/>
  <c r="V24" i="10"/>
  <c r="V66" i="10"/>
  <c r="AB68" i="10"/>
  <c r="P50" i="10"/>
  <c r="V53" i="10"/>
  <c r="J50" i="10"/>
  <c r="V55" i="10"/>
  <c r="J54" i="10"/>
  <c r="V43" i="10"/>
  <c r="V25" i="10"/>
  <c r="J25" i="10"/>
  <c r="D23" i="10"/>
  <c r="V68" i="10"/>
  <c r="AB66" i="10"/>
  <c r="P66" i="10"/>
  <c r="D66" i="10"/>
  <c r="P62" i="10"/>
  <c r="D62" i="10"/>
  <c r="E110" i="124" s="1"/>
  <c r="D54" i="10"/>
  <c r="P53" i="10"/>
  <c r="V51" i="10"/>
  <c r="J51" i="10"/>
  <c r="P49" i="10"/>
  <c r="V33" i="10"/>
  <c r="AB31" i="10"/>
  <c r="V29" i="10"/>
  <c r="J29" i="10"/>
  <c r="E166" i="124"/>
  <c r="AB67" i="10"/>
  <c r="P67" i="10"/>
  <c r="D59" i="10"/>
  <c r="E100" i="124"/>
  <c r="J52" i="10"/>
  <c r="J48" i="10"/>
  <c r="AB43" i="10"/>
  <c r="V41" i="10"/>
  <c r="E64" i="124"/>
  <c r="E50" i="124"/>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E89" i="124"/>
  <c r="D61" i="10"/>
  <c r="E142" i="124"/>
  <c r="E32" i="124"/>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P68" i="10"/>
  <c r="D63" i="10"/>
  <c r="AB62" i="10"/>
  <c r="P58" i="10"/>
  <c r="V44" i="10"/>
  <c r="V40" i="10"/>
  <c r="V60" i="10"/>
  <c r="P54" i="10"/>
  <c r="AB53" i="10"/>
  <c r="AH30" i="10"/>
  <c r="Y21" i="10"/>
  <c r="J68" i="10"/>
  <c r="V67" i="10"/>
  <c r="J67"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AH67" i="10"/>
  <c r="D67"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AI22" i="10" s="1"/>
  <c r="E22" i="94" s="1"/>
  <c r="T21" i="10"/>
  <c r="Y70" i="10"/>
  <c r="X71" i="10" s="1"/>
  <c r="AD28" i="10"/>
  <c r="AB28" i="10" s="1"/>
  <c r="AE70" i="10"/>
  <c r="AD71" i="10" s="1"/>
  <c r="T57" i="10"/>
  <c r="R57" i="10" s="1"/>
  <c r="P57" i="10" s="1"/>
  <c r="H28" i="10"/>
  <c r="AI28" i="10" s="1"/>
  <c r="H57" i="10"/>
  <c r="F57" i="10" s="1"/>
  <c r="D57" i="10" s="1"/>
  <c r="E105" i="124" s="1"/>
  <c r="E150" i="124"/>
  <c r="AH22" i="10"/>
  <c r="AH65" i="10"/>
  <c r="AH24" i="10"/>
  <c r="L47" i="10"/>
  <c r="J47" i="10" s="1"/>
  <c r="H39" i="10"/>
  <c r="AH36" i="10"/>
  <c r="H35" i="10"/>
  <c r="F35" i="10" s="1"/>
  <c r="D35" i="10" s="1"/>
  <c r="E54" i="124" s="1"/>
  <c r="AI24" i="10"/>
  <c r="AI41" i="10"/>
  <c r="AH33" i="10"/>
  <c r="AI30" i="10"/>
  <c r="AI60" i="10"/>
  <c r="AI48" i="10"/>
  <c r="AI23" i="10"/>
  <c r="AI40" i="10"/>
  <c r="AI49" i="10"/>
  <c r="AI59" i="10"/>
  <c r="AI62" i="10"/>
  <c r="AI52" i="10"/>
  <c r="AI67" i="10"/>
  <c r="AI53" i="10"/>
  <c r="AI58" i="10"/>
  <c r="AI42" i="10"/>
  <c r="AI63" i="10"/>
  <c r="AI44" i="10"/>
  <c r="AI26" i="10"/>
  <c r="AI50" i="10"/>
  <c r="AI37" i="10"/>
  <c r="AI25" i="10"/>
  <c r="AI29" i="10"/>
  <c r="AI51" i="10"/>
  <c r="AI64" i="10"/>
  <c r="AI33" i="10"/>
  <c r="AI61" i="10"/>
  <c r="AI54" i="10"/>
  <c r="AI31" i="10"/>
  <c r="AI65" i="10"/>
  <c r="AD21" i="10"/>
  <c r="D36" i="10"/>
  <c r="AI36" i="10" s="1"/>
  <c r="E22" i="124"/>
  <c r="AH23" i="10"/>
  <c r="X21" i="10"/>
  <c r="V21" i="10" s="1"/>
  <c r="X28" i="10"/>
  <c r="V28" i="10" s="1"/>
  <c r="D68" i="10"/>
  <c r="AI68" i="10" s="1"/>
  <c r="E130" i="124"/>
  <c r="E45" i="124"/>
  <c r="AH42" i="10"/>
  <c r="E62" i="124"/>
  <c r="R35" i="10"/>
  <c r="P35" i="10" s="1"/>
  <c r="AH41" i="10"/>
  <c r="E107" i="124"/>
  <c r="AD35" i="10"/>
  <c r="AB35" i="10" s="1"/>
  <c r="AD57" i="10"/>
  <c r="AB57" i="10" s="1"/>
  <c r="X47" i="10"/>
  <c r="V47" i="10" s="1"/>
  <c r="E56" i="124"/>
  <c r="E156" i="124"/>
  <c r="E60" i="124"/>
  <c r="L35" i="10"/>
  <c r="J35" i="10" s="1"/>
  <c r="X35" i="10"/>
  <c r="V35" i="10" s="1"/>
  <c r="AD47" i="10"/>
  <c r="AB47" i="10" s="1"/>
  <c r="J43" i="10"/>
  <c r="AI43" i="10" s="1"/>
  <c r="X39" i="10"/>
  <c r="V39" i="10" s="1"/>
  <c r="AD39" i="10"/>
  <c r="AB39" i="10" s="1"/>
  <c r="D45" i="10"/>
  <c r="AI45" i="10" s="1"/>
  <c r="L39" i="10"/>
  <c r="J39" i="10" s="1"/>
  <c r="X57" i="10"/>
  <c r="V57" i="10" s="1"/>
  <c r="E139" i="124"/>
  <c r="F47" i="10"/>
  <c r="D47" i="10" s="1"/>
  <c r="E88" i="124" s="1"/>
  <c r="J55" i="10"/>
  <c r="AI55" i="10" s="1"/>
  <c r="R47" i="10"/>
  <c r="P47" i="10" s="1"/>
  <c r="E167" i="124"/>
  <c r="E122" i="124"/>
  <c r="R39" i="10"/>
  <c r="P39" i="10" s="1"/>
  <c r="E132" i="124"/>
  <c r="E176" i="124"/>
  <c r="AH64" i="10"/>
  <c r="J66" i="10"/>
  <c r="AI66" i="10" s="1"/>
  <c r="E99" i="124"/>
  <c r="L57" i="10"/>
  <c r="J57" i="10" s="1"/>
  <c r="N21" i="10"/>
  <c r="E114" i="124"/>
  <c r="E157" i="124"/>
  <c r="E28" i="124"/>
  <c r="E83" i="124"/>
  <c r="E185" i="124"/>
  <c r="E179" i="124"/>
  <c r="R28" i="10"/>
  <c r="P28" i="10" s="1"/>
  <c r="D32" i="10"/>
  <c r="E41" i="124" s="1"/>
  <c r="L28" i="10"/>
  <c r="J28" i="10" s="1"/>
  <c r="H21" i="10"/>
  <c r="AH25" i="10"/>
  <c r="R21" i="10"/>
  <c r="P21"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G70" i="10" l="1"/>
  <c r="S70" i="10"/>
  <c r="L21" i="10"/>
  <c r="J21" i="10" s="1"/>
  <c r="M70" i="10"/>
  <c r="L71" i="10" s="1"/>
  <c r="AI47" i="10"/>
  <c r="E116" i="124"/>
  <c r="E180" i="124"/>
  <c r="E124" i="124"/>
  <c r="E55" i="124"/>
  <c r="E84" i="124"/>
  <c r="E149" i="124"/>
  <c r="F28" i="10"/>
  <c r="D28" i="10" s="1"/>
  <c r="E37" i="124" s="1"/>
  <c r="E51" i="124"/>
  <c r="E78" i="124"/>
  <c r="AI32" i="10"/>
  <c r="AI21" i="10"/>
  <c r="AB21" i="10"/>
  <c r="I19" i="124"/>
  <c r="E19" i="124"/>
  <c r="I20" i="124"/>
  <c r="H19" i="124"/>
  <c r="F19" i="124"/>
  <c r="G19" i="124"/>
  <c r="E43" i="124"/>
  <c r="W63" i="9"/>
  <c r="E77" i="124"/>
  <c r="E161" i="124"/>
  <c r="AI35" i="10"/>
  <c r="E159" i="124"/>
  <c r="R71" i="10"/>
  <c r="E58" i="124"/>
  <c r="AI57" i="10"/>
  <c r="AH35" i="10"/>
  <c r="AH47" i="10"/>
  <c r="E140" i="124"/>
  <c r="AH57" i="10"/>
  <c r="F21" i="10"/>
  <c r="W52" i="9"/>
  <c r="W64" i="9"/>
  <c r="W60" i="9"/>
  <c r="W53" i="9"/>
  <c r="W57" i="9"/>
  <c r="W62" i="9"/>
  <c r="W61" i="9"/>
  <c r="W58" i="9"/>
  <c r="W54" i="9"/>
  <c r="W55" i="9"/>
  <c r="W59" i="9"/>
  <c r="W56" i="9"/>
  <c r="E173" i="124"/>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K41" i="94"/>
  <c r="X40" i="94"/>
  <c r="AH38" i="94"/>
  <c r="AB43" i="94"/>
  <c r="AC3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123" i="94"/>
  <c r="G140" i="94"/>
  <c r="G165" i="94"/>
  <c r="G169" i="94"/>
  <c r="I24" i="94"/>
  <c r="I35" i="94"/>
  <c r="I58" i="94"/>
  <c r="I76" i="94"/>
  <c r="I102" i="94"/>
  <c r="J27" i="94"/>
  <c r="J123" i="94"/>
  <c r="J166"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107" i="94"/>
  <c r="T180" i="94"/>
  <c r="G57" i="94"/>
  <c r="G62" i="94"/>
  <c r="G80" i="94"/>
  <c r="G84" i="94"/>
  <c r="G106" i="94"/>
  <c r="G174" i="94"/>
  <c r="I28" i="94"/>
  <c r="I41" i="94"/>
  <c r="I62" i="94"/>
  <c r="I90" i="94"/>
  <c r="I108" i="94"/>
  <c r="I20" i="94"/>
  <c r="J158" i="94"/>
  <c r="J170" i="94"/>
  <c r="K38" i="94"/>
  <c r="K59" i="94"/>
  <c r="K89" i="94"/>
  <c r="K141" i="94"/>
  <c r="K165" i="94"/>
  <c r="K187" i="94"/>
  <c r="L63" i="94"/>
  <c r="L66" i="94"/>
  <c r="L98" i="94"/>
  <c r="L116" i="94"/>
  <c r="L134" i="94"/>
  <c r="L145" i="94"/>
  <c r="M28" i="94"/>
  <c r="M32" i="94"/>
  <c r="M38" i="94"/>
  <c r="M129" i="94"/>
  <c r="M178" i="94"/>
  <c r="M20" i="94"/>
  <c r="N26" i="94"/>
  <c r="N135" i="94"/>
  <c r="N153" i="94"/>
  <c r="O144" i="94"/>
  <c r="O158" i="94"/>
  <c r="P22" i="94"/>
  <c r="Q29" i="94"/>
  <c r="Q77" i="94"/>
  <c r="S87" i="94"/>
  <c r="O148" i="94"/>
  <c r="O157" i="94"/>
  <c r="O177" i="94"/>
  <c r="O185" i="94"/>
  <c r="P39"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58" i="94"/>
  <c r="G69" i="94"/>
  <c r="G93" i="94"/>
  <c r="G97" i="94"/>
  <c r="G113" i="94"/>
  <c r="G118" i="94"/>
  <c r="G121" i="94"/>
  <c r="G124" i="94"/>
  <c r="G20" i="94"/>
  <c r="I38" i="94"/>
  <c r="I70" i="94"/>
  <c r="I98" i="94"/>
  <c r="I106" i="94"/>
  <c r="I115" i="94"/>
  <c r="J55" i="94"/>
  <c r="J73" i="94"/>
  <c r="J89" i="94"/>
  <c r="J159" i="94"/>
  <c r="J162" i="94"/>
  <c r="J171" i="94"/>
  <c r="K55" i="94"/>
  <c r="K58" i="94"/>
  <c r="K97" i="94"/>
  <c r="K170" i="94"/>
  <c r="K176" i="94"/>
  <c r="L38" i="94"/>
  <c r="L59" i="94"/>
  <c r="L94" i="94"/>
  <c r="L95" i="94"/>
  <c r="L108" i="94"/>
  <c r="L138" i="94"/>
  <c r="M111" i="94"/>
  <c r="M140" i="94"/>
  <c r="M172" i="94"/>
  <c r="N145" i="94"/>
  <c r="O32" i="94"/>
  <c r="O59" i="94"/>
  <c r="O94" i="94"/>
  <c r="O152" i="94"/>
  <c r="O189" i="94"/>
  <c r="P26" i="94"/>
  <c r="P138" i="94"/>
  <c r="Q73" i="94"/>
  <c r="Q84" i="94"/>
  <c r="Q95" i="94"/>
  <c r="R38" i="94"/>
  <c r="R86" i="94"/>
  <c r="R158" i="94"/>
  <c r="S142" i="94"/>
  <c r="S186" i="94"/>
  <c r="T25" i="94"/>
  <c r="L43" i="94"/>
  <c r="L72" i="94"/>
  <c r="L89" i="94"/>
  <c r="L123" i="94"/>
  <c r="M99" i="94"/>
  <c r="M138" i="94"/>
  <c r="N106" i="94"/>
  <c r="N20" i="94"/>
  <c r="O28" i="94"/>
  <c r="O42" i="94"/>
  <c r="O72" i="94"/>
  <c r="O74" i="94"/>
  <c r="O87" i="94"/>
  <c r="O114" i="94"/>
  <c r="O171" i="94"/>
  <c r="O174" i="94"/>
  <c r="P25"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123" i="94"/>
  <c r="U187" i="94"/>
  <c r="V31" i="94"/>
  <c r="S33" i="94"/>
  <c r="S75" i="94"/>
  <c r="S94" i="94"/>
  <c r="S107" i="94"/>
  <c r="S119" i="94"/>
  <c r="S126" i="94"/>
  <c r="S137" i="94"/>
  <c r="S146" i="94"/>
  <c r="T56" i="94"/>
  <c r="T61" i="94"/>
  <c r="U159" i="94"/>
  <c r="U179" i="94"/>
  <c r="N176" i="94"/>
  <c r="O25"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55" i="94"/>
  <c r="V69" i="94"/>
  <c r="V75" i="94"/>
  <c r="V79" i="94"/>
  <c r="V128" i="94"/>
  <c r="V132" i="94"/>
  <c r="V147" i="94"/>
  <c r="W36" i="94"/>
  <c r="W81" i="94"/>
  <c r="W84" i="94"/>
  <c r="W89" i="94"/>
  <c r="W106" i="94"/>
  <c r="W157" i="94"/>
  <c r="W162" i="94"/>
  <c r="X22" i="94"/>
  <c r="X26" i="94"/>
  <c r="X30" i="94"/>
  <c r="X34" i="94"/>
  <c r="X55" i="94"/>
  <c r="X56" i="94"/>
  <c r="X85" i="94"/>
  <c r="X102" i="94"/>
  <c r="X106" i="94"/>
  <c r="X108" i="94"/>
  <c r="X119" i="94"/>
  <c r="X130" i="94"/>
  <c r="X138" i="94"/>
  <c r="X166" i="94"/>
  <c r="X183" i="94"/>
  <c r="Y72" i="94"/>
  <c r="Z104" i="94"/>
  <c r="Z133" i="94"/>
  <c r="U175" i="94"/>
  <c r="V23" i="94"/>
  <c r="V58" i="94"/>
  <c r="V66" i="94"/>
  <c r="V93" i="94"/>
  <c r="V109" i="94"/>
  <c r="V112" i="94"/>
  <c r="V143" i="94"/>
  <c r="V155" i="94"/>
  <c r="V160" i="94"/>
  <c r="W24" i="94"/>
  <c r="W38" i="94"/>
  <c r="W66" i="94"/>
  <c r="W76" i="94"/>
  <c r="W143" i="94"/>
  <c r="W151" i="94"/>
  <c r="X80" i="94"/>
  <c r="X157" i="94"/>
  <c r="Y21" i="94"/>
  <c r="Y149" i="94"/>
  <c r="Z100" i="94"/>
  <c r="W73" i="94"/>
  <c r="W85" i="94"/>
  <c r="W189" i="94"/>
  <c r="X57" i="94"/>
  <c r="X115" i="94"/>
  <c r="X135" i="94"/>
  <c r="X169" i="94"/>
  <c r="Y95"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60" i="94"/>
  <c r="X81" i="94"/>
  <c r="X94" i="94"/>
  <c r="X111" i="94"/>
  <c r="X144" i="94"/>
  <c r="X161" i="94"/>
  <c r="X174" i="94"/>
  <c r="X175" i="94"/>
  <c r="X179" i="94"/>
  <c r="X20" i="94"/>
  <c r="Y41" i="94"/>
  <c r="Y89" i="94"/>
  <c r="Y99" i="94"/>
  <c r="Y103" i="94"/>
  <c r="Y141" i="94"/>
  <c r="Y144" i="94"/>
  <c r="Y148" i="94"/>
  <c r="Z67" i="94"/>
  <c r="Z80" i="94"/>
  <c r="Z107" i="94"/>
  <c r="Z119" i="94"/>
  <c r="Z123" i="94"/>
  <c r="Z125" i="94"/>
  <c r="Z179" i="94"/>
  <c r="AA38" i="94"/>
  <c r="AA127" i="94"/>
  <c r="AA152" i="94"/>
  <c r="AB55" i="94"/>
  <c r="AB124" i="94"/>
  <c r="AB129" i="94"/>
  <c r="AB137" i="94"/>
  <c r="AB170" i="94"/>
  <c r="AC166" i="94"/>
  <c r="AD145" i="94"/>
  <c r="AE91"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95" i="94"/>
  <c r="AB109" i="94"/>
  <c r="AB162" i="94"/>
  <c r="AC112" i="94"/>
  <c r="AC116" i="94"/>
  <c r="AC134" i="94"/>
  <c r="AC175" i="94"/>
  <c r="AD65" i="94"/>
  <c r="AD158"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59" i="94"/>
  <c r="AE66" i="94"/>
  <c r="AE72" i="94"/>
  <c r="AE110" i="94"/>
  <c r="AE117" i="94"/>
  <c r="AE124" i="94"/>
  <c r="AE150" i="94"/>
  <c r="AE169" i="94"/>
  <c r="AE182" i="94"/>
  <c r="AE186" i="94"/>
  <c r="AF151" i="94"/>
  <c r="AG95" i="94"/>
  <c r="AG103" i="94"/>
  <c r="AG165" i="94"/>
  <c r="AG169" i="94"/>
  <c r="AA140" i="94"/>
  <c r="AA174" i="94"/>
  <c r="AB72" i="94"/>
  <c r="AB140" i="94"/>
  <c r="AB20" i="94"/>
  <c r="AC29" i="94"/>
  <c r="AC90" i="94"/>
  <c r="AC119" i="94"/>
  <c r="AC130" i="94"/>
  <c r="AD38"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7" i="94"/>
  <c r="AF162" i="94"/>
  <c r="AF183" i="94"/>
  <c r="AF187" i="94"/>
  <c r="AG137" i="94"/>
  <c r="AF140" i="94"/>
  <c r="AF158" i="94"/>
  <c r="AF179" i="94"/>
  <c r="AG25" i="94"/>
  <c r="AG32" i="94"/>
  <c r="AG168" i="94"/>
  <c r="AG175" i="94"/>
  <c r="AG183" i="94"/>
  <c r="AH23" i="94"/>
  <c r="AH27" i="94"/>
  <c r="AH35" i="94"/>
  <c r="AH41" i="94"/>
  <c r="AH55" i="94"/>
  <c r="AI56" i="94"/>
  <c r="AI175" i="94"/>
  <c r="AJ33" i="94"/>
  <c r="AF143" i="94"/>
  <c r="AF148" i="94"/>
  <c r="AF152" i="94"/>
  <c r="AF165" i="94"/>
  <c r="AF168" i="94"/>
  <c r="AG59" i="94"/>
  <c r="AG74" i="94"/>
  <c r="AG78" i="94"/>
  <c r="AH31" i="94"/>
  <c r="AH145" i="94"/>
  <c r="AI25" i="94"/>
  <c r="AI43" i="94"/>
  <c r="AI87" i="94"/>
  <c r="AI179" i="94"/>
  <c r="AJ39"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59" i="94"/>
  <c r="AI68" i="94"/>
  <c r="AI77" i="94"/>
  <c r="AI97" i="94"/>
  <c r="AI102" i="94"/>
  <c r="AI111" i="94"/>
  <c r="AI115" i="94"/>
  <c r="AI128" i="94"/>
  <c r="AI132" i="94"/>
  <c r="AI136" i="94"/>
  <c r="AI172" i="94"/>
  <c r="AJ29" i="94"/>
  <c r="AJ36" i="94"/>
  <c r="AJ42" i="94"/>
  <c r="AJ57" i="94"/>
  <c r="AJ94" i="94"/>
  <c r="AJ111" i="94"/>
  <c r="AH129" i="94"/>
  <c r="AH133" i="94"/>
  <c r="AH157" i="94"/>
  <c r="AI72" i="94"/>
  <c r="AI74" i="94"/>
  <c r="AI89" i="94"/>
  <c r="AI174" i="94"/>
  <c r="AJ80" i="94"/>
  <c r="AJ84" i="94"/>
  <c r="AJ90" i="94"/>
  <c r="AJ129" i="94"/>
  <c r="AK90" i="94"/>
  <c r="AI29" i="94"/>
  <c r="AI55" i="94"/>
  <c r="AI60" i="94"/>
  <c r="AI78" i="94"/>
  <c r="AI83" i="94"/>
  <c r="AI98" i="94"/>
  <c r="AI112" i="94"/>
  <c r="AI116" i="94"/>
  <c r="AI129" i="94"/>
  <c r="AI133" i="94"/>
  <c r="AI137" i="94"/>
  <c r="AJ43" i="94"/>
  <c r="AJ76" i="94"/>
  <c r="AJ101" i="94"/>
  <c r="AJ125" i="94"/>
  <c r="AH149" i="94"/>
  <c r="AH152" i="94"/>
  <c r="AH20" i="94"/>
  <c r="AI24" i="94"/>
  <c r="AI33" i="94"/>
  <c r="AI42" i="94"/>
  <c r="AI64" i="94"/>
  <c r="AI93" i="94"/>
  <c r="AI106" i="94"/>
  <c r="AI120" i="94"/>
  <c r="AI140" i="94"/>
  <c r="AI146" i="94"/>
  <c r="AI160" i="94"/>
  <c r="AI168" i="94"/>
  <c r="AI186" i="94"/>
  <c r="AI20" i="94"/>
  <c r="W33" i="4" s="1"/>
  <c r="AJ21" i="94"/>
  <c r="AJ25" i="94"/>
  <c r="AJ32" i="94"/>
  <c r="AJ62" i="94"/>
  <c r="AK102" i="94"/>
  <c r="AJ115" i="94"/>
  <c r="AJ119" i="94"/>
  <c r="AJ174" i="94"/>
  <c r="AJ188" i="94"/>
  <c r="AK28" i="94"/>
  <c r="AK55" i="94"/>
  <c r="AK60" i="94"/>
  <c r="AK64" i="94"/>
  <c r="AK68" i="94"/>
  <c r="AK97" i="94"/>
  <c r="AK106" i="94"/>
  <c r="AK133" i="94"/>
  <c r="AK137" i="94"/>
  <c r="AL26" i="94"/>
  <c r="AJ149" i="94"/>
  <c r="AJ165" i="94"/>
  <c r="AJ179" i="94"/>
  <c r="AK21" i="94"/>
  <c r="AK75" i="94"/>
  <c r="AK93" i="94"/>
  <c r="AK125" i="94"/>
  <c r="AJ184"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57" i="94"/>
  <c r="AL89" i="94"/>
  <c r="AL102" i="94"/>
  <c r="AL106" i="94"/>
  <c r="AL126" i="94"/>
  <c r="AL144" i="94"/>
  <c r="AM66" i="94"/>
  <c r="AL34" i="94"/>
  <c r="AL61" i="94"/>
  <c r="AL75" i="94"/>
  <c r="AL130" i="94"/>
  <c r="AL137" i="94"/>
  <c r="AM112" i="94"/>
  <c r="AL58" i="94"/>
  <c r="AL70" i="94"/>
  <c r="AL84" i="94"/>
  <c r="AL95" i="94"/>
  <c r="AL103" i="94"/>
  <c r="AL120" i="94"/>
  <c r="AL153" i="94"/>
  <c r="AL180" i="94"/>
  <c r="AL138" i="94"/>
  <c r="AL148" i="94"/>
  <c r="AL170" i="94"/>
  <c r="AL174" i="94"/>
  <c r="AL184" i="94"/>
  <c r="AM33" i="94"/>
  <c r="AM67" i="94"/>
  <c r="AM89" i="94"/>
  <c r="AM131" i="94"/>
  <c r="AM135" i="94"/>
  <c r="AM145" i="94"/>
  <c r="AM171" i="94"/>
  <c r="AL127" i="94"/>
  <c r="AM29" i="94"/>
  <c r="AM72" i="94"/>
  <c r="AL176" i="94"/>
  <c r="AL188" i="94"/>
  <c r="AM43" i="94"/>
  <c r="AM62" i="94"/>
  <c r="AM124" i="94"/>
  <c r="AM159" i="94"/>
  <c r="AM127" i="94"/>
  <c r="AM130" i="94"/>
  <c r="AM136" i="94"/>
  <c r="AN95" i="94"/>
  <c r="AN141"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69" i="94"/>
  <c r="AN120" i="94"/>
  <c r="AN127" i="94"/>
  <c r="AN140" i="94"/>
  <c r="AN165" i="94"/>
  <c r="AN178" i="94"/>
  <c r="AN187" i="94"/>
  <c r="AO26" i="94"/>
  <c r="AO40"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70" i="94"/>
  <c r="AQ95" i="94"/>
  <c r="AO130" i="94"/>
  <c r="AO140" i="94"/>
  <c r="AO141" i="94"/>
  <c r="AP33" i="94"/>
  <c r="AP93" i="94"/>
  <c r="AQ58" i="94"/>
  <c r="AQ66" i="94"/>
  <c r="AP140" i="94"/>
  <c r="AP166" i="94"/>
  <c r="AP180" i="94"/>
  <c r="AQ42" i="94"/>
  <c r="AQ59" i="94"/>
  <c r="AQ62" i="94"/>
  <c r="AQ102" i="94"/>
  <c r="AQ157" i="94"/>
  <c r="AP73" i="94"/>
  <c r="AP123" i="94"/>
  <c r="AP157" i="94"/>
  <c r="AP174" i="94"/>
  <c r="AQ90" i="94"/>
  <c r="AQ91" i="94"/>
  <c r="AQ99" i="94"/>
  <c r="AO20" i="94"/>
  <c r="W39" i="4" s="1"/>
  <c r="AP39" i="94"/>
  <c r="AP96" i="94"/>
  <c r="AP124" i="94"/>
  <c r="AP159" i="94"/>
  <c r="AQ83" i="94"/>
  <c r="AQ87" i="94"/>
  <c r="AQ106" i="94"/>
  <c r="AR38" i="94"/>
  <c r="AQ103" i="94"/>
  <c r="AQ112" i="94"/>
  <c r="AR32" i="94"/>
  <c r="AR39" i="94"/>
  <c r="AR42"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55" i="94"/>
  <c r="AQ69" i="94"/>
  <c r="AQ84" i="94"/>
  <c r="AQ24" i="94"/>
  <c r="AQ29" i="94"/>
  <c r="AQ68" i="94"/>
  <c r="AQ86"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23" i="94"/>
  <c r="AP27" i="94"/>
  <c r="AP31" i="94"/>
  <c r="AP35" i="94"/>
  <c r="AP57" i="94"/>
  <c r="AP60" i="94"/>
  <c r="AP65" i="94"/>
  <c r="AP26" i="94"/>
  <c r="AP30" i="94"/>
  <c r="AP41" i="94"/>
  <c r="AP4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73" i="94"/>
  <c r="AN22" i="94"/>
  <c r="AN59" i="94"/>
  <c r="AN23" i="94"/>
  <c r="AN24" i="94"/>
  <c r="AN27" i="94"/>
  <c r="AN31" i="94"/>
  <c r="AN35" i="94"/>
  <c r="AN41" i="94"/>
  <c r="AN58" i="94"/>
  <c r="AN62" i="94"/>
  <c r="AN66" i="94"/>
  <c r="AN72" i="94"/>
  <c r="AN81" i="94"/>
  <c r="AN93" i="94"/>
  <c r="AN101" i="94"/>
  <c r="AN40" i="94"/>
  <c r="AN74" i="94"/>
  <c r="AN78" i="94"/>
  <c r="AN84" i="94"/>
  <c r="AN103" i="94"/>
  <c r="AN130" i="94"/>
  <c r="AN138" i="94"/>
  <c r="AN25" i="94"/>
  <c r="AN29" i="94"/>
  <c r="AN33" i="94"/>
  <c r="AN39"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22" i="94"/>
  <c r="AM70" i="94"/>
  <c r="AM39" i="94"/>
  <c r="AM28" i="94"/>
  <c r="AM36" i="94"/>
  <c r="AM3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34" i="94"/>
  <c r="AK61" i="94"/>
  <c r="AK25" i="94"/>
  <c r="AK27" i="94"/>
  <c r="AK29" i="94"/>
  <c r="AK32" i="94"/>
  <c r="AK42" i="94"/>
  <c r="AK63" i="94"/>
  <c r="AK65" i="94"/>
  <c r="AK67" i="94"/>
  <c r="AK77" i="94"/>
  <c r="AK86" i="94"/>
  <c r="AK136" i="94"/>
  <c r="AK72" i="94"/>
  <c r="AK118" i="94"/>
  <c r="AK132" i="94"/>
  <c r="AK95" i="94"/>
  <c r="AK99" i="94"/>
  <c r="AK103" i="94"/>
  <c r="AK128"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27" i="94"/>
  <c r="AJ35" i="94"/>
  <c r="AJ38" i="94"/>
  <c r="AJ102" i="94"/>
  <c r="AJ72" i="94"/>
  <c r="AJ75" i="94"/>
  <c r="AJ83" i="94"/>
  <c r="AJ93" i="94"/>
  <c r="AJ113" i="94"/>
  <c r="AJ87" i="94"/>
  <c r="AJ97" i="94"/>
  <c r="AJ22" i="94"/>
  <c r="AJ26" i="94"/>
  <c r="AJ30" i="94"/>
  <c r="AJ34" i="94"/>
  <c r="AJ40"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80" i="94"/>
  <c r="AI22" i="94"/>
  <c r="AI30" i="94"/>
  <c r="AI40"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60" i="94"/>
  <c r="AH64" i="94"/>
  <c r="AH68" i="94"/>
  <c r="AH72" i="94"/>
  <c r="AH77" i="94"/>
  <c r="AH80" i="94"/>
  <c r="AH85" i="94"/>
  <c r="AH100" i="94"/>
  <c r="AH109" i="94"/>
  <c r="AH113" i="94"/>
  <c r="AH117" i="94"/>
  <c r="AH25" i="94"/>
  <c r="AH29" i="94"/>
  <c r="AH33" i="94"/>
  <c r="AH39" i="94"/>
  <c r="AH43"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26" i="94"/>
  <c r="AG41" i="94"/>
  <c r="AG81" i="94"/>
  <c r="AG84" i="94"/>
  <c r="AG24" i="94"/>
  <c r="AG28" i="94"/>
  <c r="AG30" i="94"/>
  <c r="AG34" i="94"/>
  <c r="AG23" i="94"/>
  <c r="AG27" i="94"/>
  <c r="AG31" i="94"/>
  <c r="AG35" i="94"/>
  <c r="AG38"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60" i="94"/>
  <c r="AF55" i="94"/>
  <c r="AF64" i="94"/>
  <c r="AF30" i="94"/>
  <c r="AF42" i="94"/>
  <c r="AF43"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83" i="94"/>
  <c r="AE92" i="94"/>
  <c r="AE104" i="94"/>
  <c r="AE26" i="94"/>
  <c r="AE64" i="94"/>
  <c r="AE87" i="94"/>
  <c r="AE31"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60" i="94"/>
  <c r="AD64" i="94"/>
  <c r="AD79" i="94"/>
  <c r="AD87" i="94"/>
  <c r="AD24" i="94"/>
  <c r="AD28" i="94"/>
  <c r="AD32" i="94"/>
  <c r="AD36" i="94"/>
  <c r="AD43"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63" i="94"/>
  <c r="AC32" i="94"/>
  <c r="AC35" i="94"/>
  <c r="AC66" i="94"/>
  <c r="AC69" i="94"/>
  <c r="AC83" i="94"/>
  <c r="AC85" i="94"/>
  <c r="AC24" i="94"/>
  <c r="AC28" i="94"/>
  <c r="AC39" i="94"/>
  <c r="AC43" i="94"/>
  <c r="AC59" i="94"/>
  <c r="AC62" i="94"/>
  <c r="AC65" i="94"/>
  <c r="AC79" i="94"/>
  <c r="AC91" i="94"/>
  <c r="AC93" i="94"/>
  <c r="AC113" i="94"/>
  <c r="AC117" i="94"/>
  <c r="AC148" i="94"/>
  <c r="AC153" i="94"/>
  <c r="AC106" i="94"/>
  <c r="AC136"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38" i="94"/>
  <c r="AB85" i="94"/>
  <c r="AB25" i="94"/>
  <c r="AB29" i="94"/>
  <c r="AB33" i="94"/>
  <c r="AB39" i="94"/>
  <c r="AB63" i="94"/>
  <c r="AB77" i="94"/>
  <c r="AB79" i="94"/>
  <c r="AB87" i="94"/>
  <c r="AB23" i="94"/>
  <c r="AB27" i="94"/>
  <c r="AB31" i="94"/>
  <c r="AB35" i="94"/>
  <c r="AB41" i="94"/>
  <c r="AB42" i="94"/>
  <c r="AB58" i="94"/>
  <c r="AB22" i="94"/>
  <c r="AB26" i="94"/>
  <c r="AB30" i="94"/>
  <c r="AB34"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24" i="94"/>
  <c r="AA28" i="94"/>
  <c r="AA32" i="94"/>
  <c r="AA39" i="94"/>
  <c r="AA94" i="94"/>
  <c r="AA56" i="94"/>
  <c r="AA63" i="94"/>
  <c r="AA22" i="94"/>
  <c r="AA26" i="94"/>
  <c r="AA30" i="94"/>
  <c r="AA34" i="94"/>
  <c r="AA43" i="94"/>
  <c r="AA89" i="94"/>
  <c r="AA58" i="94"/>
  <c r="AA82" i="94"/>
  <c r="AA92" i="94"/>
  <c r="AA25" i="94"/>
  <c r="AA29" i="94"/>
  <c r="AA33" i="94"/>
  <c r="AA42"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77" i="94"/>
  <c r="Z81" i="94"/>
  <c r="Z38" i="94"/>
  <c r="Z72" i="94"/>
  <c r="Z26" i="94"/>
  <c r="Z30" i="94"/>
  <c r="Z34" i="94"/>
  <c r="Z40" i="94"/>
  <c r="Z58" i="94"/>
  <c r="Z62" i="94"/>
  <c r="Z66" i="94"/>
  <c r="Z70" i="94"/>
  <c r="Z9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72" i="94"/>
  <c r="W27" i="94"/>
  <c r="W35" i="94"/>
  <c r="W41" i="94"/>
  <c r="W55" i="94"/>
  <c r="W25" i="94"/>
  <c r="W29" i="94"/>
  <c r="W33" i="94"/>
  <c r="W39" i="94"/>
  <c r="W43" i="94"/>
  <c r="W56" i="94"/>
  <c r="W64" i="94"/>
  <c r="W91" i="94"/>
  <c r="W101" i="94"/>
  <c r="W68" i="94"/>
  <c r="W93" i="94"/>
  <c r="W97" i="94"/>
  <c r="W22" i="94"/>
  <c r="W26" i="94"/>
  <c r="W30" i="94"/>
  <c r="W34"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59" i="94"/>
  <c r="V86" i="94"/>
  <c r="V92" i="94"/>
  <c r="V101" i="94"/>
  <c r="V64" i="94"/>
  <c r="V68" i="94"/>
  <c r="V89" i="94"/>
  <c r="V22" i="94"/>
  <c r="V26" i="94"/>
  <c r="V30" i="94"/>
  <c r="V34" i="94"/>
  <c r="V40" i="94"/>
  <c r="V57" i="94"/>
  <c r="V61" i="94"/>
  <c r="V78" i="94"/>
  <c r="V97" i="94"/>
  <c r="V25" i="94"/>
  <c r="V29" i="94"/>
  <c r="V33" i="94"/>
  <c r="V39" i="94"/>
  <c r="V43"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62" i="94"/>
  <c r="U68"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58" i="94"/>
  <c r="T62" i="94"/>
  <c r="T66" i="94"/>
  <c r="T77" i="94"/>
  <c r="T81" i="94"/>
  <c r="T85" i="94"/>
  <c r="T89" i="94"/>
  <c r="T96" i="94"/>
  <c r="T136" i="94"/>
  <c r="T22" i="94"/>
  <c r="T110" i="94"/>
  <c r="T138" i="94"/>
  <c r="T95" i="94"/>
  <c r="T24" i="94"/>
  <c r="T28" i="94"/>
  <c r="T32" i="94"/>
  <c r="T36" i="94"/>
  <c r="T42"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65" i="94"/>
  <c r="S70" i="94"/>
  <c r="S74" i="94"/>
  <c r="S59" i="94"/>
  <c r="S62" i="94"/>
  <c r="S68" i="94"/>
  <c r="S86" i="94"/>
  <c r="S24" i="94"/>
  <c r="S28" i="94"/>
  <c r="S40" i="94"/>
  <c r="S42"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59" i="94"/>
  <c r="R60" i="94"/>
  <c r="R64" i="94"/>
  <c r="R67" i="94"/>
  <c r="R68" i="94"/>
  <c r="R89" i="94"/>
  <c r="R93" i="94"/>
  <c r="R102" i="94"/>
  <c r="R63" i="94"/>
  <c r="R74" i="94"/>
  <c r="R78" i="94"/>
  <c r="R82" i="94"/>
  <c r="R24" i="94"/>
  <c r="R28" i="94"/>
  <c r="R32" i="94"/>
  <c r="R43"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39" i="94"/>
  <c r="Q43" i="94"/>
  <c r="Q80" i="94"/>
  <c r="Q94" i="94"/>
  <c r="Q55" i="94"/>
  <c r="Q56" i="94"/>
  <c r="Q61" i="94"/>
  <c r="Q66" i="94"/>
  <c r="Q115" i="94"/>
  <c r="Q27"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82" i="94"/>
  <c r="P98" i="94"/>
  <c r="P23" i="94"/>
  <c r="P27" i="94"/>
  <c r="P31" i="94"/>
  <c r="P35" i="94"/>
  <c r="P4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56" i="94"/>
  <c r="N35" i="94"/>
  <c r="N41" i="94"/>
  <c r="N23" i="94"/>
  <c r="N25" i="94"/>
  <c r="N29" i="94"/>
  <c r="N33" i="94"/>
  <c r="N43" i="94"/>
  <c r="N75" i="94"/>
  <c r="N79" i="94"/>
  <c r="N83" i="94"/>
  <c r="N28" i="94"/>
  <c r="N32" i="94"/>
  <c r="N36" i="94"/>
  <c r="N42" i="94"/>
  <c r="N57" i="94"/>
  <c r="N61" i="94"/>
  <c r="N65" i="94"/>
  <c r="N69" i="94"/>
  <c r="N86"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60" i="94"/>
  <c r="M63" i="94"/>
  <c r="M25" i="94"/>
  <c r="M29" i="94"/>
  <c r="M33" i="94"/>
  <c r="M55" i="94"/>
  <c r="M74" i="94"/>
  <c r="M78" i="94"/>
  <c r="M82" i="94"/>
  <c r="M35" i="94"/>
  <c r="M43" i="94"/>
  <c r="M64" i="94"/>
  <c r="M68" i="94"/>
  <c r="M23" i="94"/>
  <c r="M27" i="94"/>
  <c r="M31" i="94"/>
  <c r="M36" i="94"/>
  <c r="M42"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64" i="94"/>
  <c r="L65" i="94"/>
  <c r="L68" i="94"/>
  <c r="L165" i="94"/>
  <c r="L170" i="94"/>
  <c r="L21" i="94"/>
  <c r="L24" i="94"/>
  <c r="L28" i="94"/>
  <c r="L32" i="94"/>
  <c r="L36" i="94"/>
  <c r="L39" i="94"/>
  <c r="L83" i="94"/>
  <c r="L157" i="94"/>
  <c r="L55" i="94"/>
  <c r="L56" i="94"/>
  <c r="L58" i="94"/>
  <c r="L79" i="94"/>
  <c r="L87" i="94"/>
  <c r="L150"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42" i="94"/>
  <c r="K36" i="94"/>
  <c r="K23" i="94"/>
  <c r="K27" i="94"/>
  <c r="K31" i="94"/>
  <c r="K35" i="94"/>
  <c r="K63" i="94"/>
  <c r="K43" i="94"/>
  <c r="K67" i="94"/>
  <c r="K70" i="94"/>
  <c r="K77" i="94"/>
  <c r="K85" i="94"/>
  <c r="K94" i="94"/>
  <c r="K26" i="94"/>
  <c r="K30" i="94"/>
  <c r="K34" i="94"/>
  <c r="K62" i="94"/>
  <c r="K72" i="94"/>
  <c r="K40"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61" i="94"/>
  <c r="J64" i="94"/>
  <c r="J69" i="94"/>
  <c r="J109" i="94"/>
  <c r="J115" i="94"/>
  <c r="J116" i="94"/>
  <c r="J124" i="94"/>
  <c r="J57" i="94"/>
  <c r="J91" i="94"/>
  <c r="J95" i="94"/>
  <c r="J98" i="94"/>
  <c r="J99" i="94"/>
  <c r="J102" i="94"/>
  <c r="J112" i="94"/>
  <c r="J90" i="94"/>
  <c r="J94" i="94"/>
  <c r="J107" i="94"/>
  <c r="J111" i="94"/>
  <c r="J117" i="94"/>
  <c r="J121"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34" i="94"/>
  <c r="I65" i="94"/>
  <c r="I80" i="94"/>
  <c r="I26" i="94"/>
  <c r="I40" i="94"/>
  <c r="I61" i="94"/>
  <c r="I69" i="94"/>
  <c r="I30" i="94"/>
  <c r="I55" i="94"/>
  <c r="I57" i="94"/>
  <c r="I79" i="94"/>
  <c r="I25" i="94"/>
  <c r="I81" i="94"/>
  <c r="I32" i="94"/>
  <c r="I42"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24" i="94"/>
  <c r="G26" i="94"/>
  <c r="G28" i="94"/>
  <c r="G30" i="94"/>
  <c r="G32" i="94"/>
  <c r="G22" i="94"/>
  <c r="G25" i="94"/>
  <c r="G29" i="94"/>
  <c r="G33" i="94"/>
  <c r="G34"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42" i="94"/>
  <c r="AM41" i="94"/>
  <c r="AP43" i="94"/>
  <c r="AD41" i="94"/>
  <c r="AR43" i="94"/>
  <c r="V41" i="94"/>
  <c r="Q4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K131" i="94"/>
  <c r="AL164" i="94"/>
  <c r="AN186" i="94"/>
  <c r="AE109" i="94"/>
  <c r="AE80" i="94"/>
  <c r="AE132" i="94"/>
  <c r="AB114" i="94"/>
  <c r="AC25" i="94"/>
  <c r="AA168" i="94"/>
  <c r="Z169" i="94"/>
  <c r="Z84" i="94"/>
  <c r="X39" i="94"/>
  <c r="T119" i="94"/>
  <c r="P102" i="94"/>
  <c r="U35" i="94"/>
  <c r="P186" i="94"/>
  <c r="L41" i="94"/>
  <c r="M164" i="94"/>
  <c r="L67" i="94"/>
  <c r="Q165" i="94"/>
  <c r="P101" i="94"/>
  <c r="M168" i="94"/>
  <c r="M91" i="94"/>
  <c r="M56" i="94"/>
  <c r="L141" i="94"/>
  <c r="G102" i="94"/>
  <c r="G98" i="94"/>
  <c r="G94" i="94"/>
  <c r="G171" i="94"/>
  <c r="J148" i="94"/>
  <c r="J125" i="94"/>
  <c r="J84" i="94"/>
  <c r="K118" i="94"/>
  <c r="L148" i="94"/>
  <c r="M151" i="94"/>
  <c r="M124" i="94"/>
  <c r="N164" i="94"/>
  <c r="N117" i="94"/>
  <c r="N82" i="94"/>
  <c r="N78" i="94"/>
  <c r="O159" i="94"/>
  <c r="O82" i="94"/>
  <c r="O78" i="94"/>
  <c r="P70" i="94"/>
  <c r="Q153" i="94"/>
  <c r="Q149" i="94"/>
  <c r="Q138" i="94"/>
  <c r="R90" i="94"/>
  <c r="R159" i="94"/>
  <c r="S138" i="94"/>
  <c r="S131" i="94"/>
  <c r="S102" i="94"/>
  <c r="T177" i="94"/>
  <c r="U163" i="94"/>
  <c r="U94" i="94"/>
  <c r="U135" i="94"/>
  <c r="U118" i="94"/>
  <c r="U43" i="94"/>
  <c r="V153" i="94"/>
  <c r="V149" i="94"/>
  <c r="V130" i="94"/>
  <c r="V90" i="94"/>
  <c r="V73" i="94"/>
  <c r="W160" i="94"/>
  <c r="W60" i="94"/>
  <c r="X124" i="94"/>
  <c r="X112" i="94"/>
  <c r="X97" i="94"/>
  <c r="Y93" i="94"/>
  <c r="Y97" i="94"/>
  <c r="Y34" i="94"/>
  <c r="Z138" i="94"/>
  <c r="Z61" i="94"/>
  <c r="AA121" i="94"/>
  <c r="AA185" i="94"/>
  <c r="AA108"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0" i="94"/>
  <c r="AR176" i="94"/>
  <c r="AR166" i="94"/>
  <c r="AR151" i="94"/>
  <c r="AR155" i="94"/>
  <c r="AR70" i="94"/>
  <c r="AR59"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P34" i="94"/>
  <c r="O167" i="94"/>
  <c r="K32" i="94"/>
  <c r="O125" i="94"/>
  <c r="N102" i="94"/>
  <c r="N90" i="94"/>
  <c r="N40" i="94"/>
  <c r="G35" i="94"/>
  <c r="I141" i="94"/>
  <c r="J114" i="94"/>
  <c r="K107" i="94"/>
  <c r="G163" i="94"/>
  <c r="I124" i="94"/>
  <c r="I86" i="94"/>
  <c r="I125" i="94"/>
  <c r="I78" i="94"/>
  <c r="I60"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V175" i="94"/>
  <c r="V176" i="94"/>
  <c r="V170" i="94"/>
  <c r="V162" i="94"/>
  <c r="W86" i="94"/>
  <c r="W58" i="94"/>
  <c r="X128" i="94"/>
  <c r="X104" i="94"/>
  <c r="Y138" i="94"/>
  <c r="Y130" i="94"/>
  <c r="Y62" i="94"/>
  <c r="Y43" i="94"/>
  <c r="Y27" i="94"/>
  <c r="Z94" i="94"/>
  <c r="Z108" i="94"/>
  <c r="Z64" i="94"/>
  <c r="Z56" i="94"/>
  <c r="Z79" i="94"/>
  <c r="AA180" i="94"/>
  <c r="AA146" i="94"/>
  <c r="AB182" i="94"/>
  <c r="AB130" i="94"/>
  <c r="AB111" i="94"/>
  <c r="AB135" i="94"/>
  <c r="AB92" i="94"/>
  <c r="AC183" i="94"/>
  <c r="AC158" i="94"/>
  <c r="AC131" i="94"/>
  <c r="AC125" i="94"/>
  <c r="AC118" i="94"/>
  <c r="AC73" i="94"/>
  <c r="AE180" i="94"/>
  <c r="AE82" i="94"/>
  <c r="AE143" i="94"/>
  <c r="AE57" i="94"/>
  <c r="AF182" i="94"/>
  <c r="AF132" i="94"/>
  <c r="AF23" i="94"/>
  <c r="AG189" i="94"/>
  <c r="AG163" i="94"/>
  <c r="AG114" i="94"/>
  <c r="AG76" i="94"/>
  <c r="AG70" i="94"/>
  <c r="AG22" i="94"/>
  <c r="AH183" i="94"/>
  <c r="AH167" i="94"/>
  <c r="AH164" i="94"/>
  <c r="AH127" i="94"/>
  <c r="AH124" i="94"/>
  <c r="AI184" i="94"/>
  <c r="AI152" i="94"/>
  <c r="AI177" i="94"/>
  <c r="AI162" i="94"/>
  <c r="AJ171" i="94"/>
  <c r="AJ148" i="94"/>
  <c r="AK164" i="94"/>
  <c r="AK143" i="94"/>
  <c r="AK159" i="94"/>
  <c r="AK76" i="94"/>
  <c r="AL178" i="94"/>
  <c r="AL128" i="94"/>
  <c r="AL124" i="94"/>
  <c r="AL97" i="94"/>
  <c r="AM151" i="94"/>
  <c r="AM64" i="94"/>
  <c r="AM83" i="94"/>
  <c r="AM98" i="94"/>
  <c r="AN159" i="94"/>
  <c r="AN118" i="94"/>
  <c r="AN82" i="94"/>
  <c r="AN91" i="94"/>
  <c r="AO187" i="94"/>
  <c r="AO138" i="94"/>
  <c r="AO120" i="94"/>
  <c r="AO77" i="94"/>
  <c r="AO98" i="94"/>
  <c r="AO67" i="94"/>
  <c r="AO41" i="94"/>
  <c r="AP175" i="94"/>
  <c r="AP165" i="94"/>
  <c r="AP152" i="94"/>
  <c r="AP117" i="94"/>
  <c r="AP104" i="94"/>
  <c r="AP99" i="94"/>
  <c r="AP86" i="94"/>
  <c r="AP80" i="94"/>
  <c r="AP76" i="94"/>
  <c r="AP22" i="94"/>
  <c r="AQ155" i="94"/>
  <c r="AQ147" i="94"/>
  <c r="AQ134" i="94"/>
  <c r="AQ130" i="94"/>
  <c r="AQ126" i="94"/>
  <c r="AQ115" i="94"/>
  <c r="AQ92" i="94"/>
  <c r="AQ131" i="94"/>
  <c r="AQ60" i="94"/>
  <c r="AQ30" i="94"/>
  <c r="AQ27" i="94"/>
  <c r="AR171" i="94"/>
  <c r="AR165" i="94"/>
  <c r="AR179" i="94"/>
  <c r="AR66" i="94"/>
  <c r="AR99" i="94"/>
  <c r="AR91" i="94"/>
  <c r="AR78" i="94"/>
  <c r="AR82" i="94"/>
  <c r="AR56" i="94"/>
  <c r="AR23" i="94"/>
  <c r="AR145" i="94"/>
  <c r="AR158" i="94"/>
  <c r="AR96" i="94"/>
  <c r="AR36" i="94"/>
  <c r="AR92" i="94"/>
  <c r="AR69" i="94"/>
  <c r="AQ41" i="94"/>
  <c r="AP32" i="94"/>
  <c r="AP115" i="94"/>
  <c r="AO186" i="94"/>
  <c r="AN67" i="94"/>
  <c r="AN42" i="94"/>
  <c r="AN179" i="94"/>
  <c r="AO61" i="94"/>
  <c r="AM163" i="94"/>
  <c r="AL35" i="94"/>
  <c r="AJ150" i="94"/>
  <c r="AJ98" i="94"/>
  <c r="AJ108" i="94"/>
  <c r="AG68" i="94"/>
  <c r="AG86" i="94"/>
  <c r="AF87" i="94"/>
  <c r="AB176" i="94"/>
  <c r="Y104" i="94"/>
  <c r="Y96" i="94"/>
  <c r="X29" i="94"/>
  <c r="U73" i="94"/>
  <c r="T126" i="94"/>
  <c r="T104" i="94"/>
  <c r="T30" i="94"/>
  <c r="R148" i="94"/>
  <c r="R161" i="94"/>
  <c r="N159" i="94"/>
  <c r="L99" i="94"/>
  <c r="L80" i="94"/>
  <c r="G41" i="94"/>
  <c r="J186" i="94"/>
  <c r="J184" i="94"/>
  <c r="G95" i="94"/>
  <c r="I82" i="94"/>
  <c r="I74" i="94"/>
  <c r="I43" i="94"/>
  <c r="I121" i="94"/>
  <c r="I75" i="94"/>
  <c r="I39" i="94"/>
  <c r="J86" i="94"/>
  <c r="J78" i="94"/>
  <c r="K149" i="94"/>
  <c r="K132" i="94"/>
  <c r="L159" i="94"/>
  <c r="L73" i="94"/>
  <c r="L125" i="94"/>
  <c r="M40" i="94"/>
  <c r="N96" i="94"/>
  <c r="N73" i="94"/>
  <c r="N68" i="94"/>
  <c r="N64" i="94"/>
  <c r="N93" i="94"/>
  <c r="O96" i="94"/>
  <c r="P180" i="94"/>
  <c r="Q126" i="94"/>
  <c r="Q117" i="94"/>
  <c r="Q78" i="94"/>
  <c r="Q83" i="94"/>
  <c r="R163" i="94"/>
  <c r="R171" i="94"/>
  <c r="R182" i="94"/>
  <c r="R112" i="94"/>
  <c r="R85" i="94"/>
  <c r="S176" i="94"/>
  <c r="S128" i="94"/>
  <c r="S77"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34" i="94"/>
  <c r="AP42" i="94"/>
  <c r="AQ181" i="94"/>
  <c r="AQ146" i="94"/>
  <c r="AQ114" i="94"/>
  <c r="AQ116" i="94"/>
  <c r="AQ163" i="94"/>
  <c r="AQ111" i="94"/>
  <c r="AQ56" i="94"/>
  <c r="AQ78" i="94"/>
  <c r="AQ57" i="94"/>
  <c r="AQ104" i="94"/>
  <c r="AR172" i="94"/>
  <c r="AR159" i="94"/>
  <c r="AR169" i="94"/>
  <c r="AR170" i="94"/>
  <c r="AR146" i="94"/>
  <c r="AR131" i="94"/>
  <c r="AR116" i="94"/>
  <c r="AR132" i="94"/>
  <c r="AR94" i="94"/>
  <c r="AR80" i="94"/>
  <c r="AR62" i="94"/>
  <c r="AR114" i="94"/>
  <c r="AR110" i="94"/>
  <c r="AR63" i="94"/>
  <c r="AR22" i="94"/>
  <c r="AR35" i="94"/>
  <c r="AR148" i="94"/>
  <c r="AR86" i="94"/>
  <c r="AQ98" i="94"/>
  <c r="AO164" i="94"/>
  <c r="AP101" i="94"/>
  <c r="AO85" i="94"/>
  <c r="AN102" i="94"/>
  <c r="AN94" i="94"/>
  <c r="AM30" i="94"/>
  <c r="AM121" i="94"/>
  <c r="AM120" i="94"/>
  <c r="AM116" i="94"/>
  <c r="AL162" i="94"/>
  <c r="AL66" i="94"/>
  <c r="AK119" i="94"/>
  <c r="AI73" i="94"/>
  <c r="AJ170" i="94"/>
  <c r="AJ166" i="94"/>
  <c r="AG56" i="94"/>
  <c r="AC95" i="94"/>
  <c r="AF101" i="94"/>
  <c r="AE90" i="94"/>
  <c r="AB28" i="94"/>
  <c r="W62" i="94"/>
  <c r="X33" i="94"/>
  <c r="T134" i="94"/>
  <c r="U81" i="94"/>
  <c r="T65" i="94"/>
  <c r="M108" i="94"/>
  <c r="N134" i="94"/>
  <c r="P178" i="94"/>
  <c r="Q24"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63" i="94"/>
  <c r="AP155" i="94"/>
  <c r="AP150" i="94"/>
  <c r="AP146" i="94"/>
  <c r="AP142" i="94"/>
  <c r="AP91" i="94"/>
  <c r="AP186" i="94"/>
  <c r="AP145" i="94"/>
  <c r="AP149" i="94"/>
  <c r="AP59" i="94"/>
  <c r="AP158" i="94"/>
  <c r="AP136" i="94"/>
  <c r="AP141" i="94"/>
  <c r="AP125" i="94"/>
  <c r="AP134" i="94"/>
  <c r="AP84" i="94"/>
  <c r="AO176" i="94"/>
  <c r="AO117" i="94"/>
  <c r="AO121" i="94"/>
  <c r="AO86" i="94"/>
  <c r="AO78" i="94"/>
  <c r="AO42" i="94"/>
  <c r="AO28" i="94"/>
  <c r="AO64" i="94"/>
  <c r="AO31" i="94"/>
  <c r="AO56" i="94"/>
  <c r="AO184" i="94"/>
  <c r="AO148" i="94"/>
  <c r="AO114" i="94"/>
  <c r="AO124" i="94"/>
  <c r="AO70" i="94"/>
  <c r="AO87"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43" i="94"/>
  <c r="AM161" i="94"/>
  <c r="AM110" i="94"/>
  <c r="AM95" i="94"/>
  <c r="AM91" i="94"/>
  <c r="AM118" i="94"/>
  <c r="AM69" i="94"/>
  <c r="AM158" i="94"/>
  <c r="AM129" i="94"/>
  <c r="AM148" i="94"/>
  <c r="AM111" i="94"/>
  <c r="AM107" i="94"/>
  <c r="AM75" i="94"/>
  <c r="AM61" i="94"/>
  <c r="AM65" i="94"/>
  <c r="AM84" i="94"/>
  <c r="AM24" i="94"/>
  <c r="AM186" i="94"/>
  <c r="AM147" i="94"/>
  <c r="AM133" i="94"/>
  <c r="AM144" i="94"/>
  <c r="AM115" i="94"/>
  <c r="AM114" i="94"/>
  <c r="AM137" i="94"/>
  <c r="AM101" i="94"/>
  <c r="AM42" i="94"/>
  <c r="AM182" i="94"/>
  <c r="AM175" i="94"/>
  <c r="AM143" i="94"/>
  <c r="AM125" i="94"/>
  <c r="AM119" i="94"/>
  <c r="AM57" i="94"/>
  <c r="AM32" i="94"/>
  <c r="AL175" i="94"/>
  <c r="AL149" i="94"/>
  <c r="AL145" i="94"/>
  <c r="AL141" i="94"/>
  <c r="AL117" i="94"/>
  <c r="AL113" i="94"/>
  <c r="AL109" i="94"/>
  <c r="AL98"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91" i="94"/>
  <c r="AI58" i="94"/>
  <c r="AI76" i="94"/>
  <c r="AI101" i="94"/>
  <c r="AI188" i="94"/>
  <c r="AI170" i="94"/>
  <c r="AI158" i="94"/>
  <c r="AI138" i="94"/>
  <c r="AI167" i="94"/>
  <c r="AI109" i="94"/>
  <c r="AI61"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104" i="94"/>
  <c r="AG79" i="94"/>
  <c r="AG61" i="94"/>
  <c r="AG43" i="94"/>
  <c r="AG158" i="94"/>
  <c r="AG159" i="94"/>
  <c r="AG153" i="94"/>
  <c r="AG149" i="94"/>
  <c r="AG127" i="94"/>
  <c r="AG101" i="94"/>
  <c r="AG93" i="94"/>
  <c r="AG121" i="94"/>
  <c r="AG108" i="94"/>
  <c r="AG120" i="94"/>
  <c r="AG112" i="94"/>
  <c r="AG33" i="94"/>
  <c r="AG29" i="94"/>
  <c r="AG75" i="94"/>
  <c r="AG57" i="94"/>
  <c r="AF184" i="94"/>
  <c r="AF166" i="94"/>
  <c r="AF154" i="94"/>
  <c r="AF185" i="94"/>
  <c r="AF163" i="94"/>
  <c r="AF146" i="94"/>
  <c r="AF107" i="94"/>
  <c r="AF136" i="94"/>
  <c r="AF100" i="94"/>
  <c r="AF141" i="94"/>
  <c r="AF114" i="94"/>
  <c r="AF90" i="94"/>
  <c r="AF85" i="94"/>
  <c r="AF62" i="94"/>
  <c r="AF76" i="94"/>
  <c r="AF36" i="94"/>
  <c r="AF180" i="94"/>
  <c r="AF167" i="94"/>
  <c r="AF153" i="94"/>
  <c r="AF104" i="94"/>
  <c r="AF125" i="94"/>
  <c r="AF66" i="94"/>
  <c r="AF31" i="94"/>
  <c r="AF28" i="94"/>
  <c r="AF58" i="94"/>
  <c r="AF150" i="94"/>
  <c r="AF91" i="94"/>
  <c r="AF126" i="94"/>
  <c r="AF176" i="94"/>
  <c r="AF177" i="94"/>
  <c r="AF181" i="94"/>
  <c r="AF171" i="94"/>
  <c r="AF160" i="94"/>
  <c r="AF137" i="94"/>
  <c r="AF129" i="94"/>
  <c r="AF142" i="94"/>
  <c r="AF118" i="94"/>
  <c r="AF110" i="94"/>
  <c r="AF35" i="94"/>
  <c r="AF81" i="94"/>
  <c r="AF41" i="94"/>
  <c r="AF33" i="94"/>
  <c r="AF34" i="94"/>
  <c r="AE168" i="94"/>
  <c r="AE134" i="94"/>
  <c r="AE130" i="94"/>
  <c r="AE144" i="94"/>
  <c r="AE107" i="94"/>
  <c r="AE78" i="94"/>
  <c r="AE85" i="94"/>
  <c r="AE99" i="94"/>
  <c r="AE100" i="94"/>
  <c r="AE40" i="94"/>
  <c r="AE69" i="94"/>
  <c r="AE61" i="94"/>
  <c r="AE56" i="94"/>
  <c r="AE148" i="94"/>
  <c r="AE119" i="94"/>
  <c r="AE147" i="94"/>
  <c r="AE151" i="94"/>
  <c r="AE112" i="94"/>
  <c r="AE81" i="94"/>
  <c r="AE158" i="94"/>
  <c r="AE93" i="94"/>
  <c r="AE102" i="94"/>
  <c r="AE22" i="94"/>
  <c r="AE155" i="94"/>
  <c r="AE175" i="94"/>
  <c r="AE115" i="94"/>
  <c r="AE30" i="94"/>
  <c r="AE65"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162" i="94"/>
  <c r="AC81" i="94"/>
  <c r="AC171" i="94"/>
  <c r="AC163" i="94"/>
  <c r="AC147" i="94"/>
  <c r="AC127" i="94"/>
  <c r="AC154" i="94"/>
  <c r="AC150" i="94"/>
  <c r="AC96" i="94"/>
  <c r="AC86" i="94"/>
  <c r="AC57" i="94"/>
  <c r="AC58" i="94"/>
  <c r="AC27" i="94"/>
  <c r="AC75"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149" i="94"/>
  <c r="AB90" i="94"/>
  <c r="AB61" i="94"/>
  <c r="AB74" i="94"/>
  <c r="AB65" i="94"/>
  <c r="AA170" i="94"/>
  <c r="AA188" i="94"/>
  <c r="AA132" i="94"/>
  <c r="AA129" i="94"/>
  <c r="AA143" i="94"/>
  <c r="AA80" i="94"/>
  <c r="AA57" i="94"/>
  <c r="AA86" i="94"/>
  <c r="AA166" i="94"/>
  <c r="AA125" i="94"/>
  <c r="AA169" i="94"/>
  <c r="AA112" i="94"/>
  <c r="AA103" i="94"/>
  <c r="AA77"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137" i="94"/>
  <c r="Z124" i="94"/>
  <c r="Z57" i="94"/>
  <c r="Z117" i="94"/>
  <c r="Z69" i="94"/>
  <c r="Z35" i="94"/>
  <c r="Z154" i="94"/>
  <c r="Z99" i="94"/>
  <c r="Z130" i="94"/>
  <c r="Z121" i="94"/>
  <c r="Z41" i="94"/>
  <c r="Z31" i="94"/>
  <c r="Z189" i="94"/>
  <c r="Z82" i="94"/>
  <c r="Z32" i="94"/>
  <c r="Z160" i="94"/>
  <c r="Z143" i="94"/>
  <c r="Z131" i="94"/>
  <c r="Z134" i="94"/>
  <c r="Z141" i="94"/>
  <c r="Z86" i="94"/>
  <c r="Z73" i="94"/>
  <c r="Z74" i="94"/>
  <c r="Z42" i="94"/>
  <c r="Z24" i="94"/>
  <c r="Y175" i="94"/>
  <c r="Y176" i="94"/>
  <c r="Y158" i="94"/>
  <c r="Y151" i="94"/>
  <c r="Y101" i="94"/>
  <c r="Y83" i="94"/>
  <c r="Y56" i="94"/>
  <c r="Y142" i="94"/>
  <c r="Y102" i="94"/>
  <c r="Y29"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146" i="94"/>
  <c r="X132" i="94"/>
  <c r="X176" i="94"/>
  <c r="X113" i="94"/>
  <c r="X92" i="94"/>
  <c r="X103" i="94"/>
  <c r="X75" i="94"/>
  <c r="X63" i="94"/>
  <c r="X86" i="94"/>
  <c r="X76" i="94"/>
  <c r="X69" i="94"/>
  <c r="X24" i="94"/>
  <c r="X181" i="94"/>
  <c r="X167" i="94"/>
  <c r="X171" i="94"/>
  <c r="X142" i="94"/>
  <c r="X120" i="94"/>
  <c r="X99" i="94"/>
  <c r="X83"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159" i="94"/>
  <c r="S155" i="94"/>
  <c r="S57" i="94"/>
  <c r="S143" i="94"/>
  <c r="S147" i="94"/>
  <c r="S132" i="94"/>
  <c r="S151" i="94"/>
  <c r="S103" i="94"/>
  <c r="S109" i="94"/>
  <c r="S76" i="94"/>
  <c r="S91" i="94"/>
  <c r="S161" i="94"/>
  <c r="S121" i="94"/>
  <c r="S41" i="94"/>
  <c r="S189" i="94"/>
  <c r="S113" i="94"/>
  <c r="S158" i="94"/>
  <c r="S112" i="94"/>
  <c r="S23" i="94"/>
  <c r="S100" i="94"/>
  <c r="S92" i="94"/>
  <c r="S31" i="94"/>
  <c r="S61" i="94"/>
  <c r="R167" i="94"/>
  <c r="R138" i="94"/>
  <c r="R130" i="94"/>
  <c r="R124"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103" i="94"/>
  <c r="R185" i="94"/>
  <c r="R179" i="94"/>
  <c r="R111" i="94"/>
  <c r="R149" i="94"/>
  <c r="R81" i="94"/>
  <c r="R77" i="94"/>
  <c r="R75" i="94"/>
  <c r="R84" i="94"/>
  <c r="R76" i="94"/>
  <c r="Q125" i="94"/>
  <c r="Q171" i="94"/>
  <c r="Q151" i="94"/>
  <c r="Q141" i="94"/>
  <c r="Q113" i="94"/>
  <c r="Q136" i="94"/>
  <c r="Q120" i="94"/>
  <c r="Q116" i="94"/>
  <c r="Q31" i="94"/>
  <c r="Q97" i="94"/>
  <c r="Q60" i="94"/>
  <c r="Q57" i="94"/>
  <c r="Q34" i="94"/>
  <c r="Q26" i="94"/>
  <c r="Q41" i="94"/>
  <c r="Q170" i="94"/>
  <c r="Q128" i="94"/>
  <c r="Q124" i="94"/>
  <c r="Q110" i="94"/>
  <c r="Q93" i="94"/>
  <c r="Q87" i="94"/>
  <c r="Q40"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O187" i="94"/>
  <c r="O136" i="94"/>
  <c r="O126" i="94"/>
  <c r="O119" i="94"/>
  <c r="O102" i="94"/>
  <c r="O92" i="94"/>
  <c r="O86" i="94"/>
  <c r="O112" i="94"/>
  <c r="O165" i="94"/>
  <c r="O146" i="94"/>
  <c r="O150" i="94"/>
  <c r="O40" i="94"/>
  <c r="O30" i="94"/>
  <c r="O26" i="94"/>
  <c r="O22" i="94"/>
  <c r="O154" i="94"/>
  <c r="O142" i="94"/>
  <c r="O127" i="94"/>
  <c r="O116" i="94"/>
  <c r="O101" i="94"/>
  <c r="O107" i="94"/>
  <c r="O66" i="94"/>
  <c r="O169" i="94"/>
  <c r="O160" i="94"/>
  <c r="O164" i="94"/>
  <c r="O175" i="94"/>
  <c r="O130" i="94"/>
  <c r="O108" i="94"/>
  <c r="O34" i="94"/>
  <c r="O5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92" i="94"/>
  <c r="M62" i="94"/>
  <c r="M58" i="94"/>
  <c r="M39" i="94"/>
  <c r="M136" i="94"/>
  <c r="L160" i="94"/>
  <c r="L152" i="94"/>
  <c r="L131" i="94"/>
  <c r="L82" i="94"/>
  <c r="L184" i="94"/>
  <c r="L147" i="94"/>
  <c r="L114" i="94"/>
  <c r="L97" i="94"/>
  <c r="L77" i="94"/>
  <c r="L61" i="94"/>
  <c r="L25" i="94"/>
  <c r="L167" i="94"/>
  <c r="L189" i="94"/>
  <c r="L181" i="94"/>
  <c r="L121" i="94"/>
  <c r="L175" i="94"/>
  <c r="L161" i="94"/>
  <c r="L136" i="94"/>
  <c r="L124" i="94"/>
  <c r="L158" i="94"/>
  <c r="L153" i="94"/>
  <c r="L149" i="94"/>
  <c r="L127" i="94"/>
  <c r="L176" i="94"/>
  <c r="L151" i="94"/>
  <c r="L142" i="94"/>
  <c r="L120" i="94"/>
  <c r="L85" i="94"/>
  <c r="L57" i="94"/>
  <c r="L188" i="94"/>
  <c r="L180" i="94"/>
  <c r="L143"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29" i="94"/>
  <c r="J39" i="94"/>
  <c r="J181" i="94"/>
  <c r="J147" i="94"/>
  <c r="J110" i="94"/>
  <c r="J104" i="94"/>
  <c r="J83" i="94"/>
  <c r="J138" i="94"/>
  <c r="J130" i="94"/>
  <c r="J80" i="94"/>
  <c r="J59" i="94"/>
  <c r="J56" i="94"/>
  <c r="J33" i="94"/>
  <c r="J3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202" i="9" s="1"/>
  <c r="C137" i="94"/>
  <c r="C201" i="9" s="1"/>
  <c r="C136" i="94"/>
  <c r="C200" i="9" s="1"/>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83" i="9"/>
  <c r="C182" i="9"/>
  <c r="C181" i="9"/>
  <c r="C180" i="9"/>
  <c r="C107" i="94"/>
  <c r="C179" i="9" s="1"/>
  <c r="C104" i="94"/>
  <c r="C172" i="9" s="1"/>
  <c r="C103" i="94"/>
  <c r="C171" i="9" s="1"/>
  <c r="C102" i="94"/>
  <c r="C170" i="9" s="1"/>
  <c r="C101" i="94"/>
  <c r="C169" i="9" s="1"/>
  <c r="C100" i="94"/>
  <c r="C168" i="9" s="1"/>
  <c r="C99" i="94"/>
  <c r="C167" i="9" s="1"/>
  <c r="C98" i="94"/>
  <c r="C166" i="9" s="1"/>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127" i="9"/>
  <c r="C126" i="9"/>
  <c r="C125" i="9"/>
  <c r="C124" i="9"/>
  <c r="C123" i="9"/>
  <c r="C122" i="9"/>
  <c r="C121" i="9"/>
  <c r="C120" i="9"/>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38" i="9"/>
  <c r="C155" i="9"/>
  <c r="C142" i="9"/>
  <c r="C152" i="9"/>
  <c r="C139" i="9"/>
  <c r="C149" i="9"/>
  <c r="C136" i="9"/>
  <c r="C153" i="9"/>
  <c r="C140" i="9"/>
  <c r="C150" i="9"/>
  <c r="C137"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D47" i="124"/>
  <c r="E164" i="94"/>
  <c r="D164" i="94" s="1"/>
  <c r="D163" i="124"/>
  <c r="E160" i="94"/>
  <c r="D160" i="94" s="1"/>
  <c r="D159" i="124"/>
  <c r="E184" i="94"/>
  <c r="D184" i="94" s="1"/>
  <c r="D183" i="124"/>
  <c r="E128" i="94"/>
  <c r="D128"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D45" i="124"/>
  <c r="E40" i="94"/>
  <c r="D40" i="94" s="1"/>
  <c r="D39" i="124"/>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D43" i="124"/>
  <c r="E132" i="94"/>
  <c r="D132" i="94" s="1"/>
  <c r="D131" i="124"/>
  <c r="E97" i="94"/>
  <c r="D97" i="94" s="1"/>
  <c r="D96" i="124"/>
  <c r="D48" i="124"/>
  <c r="E148" i="94"/>
  <c r="D148" i="94" s="1"/>
  <c r="D147" i="124"/>
  <c r="E181" i="94"/>
  <c r="D181" i="94" s="1"/>
  <c r="D180" i="124"/>
  <c r="E93" i="94"/>
  <c r="D93" i="94" s="1"/>
  <c r="D92" i="124"/>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39" i="10"/>
  <c r="F39" i="10"/>
  <c r="D39" i="10" s="1"/>
  <c r="E71" i="124" s="1"/>
  <c r="D71" i="124" s="1"/>
  <c r="F71" i="10"/>
  <c r="AH71"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30" i="9" s="1"/>
  <c r="E130" i="9" l="1"/>
  <c r="E248" i="9" s="1"/>
  <c r="D248" i="9"/>
  <c r="L52" i="9"/>
  <c r="E13" i="9"/>
  <c r="N12" i="9"/>
  <c r="N52" i="9" s="1"/>
  <c r="E12" i="9"/>
  <c r="D146" i="9"/>
  <c r="E146" i="9" s="1"/>
  <c r="D85" i="9"/>
  <c r="D12" i="9" l="1"/>
  <c r="F12" i="9"/>
  <c r="D92" i="9"/>
  <c r="E85" i="9"/>
  <c r="E92" i="9" s="1"/>
  <c r="D13" i="9"/>
  <c r="F13" i="9"/>
</calcChain>
</file>

<file path=xl/sharedStrings.xml><?xml version="1.0" encoding="utf-8"?>
<sst xmlns="http://schemas.openxmlformats.org/spreadsheetml/2006/main" count="4455" uniqueCount="248">
  <si>
    <t>Suivi Global</t>
  </si>
  <si>
    <t>Suivi Moyenne</t>
  </si>
  <si>
    <t>Objectif Ecoutes</t>
  </si>
  <si>
    <t>Global</t>
  </si>
  <si>
    <t>Agent</t>
  </si>
  <si>
    <t>Moyenne</t>
  </si>
  <si>
    <t>Ecart</t>
  </si>
  <si>
    <t>Agents</t>
  </si>
  <si>
    <t>N °Ecoute</t>
  </si>
  <si>
    <t>N° de briéfe</t>
  </si>
  <si>
    <t>Agents2</t>
  </si>
  <si>
    <t>Best Performer</t>
  </si>
  <si>
    <t>Objectif</t>
  </si>
  <si>
    <t>Atteint</t>
  </si>
  <si>
    <t>Ecart de l'objectif</t>
  </si>
  <si>
    <t>Low Performer</t>
  </si>
  <si>
    <t>Objectif Briéfes</t>
  </si>
  <si>
    <t>Typologie des Apples Ecoutes</t>
  </si>
  <si>
    <t>Typologie d'appel</t>
  </si>
  <si>
    <t>NB Ecoutes</t>
  </si>
  <si>
    <t>% Ecouté</t>
  </si>
  <si>
    <t>Total</t>
  </si>
  <si>
    <t xml:space="preserve">Réparticion des évaluateurs </t>
  </si>
  <si>
    <t>Périmétre</t>
  </si>
  <si>
    <t>Suivi par Item</t>
  </si>
  <si>
    <t>Réparticion des Médias</t>
  </si>
  <si>
    <t>Item</t>
  </si>
  <si>
    <t xml:space="preserve"> % d'écoute</t>
  </si>
  <si>
    <t>Suivi par Sous Item</t>
  </si>
  <si>
    <t>Sous  Item</t>
  </si>
  <si>
    <t>Suivi Détaillé</t>
  </si>
  <si>
    <t>S1</t>
  </si>
  <si>
    <t>S2</t>
  </si>
  <si>
    <t>S3</t>
  </si>
  <si>
    <t>S4</t>
  </si>
  <si>
    <t>S5</t>
  </si>
  <si>
    <t>Nombre d'agents Evalués</t>
  </si>
  <si>
    <t>Moyenne Ecoute Semaine</t>
  </si>
  <si>
    <t>NB de briéfe</t>
  </si>
  <si>
    <t>NB d'écoutes</t>
  </si>
  <si>
    <t xml:space="preserve">Suivi Qualité </t>
  </si>
  <si>
    <t>Somme</t>
  </si>
  <si>
    <t>Equipe :</t>
  </si>
  <si>
    <t>Opération</t>
  </si>
  <si>
    <t>OUI</t>
  </si>
  <si>
    <t>NON</t>
  </si>
  <si>
    <t>Evaluateur :</t>
  </si>
  <si>
    <t>Chargé de Conduite d'Activité :</t>
  </si>
  <si>
    <t>Mediat</t>
  </si>
  <si>
    <t>Périmètre :</t>
  </si>
  <si>
    <t>Ecoute 1</t>
  </si>
  <si>
    <t>APS</t>
  </si>
  <si>
    <t>Supervision</t>
  </si>
  <si>
    <t>Ecoute 2</t>
  </si>
  <si>
    <t>APE</t>
  </si>
  <si>
    <t>Qualité</t>
  </si>
  <si>
    <t>Ecoute 3</t>
  </si>
  <si>
    <t>Appel Manuel</t>
  </si>
  <si>
    <t>Ateliers de calibrage</t>
  </si>
  <si>
    <t>Ecoute 4</t>
  </si>
  <si>
    <t>Back Office</t>
  </si>
  <si>
    <t>Client</t>
  </si>
  <si>
    <t>Ecoute 5</t>
  </si>
  <si>
    <t>OK</t>
  </si>
  <si>
    <t>KO</t>
  </si>
  <si>
    <t>Type D'évaluation</t>
  </si>
  <si>
    <t>Coef</t>
  </si>
  <si>
    <t>Critère</t>
  </si>
  <si>
    <t>Accueil</t>
  </si>
  <si>
    <t>Conforme</t>
  </si>
  <si>
    <t>Non-Conforme</t>
  </si>
  <si>
    <t>SI</t>
  </si>
  <si>
    <t>AE_01</t>
  </si>
  <si>
    <t xml:space="preserve">Accueil du client </t>
  </si>
  <si>
    <t xml:space="preserve"> Présentation incomplète ne respectant pas la structure d'accueil définie
Ton automatique, manque de sourire, présentation peu compréhensible.</t>
  </si>
  <si>
    <t>Le chargé de clientèle est manifestement incorrect avec son interlocuteur, absence de formule d'accueil ou familière :
exemples : "Allô !", "Oui, bonjour !"</t>
  </si>
  <si>
    <t>AE_02</t>
  </si>
  <si>
    <t>Présentation</t>
  </si>
  <si>
    <t xml:space="preserve">Identification complète de son interlocuteur et du client, ton chaleureux et dynamique
</t>
  </si>
  <si>
    <t>Identification incomplète, manque de sourire et de chaleur Le conseiller identifie le client mais de manière trop abrupte et trop séche (ton de la voix et formule de politesse).</t>
  </si>
  <si>
    <t>Prise en charge et traitement de la demande</t>
  </si>
  <si>
    <t>AE_03</t>
  </si>
  <si>
    <t>Aide à la formulation</t>
  </si>
  <si>
    <t>Le chargé de clientèle aide le client à formuler sa demande. Pour exemples : 
Écoute active (ponctuation "oui", "d'accord", "je comprends", ...) et attentive (ne fait pas répéter l'interlocuteur), questionnement adapté permettant de mieux cibler la demande si nécessaire (ex. : "De quoi s'agit-il ?",  "Que se passe t'il exactement ?"), validation des besoins de l'interlocuteur réalisée avec souplesse (ex. "C'est au sujet de... ? / Vous souhaitez..."), reformulation pertinente et nécessaire à la compréhension de la demande (ex. "Si je comprends bien...")</t>
  </si>
  <si>
    <t xml:space="preserve"> Interprétation trop rapide de la demande de l'interlocuteur, questionnement nécessaire non présent, fait répéter l'interlocuteur </t>
  </si>
  <si>
    <t>Le chargé de clientèle clôture l'entretien sans avoir compris la demande de son interlocuteur</t>
  </si>
  <si>
    <t>AE_04</t>
  </si>
  <si>
    <t>AE_05</t>
  </si>
  <si>
    <t>Reformulation de la demande</t>
  </si>
  <si>
    <t>Le conseiller reformule de manière synthétique la demande du client si nécessaire afin de montrer au client qu'il a bien compris sa demande</t>
  </si>
  <si>
    <t xml:space="preserve"> Le TC n'a pas reformulé la demande du client.
Reformulation maladroite ne reprenant pas les éléments clés du discours du client</t>
  </si>
  <si>
    <t>AE_06</t>
  </si>
  <si>
    <t>Réponse adéquate</t>
  </si>
  <si>
    <t xml:space="preserve">Le client obtient auprès du chargé de clientèle une réponse adaptée à sa demande dans le cas ou celle-ci correspond à son offre de service.
Réponse juste parfaitement adaptée à la demande de l'interlocuteur. </t>
  </si>
  <si>
    <t>Réponse juste mais hors périmètre d'action (répond à la place du service concerné).</t>
  </si>
  <si>
    <t>Le client est induit en erreur suite à une information manquante ou erronée.
Le client n'obtient pas la réponse à sa demande alors que les informations sont disponibles au niveau du service.</t>
  </si>
  <si>
    <t>AE_07</t>
  </si>
  <si>
    <t>Présentation des bénéfices de la solution</t>
  </si>
  <si>
    <t>Le conseiller présente sa proposition positivement en la personnalisant. Le TC convainc le client des avantages de la solution proposée.</t>
  </si>
  <si>
    <t>Les bénéfices de la solution sont présentés de façon très succincte en les adaptant peu au cas du client et le client n'est pas convaincu.  Les bénéfices de la solution ne sont pas présentés.</t>
  </si>
  <si>
    <t>Prise de congé</t>
  </si>
  <si>
    <t>AE_08</t>
  </si>
  <si>
    <t>Synthèse et validation</t>
  </si>
  <si>
    <t>Le chargé de clientèle synthétise et valide la compréhension réciproque des termes de l'entretien : 
La demande nécessite une synthèse (manipulations, livraison, escalade, ...) :  rappel des accords pris et actions à mener (ex. "Comme nous l'avons vu ensemble, ...", "J'ai bien enregistré votre demande...",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</si>
  <si>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 xml:space="preserve"> Absence de validation de la compréhension de l'interlocuteur (décisions prises, rappel des démarches / explications / délais, ...) ne générant pas d'impact dans la compréhension de la réponse apportée</t>
  </si>
  <si>
    <t>Le contact aboutit à une compréhension erronée des termes de l'entretien</t>
  </si>
  <si>
    <t>AE_09</t>
  </si>
  <si>
    <t>Le chargé de clientèle assure une prise de congé courtoise avec au minimum une formule de politesse.
Exemples : 
Prise de congé classique :  « Je vous remercie de votre appel et vous souhaite une excellente journée. Au revoir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-Inviter l'interlocuteur à répondre à l'enquête de satisfaction.</t>
  </si>
  <si>
    <t xml:space="preserve"> Prise de congé rapide ne respectant pas la structure définie : 
ex. : "Merci, au revoir", "Au revoir Monsieur / Madame", sans remerciement, sans personnalisation.
Enquête de satisfaction non annoncée ou annoncée de façon rapide et inaudible.</t>
  </si>
  <si>
    <t>Lors de la prise de congé, le chargé de clientèle est manifestement incorrect avec le client : 
ex. : Raccroche au nez du client, absence de prise de congé ou familière ("salut", "bye bye", ciao...)
Coupure consécutive à une longue mise en attente ou silence prolongé (touche mute/silence)</t>
  </si>
  <si>
    <t>Mise en attente</t>
  </si>
  <si>
    <t>AE_10</t>
  </si>
  <si>
    <t>Le chargé de clientèle annonce clairement au client la mise en attente.</t>
  </si>
  <si>
    <t xml:space="preserve"> L'interlocuteur est mis en attente sans formule de politesse :
Exemple : "je reprends la ligne tout de suite"</t>
  </si>
  <si>
    <t>Le chargé de clientèle interrompt le client en le mettant en attente.</t>
  </si>
  <si>
    <t>AE_11</t>
  </si>
  <si>
    <t>Annonce de la mise en attente</t>
  </si>
  <si>
    <t>=&gt; Annoncer la raison de a mise en attente
Exemple : « Je vous remercie de bien vouloir patienter quelques instants / merci de patienter quelques instants,  je recherche votre information / je vérifie votre dossier »</t>
  </si>
  <si>
    <t>La raison de la mise en attente est non annoncée</t>
  </si>
  <si>
    <t>AE_12</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</si>
  <si>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</si>
  <si>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</si>
  <si>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 xml:space="preserve"> Mise en attente injustifiée : traçage de la communication précédente, accès au dossier de l'interlocuteur, …
Mauvaise exploitation de la mise en attente générant son renouvellement (non justifié)</t>
  </si>
  <si>
    <t>AE_13</t>
  </si>
  <si>
    <t>Gestion de la mise en attente</t>
  </si>
  <si>
    <t>Utilisation de la touche musicale + Reprise de la communication si  &gt; 3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ou réaliser un appel sortant, …</t>
  </si>
  <si>
    <t xml:space="preserve"> Utilisation de la touche secret
Absence de reprise intermédiaire / d'indication de la durée de la mise en attente alors que nécessaire</t>
  </si>
  <si>
    <t>AE_14</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</si>
  <si>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</si>
  <si>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</si>
  <si>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</si>
  <si>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</si>
  <si>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</si>
  <si>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3 min.
=&gt; La durée de chaque mise en attente n'excède pas le temps défini</t>
  </si>
  <si>
    <t xml:space="preserve"> La durée d'une des mises en attente est supérieure au délai défini sur l'activité</t>
  </si>
  <si>
    <t>L'interlocuteur raccroche pendant le temps d'attente injustifié</t>
  </si>
  <si>
    <t>Savoir être téléphonique</t>
  </si>
  <si>
    <t>AE_16</t>
  </si>
  <si>
    <t>Personnalisation</t>
  </si>
  <si>
    <t>Personnalisation suffisante (identification, prise de congé, suite à une mise en attente, ...)</t>
  </si>
  <si>
    <t xml:space="preserve">Personnalisation insuffisante Absence de personnalisation ou abusive </t>
  </si>
  <si>
    <t>AE_17</t>
  </si>
  <si>
    <t>Expression orale</t>
  </si>
  <si>
    <t>Communication efficace : phrases courtes, claires et concises, utilisation de verbes d'action, présent
exemples : "Je vous propose...", "c'est intéressant, n'est-ce pas ?"
Clarté du langage : vocabulaire positif, imagé, adapté à l'interlocuteur et au contexte de l'appel
Personnalisation et formules de politesse suffisantes</t>
  </si>
  <si>
    <t xml:space="preserve">Trop ou pas assez de formules de politesse
Jargon technique ou interne avec le client
Utilisation de phrases longues et confuses
Tic de langage trop fréquent (d'accord, hein, ok, ...
Expressions négatives, familières ou inadaptées
</t>
  </si>
  <si>
    <t xml:space="preserve">Le conseiller s'exprime mal en français, parle en arabe pendant les communications
Le chargé de clientèle est incorrect avec le client.
Le conseiller utilise des termes inappropriés
</t>
  </si>
  <si>
    <t>AE_18</t>
  </si>
  <si>
    <t>Convivialité, ton</t>
  </si>
  <si>
    <t>Attitude ouverte et disponible
Voix parfaitement compréhensible
Ton chaleureux, souriant, agréable, rassurant, résistant à l'agressivité</t>
  </si>
  <si>
    <t>Ton parfois neutre, manque de sourire Ton familier, soporifique, désinvolte, sec, désagréable, expéditif
Absence de sourire, mauvaise articulation
Absence d'intérêt pour l'interlocuteur, attitude fermée</t>
  </si>
  <si>
    <t>AE_19</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</si>
  <si>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</si>
  <si>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</si>
  <si>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</si>
  <si>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AE_20</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</si>
  <si>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</si>
  <si>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</si>
  <si>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</si>
  <si>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AE_21</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</si>
  <si>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</si>
  <si>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</si>
  <si>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</si>
  <si>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AE_22</t>
  </si>
  <si>
    <t>Pro activité &amp; valorisation</t>
  </si>
  <si>
    <t>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</si>
  <si>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</si>
  <si>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AE_23</t>
  </si>
  <si>
    <t>Capital confiance / Qualité relationnelle</t>
  </si>
  <si>
    <t>Rassure l'interlocuteur avec des mots positifs, valorise la prestation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</si>
  <si>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Bytel, les services, les outils ou ses collègues, cite la concurrence et ses avantages, attitudes commerciales trop poussées risquant de générer de la crainte (sentiment de vente forcée, ...)</t>
  </si>
  <si>
    <t>Respect des process de traitement</t>
  </si>
  <si>
    <t>AE_24</t>
  </si>
  <si>
    <t>Maîtrise des procédures</t>
  </si>
  <si>
    <t>Respect des process de traitement et/ou d'authentification définis dans le référentiel de l'activité (procédures, scripts, instructions, …)
Personnalisation pertinente, justifiée et adaptée du process en cas de nécessité (cas particulier visé par le superviseur)</t>
  </si>
  <si>
    <t>Respect partiel des process de traitement n'ayant pas ou peu d'impact sur le client</t>
  </si>
  <si>
    <t xml:space="preserve">Non respect des process définis (impact dans le traitement, impact financier, risque d'insatisfaction Partenaire et/ou Client Final, …)
Personnalisation à tort des process générant une gestion non équitable des clients.
</t>
  </si>
  <si>
    <t>Contre Appel</t>
  </si>
  <si>
    <t xml:space="preserve">Le conseiller effectue un contre appel sur la ligne du client chaque fois que c'est nécessaire.
Le conseiller identifie le client par son nom de famille en adoptant une attitude conforme tout au long de l'échange et en respectant la posture Be-Human.
</t>
  </si>
  <si>
    <t>Le contre appel n'est pas effectué ou effectué via la ligne du technicien.
Le conseiller n'identifie pas son client par son nom de famille et/ou il affiche une attitude non conforme lors de l'échange/ne respecte pas la posture Be-Human.</t>
  </si>
  <si>
    <t>AE_26</t>
  </si>
  <si>
    <t>Rappel</t>
  </si>
  <si>
    <t>Dans le cas d'une coupure d'appel ou d'une réponse différée, le client est recontacté dans les délais.
Respect du délai X défini sur l'accord.</t>
  </si>
  <si>
    <t>Délai de traitement non respecté ou hors délai convenu</t>
  </si>
  <si>
    <t>Le client n'est jamais recontacté.
=&gt; La réponse apportée intervient au delà du délai convenu</t>
  </si>
  <si>
    <t>AE_27</t>
  </si>
  <si>
    <t>Traçage de la demande dans le SI</t>
  </si>
  <si>
    <t>Traçage de la communication réalisé dans l'outil d'historisation (Historisation DiagPro, Historisation PC30 et CR Tecnow)</t>
  </si>
  <si>
    <t>Traçage partiel</t>
  </si>
  <si>
    <t>Absence de traçage</t>
  </si>
  <si>
    <t>AE_28</t>
  </si>
  <si>
    <t>Traçage adapté à la demande</t>
  </si>
  <si>
    <t xml:space="preserve">Traçage en cohérence avec la demande et dans le respect des procédures
Création d'un ticket / Retour sur ticket qui est adapté au code clôture. 
Respect des trames exigées par le client.
Syntaxe correcte.
Le conseiller qualifie l'appel sur Comunik selon la typologie rencontrée.
</t>
  </si>
  <si>
    <t>Les informations reportées sont inadaptées ou ne décrivent pas la situation réelle</t>
  </si>
  <si>
    <t>Commentaires inexploitables ou sans rapport avec l'objet d'appel .
La création du ticket n'est pas réalisée</t>
  </si>
  <si>
    <t>AE_29</t>
  </si>
  <si>
    <t>Respect des engagements pris</t>
  </si>
  <si>
    <t>Les actions menées ne sont pas conformes aux engagements pris avec l'interlocuteur</t>
  </si>
  <si>
    <t>Le conseiller n'escalade pas le dossier au service adéquat.</t>
  </si>
  <si>
    <t>AE_30</t>
  </si>
  <si>
    <t>Clarté des commentaires</t>
  </si>
  <si>
    <t>Commentaire pertinent, compréhensible par tous, orthographe et syntaxe conformes</t>
  </si>
  <si>
    <t>Absence de commentaire alors que nécessaire, incompréhensible, fautes de syntaxe et d'orthographe</t>
  </si>
  <si>
    <t>AE_31</t>
  </si>
  <si>
    <t>Jugement de valeur</t>
  </si>
  <si>
    <t>Absence de jugement de valeur</t>
  </si>
  <si>
    <t>Existence d'un jugement de valeur dans le traçage informatique</t>
  </si>
  <si>
    <t>Propos insultant ou discriminant contraire aux réglements lois nationales ou internationales</t>
  </si>
  <si>
    <t>Equipe</t>
  </si>
  <si>
    <t>Notation</t>
  </si>
  <si>
    <t>Référentiel</t>
  </si>
  <si>
    <t>Type Appel</t>
  </si>
  <si>
    <t>Références Dossier</t>
  </si>
  <si>
    <t>Etat de briéfe</t>
  </si>
  <si>
    <t>Médiat</t>
  </si>
  <si>
    <t>Totalement Fait</t>
  </si>
  <si>
    <t>Collaborateur</t>
  </si>
  <si>
    <t>Situation Inacceptable</t>
  </si>
  <si>
    <t>Pas du tout Fait</t>
  </si>
  <si>
    <t>NE</t>
  </si>
  <si>
    <t>Non Evalué</t>
  </si>
  <si>
    <t>Moyenne des écoutes</t>
  </si>
  <si>
    <t>Evaluateur</t>
  </si>
  <si>
    <t xml:space="preserve">Ecoute 3 </t>
  </si>
  <si>
    <t xml:space="preserve">Ecoute 5 </t>
  </si>
  <si>
    <t>Global
 Ecoutes</t>
  </si>
  <si>
    <t>Obtenu</t>
  </si>
  <si>
    <t>coef</t>
  </si>
  <si>
    <t>Note item</t>
  </si>
  <si>
    <t>Note Moyenne des évaluations</t>
  </si>
  <si>
    <t>Nom du Chargé de Conduite d'Activité</t>
  </si>
  <si>
    <t>Visa de l'évalué</t>
  </si>
  <si>
    <t>Visa de l'évaluateur</t>
  </si>
  <si>
    <t>Date du débriefing 1</t>
  </si>
  <si>
    <t>Date du débriefinm 2</t>
  </si>
  <si>
    <t>Date du débriefing 3</t>
  </si>
  <si>
    <t>Date du débriefing 4</t>
  </si>
  <si>
    <t>Date du débriefing 5</t>
  </si>
  <si>
    <t>Points forts</t>
  </si>
  <si>
    <t>1-
2-
3-
4-
5-</t>
  </si>
  <si>
    <t>Axes d'améliorations</t>
  </si>
  <si>
    <t>Priorités</t>
  </si>
  <si>
    <t>Moyens</t>
  </si>
  <si>
    <t>moyens</t>
  </si>
  <si>
    <t>Analyse claire et concise du dossier/Exploitation des outils</t>
  </si>
  <si>
    <t>le conseiller a compris et synthétise les éléments essentiels du dossier, Il ne se perd pas dans des explications confuses et /ou hors sujet
Le conseiller exploite les outils mis à sa disposition afin de verrouiller les informations à communiquer à son interlocuteur.</t>
  </si>
  <si>
    <t>Le conseiller a compris les éléments essentiels du dossier mais synthétise de façon désordonnée les éléments essentiels du dossier, Il se perd  dans des explications confuses et /ou hors sujet
Le conseiller exploite partiellement les outils mis à sa disposition.
Le conseiller n'a pas identifier les éléments essentiels du dossier et n'a pas exploité les outils mis à sa disposition.</t>
  </si>
  <si>
    <t>Le client est accueilli par un chargé de clientèle qui répond de façon claire et compréhensible et qui respecte au minimum une formule d'accueil définie en fonction du service.Exemple "Cellule traitement  bonjour X à l'écoute"</t>
  </si>
  <si>
    <t>Les actions sont conformes aux engagements pris : transfert de la demande au service dédié, modifications du dossier, retour sur ticket, envoi de 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</si>
</sst>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507">
    <xf numFmtId="0" fontId="0" fillId="0" borderId="0" xfId="0"/>
    <xf numFmtId="0" fontId="0" fillId="0" borderId="0" xfId="0" applyAlignment="1">
      <alignment wrapText="1"/>
    </xf>
    <xf numFmtId="0" fontId="2" fillId="0" borderId="0" xfId="0" applyFont="1"/>
    <xf numFmtId="166" fontId="0" fillId="0" borderId="0" xfId="0" applyNumberFormat="1"/>
    <xf numFmtId="0" fontId="0" fillId="8" borderId="0" xfId="0" applyFill="1" applyAlignment="1">
      <alignment wrapText="1"/>
    </xf>
    <xf numFmtId="166" fontId="0" fillId="8" borderId="0" xfId="0" applyNumberFormat="1" applyFill="1" applyAlignment="1">
      <alignment wrapText="1"/>
    </xf>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lignment vertical="center"/>
    </xf>
    <xf numFmtId="0" fontId="24" fillId="0" borderId="0" xfId="3" applyFont="1"/>
    <xf numFmtId="0" fontId="31" fillId="0" borderId="0" xfId="3" applyFont="1" applyAlignment="1">
      <alignment vertical="center"/>
    </xf>
    <xf numFmtId="0" fontId="31" fillId="0" borderId="0" xfId="3" applyFont="1"/>
    <xf numFmtId="0" fontId="28" fillId="0" borderId="0" xfId="3" applyFont="1"/>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Alignment="1" applyProtection="1">
      <alignment vertical="center" wrapText="1"/>
      <protection locked="0"/>
    </xf>
    <xf numFmtId="165" fontId="3" fillId="0" borderId="13" xfId="0" applyNumberFormat="1" applyFont="1" applyBorder="1" applyAlignment="1" applyProtection="1">
      <alignment vertical="center" wrapText="1"/>
      <protection locked="0"/>
    </xf>
    <xf numFmtId="0" fontId="4" fillId="0" borderId="0" xfId="0" applyFont="1" applyAlignment="1" applyProtection="1">
      <alignment vertical="center" wrapText="1"/>
      <protection locked="0"/>
    </xf>
    <xf numFmtId="1" fontId="29" fillId="0" borderId="0" xfId="3" applyNumberFormat="1" applyFont="1" applyAlignment="1">
      <alignment vertical="center" wrapText="1"/>
    </xf>
    <xf numFmtId="2" fontId="30" fillId="15" borderId="3" xfId="3" applyNumberFormat="1" applyFont="1" applyFill="1" applyBorder="1" applyAlignment="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27" fillId="0" borderId="0" xfId="3" applyAlignment="1">
      <alignment horizontal="center" vertical="center"/>
    </xf>
    <xf numFmtId="0" fontId="6" fillId="12" borderId="0" xfId="3" applyFont="1" applyFill="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Alignment="1" applyProtection="1">
      <alignment horizontal="center" wrapText="1"/>
      <protection locked="0"/>
    </xf>
    <xf numFmtId="165" fontId="3" fillId="0" borderId="0" xfId="0" applyNumberFormat="1"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1" fontId="47" fillId="0" borderId="0" xfId="0" applyNumberFormat="1" applyFont="1" applyAlignment="1">
      <alignment horizontal="center" vertical="center"/>
    </xf>
    <xf numFmtId="165" fontId="3" fillId="0" borderId="0" xfId="0" applyNumberFormat="1" applyFont="1" applyAlignment="1" applyProtection="1">
      <alignment wrapText="1"/>
      <protection locked="0"/>
    </xf>
    <xf numFmtId="0" fontId="0" fillId="0" borderId="0" xfId="0" applyAlignment="1">
      <alignment horizontal="left" vertical="center" wrapText="1"/>
    </xf>
    <xf numFmtId="0" fontId="51" fillId="0" borderId="0" xfId="0" applyFont="1" applyAlignment="1">
      <alignment horizontal="center" vertical="center" wrapText="1"/>
    </xf>
    <xf numFmtId="0" fontId="24" fillId="0" borderId="0" xfId="2" applyFont="1" applyFill="1" applyProtection="1"/>
    <xf numFmtId="0" fontId="52" fillId="0" borderId="0" xfId="0" applyFont="1" applyAlignment="1">
      <alignment wrapText="1"/>
    </xf>
    <xf numFmtId="0" fontId="53" fillId="0" borderId="0" xfId="0" applyFont="1"/>
    <xf numFmtId="0" fontId="52" fillId="8" borderId="0" xfId="0" applyFont="1" applyFill="1" applyAlignment="1">
      <alignment wrapText="1"/>
    </xf>
    <xf numFmtId="0" fontId="51" fillId="9" borderId="0" xfId="0" applyFont="1" applyFill="1" applyAlignment="1">
      <alignment horizontal="center" vertical="center" wrapText="1"/>
    </xf>
    <xf numFmtId="165" fontId="3" fillId="0" borderId="12" xfId="0" applyNumberFormat="1" applyFont="1" applyBorder="1" applyAlignment="1">
      <alignment wrapText="1"/>
    </xf>
    <xf numFmtId="165" fontId="3" fillId="0" borderId="0" xfId="0" applyNumberFormat="1" applyFont="1" applyAlignment="1">
      <alignment wrapText="1"/>
    </xf>
    <xf numFmtId="165" fontId="3" fillId="0" borderId="0" xfId="0" applyNumberFormat="1" applyFont="1" applyAlignment="1">
      <alignment vertical="center" wrapText="1"/>
    </xf>
    <xf numFmtId="165" fontId="57" fillId="0" borderId="0" xfId="0" applyNumberFormat="1" applyFont="1" applyAlignment="1">
      <alignment vertical="center" wrapText="1"/>
    </xf>
    <xf numFmtId="165" fontId="57" fillId="0" borderId="0" xfId="0" applyNumberFormat="1" applyFont="1" applyAlignment="1">
      <alignment wrapText="1"/>
    </xf>
    <xf numFmtId="165" fontId="3" fillId="0" borderId="1" xfId="0" applyNumberFormat="1" applyFont="1" applyBorder="1" applyAlignment="1">
      <alignment wrapText="1"/>
    </xf>
    <xf numFmtId="0" fontId="0" fillId="17" borderId="4" xfId="0" applyFill="1" applyBorder="1" applyAlignment="1">
      <alignment horizontal="center"/>
    </xf>
    <xf numFmtId="0" fontId="0" fillId="17" borderId="6" xfId="0" applyFill="1" applyBorder="1" applyAlignment="1">
      <alignment horizontal="center"/>
    </xf>
    <xf numFmtId="0" fontId="0" fillId="0" borderId="11" xfId="0" applyBorder="1" applyAlignment="1">
      <alignment horizontal="center"/>
    </xf>
    <xf numFmtId="0" fontId="0" fillId="17" borderId="8" xfId="0" applyFill="1" applyBorder="1" applyAlignment="1">
      <alignment horizontal="center"/>
    </xf>
    <xf numFmtId="0" fontId="0" fillId="17" borderId="6" xfId="0" applyFill="1" applyBorder="1" applyAlignment="1">
      <alignment horizontal="center" wrapText="1"/>
    </xf>
    <xf numFmtId="0" fontId="0" fillId="0" borderId="0" xfId="0" applyAlignment="1">
      <alignment horizontal="center"/>
    </xf>
    <xf numFmtId="0" fontId="0" fillId="17" borderId="14" xfId="0" applyFill="1" applyBorder="1" applyAlignment="1">
      <alignment horizontal="center"/>
    </xf>
    <xf numFmtId="0" fontId="37" fillId="0" borderId="0" xfId="0" applyFont="1" applyAlignment="1">
      <alignment horizontal="center" wrapText="1"/>
    </xf>
    <xf numFmtId="0" fontId="0" fillId="10" borderId="0" xfId="0" applyFill="1"/>
    <xf numFmtId="0" fontId="0" fillId="13" borderId="0" xfId="0" applyFill="1"/>
    <xf numFmtId="0" fontId="0" fillId="0" borderId="2" xfId="0" applyBorder="1" applyAlignment="1">
      <alignment horizontal="center"/>
    </xf>
    <xf numFmtId="0" fontId="0" fillId="10" borderId="0" xfId="0" applyFill="1" applyAlignment="1">
      <alignment vertical="center"/>
    </xf>
    <xf numFmtId="0" fontId="0" fillId="0" borderId="0" xfId="0" applyAlignment="1">
      <alignment vertical="center"/>
    </xf>
    <xf numFmtId="0" fontId="0" fillId="0" borderId="0" xfId="0" applyAlignment="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lignment vertical="center"/>
    </xf>
    <xf numFmtId="0" fontId="0" fillId="13" borderId="0" xfId="0" applyFill="1" applyAlignment="1">
      <alignment vertical="center"/>
    </xf>
    <xf numFmtId="0" fontId="39" fillId="0" borderId="0" xfId="0" applyFont="1" applyAlignment="1">
      <alignment horizontal="center" vertical="center" wrapText="1"/>
    </xf>
    <xf numFmtId="0" fontId="36" fillId="0" borderId="0" xfId="0" applyFont="1" applyAlignment="1">
      <alignment vertical="center"/>
    </xf>
    <xf numFmtId="2" fontId="0" fillId="0" borderId="0" xfId="0" applyNumberFormat="1" applyAlignment="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Alignment="1">
      <alignment horizontal="left" indent="1"/>
    </xf>
    <xf numFmtId="0" fontId="37" fillId="0" borderId="0" xfId="0" applyFont="1" applyAlignment="1">
      <alignment horizontal="left" wrapText="1"/>
    </xf>
    <xf numFmtId="0" fontId="36" fillId="0" borderId="0" xfId="1" applyNumberFormat="1" applyFont="1" applyFill="1" applyBorder="1" applyAlignment="1" applyProtection="1">
      <alignment horizontal="center" vertical="center"/>
    </xf>
    <xf numFmtId="0" fontId="36" fillId="0" borderId="0" xfId="0" applyFont="1"/>
    <xf numFmtId="10" fontId="0" fillId="0" borderId="0" xfId="1" applyNumberFormat="1" applyFont="1" applyFill="1" applyBorder="1" applyAlignment="1" applyProtection="1">
      <alignment horizontal="center"/>
    </xf>
    <xf numFmtId="0" fontId="56" fillId="20" borderId="17" xfId="0" applyFont="1" applyFill="1" applyBorder="1" applyAlignment="1">
      <alignment horizontal="center" vertical="center" wrapText="1"/>
    </xf>
    <xf numFmtId="0" fontId="36" fillId="0" borderId="0" xfId="0" applyFont="1" applyAlignment="1">
      <alignment horizontal="center" wrapText="1"/>
    </xf>
    <xf numFmtId="2" fontId="0" fillId="0" borderId="0" xfId="0" applyNumberFormat="1" applyAlignment="1">
      <alignment horizontal="center" vertical="center"/>
    </xf>
    <xf numFmtId="167" fontId="1" fillId="10" borderId="0" xfId="0" applyNumberFormat="1" applyFont="1" applyFill="1"/>
    <xf numFmtId="1" fontId="58" fillId="21" borderId="5" xfId="0" applyNumberFormat="1" applyFont="1" applyFill="1" applyBorder="1" applyAlignment="1">
      <alignment horizontal="left" vertical="top" wrapText="1"/>
    </xf>
    <xf numFmtId="40" fontId="0" fillId="0" borderId="0" xfId="0" applyNumberFormat="1"/>
    <xf numFmtId="40" fontId="0" fillId="0" borderId="0" xfId="5" applyNumberFormat="1" applyFont="1" applyFill="1" applyBorder="1" applyProtection="1"/>
    <xf numFmtId="1" fontId="58" fillId="22" borderId="5" xfId="0" applyNumberFormat="1" applyFont="1" applyFill="1" applyBorder="1" applyAlignment="1">
      <alignment horizontal="left" vertical="top" wrapText="1"/>
    </xf>
    <xf numFmtId="0" fontId="37" fillId="0" borderId="0" xfId="0" applyFont="1" applyAlignment="1">
      <alignment horizontal="center" vertical="center" wrapText="1"/>
    </xf>
    <xf numFmtId="167" fontId="36" fillId="0" borderId="0" xfId="5" applyFont="1" applyFill="1" applyBorder="1" applyAlignment="1" applyProtection="1">
      <alignment horizontal="center" vertical="center"/>
    </xf>
    <xf numFmtId="167" fontId="42" fillId="19" borderId="18" xfId="5" applyFont="1" applyFill="1" applyBorder="1" applyAlignment="1" applyProtection="1">
      <alignment horizontal="center" vertical="center"/>
    </xf>
    <xf numFmtId="0" fontId="37" fillId="0" borderId="0" xfId="0" applyFont="1" applyAlignment="1">
      <alignment horizontal="left" vertical="top" wrapText="1"/>
    </xf>
    <xf numFmtId="10" fontId="45" fillId="0" borderId="0" xfId="1" applyNumberFormat="1" applyFont="1" applyFill="1" applyBorder="1" applyAlignment="1" applyProtection="1">
      <alignment horizontal="center" vertical="center"/>
    </xf>
    <xf numFmtId="9" fontId="0" fillId="10" borderId="0" xfId="1" applyFont="1" applyFill="1" applyAlignment="1" applyProtection="1">
      <alignment horizontal="right"/>
    </xf>
    <xf numFmtId="0" fontId="40" fillId="10" borderId="0" xfId="0" applyFont="1" applyFill="1" applyAlignment="1">
      <alignment horizontal="left" vertical="center"/>
    </xf>
    <xf numFmtId="0" fontId="41" fillId="10" borderId="0" xfId="0" applyFont="1" applyFill="1" applyAlignment="1">
      <alignment vertical="center"/>
    </xf>
    <xf numFmtId="9" fontId="0" fillId="10" borderId="0" xfId="1" applyFont="1" applyFill="1" applyBorder="1" applyAlignment="1" applyProtection="1">
      <alignment horizontal="right"/>
    </xf>
    <xf numFmtId="0" fontId="0" fillId="13" borderId="0" xfId="0" applyFill="1" applyAlignment="1">
      <alignment horizontal="center" vertical="center"/>
    </xf>
    <xf numFmtId="9" fontId="0" fillId="13" borderId="0" xfId="0" applyNumberFormat="1" applyFill="1" applyAlignment="1">
      <alignment horizontal="center" vertical="center"/>
    </xf>
    <xf numFmtId="0" fontId="0" fillId="17" borderId="0" xfId="0" applyFill="1" applyAlignment="1">
      <alignment horizontal="center"/>
    </xf>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lignment horizontal="left" vertical="center"/>
    </xf>
    <xf numFmtId="10" fontId="44" fillId="0" borderId="0" xfId="0" applyNumberFormat="1" applyFont="1" applyAlignment="1">
      <alignment horizontal="center" vertical="center"/>
    </xf>
    <xf numFmtId="10" fontId="44" fillId="0" borderId="0" xfId="1" applyNumberFormat="1" applyFont="1" applyAlignment="1" applyProtection="1">
      <alignment horizontal="center" vertical="center"/>
    </xf>
    <xf numFmtId="0" fontId="29" fillId="0" borderId="0" xfId="0" applyFont="1" applyAlignment="1">
      <alignment horizontal="left" vertical="center"/>
    </xf>
    <xf numFmtId="1" fontId="7" fillId="0" borderId="0" xfId="0" applyNumberFormat="1" applyFont="1" applyAlignment="1">
      <alignment horizontal="center" vertical="center" wrapText="1"/>
    </xf>
    <xf numFmtId="1" fontId="7" fillId="0" borderId="0" xfId="0" applyNumberFormat="1" applyFont="1" applyAlignment="1">
      <alignment horizontal="left" vertical="center"/>
    </xf>
    <xf numFmtId="2" fontId="7" fillId="0" borderId="0" xfId="0" applyNumberFormat="1" applyFont="1" applyAlignment="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lignment horizontal="center" vertical="center" wrapText="1"/>
    </xf>
    <xf numFmtId="0" fontId="2" fillId="0" borderId="0" xfId="0" applyFont="1" applyAlignment="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lignment vertical="center" wrapText="1"/>
    </xf>
    <xf numFmtId="0" fontId="72" fillId="0" borderId="0" xfId="0" applyFont="1"/>
    <xf numFmtId="10" fontId="70" fillId="0" borderId="0" xfId="1" applyNumberFormat="1" applyFont="1" applyFill="1" applyBorder="1" applyAlignment="1" applyProtection="1">
      <alignment horizontal="center" vertical="center" wrapText="1"/>
    </xf>
    <xf numFmtId="0" fontId="72" fillId="0" borderId="0" xfId="0" applyFont="1" applyAlignment="1">
      <alignment wrapText="1"/>
    </xf>
    <xf numFmtId="0" fontId="55" fillId="6" borderId="20" xfId="0" applyFont="1" applyFill="1" applyBorder="1" applyAlignment="1">
      <alignment horizontal="left" vertical="center" wrapText="1"/>
    </xf>
    <xf numFmtId="165" fontId="3" fillId="0" borderId="0" xfId="0" applyNumberFormat="1" applyFont="1" applyAlignment="1" applyProtection="1">
      <alignment horizontal="left" vertical="center" wrapText="1"/>
      <protection locked="0"/>
    </xf>
    <xf numFmtId="0" fontId="5" fillId="0" borderId="0" xfId="0" applyFont="1" applyAlignment="1">
      <alignment horizontal="left" vertical="center" wrapText="1"/>
    </xf>
    <xf numFmtId="10" fontId="22" fillId="0" borderId="0" xfId="1" applyNumberFormat="1" applyFont="1" applyFill="1" applyBorder="1" applyAlignment="1" applyProtection="1">
      <alignment horizontal="left" vertical="center" wrapText="1"/>
    </xf>
    <xf numFmtId="1" fontId="6" fillId="5" borderId="20" xfId="0" applyNumberFormat="1" applyFont="1" applyFill="1" applyBorder="1" applyAlignment="1">
      <alignment horizontal="left" vertical="center" wrapText="1"/>
    </xf>
    <xf numFmtId="166" fontId="0" fillId="0" borderId="0" xfId="0" applyNumberFormat="1" applyAlignment="1">
      <alignment horizontal="left" vertical="center" wrapText="1"/>
    </xf>
    <xf numFmtId="0" fontId="13" fillId="0" borderId="0" xfId="0" applyFont="1" applyAlignment="1">
      <alignment horizontal="left" vertical="center" wrapText="1"/>
    </xf>
    <xf numFmtId="1" fontId="6" fillId="5" borderId="4" xfId="0" applyNumberFormat="1" applyFont="1" applyFill="1" applyBorder="1" applyAlignment="1">
      <alignment horizontal="left" vertical="center" wrapText="1"/>
    </xf>
    <xf numFmtId="0" fontId="15" fillId="0" borderId="0" xfId="0" applyFont="1" applyAlignment="1">
      <alignment horizontal="left" vertical="center" wrapText="1"/>
    </xf>
    <xf numFmtId="0" fontId="55" fillId="6" borderId="45" xfId="0" applyFont="1" applyFill="1" applyBorder="1" applyAlignment="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lignment horizontal="left" vertical="center" wrapText="1"/>
    </xf>
    <xf numFmtId="10" fontId="27" fillId="0" borderId="0" xfId="3" applyNumberFormat="1"/>
    <xf numFmtId="0" fontId="27" fillId="0" borderId="0" xfId="3" applyAlignment="1">
      <alignment horizontal="left" vertical="center"/>
    </xf>
    <xf numFmtId="1" fontId="27" fillId="0" borderId="47" xfId="3" applyNumberFormat="1" applyBorder="1" applyAlignment="1">
      <alignment horizontal="left" vertical="center"/>
    </xf>
    <xf numFmtId="0" fontId="2" fillId="0" borderId="0" xfId="0" applyFont="1" applyAlignment="1">
      <alignment horizontal="center" vertical="center" wrapText="1"/>
    </xf>
    <xf numFmtId="1" fontId="47" fillId="0" borderId="0" xfId="0" applyNumberFormat="1" applyFont="1" applyAlignment="1">
      <alignment horizontal="center" vertical="center" wrapText="1"/>
    </xf>
    <xf numFmtId="1" fontId="6" fillId="5" borderId="40" xfId="0" applyNumberFormat="1" applyFont="1" applyFill="1" applyBorder="1" applyAlignment="1">
      <alignment horizontal="center" vertical="center" wrapText="1"/>
    </xf>
    <xf numFmtId="1" fontId="6" fillId="5" borderId="20" xfId="0" applyNumberFormat="1" applyFont="1" applyFill="1" applyBorder="1" applyAlignment="1">
      <alignment horizontal="left" vertical="top" wrapText="1"/>
    </xf>
    <xf numFmtId="10" fontId="27" fillId="0" borderId="47" xfId="3" applyNumberFormat="1" applyBorder="1" applyAlignment="1">
      <alignment horizontal="center" vertical="center"/>
    </xf>
    <xf numFmtId="0" fontId="0" fillId="0" borderId="0" xfId="1" applyNumberFormat="1" applyFont="1" applyFill="1" applyBorder="1" applyAlignment="1" applyProtection="1">
      <alignment horizontal="left" vertical="center"/>
    </xf>
    <xf numFmtId="0" fontId="0" fillId="0" borderId="0" xfId="0" applyAlignment="1">
      <alignment horizontal="left" vertical="center"/>
    </xf>
    <xf numFmtId="0" fontId="2" fillId="0" borderId="0" xfId="0" applyFont="1" applyAlignment="1">
      <alignment horizontal="center" wrapText="1"/>
    </xf>
    <xf numFmtId="0" fontId="2" fillId="0" borderId="0" xfId="0" applyFont="1" applyAlignment="1">
      <alignment wrapText="1"/>
    </xf>
    <xf numFmtId="1" fontId="22" fillId="0" borderId="0" xfId="0" applyNumberFormat="1" applyFont="1" applyAlignment="1">
      <alignment horizontal="left" vertical="center" wrapText="1"/>
    </xf>
    <xf numFmtId="0" fontId="8" fillId="0" borderId="0" xfId="0" applyFont="1" applyAlignment="1">
      <alignment vertical="center" wrapText="1"/>
    </xf>
    <xf numFmtId="2" fontId="0" fillId="0" borderId="0" xfId="0" applyNumberFormat="1" applyAlignment="1">
      <alignment wrapText="1"/>
    </xf>
    <xf numFmtId="0" fontId="5" fillId="0" borderId="0" xfId="0" applyFont="1" applyAlignment="1">
      <alignment horizontal="center" vertical="center" wrapText="1"/>
    </xf>
    <xf numFmtId="10" fontId="6" fillId="9" borderId="41" xfId="0" applyNumberFormat="1" applyFont="1" applyFill="1" applyBorder="1" applyAlignment="1">
      <alignment horizontal="center" vertical="center" wrapText="1"/>
    </xf>
    <xf numFmtId="10" fontId="22" fillId="6" borderId="39" xfId="0" applyNumberFormat="1" applyFont="1" applyFill="1" applyBorder="1" applyAlignment="1">
      <alignment horizontal="center" vertical="center" wrapText="1"/>
    </xf>
    <xf numFmtId="10" fontId="72" fillId="0" borderId="26" xfId="0" applyNumberFormat="1" applyFont="1" applyBorder="1" applyAlignment="1">
      <alignment wrapText="1"/>
    </xf>
    <xf numFmtId="10" fontId="22" fillId="6" borderId="41" xfId="0" applyNumberFormat="1" applyFont="1" applyFill="1" applyBorder="1" applyAlignment="1">
      <alignment horizontal="center" vertical="center" wrapText="1"/>
    </xf>
    <xf numFmtId="10" fontId="17" fillId="0" borderId="26" xfId="0" applyNumberFormat="1" applyFont="1" applyBorder="1" applyAlignment="1">
      <alignment horizontal="center" vertical="center" wrapText="1"/>
    </xf>
    <xf numFmtId="0" fontId="71" fillId="0" borderId="0" xfId="0" applyFont="1" applyAlignment="1">
      <alignment wrapText="1"/>
    </xf>
    <xf numFmtId="10" fontId="22" fillId="0" borderId="0" xfId="0" applyNumberFormat="1" applyFont="1" applyAlignment="1">
      <alignment horizontal="center" vertical="center" wrapText="1"/>
    </xf>
    <xf numFmtId="0" fontId="0" fillId="17" borderId="0" xfId="0" applyFill="1"/>
    <xf numFmtId="0" fontId="0" fillId="0" borderId="0" xfId="0"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0" fillId="0" borderId="0" xfId="1" applyNumberFormat="1" applyFont="1" applyFill="1" applyBorder="1" applyAlignment="1" applyProtection="1">
      <alignment horizontal="left" indent="1"/>
    </xf>
    <xf numFmtId="0" fontId="74" fillId="6" borderId="0" xfId="0" applyFont="1" applyFill="1" applyAlignment="1">
      <alignment horizontal="center" vertical="center"/>
    </xf>
    <xf numFmtId="10" fontId="0" fillId="16" borderId="0" xfId="0" applyNumberFormat="1" applyFill="1" applyAlignment="1">
      <alignment horizontal="center" vertical="center"/>
    </xf>
    <xf numFmtId="10" fontId="74" fillId="18" borderId="0" xfId="0" applyNumberFormat="1" applyFont="1" applyFill="1" applyAlignment="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Alignment="1">
      <alignment horizontal="center" vertical="center"/>
    </xf>
    <xf numFmtId="1" fontId="75" fillId="0" borderId="0" xfId="0" applyNumberFormat="1" applyFont="1" applyAlignment="1" applyProtection="1">
      <alignment horizontal="center" vertical="center" wrapText="1"/>
      <protection locked="0"/>
    </xf>
    <xf numFmtId="1" fontId="27" fillId="0" borderId="0" xfId="3" applyNumberFormat="1"/>
    <xf numFmtId="1" fontId="27" fillId="0" borderId="47" xfId="3" applyNumberFormat="1" applyBorder="1" applyAlignment="1">
      <alignment horizontal="center" vertical="center"/>
    </xf>
    <xf numFmtId="10" fontId="44" fillId="0" borderId="56" xfId="0" applyNumberFormat="1" applyFont="1" applyBorder="1" applyAlignment="1">
      <alignment horizontal="center" vertical="center"/>
    </xf>
    <xf numFmtId="10" fontId="44" fillId="0" borderId="0" xfId="0" applyNumberFormat="1" applyFont="1" applyAlignment="1">
      <alignment horizontal="center"/>
    </xf>
    <xf numFmtId="9" fontId="44" fillId="0" borderId="0" xfId="0" applyNumberFormat="1" applyFont="1" applyAlignment="1">
      <alignment horizontal="center"/>
    </xf>
    <xf numFmtId="0" fontId="58" fillId="6" borderId="0" xfId="0" applyFont="1" applyFill="1" applyAlignment="1">
      <alignment horizontal="center" vertical="center" wrapText="1"/>
    </xf>
    <xf numFmtId="10" fontId="74" fillId="6" borderId="0" xfId="0" applyNumberFormat="1" applyFont="1" applyFill="1" applyAlignment="1">
      <alignment horizontal="center" vertical="center"/>
    </xf>
    <xf numFmtId="165" fontId="3" fillId="0" borderId="12" xfId="0" applyNumberFormat="1" applyFont="1" applyBorder="1" applyAlignment="1" applyProtection="1">
      <alignment horizontal="left" vertical="center" wrapText="1"/>
      <protection locked="0"/>
    </xf>
    <xf numFmtId="1" fontId="29" fillId="0" borderId="0" xfId="3" applyNumberFormat="1" applyFont="1" applyAlignment="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lignment horizontal="center"/>
    </xf>
    <xf numFmtId="0" fontId="0" fillId="17" borderId="15" xfId="0" applyFill="1" applyBorder="1" applyAlignment="1">
      <alignment horizontal="center"/>
    </xf>
    <xf numFmtId="0" fontId="0" fillId="17" borderId="9" xfId="0" applyFill="1" applyBorder="1" applyAlignment="1">
      <alignment horizontal="center"/>
    </xf>
    <xf numFmtId="0" fontId="0" fillId="17" borderId="56" xfId="0" applyFill="1" applyBorder="1" applyAlignment="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Protection="1">
      <protection locked="0"/>
    </xf>
    <xf numFmtId="0" fontId="0" fillId="0" borderId="0" xfId="0" applyProtection="1">
      <protection locked="0"/>
    </xf>
    <xf numFmtId="2" fontId="0" fillId="0" borderId="0" xfId="0" applyNumberForma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47" fillId="0" borderId="0" xfId="0" applyFont="1" applyProtection="1">
      <protection locked="0"/>
    </xf>
    <xf numFmtId="0" fontId="52" fillId="0" borderId="0" xfId="0" applyFont="1" applyAlignment="1" applyProtection="1">
      <alignment horizontal="left" vertical="top" wrapText="1"/>
      <protection locked="0"/>
    </xf>
    <xf numFmtId="0" fontId="0" fillId="0" borderId="0" xfId="0"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1" fontId="7" fillId="0" borderId="11" xfId="0" applyNumberFormat="1" applyFont="1" applyBorder="1" applyAlignment="1" applyProtection="1">
      <alignment vertical="center" wrapText="1"/>
      <protection locked="0"/>
    </xf>
    <xf numFmtId="1" fontId="7" fillId="0" borderId="0" xfId="0" applyNumberFormat="1" applyFont="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Alignment="1" applyProtection="1">
      <alignment vertical="center" wrapText="1"/>
      <protection locked="0"/>
    </xf>
    <xf numFmtId="0" fontId="64" fillId="0" borderId="6" xfId="0" applyFont="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Alignment="1" applyProtection="1">
      <alignment horizontal="center" vertical="center"/>
      <protection locked="0"/>
    </xf>
    <xf numFmtId="0" fontId="46" fillId="0" borderId="0" xfId="0" applyFont="1" applyProtection="1">
      <protection locked="0"/>
    </xf>
    <xf numFmtId="0" fontId="65" fillId="0" borderId="0" xfId="0" applyFont="1" applyAlignment="1" applyProtection="1">
      <alignment vertical="center"/>
      <protection locked="0"/>
    </xf>
    <xf numFmtId="0" fontId="10" fillId="4" borderId="7" xfId="0"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Protection="1">
      <protection locked="0"/>
    </xf>
    <xf numFmtId="166" fontId="52" fillId="0" borderId="0" xfId="0" applyNumberFormat="1" applyFont="1" applyProtection="1">
      <protection locked="0"/>
    </xf>
    <xf numFmtId="1" fontId="0" fillId="0" borderId="0" xfId="0" applyNumberFormat="1" applyProtection="1">
      <protection locked="0"/>
    </xf>
    <xf numFmtId="0" fontId="13" fillId="0" borderId="0" xfId="0" applyFont="1" applyAlignment="1" applyProtection="1">
      <alignment horizontal="left" vertical="center"/>
      <protection locked="0"/>
    </xf>
    <xf numFmtId="0" fontId="68" fillId="0" borderId="0" xfId="0" applyFont="1" applyAlignment="1" applyProtection="1">
      <alignment horizontal="left" vertical="center"/>
      <protection locked="0"/>
    </xf>
    <xf numFmtId="0" fontId="13" fillId="0" borderId="0" xfId="0" applyFont="1" applyAlignment="1" applyProtection="1">
      <alignment vertical="center" wrapText="1"/>
      <protection locked="0"/>
    </xf>
    <xf numFmtId="1" fontId="14" fillId="0" borderId="0" xfId="0" applyNumberFormat="1" applyFont="1" applyAlignment="1" applyProtection="1">
      <alignment vertical="center" wrapText="1"/>
      <protection locked="0"/>
    </xf>
    <xf numFmtId="0" fontId="48" fillId="0" borderId="0" xfId="0" applyFont="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Alignment="1" applyProtection="1">
      <alignment horizontal="left" vertical="center"/>
      <protection locked="0"/>
    </xf>
    <xf numFmtId="0" fontId="65" fillId="0" borderId="0" xfId="0" applyFont="1" applyAlignment="1" applyProtection="1">
      <alignment horizontal="left" vertical="center"/>
      <protection locked="0"/>
    </xf>
    <xf numFmtId="0" fontId="16" fillId="0" borderId="0" xfId="0" applyFont="1" applyAlignment="1" applyProtection="1">
      <alignment horizontal="center" vertical="center"/>
      <protection locked="0"/>
    </xf>
    <xf numFmtId="1" fontId="9"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center" vertical="center"/>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17" fillId="0" borderId="0" xfId="0" applyNumberFormat="1" applyFont="1" applyAlignment="1" applyProtection="1">
      <alignment horizontal="center" vertical="center"/>
      <protection locked="0"/>
    </xf>
    <xf numFmtId="1" fontId="66" fillId="0" borderId="3" xfId="0" applyNumberFormat="1" applyFont="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Alignment="1" applyProtection="1">
      <alignment vertical="center"/>
      <protection locked="0"/>
    </xf>
    <xf numFmtId="0" fontId="21" fillId="3" borderId="0" xfId="0" applyFont="1" applyFill="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49" fillId="0" borderId="0" xfId="0" applyFont="1" applyProtection="1">
      <protection locked="0"/>
    </xf>
    <xf numFmtId="0" fontId="20" fillId="0" borderId="0" xfId="0" applyFont="1" applyAlignment="1" applyProtection="1">
      <alignment wrapText="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Border="1" applyAlignment="1" applyProtection="1">
      <alignment horizontal="center" vertical="center" wrapText="1"/>
      <protection locked="0"/>
    </xf>
    <xf numFmtId="20" fontId="19" fillId="0" borderId="49" xfId="0" applyNumberFormat="1" applyFont="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1" fontId="0" fillId="0" borderId="3" xfId="0" applyNumberFormat="1" applyBorder="1" applyAlignment="1" applyProtection="1">
      <alignment horizontal="left"/>
      <protection locked="0"/>
    </xf>
    <xf numFmtId="0" fontId="46" fillId="0" borderId="3" xfId="0" applyFont="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1" fontId="0" fillId="0" borderId="0" xfId="0" applyNumberFormat="1" applyAlignment="1" applyProtection="1">
      <alignment horizontal="left"/>
      <protection locked="0"/>
    </xf>
    <xf numFmtId="9" fontId="60" fillId="0" borderId="0" xfId="1" applyFont="1" applyFill="1" applyBorder="1" applyAlignment="1" applyProtection="1">
      <alignment horizontal="left"/>
      <protection locked="0"/>
    </xf>
    <xf numFmtId="0" fontId="46" fillId="0" borderId="0" xfId="0" applyFont="1" applyAlignment="1" applyProtection="1">
      <alignment horizontal="left"/>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Alignment="1" applyProtection="1">
      <alignment horizontal="left" vertical="center"/>
      <protection locked="0"/>
    </xf>
    <xf numFmtId="0" fontId="79" fillId="25" borderId="7" xfId="0"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0" fontId="50" fillId="0" borderId="0" xfId="0" applyFont="1" applyAlignment="1" applyProtection="1">
      <alignment horizontal="center" vertical="center" wrapText="1"/>
      <protection locked="0"/>
    </xf>
    <xf numFmtId="0" fontId="81" fillId="20" borderId="0" xfId="0" applyFont="1" applyFill="1" applyAlignment="1">
      <alignment horizontal="center" vertical="center"/>
    </xf>
    <xf numFmtId="0" fontId="27" fillId="0" borderId="47" xfId="3" applyBorder="1" applyAlignment="1">
      <alignment horizontal="center" vertical="center"/>
    </xf>
    <xf numFmtId="1" fontId="29" fillId="8" borderId="0" xfId="3" applyNumberFormat="1" applyFont="1" applyFill="1" applyAlignment="1">
      <alignment horizontal="center" vertical="center" wrapText="1"/>
    </xf>
    <xf numFmtId="0" fontId="26" fillId="0" borderId="0" xfId="3" applyFont="1" applyAlignment="1">
      <alignment vertical="center" wrapText="1"/>
    </xf>
    <xf numFmtId="0" fontId="25" fillId="0" borderId="0" xfId="3" applyFont="1" applyAlignment="1">
      <alignment vertical="center" wrapText="1"/>
    </xf>
    <xf numFmtId="0" fontId="25" fillId="0" borderId="0" xfId="3" applyFont="1" applyAlignment="1">
      <alignment horizontal="left" vertical="center" wrapText="1"/>
    </xf>
    <xf numFmtId="0" fontId="28" fillId="0" borderId="0" xfId="3" applyFont="1" applyAlignment="1">
      <alignment vertical="center" wrapText="1"/>
    </xf>
    <xf numFmtId="0" fontId="24" fillId="0" borderId="0" xfId="3" applyFont="1" applyAlignment="1">
      <alignment horizontal="center" vertical="center" wrapText="1"/>
    </xf>
    <xf numFmtId="2" fontId="82" fillId="0" borderId="0" xfId="3" applyNumberFormat="1" applyFont="1" applyAlignment="1">
      <alignment horizontal="center" vertical="center" wrapText="1"/>
    </xf>
    <xf numFmtId="2" fontId="32" fillId="10" borderId="3" xfId="3" applyNumberFormat="1" applyFont="1" applyFill="1" applyBorder="1" applyAlignment="1">
      <alignment horizontal="center" vertical="center" wrapText="1"/>
    </xf>
    <xf numFmtId="2" fontId="12" fillId="11" borderId="3" xfId="3" applyNumberFormat="1" applyFont="1" applyFill="1" applyBorder="1" applyAlignment="1">
      <alignment horizontal="center" vertical="center" wrapText="1"/>
    </xf>
    <xf numFmtId="2" fontId="29" fillId="8" borderId="0" xfId="3" applyNumberFormat="1" applyFont="1" applyFill="1" applyAlignment="1">
      <alignment horizontal="center" vertical="center" wrapText="1"/>
    </xf>
    <xf numFmtId="2" fontId="29" fillId="0" borderId="0" xfId="3" applyNumberFormat="1" applyFont="1" applyAlignment="1">
      <alignment horizontal="center" vertical="center" wrapText="1"/>
    </xf>
    <xf numFmtId="2" fontId="24" fillId="0" borderId="0" xfId="3" applyNumberFormat="1" applyFont="1" applyAlignment="1">
      <alignment horizontal="left" vertical="center" wrapText="1"/>
    </xf>
    <xf numFmtId="2" fontId="26" fillId="14" borderId="0" xfId="3" applyNumberFormat="1" applyFont="1" applyFill="1" applyAlignment="1">
      <alignment horizontal="center" vertical="center" wrapText="1"/>
    </xf>
    <xf numFmtId="2" fontId="28" fillId="0" borderId="0" xfId="3" applyNumberFormat="1" applyFont="1" applyAlignment="1">
      <alignment vertical="center"/>
    </xf>
    <xf numFmtId="2" fontId="33" fillId="14" borderId="0" xfId="3" applyNumberFormat="1" applyFont="1" applyFill="1" applyAlignment="1">
      <alignment vertical="center" wrapText="1"/>
    </xf>
    <xf numFmtId="2" fontId="24" fillId="0" borderId="0" xfId="3" applyNumberFormat="1" applyFont="1" applyAlignment="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1" fontId="34" fillId="11" borderId="8" xfId="3" applyNumberFormat="1" applyFont="1" applyFill="1" applyBorder="1" applyAlignment="1">
      <alignment vertical="center" wrapText="1"/>
    </xf>
    <xf numFmtId="1" fontId="34" fillId="11" borderId="14"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0" fontId="34" fillId="10" borderId="3" xfId="3" applyFont="1" applyFill="1" applyBorder="1" applyAlignment="1">
      <alignment horizontal="left" vertical="center" wrapText="1"/>
    </xf>
    <xf numFmtId="1" fontId="29" fillId="8" borderId="0" xfId="3" applyNumberFormat="1" applyFont="1" applyFill="1" applyAlignment="1">
      <alignment horizontal="left" vertical="center" wrapText="1"/>
    </xf>
    <xf numFmtId="0" fontId="26" fillId="0" borderId="0" xfId="3" applyFont="1" applyAlignment="1">
      <alignment horizontal="left" vertical="center" wrapText="1"/>
    </xf>
    <xf numFmtId="0" fontId="28" fillId="0" borderId="0" xfId="3" applyFont="1" applyAlignment="1">
      <alignment horizontal="left" vertical="center" wrapText="1"/>
    </xf>
    <xf numFmtId="0" fontId="24" fillId="0" borderId="0" xfId="3" applyFont="1" applyAlignment="1">
      <alignment horizontal="left" vertical="center" wrapText="1"/>
    </xf>
    <xf numFmtId="1" fontId="8" fillId="11" borderId="3" xfId="0" applyNumberFormat="1" applyFont="1" applyFill="1" applyBorder="1" applyAlignment="1">
      <alignment vertical="center"/>
    </xf>
    <xf numFmtId="1" fontId="8" fillId="11" borderId="3" xfId="0" applyNumberFormat="1" applyFont="1" applyFill="1" applyBorder="1" applyAlignment="1">
      <alignment horizontal="center" vertical="center"/>
    </xf>
    <xf numFmtId="1" fontId="8" fillId="11" borderId="3" xfId="0" applyNumberFormat="1" applyFont="1" applyFill="1" applyBorder="1" applyAlignment="1">
      <alignment vertical="top"/>
    </xf>
    <xf numFmtId="1" fontId="7" fillId="4" borderId="4" xfId="0" applyNumberFormat="1" applyFont="1" applyFill="1" applyBorder="1" applyAlignment="1" applyProtection="1">
      <alignment horizontal="center" vertical="center" wrapText="1"/>
      <protection locked="0"/>
    </xf>
    <xf numFmtId="9" fontId="0" fillId="0" borderId="0" xfId="1" applyFont="1" applyAlignment="1" applyProtection="1">
      <alignment horizontal="center" vertical="center"/>
    </xf>
    <xf numFmtId="0" fontId="0" fillId="0" borderId="2" xfId="0" applyBorder="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lignment horizontal="center" vertical="center" wrapText="1"/>
    </xf>
    <xf numFmtId="0" fontId="66" fillId="0" borderId="24" xfId="0" applyFont="1" applyBorder="1" applyAlignment="1" applyProtection="1">
      <alignment horizontal="center" vertical="center"/>
      <protection locked="0"/>
    </xf>
    <xf numFmtId="0" fontId="83" fillId="0" borderId="0" xfId="0" applyFont="1" applyAlignment="1" applyProtection="1">
      <alignment horizontal="center" vertical="center" wrapText="1"/>
      <protection locked="0"/>
    </xf>
    <xf numFmtId="0" fontId="66" fillId="0" borderId="0" xfId="0" applyFont="1" applyAlignment="1" applyProtection="1">
      <alignment horizontal="center" vertical="center"/>
      <protection locked="0"/>
    </xf>
    <xf numFmtId="0" fontId="84" fillId="3" borderId="0" xfId="0" applyFont="1" applyFill="1" applyAlignment="1" applyProtection="1">
      <alignment vertical="center"/>
      <protection locked="0"/>
    </xf>
    <xf numFmtId="0" fontId="65" fillId="3" borderId="22" xfId="0" applyFont="1" applyFill="1" applyBorder="1" applyAlignment="1" applyProtection="1">
      <alignment vertical="center"/>
      <protection locked="0"/>
    </xf>
    <xf numFmtId="0" fontId="31" fillId="24" borderId="0" xfId="3" applyFont="1" applyFill="1" applyAlignment="1">
      <alignment vertical="center"/>
    </xf>
    <xf numFmtId="1" fontId="8" fillId="11" borderId="3" xfId="0" applyNumberFormat="1" applyFont="1" applyFill="1" applyBorder="1" applyAlignment="1">
      <alignment horizontal="center" vertical="center" wrapText="1"/>
    </xf>
    <xf numFmtId="0" fontId="85" fillId="0" borderId="0" xfId="3" applyFont="1" applyAlignment="1">
      <alignment vertical="center"/>
    </xf>
    <xf numFmtId="0" fontId="85" fillId="10" borderId="3" xfId="3" applyFont="1" applyFill="1" applyBorder="1" applyAlignment="1">
      <alignment vertical="center" wrapText="1"/>
    </xf>
    <xf numFmtId="0" fontId="85" fillId="0" borderId="0" xfId="3" applyFont="1"/>
    <xf numFmtId="1" fontId="85" fillId="11" borderId="14" xfId="3" applyNumberFormat="1" applyFont="1" applyFill="1" applyBorder="1" applyAlignment="1">
      <alignment vertical="center" wrapText="1"/>
    </xf>
    <xf numFmtId="0" fontId="87" fillId="27" borderId="68" xfId="0" applyFont="1" applyFill="1" applyBorder="1" applyAlignment="1">
      <alignment horizontal="center" vertical="center" wrapText="1"/>
    </xf>
    <xf numFmtId="0" fontId="34" fillId="8" borderId="3" xfId="3" applyFont="1" applyFill="1" applyBorder="1" applyAlignment="1">
      <alignment horizontal="left" vertical="center" wrapText="1"/>
    </xf>
    <xf numFmtId="2" fontId="32" fillId="8" borderId="3" xfId="3" applyNumberFormat="1" applyFont="1" applyFill="1" applyBorder="1" applyAlignment="1">
      <alignment horizontal="center" vertical="center" wrapText="1"/>
    </xf>
    <xf numFmtId="0" fontId="34" fillId="8" borderId="3" xfId="3" applyFont="1" applyFill="1" applyBorder="1" applyAlignment="1">
      <alignment vertical="center" wrapText="1"/>
    </xf>
    <xf numFmtId="0" fontId="34" fillId="10" borderId="8" xfId="3" applyFont="1" applyFill="1" applyBorder="1" applyAlignment="1">
      <alignment vertical="center" wrapText="1"/>
    </xf>
    <xf numFmtId="0" fontId="34" fillId="10" borderId="15" xfId="3" applyFont="1" applyFill="1" applyBorder="1" applyAlignment="1">
      <alignment vertical="center" wrapText="1"/>
    </xf>
    <xf numFmtId="0" fontId="34" fillId="10" borderId="8" xfId="3" applyFont="1" applyFill="1" applyBorder="1" applyAlignment="1">
      <alignment horizontal="center" vertical="center" wrapText="1"/>
    </xf>
    <xf numFmtId="0" fontId="1" fillId="0" borderId="0" xfId="0" applyFont="1" applyAlignment="1">
      <alignment horizontal="center" vertical="center"/>
    </xf>
    <xf numFmtId="9" fontId="1" fillId="0" borderId="0" xfId="1" applyFont="1" applyAlignment="1" applyProtection="1">
      <alignment horizontal="center" vertical="center"/>
    </xf>
    <xf numFmtId="0" fontId="28" fillId="10" borderId="3" xfId="3" applyFont="1" applyFill="1" applyBorder="1" applyAlignment="1">
      <alignment horizontal="left" vertical="center" wrapText="1"/>
    </xf>
    <xf numFmtId="49" fontId="28" fillId="10" borderId="3" xfId="3" applyNumberFormat="1" applyFont="1" applyFill="1" applyBorder="1" applyAlignment="1">
      <alignment vertical="center" wrapText="1"/>
    </xf>
    <xf numFmtId="0" fontId="28" fillId="10" borderId="3" xfId="3" applyFont="1" applyFill="1" applyBorder="1" applyAlignment="1">
      <alignment vertical="center" wrapText="1"/>
    </xf>
    <xf numFmtId="0" fontId="0" fillId="17" borderId="0" xfId="0" applyFill="1" applyAlignment="1">
      <alignment horizontal="center"/>
    </xf>
    <xf numFmtId="0" fontId="50" fillId="23" borderId="0" xfId="0" applyFont="1" applyFill="1" applyAlignment="1">
      <alignment horizontal="center" vertical="center"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0" borderId="33"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Alignment="1">
      <alignment horizontal="center" vertical="center" wrapText="1"/>
    </xf>
    <xf numFmtId="0" fontId="77" fillId="15" borderId="0" xfId="0" applyFont="1" applyFill="1" applyAlignment="1">
      <alignment horizontal="center" vertical="center"/>
    </xf>
    <xf numFmtId="0" fontId="0" fillId="17" borderId="6" xfId="0" applyFill="1" applyBorder="1" applyAlignment="1">
      <alignment horizontal="center"/>
    </xf>
    <xf numFmtId="0" fontId="0" fillId="17" borderId="5" xfId="0" applyFill="1" applyBorder="1" applyAlignment="1">
      <alignment horizontal="center"/>
    </xf>
    <xf numFmtId="0" fontId="0" fillId="17" borderId="14" xfId="0" applyFill="1" applyBorder="1" applyAlignment="1">
      <alignment horizontal="center"/>
    </xf>
    <xf numFmtId="0" fontId="0" fillId="17" borderId="15" xfId="0" applyFill="1" applyBorder="1" applyAlignment="1">
      <alignment horizontal="center"/>
    </xf>
    <xf numFmtId="0" fontId="0" fillId="17" borderId="8" xfId="0" applyFill="1" applyBorder="1" applyAlignment="1">
      <alignment horizont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6" fillId="12" borderId="0" xfId="3" applyFont="1" applyFill="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Alignment="1">
      <alignment horizontal="center" vertical="center" wrapText="1"/>
    </xf>
    <xf numFmtId="0" fontId="51" fillId="9" borderId="28" xfId="0" applyFont="1" applyFill="1" applyBorder="1" applyAlignment="1">
      <alignment horizontal="center" vertical="center" wrapText="1"/>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Font="1" applyFill="1" applyBorder="1" applyAlignment="1" applyProtection="1">
      <alignment horizontal="center" vertical="center"/>
      <protection locked="0"/>
    </xf>
    <xf numFmtId="0" fontId="10" fillId="4" borderId="21" xfId="0"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73" fillId="0" borderId="60"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 fontId="6" fillId="5" borderId="6" xfId="0" applyNumberFormat="1" applyFont="1" applyFill="1" applyBorder="1" applyAlignment="1" applyProtection="1">
      <alignment horizontal="center" vertical="center"/>
      <protection locked="0"/>
    </xf>
    <xf numFmtId="164" fontId="9" fillId="3" borderId="6" xfId="7" applyFont="1" applyFill="1" applyBorder="1" applyAlignment="1" applyProtection="1">
      <alignmen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2571">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2570"/>
      <tableStyleElement type="headerRow" dxfId="2569"/>
      <tableStyleElement type="totalRow" dxfId="2568"/>
      <tableStyleElement type="lastColumn" dxfId="2567"/>
      <tableStyleElement type="firstRowStripe" dxfId="2566"/>
    </tableStyle>
    <tableStyle name="Monthly Budget 2" pivot="0" count="5" xr9:uid="{00000000-0011-0000-FFFF-FFFF01000000}">
      <tableStyleElement type="wholeTable" dxfId="2565"/>
      <tableStyleElement type="headerRow" dxfId="2564"/>
      <tableStyleElement type="totalRow" dxfId="2563"/>
      <tableStyleElement type="lastColumn" dxfId="2562"/>
      <tableStyleElement type="firstRowStripe" dxfId="2561"/>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1</c:v>
                </c:pt>
                <c:pt idx="1">
                  <c:v>1</c:v>
                </c:pt>
                <c:pt idx="2">
                  <c:v>1</c:v>
                </c:pt>
                <c:pt idx="3">
                  <c:v>1</c:v>
                </c:pt>
                <c:pt idx="4">
                  <c:v>1</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c:v>
                </c:pt>
                <c:pt idx="23">
                  <c:v>Maîtrise des procédures</c:v>
                </c:pt>
                <c:pt idx="24">
                  <c:v>Contre Appel</c:v>
                </c:pt>
                <c:pt idx="25">
                  <c:v>0</c:v>
                </c:pt>
                <c:pt idx="26">
                  <c:v>Rappel</c:v>
                </c:pt>
                <c:pt idx="27">
                  <c:v>Traçage de la demande dans le SI</c:v>
                </c:pt>
                <c:pt idx="28">
                  <c:v>0</c:v>
                </c:pt>
                <c:pt idx="29">
                  <c:v>Traçage adapté à la demande</c:v>
                </c:pt>
                <c:pt idx="30">
                  <c:v>#REF!</c:v>
                </c:pt>
                <c:pt idx="31">
                  <c:v>#REF!</c:v>
                </c:pt>
                <c:pt idx="32">
                  <c:v>Respect des engagements pris</c:v>
                </c:pt>
                <c:pt idx="33">
                  <c:v>Clarté des commentaires</c:v>
                </c:pt>
              </c:strCache>
            </c:strRef>
          </c:cat>
          <c:val>
            <c:numRef>
              <c:f>Global!$D$98:$D$247</c:f>
              <c:numCache>
                <c:formatCode>0.00%</c:formatCode>
                <c:ptCount val="3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0</c:v>
                </c:pt>
                <c:pt idx="26">
                  <c:v>1</c:v>
                </c:pt>
                <c:pt idx="27">
                  <c:v>1</c:v>
                </c:pt>
                <c:pt idx="28">
                  <c:v>0</c:v>
                </c:pt>
                <c:pt idx="29">
                  <c:v>1</c:v>
                </c:pt>
                <c:pt idx="30">
                  <c:v>0</c:v>
                </c:pt>
                <c:pt idx="31">
                  <c:v>0</c:v>
                </c:pt>
                <c:pt idx="32">
                  <c:v>1</c:v>
                </c:pt>
                <c:pt idx="33">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c:v>
                </c:pt>
                <c:pt idx="23">
                  <c:v>Maîtrise des procédures</c:v>
                </c:pt>
                <c:pt idx="24">
                  <c:v>Contre Appel</c:v>
                </c:pt>
                <c:pt idx="25">
                  <c:v>0</c:v>
                </c:pt>
                <c:pt idx="26">
                  <c:v>Rappel</c:v>
                </c:pt>
                <c:pt idx="27">
                  <c:v>Traçage de la demande dans le SI</c:v>
                </c:pt>
                <c:pt idx="28">
                  <c:v>0</c:v>
                </c:pt>
                <c:pt idx="29">
                  <c:v>Traçage adapté à la demande</c:v>
                </c:pt>
                <c:pt idx="30">
                  <c:v>#REF!</c:v>
                </c:pt>
                <c:pt idx="31">
                  <c:v>#REF!</c:v>
                </c:pt>
                <c:pt idx="32">
                  <c:v>Respect des engagements pris</c:v>
                </c:pt>
                <c:pt idx="33">
                  <c:v>Clarté des commentaires</c:v>
                </c:pt>
              </c:strCache>
            </c:strRef>
          </c:cat>
          <c:val>
            <c:numRef>
              <c:f>Global!$E$98:$E$247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1</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2560" dataDxfId="2559" totalsRowDxfId="2558" totalsRowCellStyle="Pourcentage">
  <sortState xmlns:xlrd2="http://schemas.microsoft.com/office/spreadsheetml/2017/richdata2" ref="I7:M27">
    <sortCondition ref="I16:I37"/>
  </sortState>
  <tableColumns count="6">
    <tableColumn id="1" xr3:uid="{00000000-0010-0000-0000-000001000000}" name="Agents" totalsRowFunction="count" dataDxfId="2557" totalsRowDxfId="2556">
      <calculatedColumnFormula>Données!D14</calculatedColumnFormula>
    </tableColumn>
    <tableColumn id="3" xr3:uid="{00000000-0010-0000-0000-000003000000}" name="N °Ecoute" totalsRowFunction="sum" dataDxfId="2555" totalsRowDxfId="2554">
      <calculatedColumnFormula>IFERROR(VLOOKUP(TableauFraisExploitation8[[#This Row],[Agents]],Données!V3:X42,3,),"")</calculatedColumnFormula>
    </tableColumn>
    <tableColumn id="5" xr3:uid="{00000000-0010-0000-0000-000005000000}" name="N° de briéfe" totalsRowFunction="sum" dataDxfId="2553" totalsRowDxfId="2552">
      <calculatedColumnFormula>VLOOKUP(TableauFraisExploitation8[[#This Row],[Agents]],Données!V3:Y42,4,0)</calculatedColumnFormula>
    </tableColumn>
    <tableColumn id="2" xr3:uid="{00000000-0010-0000-0000-000002000000}" name="Moyenne" totalsRowFunction="custom" dataDxfId="2551" totalsRowDxfId="2550"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2549" totalsRowDxfId="2548" dataCellStyle="Pourcentage">
      <calculatedColumnFormula>TableauFraisExploitation8[[#This Row],[Agents]]</calculatedColumnFormula>
    </tableColumn>
    <tableColumn id="4" xr3:uid="{00000000-0010-0000-0000-000004000000}" name="Ecart" totalsRowFunction="custom" dataDxfId="2547" totalsRowDxfId="2546"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2545" dataDxfId="2544" totalsRowDxfId="2543">
  <autoFilter ref="C11:F13" xr:uid="{00000000-0009-0000-0100-000007000000}"/>
  <tableColumns count="4">
    <tableColumn id="1" xr3:uid="{00000000-0010-0000-0100-000001000000}" name="Global" dataDxfId="2542" totalsRowDxfId="2541"/>
    <tableColumn id="2" xr3:uid="{00000000-0010-0000-0100-000002000000}" name="Agent" dataDxfId="2540" totalsRowDxfId="2539" dataCellStyle="Pourcentage">
      <calculatedColumnFormula>VLOOKUP(TableauTotaux10[[#This Row],[Moyenne]],TableauFraisExploitation8[[#Headers],[#Data],[Moyenne]:[Ecart]],2,0)</calculatedColumnFormula>
    </tableColumn>
    <tableColumn id="3" xr3:uid="{00000000-0010-0000-0100-000003000000}" name="Moyenne" dataDxfId="2538" totalsRowDxfId="2537" dataCellStyle="Pourcentage"/>
    <tableColumn id="4" xr3:uid="{00000000-0010-0000-0100-000004000000}" name="Ecart" dataDxfId="2536" totalsRowDxfId="2535"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2534" dataDxfId="2533" totalsRowDxfId="2531" tableBorderDxfId="2532">
  <tableColumns count="3">
    <tableColumn id="1" xr3:uid="{00000000-0010-0000-0200-000001000000}" name="Item" totalsRowFunction="count" dataDxfId="2530" totalsRowDxfId="2529"/>
    <tableColumn id="2" xr3:uid="{00000000-0010-0000-0200-000002000000}" name="Atteint" totalsRowFunction="custom" dataDxfId="2528" totalsRowDxfId="2527">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2526" totalsRowDxfId="2525">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2524" dataDxfId="2523" totalsRowDxfId="2522" totalsRowCellStyle="Pourcentage">
  <tableColumns count="3">
    <tableColumn id="1" xr3:uid="{00000000-0010-0000-0300-000001000000}" name="Sous  Item" totalsRowFunction="count" dataDxfId="2521" totalsRowDxfId="2520">
      <calculatedColumnFormula>'Suivi  Détaillé'!C22</calculatedColumnFormula>
    </tableColumn>
    <tableColumn id="2" xr3:uid="{00000000-0010-0000-0300-000002000000}" name="Atteint" totalsRowFunction="custom" dataDxfId="2519" totalsRowDxfId="2518"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2517" totalsRowDxfId="2516"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2515" dataDxfId="2514" tableBorderDxfId="2513">
  <tableColumns count="3">
    <tableColumn id="1" xr3:uid="{00000000-0010-0000-0400-000001000000}" name="Objectif" dataDxfId="2512">
      <calculatedColumnFormula>(40-(COUNTBLANK(Données!D14:D53)))*3</calculatedColumnFormula>
    </tableColumn>
    <tableColumn id="2" xr3:uid="{00000000-0010-0000-0400-000002000000}" name="Atteint" dataDxfId="2511">
      <calculatedColumnFormula>TableauFraisExploitation8[[#Totals],[N °Ecoute]]</calculatedColumnFormula>
    </tableColumn>
    <tableColumn id="3" xr3:uid="{00000000-0010-0000-0400-000003000000}" name="Ecart de l'objectif" dataDxfId="2510"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2509" dataDxfId="2508" tableBorderDxfId="2507">
  <tableColumns count="3">
    <tableColumn id="1" xr3:uid="{00000000-0010-0000-0500-000001000000}" name="Objectif" dataDxfId="2506">
      <calculatedColumnFormula>(40-(COUNTBLANK(Données!D14:D53)))*3</calculatedColumnFormula>
    </tableColumn>
    <tableColumn id="2" xr3:uid="{00000000-0010-0000-0500-000002000000}" name="Atteint" dataDxfId="2505">
      <calculatedColumnFormula>TableauFraisExploitation8[[#Totals],[N° de briéfe]]</calculatedColumnFormula>
    </tableColumn>
    <tableColumn id="3" xr3:uid="{00000000-0010-0000-0500-000003000000}" name="Ecart de l'objectif" dataDxfId="2504"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2503">
  <tableColumns count="2">
    <tableColumn id="1" xr3:uid="{00000000-0010-0000-0600-000001000000}" name="Typologie d'appel" totalsRowLabel="Total" dataDxfId="2502" totalsRowDxfId="2501">
      <calculatedColumnFormula>Données!J14</calculatedColumnFormula>
    </tableColumn>
    <tableColumn id="2" xr3:uid="{00000000-0010-0000-0600-000002000000}" name="NB Ecoutes" totalsRowFunction="sum" dataDxfId="2500" totalsRowDxfId="2499">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2498" dataDxfId="2497">
  <tableColumns count="2">
    <tableColumn id="1" xr3:uid="{00000000-0010-0000-0700-000001000000}" name="Périmétre" totalsRowLabel="Total" dataDxfId="2496" totalsRowDxfId="2495">
      <calculatedColumnFormula>Données!AA25</calculatedColumnFormula>
    </tableColumn>
    <tableColumn id="2" xr3:uid="{00000000-0010-0000-0700-000002000000}" name="NB Ecoutes" totalsRowFunction="count" dataDxfId="2494" totalsRowDxfId="2493">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2492" dataDxfId="2491" tableBorderDxfId="2490">
  <autoFilter ref="U81:V87" xr:uid="{00000000-0009-0000-0100-000006000000}"/>
  <tableColumns count="2">
    <tableColumn id="1" xr3:uid="{00000000-0010-0000-0800-000001000000}" name="Périmétre" totalsRowLabel="Total" dataDxfId="2489" totalsRowDxfId="2488">
      <calculatedColumnFormula>Données!AA34</calculatedColumnFormula>
    </tableColumn>
    <tableColumn id="2" xr3:uid="{00000000-0010-0000-0800-000002000000}" name="NB Ecoutes" totalsRowFunction="sum" dataDxfId="2487" totalsRowDxfId="2486">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38" zoomScaleNormal="100" workbookViewId="0">
      <selection activeCell="C260" sqref="A40:AB260"/>
    </sheetView>
  </sheetViews>
  <sheetFormatPr baseColWidth="10" defaultColWidth="10.28515625" defaultRowHeight="15.95" customHeight="1" x14ac:dyDescent="0.25"/>
  <cols>
    <col min="1" max="1" width="2.28515625" style="56" customWidth="1"/>
    <col min="2" max="2" width="0.7109375" customWidth="1"/>
    <col min="3" max="3" width="45.85546875" style="56" customWidth="1"/>
    <col min="4" max="4" width="26.42578125" style="56" bestFit="1" customWidth="1"/>
    <col min="5" max="6" width="21.7109375" style="56" customWidth="1"/>
    <col min="7" max="7" width="3" style="56" customWidth="1"/>
    <col min="8" max="8" width="4.28515625" style="57" customWidth="1"/>
    <col min="9" max="9" width="43.5703125" style="57" customWidth="1"/>
    <col min="10" max="10" width="12.140625" style="57" customWidth="1"/>
    <col min="11" max="11" width="13.28515625" style="57" customWidth="1"/>
    <col min="12" max="12" width="14.85546875" style="57" customWidth="1"/>
    <col min="13" max="13" width="1.5703125" style="57" hidden="1" customWidth="1"/>
    <col min="14" max="14" width="15.140625" style="57" customWidth="1"/>
    <col min="15" max="15" width="3.42578125" customWidth="1"/>
    <col min="16" max="16" width="0.7109375" customWidth="1"/>
    <col min="17" max="17" width="3" customWidth="1"/>
    <col min="18" max="18" width="0.5703125" customWidth="1"/>
    <col min="19" max="19" width="2.7109375" style="71" customWidth="1"/>
    <col min="20" max="20" width="8.28515625" customWidth="1"/>
    <col min="21" max="21" width="26.28515625" customWidth="1"/>
    <col min="22" max="22" width="19.85546875" customWidth="1"/>
    <col min="23" max="23" width="36.28515625" customWidth="1"/>
    <col min="24" max="24" width="27.42578125" customWidth="1"/>
    <col min="25" max="25" width="2.7109375" customWidth="1"/>
    <col min="26" max="26" width="12.5703125" customWidth="1"/>
    <col min="27" max="27" width="16.5703125" customWidth="1"/>
    <col min="28" max="28" width="11.5703125" customWidth="1"/>
    <col min="29" max="29" width="2.85546875" customWidth="1"/>
    <col min="30" max="30" width="3.42578125" customWidth="1"/>
    <col min="40" max="40" width="10.28515625" customWidth="1"/>
  </cols>
  <sheetData>
    <row r="1" spans="1:30" ht="28.5" customHeight="1" x14ac:dyDescent="0.25">
      <c r="A1" s="398"/>
      <c r="B1" s="399"/>
      <c r="C1" s="400"/>
      <c r="D1" s="404" t="s">
        <v>0</v>
      </c>
      <c r="E1" s="405"/>
      <c r="F1" s="405"/>
      <c r="G1" s="405"/>
      <c r="H1" s="405"/>
      <c r="I1" s="405"/>
      <c r="J1" s="405"/>
      <c r="K1" s="405"/>
      <c r="L1" s="405"/>
      <c r="M1" s="405"/>
      <c r="N1" s="405"/>
      <c r="O1" s="405"/>
      <c r="P1" s="405"/>
      <c r="Q1" s="405"/>
      <c r="R1" s="405"/>
      <c r="S1" s="405"/>
      <c r="T1" s="405"/>
      <c r="U1" s="405"/>
      <c r="V1" s="405"/>
      <c r="W1" s="405"/>
      <c r="X1" s="405"/>
      <c r="Y1" s="405"/>
      <c r="Z1" s="405"/>
      <c r="AA1" s="405"/>
      <c r="AB1" s="405"/>
      <c r="AC1" s="41"/>
      <c r="AD1" s="41"/>
    </row>
    <row r="2" spans="1:30" ht="37.5" customHeight="1" x14ac:dyDescent="0.25">
      <c r="A2" s="401"/>
      <c r="B2" s="402"/>
      <c r="C2" s="403"/>
      <c r="D2" s="404"/>
      <c r="E2" s="405"/>
      <c r="F2" s="405"/>
      <c r="G2" s="405"/>
      <c r="H2" s="405"/>
      <c r="I2" s="405"/>
      <c r="J2" s="405"/>
      <c r="K2" s="405"/>
      <c r="L2" s="405"/>
      <c r="M2" s="405"/>
      <c r="N2" s="405"/>
      <c r="O2" s="405"/>
      <c r="P2" s="405"/>
      <c r="Q2" s="405"/>
      <c r="R2" s="405"/>
      <c r="S2" s="405"/>
      <c r="T2" s="405"/>
      <c r="U2" s="405"/>
      <c r="V2" s="405"/>
      <c r="W2" s="405"/>
      <c r="X2" s="405"/>
      <c r="Y2" s="405"/>
      <c r="Z2" s="405"/>
      <c r="AA2" s="405"/>
      <c r="AB2" s="405"/>
      <c r="AC2" s="41"/>
      <c r="AD2" s="41"/>
    </row>
    <row r="3" spans="1:30" ht="53.25" customHeight="1" x14ac:dyDescent="0.85">
      <c r="A3" s="42"/>
      <c r="B3" s="43"/>
      <c r="C3" s="43"/>
      <c r="D3" s="44"/>
      <c r="E3" s="44"/>
      <c r="F3" s="44"/>
      <c r="G3" s="44"/>
      <c r="H3" s="44"/>
      <c r="I3" s="44"/>
      <c r="J3" s="44"/>
      <c r="K3" s="44"/>
      <c r="L3" s="44"/>
      <c r="M3" s="44"/>
      <c r="N3" s="44"/>
      <c r="O3" s="44"/>
      <c r="P3" s="44"/>
      <c r="Q3" s="44"/>
      <c r="R3" s="44"/>
      <c r="S3" s="45"/>
    </row>
    <row r="4" spans="1:30" ht="53.25" hidden="1" customHeight="1" x14ac:dyDescent="0.85">
      <c r="A4" s="42"/>
      <c r="B4" s="43"/>
      <c r="C4" s="43"/>
      <c r="D4" s="44"/>
      <c r="E4" s="44"/>
      <c r="F4" s="44"/>
      <c r="G4" s="44"/>
      <c r="H4" s="44"/>
      <c r="I4" s="44"/>
      <c r="J4" s="44"/>
      <c r="K4" s="44"/>
      <c r="L4" s="44"/>
      <c r="M4" s="44"/>
      <c r="N4" s="44"/>
      <c r="O4" s="44"/>
      <c r="P4" s="44"/>
      <c r="Q4" s="44"/>
      <c r="R4" s="44"/>
      <c r="S4" s="45"/>
    </row>
    <row r="5" spans="1:30" ht="53.25" hidden="1" customHeight="1" x14ac:dyDescent="0.85">
      <c r="A5" s="42"/>
      <c r="B5" s="43"/>
      <c r="C5" s="43"/>
      <c r="D5" s="44"/>
      <c r="E5" s="44"/>
      <c r="F5" s="44"/>
      <c r="G5" s="44"/>
      <c r="H5" s="44"/>
      <c r="I5" s="44"/>
      <c r="J5" s="44"/>
      <c r="K5" s="44"/>
      <c r="L5" s="44"/>
      <c r="M5" s="44"/>
      <c r="N5" s="44"/>
      <c r="O5" s="44"/>
      <c r="P5" s="44"/>
      <c r="Q5" s="44"/>
      <c r="R5" s="44"/>
      <c r="S5" s="45"/>
    </row>
    <row r="6" spans="1:30" ht="53.25" hidden="1" customHeight="1" x14ac:dyDescent="0.85">
      <c r="A6" s="42"/>
      <c r="B6" s="43"/>
      <c r="C6" s="43"/>
      <c r="D6" s="44"/>
      <c r="E6" s="44"/>
      <c r="F6" s="44"/>
      <c r="G6" s="44"/>
      <c r="H6" s="44"/>
      <c r="I6" s="44"/>
      <c r="J6" s="44"/>
      <c r="K6" s="44"/>
      <c r="L6" s="44"/>
      <c r="M6" s="44"/>
      <c r="N6" s="44"/>
      <c r="O6" s="44"/>
      <c r="P6" s="44"/>
      <c r="Q6" s="44"/>
      <c r="R6" s="44"/>
      <c r="S6" s="45"/>
    </row>
    <row r="7" spans="1:30" s="47" customFormat="1" ht="45.75" hidden="1" customHeight="1" x14ac:dyDescent="0.85">
      <c r="A7" s="42"/>
      <c r="B7" s="43"/>
      <c r="C7" s="43"/>
      <c r="D7" s="43"/>
      <c r="E7" s="43"/>
      <c r="F7" s="43"/>
      <c r="G7" s="43"/>
      <c r="H7" s="43"/>
      <c r="I7" s="43"/>
      <c r="J7" s="43"/>
      <c r="K7" s="43"/>
      <c r="L7" s="43"/>
      <c r="M7" s="43"/>
      <c r="N7" s="43"/>
      <c r="O7" s="43"/>
      <c r="P7" s="43"/>
      <c r="Q7" s="43"/>
      <c r="R7" s="43"/>
      <c r="S7" s="46"/>
      <c r="T7" s="43"/>
      <c r="U7" s="43"/>
      <c r="V7" s="43"/>
      <c r="W7" s="43"/>
      <c r="X7" s="43"/>
      <c r="Y7" s="43"/>
      <c r="Z7" s="43"/>
      <c r="AA7" s="43"/>
      <c r="AB7" s="43"/>
      <c r="AC7" s="43"/>
      <c r="AD7" s="43"/>
    </row>
    <row r="8" spans="1:30" ht="18" customHeight="1" x14ac:dyDescent="0.25">
      <c r="A8" s="48"/>
      <c r="B8" s="49"/>
      <c r="C8" s="49"/>
      <c r="D8" s="49"/>
      <c r="E8" s="49"/>
      <c r="F8" s="49"/>
      <c r="G8" s="49"/>
      <c r="H8" s="49"/>
      <c r="I8" s="49"/>
      <c r="J8" s="49"/>
      <c r="K8" s="49"/>
      <c r="L8" s="49"/>
      <c r="M8" s="49"/>
      <c r="N8" s="49"/>
      <c r="O8" s="49"/>
      <c r="P8" s="50"/>
      <c r="Q8" s="51"/>
      <c r="R8" s="50"/>
      <c r="S8" s="48"/>
      <c r="T8" s="49"/>
      <c r="U8" s="49"/>
      <c r="V8" s="49"/>
      <c r="W8" s="49"/>
      <c r="X8" s="186"/>
      <c r="Y8" s="186"/>
    </row>
    <row r="9" spans="1:30" ht="4.5" customHeight="1" x14ac:dyDescent="0.25">
      <c r="A9" s="53"/>
      <c r="B9" s="53"/>
      <c r="C9" s="53"/>
      <c r="D9" s="53"/>
      <c r="E9" s="53"/>
      <c r="F9" s="53"/>
      <c r="G9" s="53"/>
      <c r="H9" s="53"/>
      <c r="I9" s="53"/>
      <c r="J9" s="53"/>
      <c r="K9" s="53"/>
      <c r="L9" s="53"/>
      <c r="M9" s="53"/>
      <c r="N9" s="53"/>
      <c r="O9" s="53"/>
      <c r="P9" s="53"/>
      <c r="Q9" s="54"/>
      <c r="R9" s="53"/>
      <c r="S9"/>
    </row>
    <row r="10" spans="1:30" ht="31.5" x14ac:dyDescent="0.25">
      <c r="C10" s="397" t="s">
        <v>1</v>
      </c>
      <c r="D10" s="397"/>
      <c r="E10" s="397"/>
      <c r="F10" s="397"/>
      <c r="O10" s="57"/>
      <c r="Q10" s="54"/>
      <c r="R10" s="58"/>
      <c r="S10" s="188"/>
      <c r="U10" s="406" t="s">
        <v>2</v>
      </c>
      <c r="V10" s="406"/>
      <c r="W10" s="406"/>
      <c r="Y10" s="51"/>
    </row>
    <row r="11" spans="1:30" s="60" customFormat="1" ht="15.75" x14ac:dyDescent="0.25">
      <c r="A11" s="59"/>
      <c r="C11" s="61" t="s">
        <v>3</v>
      </c>
      <c r="D11" s="61" t="s">
        <v>4</v>
      </c>
      <c r="E11" s="62" t="s">
        <v>5</v>
      </c>
      <c r="F11" s="61" t="s">
        <v>6</v>
      </c>
      <c r="G11" s="63"/>
      <c r="H11" s="64"/>
      <c r="I11" s="61" t="s">
        <v>7</v>
      </c>
      <c r="J11" s="61" t="s">
        <v>8</v>
      </c>
      <c r="K11" s="61" t="s">
        <v>9</v>
      </c>
      <c r="L11" s="62" t="s">
        <v>5</v>
      </c>
      <c r="M11" s="62" t="s">
        <v>10</v>
      </c>
      <c r="N11" s="61" t="s">
        <v>6</v>
      </c>
      <c r="O11" s="64"/>
      <c r="Q11" s="54"/>
      <c r="R11" s="58"/>
      <c r="S11" s="189"/>
      <c r="Y11" s="54"/>
    </row>
    <row r="12" spans="1:30" ht="16.5" customHeight="1" x14ac:dyDescent="0.25">
      <c r="C12" s="67" t="s">
        <v>11</v>
      </c>
      <c r="D12" s="151" t="str">
        <f>IFERROR(VLOOKUP(TableauTotaux10[[#This Row],[Moyenne]],TableauFraisExploitation8[[#Headers],[#Data],[Moyenne]:[Ecart]],2,0),"")</f>
        <v/>
      </c>
      <c r="E12" s="68">
        <f>MAX(TableauFraisExploitation8[Moyenne])</f>
        <v>0</v>
      </c>
      <c r="F12" s="117">
        <f>100%-TableauTotaux10[[#This Row],[Moyenne]]</f>
        <v>1</v>
      </c>
      <c r="G12" s="69"/>
      <c r="I12" s="152">
        <f>Données!D14</f>
        <v>0</v>
      </c>
      <c r="J12" s="61">
        <f>IFERROR(VLOOKUP(TableauFraisExploitation8[[#This Row],[Agents]],Données!V3:Y42,3,),"")</f>
        <v>0</v>
      </c>
      <c r="K12" s="61">
        <f>IFERROR(VLOOKUP(TableauFraisExploitation8[[#This Row],[Agents]],Données!V3:Y42,4,0),"")</f>
        <v>0</v>
      </c>
      <c r="L12" s="68" t="str">
        <f>IFERROR(VLOOKUP(TableauFraisExploitation8[[#This Row],[Agents]],Données!V3:X42,2,0),"NE")</f>
        <v xml:space="preserve"> </v>
      </c>
      <c r="M12" s="70">
        <f>TableauFraisExploitation8[[#This Row],[Agents]]</f>
        <v>0</v>
      </c>
      <c r="N12" s="68" t="str">
        <f>IFERROR(100%-TableauFraisExploitation8[[#This Row],[Moyenne]],"NE")</f>
        <v>NE</v>
      </c>
      <c r="O12" s="57"/>
      <c r="Q12" s="54"/>
      <c r="R12" s="58"/>
      <c r="S12" s="54"/>
      <c r="U12" s="61" t="s">
        <v>12</v>
      </c>
      <c r="V12" s="61" t="s">
        <v>13</v>
      </c>
      <c r="W12" s="61" t="s">
        <v>14</v>
      </c>
      <c r="Y12" s="54"/>
    </row>
    <row r="13" spans="1:30" ht="16.5" customHeight="1" x14ac:dyDescent="0.25">
      <c r="C13" s="67" t="s">
        <v>15</v>
      </c>
      <c r="D13" s="151" t="str">
        <f>IFERROR(VLOOKUP(TableauTotaux10[[#This Row],[Moyenne]],TableauFraisExploitation8[[#Headers],[#Data],[Moyenne]:[Ecart]],2,0),"")</f>
        <v/>
      </c>
      <c r="E13" s="74">
        <f>MIN(TableauFraisExploitation8[Moyenne])</f>
        <v>0</v>
      </c>
      <c r="F13" s="118">
        <f>100%-TableauTotaux10[[#This Row],[Moyenne]]</f>
        <v>1</v>
      </c>
      <c r="G13" s="69"/>
      <c r="I13" s="152">
        <f>Données!D15</f>
        <v>0</v>
      </c>
      <c r="J13" s="61">
        <f>IFERROR(VLOOKUP(TableauFraisExploitation8[[#This Row],[Agents]],Données!V3:Y42,3,),"")</f>
        <v>0</v>
      </c>
      <c r="K13" s="61">
        <f>IFERROR(VLOOKUP(TableauFraisExploitation8[[#This Row],[Agents]],Données!V3:Y42,4,0),"")</f>
        <v>0</v>
      </c>
      <c r="L13" s="68" t="str">
        <f>IFERROR(VLOOKUP(TableauFraisExploitation8[[#This Row],[Agents]],Données!V3:X42,2,0),"NE")</f>
        <v xml:space="preserve"> </v>
      </c>
      <c r="M13" s="70">
        <f>TableauFraisExploitation8[[#This Row],[Agents]]</f>
        <v>0</v>
      </c>
      <c r="N13" s="68" t="str">
        <f>IFERROR(TableauFraisExploitation8[[#This Row],[Moyenne]]-100%,"NE")</f>
        <v>NE</v>
      </c>
      <c r="O13" s="57"/>
      <c r="Q13" s="54"/>
      <c r="R13" s="58"/>
      <c r="S13" s="54"/>
      <c r="U13" s="61">
        <f>(40-(COUNTBLANK(Données!D14:D53)))*3</f>
        <v>0</v>
      </c>
      <c r="V13" s="61">
        <f>TableauFraisExploitation8[[#Totals],[N °Ecoute]]</f>
        <v>0</v>
      </c>
      <c r="W13" s="190">
        <f>Tableau1[Atteint]-Tableau1[Objectif]</f>
        <v>0</v>
      </c>
      <c r="Y13" s="54"/>
    </row>
    <row r="14" spans="1:30" ht="16.5" customHeight="1" x14ac:dyDescent="0.25">
      <c r="C14" s="67"/>
      <c r="D14" s="77"/>
      <c r="E14" s="77"/>
      <c r="F14" s="77"/>
      <c r="G14" s="78"/>
      <c r="I14" s="152">
        <f>Données!D16</f>
        <v>0</v>
      </c>
      <c r="J14" s="61">
        <f>IFERROR(VLOOKUP(TableauFraisExploitation8[[#This Row],[Agents]],Données!V3:Y42,3,),"")</f>
        <v>0</v>
      </c>
      <c r="K14" s="61">
        <f>IFERROR(VLOOKUP(TableauFraisExploitation8[[#This Row],[Agents]],Données!V3:Y42,4,0),"")</f>
        <v>0</v>
      </c>
      <c r="L14" s="68" t="str">
        <f>IFERROR(VLOOKUP(TableauFraisExploitation8[[#This Row],[Agents]],Données!V3:X42,2,0),"NE")</f>
        <v xml:space="preserve"> </v>
      </c>
      <c r="M14" s="70">
        <f>TableauFraisExploitation8[[#This Row],[Agents]]</f>
        <v>0</v>
      </c>
      <c r="N14" s="68" t="str">
        <f>IFERROR(TableauFraisExploitation8[[#This Row],[Moyenne]]-100%,"NE")</f>
        <v>NE</v>
      </c>
      <c r="O14" s="57"/>
      <c r="Q14" s="54"/>
      <c r="R14" s="58"/>
      <c r="S14" s="54"/>
      <c r="Y14" s="54"/>
    </row>
    <row r="15" spans="1:30" ht="16.5" customHeight="1" x14ac:dyDescent="0.25">
      <c r="C15" s="70"/>
      <c r="D15" s="80"/>
      <c r="E15" s="80"/>
      <c r="F15" s="81"/>
      <c r="I15" s="152">
        <f>Données!D17</f>
        <v>0</v>
      </c>
      <c r="J15" s="61">
        <f>IFERROR(VLOOKUP(TableauFraisExploitation8[[#This Row],[Agents]],Données!V3:Y42,3,),"")</f>
        <v>0</v>
      </c>
      <c r="K15" s="61">
        <f>IFERROR(VLOOKUP(TableauFraisExploitation8[[#This Row],[Agents]],Données!V3:Y42,4,0),"")</f>
        <v>0</v>
      </c>
      <c r="L15" s="68" t="str">
        <f>IFERROR(VLOOKUP(TableauFraisExploitation8[[#This Row],[Agents]],Données!V3:X42,2,0),"NE")</f>
        <v xml:space="preserve"> </v>
      </c>
      <c r="M15" s="70">
        <f>TableauFraisExploitation8[[#This Row],[Agents]]</f>
        <v>0</v>
      </c>
      <c r="N15" s="68" t="str">
        <f>IFERROR(TableauFraisExploitation8[[#This Row],[Moyenne]]-100%,"NE")</f>
        <v>NE</v>
      </c>
      <c r="O15" s="57"/>
      <c r="Q15" s="54"/>
      <c r="R15" s="58"/>
      <c r="S15" s="54"/>
      <c r="Y15" s="54"/>
    </row>
    <row r="16" spans="1:30" ht="16.5" customHeight="1" x14ac:dyDescent="0.25">
      <c r="I16" s="152">
        <f>Données!D18</f>
        <v>0</v>
      </c>
      <c r="J16" s="61">
        <f>IFERROR(VLOOKUP(TableauFraisExploitation8[[#This Row],[Agents]],Données!V3:Y42,3,),"")</f>
        <v>0</v>
      </c>
      <c r="K16" s="61">
        <f>IFERROR(VLOOKUP(TableauFraisExploitation8[[#This Row],[Agents]],Données!V3:Y42,4,0),"")</f>
        <v>0</v>
      </c>
      <c r="L16" s="68" t="str">
        <f>IFERROR(VLOOKUP(TableauFraisExploitation8[[#This Row],[Agents]],Données!V3:X42,2,0),"NE")</f>
        <v xml:space="preserve"> </v>
      </c>
      <c r="M16" s="70">
        <f>TableauFraisExploitation8[[#This Row],[Agents]]</f>
        <v>0</v>
      </c>
      <c r="N16" s="68" t="str">
        <f>IFERROR(TableauFraisExploitation8[[#This Row],[Moyenne]]-100%,"NE")</f>
        <v>NE</v>
      </c>
      <c r="O16" s="57"/>
      <c r="Q16" s="54"/>
      <c r="R16" s="58"/>
      <c r="S16" s="54"/>
      <c r="Y16" s="54"/>
    </row>
    <row r="17" spans="9:25" ht="21.75" customHeight="1" x14ac:dyDescent="0.25">
      <c r="I17" s="152">
        <f>Données!D19</f>
        <v>0</v>
      </c>
      <c r="J17" s="61">
        <f>IFERROR(VLOOKUP(TableauFraisExploitation8[[#This Row],[Agents]],Données!V3:Y42,3,),"")</f>
        <v>0</v>
      </c>
      <c r="K17" s="61">
        <f>IFERROR(VLOOKUP(TableauFraisExploitation8[[#This Row],[Agents]],Données!V3:Y42,4,0),"")</f>
        <v>0</v>
      </c>
      <c r="L17" s="68" t="str">
        <f>IFERROR(VLOOKUP(TableauFraisExploitation8[[#This Row],[Agents]],Données!V3:X42,2,0),"NE")</f>
        <v xml:space="preserve"> </v>
      </c>
      <c r="M17" s="70">
        <f>TableauFraisExploitation8[[#This Row],[Agents]]</f>
        <v>0</v>
      </c>
      <c r="N17" s="68" t="str">
        <f>IFERROR(TableauFraisExploitation8[[#This Row],[Moyenne]]-100%,"NE")</f>
        <v>NE</v>
      </c>
      <c r="O17" s="57"/>
      <c r="Q17" s="54"/>
      <c r="R17" s="58"/>
      <c r="S17" s="54"/>
      <c r="Y17" s="54"/>
    </row>
    <row r="18" spans="9:25" ht="16.5" customHeight="1" x14ac:dyDescent="0.25">
      <c r="I18" s="152">
        <f>Données!D20</f>
        <v>0</v>
      </c>
      <c r="J18" s="61">
        <f>IFERROR(VLOOKUP(TableauFraisExploitation8[[#This Row],[Agents]],Données!V3:Y42,3,),"")</f>
        <v>0</v>
      </c>
      <c r="K18" s="61">
        <f>IFERROR(VLOOKUP(TableauFraisExploitation8[[#This Row],[Agents]],Données!V3:Y42,4,0),"")</f>
        <v>0</v>
      </c>
      <c r="L18" s="68" t="str">
        <f>IFERROR(VLOOKUP(TableauFraisExploitation8[[#This Row],[Agents]],Données!V3:X42,2,0),"NE")</f>
        <v xml:space="preserve"> </v>
      </c>
      <c r="M18" s="70">
        <f>TableauFraisExploitation8[[#This Row],[Agents]]</f>
        <v>0</v>
      </c>
      <c r="N18" s="68" t="str">
        <f>IFERROR(TableauFraisExploitation8[[#This Row],[Moyenne]]-100%,"NE")</f>
        <v>NE</v>
      </c>
      <c r="O18" s="57"/>
      <c r="Q18" s="54"/>
      <c r="R18" s="58"/>
      <c r="S18" s="54"/>
      <c r="Y18" s="54"/>
    </row>
    <row r="19" spans="9:25" ht="16.5" customHeight="1" x14ac:dyDescent="0.25">
      <c r="I19" s="152">
        <f>Données!D21</f>
        <v>0</v>
      </c>
      <c r="J19" s="61">
        <f>IFERROR(VLOOKUP(TableauFraisExploitation8[[#This Row],[Agents]],Données!V3:Y42,3,),"")</f>
        <v>0</v>
      </c>
      <c r="K19" s="61">
        <f>IFERROR(VLOOKUP(TableauFraisExploitation8[[#This Row],[Agents]],Données!V3:Y42,4,0),"")</f>
        <v>0</v>
      </c>
      <c r="L19" s="68" t="str">
        <f>IFERROR(VLOOKUP(TableauFraisExploitation8[[#This Row],[Agents]],Données!V3:X42,2,0),"NE")</f>
        <v xml:space="preserve"> </v>
      </c>
      <c r="M19" s="70">
        <f>TableauFraisExploitation8[[#This Row],[Agents]]</f>
        <v>0</v>
      </c>
      <c r="N19" s="68" t="str">
        <f>IFERROR(TableauFraisExploitation8[[#This Row],[Moyenne]]-100%,"NE")</f>
        <v>NE</v>
      </c>
      <c r="O19" s="57"/>
      <c r="Q19" s="54"/>
      <c r="R19" s="58"/>
      <c r="S19" s="54"/>
      <c r="Y19" s="54"/>
    </row>
    <row r="20" spans="9:25" ht="16.5" customHeight="1" x14ac:dyDescent="0.25">
      <c r="I20" s="152">
        <f>Données!D22</f>
        <v>0</v>
      </c>
      <c r="J20" s="61">
        <f>IFERROR(VLOOKUP(TableauFraisExploitation8[[#This Row],[Agents]],Données!V3:Y42,3,),"")</f>
        <v>0</v>
      </c>
      <c r="K20" s="61">
        <f>IFERROR(VLOOKUP(TableauFraisExploitation8[[#This Row],[Agents]],Données!V3:Y42,4,0),"")</f>
        <v>0</v>
      </c>
      <c r="L20" s="68" t="str">
        <f>IFERROR(VLOOKUP(TableauFraisExploitation8[[#This Row],[Agents]],Données!V3:X42,2,0),"NE")</f>
        <v xml:space="preserve"> </v>
      </c>
      <c r="M20" s="70">
        <f>TableauFraisExploitation8[[#This Row],[Agents]]</f>
        <v>0</v>
      </c>
      <c r="N20" s="68" t="str">
        <f>IFERROR(TableauFraisExploitation8[[#This Row],[Moyenne]]-100%,"NE")</f>
        <v>NE</v>
      </c>
      <c r="O20" s="57"/>
      <c r="Q20" s="54"/>
      <c r="R20" s="58"/>
      <c r="S20" s="54"/>
      <c r="Y20" s="54"/>
    </row>
    <row r="21" spans="9:25" ht="16.5" customHeight="1" x14ac:dyDescent="0.25">
      <c r="I21" s="152">
        <f>Données!D23</f>
        <v>0</v>
      </c>
      <c r="J21" s="61">
        <f>IFERROR(VLOOKUP(TableauFraisExploitation8[[#This Row],[Agents]],Données!V3:Y42,3,),"")</f>
        <v>0</v>
      </c>
      <c r="K21" s="61">
        <f>IFERROR(VLOOKUP(TableauFraisExploitation8[[#This Row],[Agents]],Données!V3:Y42,4,0),"")</f>
        <v>0</v>
      </c>
      <c r="L21" s="68" t="str">
        <f>IFERROR(VLOOKUP(TableauFraisExploitation8[[#This Row],[Agents]],Données!V3:X42,2,0),"NE")</f>
        <v xml:space="preserve"> </v>
      </c>
      <c r="M21" s="70">
        <f>TableauFraisExploitation8[[#This Row],[Agents]]</f>
        <v>0</v>
      </c>
      <c r="N21" s="68" t="str">
        <f>IFERROR(TableauFraisExploitation8[[#This Row],[Moyenne]]-100%,"NE")</f>
        <v>NE</v>
      </c>
      <c r="O21" s="57"/>
      <c r="Q21" s="54"/>
      <c r="R21" s="53"/>
      <c r="S21" s="54"/>
      <c r="Y21" s="54"/>
    </row>
    <row r="22" spans="9:25" ht="21.75" customHeight="1" x14ac:dyDescent="0.25">
      <c r="I22" s="152">
        <f>Données!D24</f>
        <v>0</v>
      </c>
      <c r="J22" s="61">
        <f>IFERROR(VLOOKUP(TableauFraisExploitation8[[#This Row],[Agents]],Données!V3:Y42,3,),"")</f>
        <v>0</v>
      </c>
      <c r="K22" s="61">
        <f>IFERROR(VLOOKUP(TableauFraisExploitation8[[#This Row],[Agents]],Données!V3:Y42,4,0),"")</f>
        <v>0</v>
      </c>
      <c r="L22" s="68" t="str">
        <f>IFERROR(VLOOKUP(TableauFraisExploitation8[[#This Row],[Agents]],Données!V3:X42,2,0),"NE")</f>
        <v xml:space="preserve"> </v>
      </c>
      <c r="M22" s="70">
        <f>TableauFraisExploitation8[[#This Row],[Agents]]</f>
        <v>0</v>
      </c>
      <c r="N22" s="68" t="str">
        <f>IFERROR(TableauFraisExploitation8[[#This Row],[Moyenne]]-100%,"NE")</f>
        <v>NE</v>
      </c>
      <c r="O22" s="57"/>
      <c r="Q22" s="54"/>
      <c r="R22" s="53"/>
      <c r="S22" s="54"/>
      <c r="Y22" s="54"/>
    </row>
    <row r="23" spans="9:25" ht="15" x14ac:dyDescent="0.25">
      <c r="I23" s="152">
        <f>Données!D25</f>
        <v>0</v>
      </c>
      <c r="J23" s="61">
        <f>IFERROR(VLOOKUP(TableauFraisExploitation8[[#This Row],[Agents]],Données!V3:Y42,3,),"")</f>
        <v>0</v>
      </c>
      <c r="K23" s="61">
        <f>IFERROR(VLOOKUP(TableauFraisExploitation8[[#This Row],[Agents]],Données!V3:Y42,4,0),"")</f>
        <v>0</v>
      </c>
      <c r="L23" s="68" t="str">
        <f>IFERROR(VLOOKUP(TableauFraisExploitation8[[#This Row],[Agents]],Données!V3:X42,2,0),"NE")</f>
        <v xml:space="preserve"> </v>
      </c>
      <c r="M23" s="70">
        <f>TableauFraisExploitation8[[#This Row],[Agents]]</f>
        <v>0</v>
      </c>
      <c r="N23" s="68" t="str">
        <f>IFERROR(TableauFraisExploitation8[[#This Row],[Moyenne]]-100%,"NE")</f>
        <v>NE</v>
      </c>
      <c r="O23" s="57"/>
      <c r="Q23" s="54"/>
      <c r="R23" s="53"/>
      <c r="S23" s="54"/>
      <c r="Y23" s="54"/>
    </row>
    <row r="24" spans="9:25" ht="16.5" customHeight="1" x14ac:dyDescent="0.25">
      <c r="I24" s="152">
        <f>Données!D26</f>
        <v>0</v>
      </c>
      <c r="J24" s="61">
        <f>IFERROR(VLOOKUP(TableauFraisExploitation8[[#This Row],[Agents]],Données!V3:Y42,3,),"")</f>
        <v>0</v>
      </c>
      <c r="K24" s="61">
        <f>IFERROR(VLOOKUP(TableauFraisExploitation8[[#This Row],[Agents]],Données!V3:Y42,4,0),"")</f>
        <v>0</v>
      </c>
      <c r="L24" s="68" t="str">
        <f>IFERROR(VLOOKUP(TableauFraisExploitation8[[#This Row],[Agents]],Données!V3:X42,2,0),"NE")</f>
        <v xml:space="preserve"> </v>
      </c>
      <c r="M24" s="70">
        <f>TableauFraisExploitation8[[#This Row],[Agents]]</f>
        <v>0</v>
      </c>
      <c r="N24" s="68" t="str">
        <f>IFERROR(TableauFraisExploitation8[[#This Row],[Moyenne]]-100%,"NE")</f>
        <v>NE</v>
      </c>
      <c r="O24" s="57"/>
      <c r="Q24" s="54"/>
      <c r="R24" s="53"/>
      <c r="S24" s="54"/>
      <c r="Y24" s="54"/>
    </row>
    <row r="25" spans="9:25" ht="16.5" customHeight="1" x14ac:dyDescent="0.25">
      <c r="I25" s="152">
        <f>Données!D27</f>
        <v>0</v>
      </c>
      <c r="J25" s="61">
        <f>IFERROR(VLOOKUP(TableauFraisExploitation8[[#This Row],[Agents]],Données!V3:Y42,3,),"")</f>
        <v>0</v>
      </c>
      <c r="K25" s="61">
        <f>IFERROR(VLOOKUP(TableauFraisExploitation8[[#This Row],[Agents]],Données!V3:Y42,4,0),"")</f>
        <v>0</v>
      </c>
      <c r="L25" s="68" t="str">
        <f>IFERROR(VLOOKUP(TableauFraisExploitation8[[#This Row],[Agents]],Données!V3:X42,2,0),"NE")</f>
        <v xml:space="preserve"> </v>
      </c>
      <c r="M25" s="70">
        <f>TableauFraisExploitation8[[#This Row],[Agents]]</f>
        <v>0</v>
      </c>
      <c r="N25" s="68" t="str">
        <f>IFERROR(TableauFraisExploitation8[[#This Row],[Moyenne]]-100%,"NE")</f>
        <v>NE</v>
      </c>
      <c r="O25" s="57"/>
      <c r="Q25" s="54"/>
      <c r="R25" s="53"/>
      <c r="S25" s="54"/>
      <c r="Y25" s="54"/>
    </row>
    <row r="26" spans="9:25" ht="16.5" customHeight="1" x14ac:dyDescent="0.25">
      <c r="I26" s="152">
        <f>Données!D28</f>
        <v>0</v>
      </c>
      <c r="J26" s="61">
        <f>IFERROR(VLOOKUP(TableauFraisExploitation8[[#This Row],[Agents]],Données!V3:Y42,3,),"")</f>
        <v>0</v>
      </c>
      <c r="K26" s="61">
        <f>IFERROR(VLOOKUP(TableauFraisExploitation8[[#This Row],[Agents]],Données!V3:Y42,4,0),"")</f>
        <v>0</v>
      </c>
      <c r="L26" s="68" t="str">
        <f>IFERROR(VLOOKUP(TableauFraisExploitation8[[#This Row],[Agents]],Données!V3:X42,2,0),"NE")</f>
        <v xml:space="preserve"> </v>
      </c>
      <c r="M26" s="70">
        <f>TableauFraisExploitation8[[#This Row],[Agents]]</f>
        <v>0</v>
      </c>
      <c r="N26" s="68" t="str">
        <f>IFERROR(TableauFraisExploitation8[[#This Row],[Moyenne]]-100%,"NE")</f>
        <v>NE</v>
      </c>
      <c r="O26" s="57"/>
      <c r="Q26" s="54"/>
      <c r="R26" s="53"/>
      <c r="S26" s="54"/>
      <c r="Y26" s="54"/>
    </row>
    <row r="27" spans="9:25" ht="16.5" customHeight="1" x14ac:dyDescent="0.25">
      <c r="I27" s="152">
        <f>Données!D29</f>
        <v>0</v>
      </c>
      <c r="J27" s="61">
        <f>IFERROR(VLOOKUP(TableauFraisExploitation8[[#This Row],[Agents]],Données!V3:Y42,3,),"")</f>
        <v>0</v>
      </c>
      <c r="K27" s="61">
        <f>IFERROR(VLOOKUP(TableauFraisExploitation8[[#This Row],[Agents]],Données!V3:Y42,4,0),"")</f>
        <v>0</v>
      </c>
      <c r="L27" s="68" t="str">
        <f>IFERROR(VLOOKUP(TableauFraisExploitation8[[#This Row],[Agents]],Données!V3:X42,2,0),"NE")</f>
        <v xml:space="preserve"> </v>
      </c>
      <c r="M27" s="70">
        <f>TableauFraisExploitation8[[#This Row],[Agents]]</f>
        <v>0</v>
      </c>
      <c r="N27" s="68" t="str">
        <f>IFERROR(TableauFraisExploitation8[[#This Row],[Moyenne]]-100%,"NE")</f>
        <v>NE</v>
      </c>
      <c r="O27" s="57"/>
      <c r="Q27" s="54"/>
      <c r="R27" s="53"/>
      <c r="S27" s="54"/>
      <c r="Y27" s="54"/>
    </row>
    <row r="28" spans="9:25" ht="16.5" customHeight="1" x14ac:dyDescent="0.25">
      <c r="I28" s="152">
        <f>Données!D30</f>
        <v>0</v>
      </c>
      <c r="J28" s="61">
        <f>IFERROR(VLOOKUP(TableauFraisExploitation8[[#This Row],[Agents]],Données!V3:Y42,3,),"")</f>
        <v>0</v>
      </c>
      <c r="K28" s="61">
        <f>IFERROR(VLOOKUP(TableauFraisExploitation8[[#This Row],[Agents]],Données!V3:Y42,4,0),"")</f>
        <v>0</v>
      </c>
      <c r="L28" s="68" t="str">
        <f>IFERROR(VLOOKUP(TableauFraisExploitation8[[#This Row],[Agents]],Données!V3:X42,2,0),"NE")</f>
        <v xml:space="preserve"> </v>
      </c>
      <c r="M28" s="70">
        <f>TableauFraisExploitation8[[#This Row],[Agents]]</f>
        <v>0</v>
      </c>
      <c r="N28" s="68" t="str">
        <f>IFERROR(TableauFraisExploitation8[[#This Row],[Moyenne]]-100%,"NE")</f>
        <v>NE</v>
      </c>
      <c r="O28" s="57"/>
      <c r="Q28" s="54"/>
      <c r="R28" s="53"/>
      <c r="S28" s="54"/>
      <c r="U28" s="406" t="s">
        <v>16</v>
      </c>
      <c r="V28" s="406"/>
      <c r="W28" s="406"/>
      <c r="Y28" s="54"/>
    </row>
    <row r="29" spans="9:25" ht="16.5" customHeight="1" x14ac:dyDescent="0.25">
      <c r="I29" s="152">
        <f>Données!D31</f>
        <v>0</v>
      </c>
      <c r="J29" s="61">
        <f>IFERROR(VLOOKUP(TableauFraisExploitation8[[#This Row],[Agents]],Données!V3:Y42,3,),"")</f>
        <v>0</v>
      </c>
      <c r="K29" s="61">
        <f>IFERROR(VLOOKUP(TableauFraisExploitation8[[#This Row],[Agents]],Données!V3:Y42,4,0),"")</f>
        <v>0</v>
      </c>
      <c r="L29" s="68" t="str">
        <f>IFERROR(VLOOKUP(TableauFraisExploitation8[[#This Row],[Agents]],Données!V3:X42,2,0),"NE")</f>
        <v xml:space="preserve"> </v>
      </c>
      <c r="M29" s="70">
        <f>TableauFraisExploitation8[[#This Row],[Agents]]</f>
        <v>0</v>
      </c>
      <c r="N29" s="68" t="str">
        <f>IFERROR(TableauFraisExploitation8[[#This Row],[Moyenne]]-100%,"NE")</f>
        <v>NE</v>
      </c>
      <c r="O29" s="57"/>
      <c r="Q29" s="54"/>
      <c r="R29" s="53"/>
      <c r="S29" s="54"/>
      <c r="U29" s="60"/>
      <c r="V29" s="60"/>
      <c r="W29" s="60"/>
      <c r="Y29" s="54"/>
    </row>
    <row r="30" spans="9:25" ht="16.5" customHeight="1" x14ac:dyDescent="0.25">
      <c r="I30" s="152">
        <f>Données!D32</f>
        <v>0</v>
      </c>
      <c r="J30" s="61">
        <f>IFERROR(VLOOKUP(TableauFraisExploitation8[[#This Row],[Agents]],Données!V3:Y42,3,),"")</f>
        <v>0</v>
      </c>
      <c r="K30" s="61">
        <f>IFERROR(VLOOKUP(TableauFraisExploitation8[[#This Row],[Agents]],Données!V3:Y42,4,0),"")</f>
        <v>0</v>
      </c>
      <c r="L30" s="68" t="str">
        <f>IFERROR(VLOOKUP(TableauFraisExploitation8[[#This Row],[Agents]],Données!V3:X42,2,0),"NE")</f>
        <v xml:space="preserve"> </v>
      </c>
      <c r="M30" s="70">
        <f>TableauFraisExploitation8[[#This Row],[Agents]]</f>
        <v>0</v>
      </c>
      <c r="N30" s="68" t="str">
        <f>IFERROR(TableauFraisExploitation8[[#This Row],[Moyenne]]-100%,"NE")</f>
        <v>NE</v>
      </c>
      <c r="O30" s="57"/>
      <c r="Q30" s="54"/>
      <c r="R30" s="53"/>
      <c r="S30" s="54"/>
      <c r="U30" s="61" t="s">
        <v>12</v>
      </c>
      <c r="V30" s="61" t="s">
        <v>13</v>
      </c>
      <c r="W30" s="61" t="s">
        <v>14</v>
      </c>
      <c r="Y30" s="54"/>
    </row>
    <row r="31" spans="9:25" ht="16.5" customHeight="1" x14ac:dyDescent="0.25">
      <c r="I31" s="152">
        <f>Données!D33</f>
        <v>0</v>
      </c>
      <c r="J31" s="61">
        <f>IFERROR(VLOOKUP(TableauFraisExploitation8[[#This Row],[Agents]],Données!V3:Y42,3,),"")</f>
        <v>0</v>
      </c>
      <c r="K31" s="61">
        <f>IFERROR(VLOOKUP(TableauFraisExploitation8[[#This Row],[Agents]],Données!V3:Y42,4,0),"")</f>
        <v>0</v>
      </c>
      <c r="L31" s="68" t="str">
        <f>IFERROR(VLOOKUP(TableauFraisExploitation8[[#This Row],[Agents]],Données!V3:X42,2,0),"NE")</f>
        <v xml:space="preserve"> </v>
      </c>
      <c r="M31" s="70">
        <f>TableauFraisExploitation8[[#This Row],[Agents]]</f>
        <v>0</v>
      </c>
      <c r="N31" s="68" t="str">
        <f>IFERROR(TableauFraisExploitation8[[#This Row],[Moyenne]]-100%,"NE")</f>
        <v>NE</v>
      </c>
      <c r="O31" s="57"/>
      <c r="Q31" s="54"/>
      <c r="R31" s="53"/>
      <c r="S31" s="54"/>
      <c r="U31" s="61">
        <f>(40-(COUNTBLANK(Données!D14:D53)))*3</f>
        <v>0</v>
      </c>
      <c r="V31" s="61">
        <f>TableauFraisExploitation8[[#Totals],[N° de briéfe]]</f>
        <v>0</v>
      </c>
      <c r="W31" s="190">
        <f>Tableau13[Atteint]-Tableau13[Objectif]</f>
        <v>0</v>
      </c>
      <c r="Y31" s="54"/>
    </row>
    <row r="32" spans="9:25" ht="16.5" customHeight="1" x14ac:dyDescent="0.25">
      <c r="I32" s="152">
        <f>Données!D34</f>
        <v>0</v>
      </c>
      <c r="J32" s="61">
        <f>IFERROR(VLOOKUP(TableauFraisExploitation8[[#This Row],[Agents]],Données!V3:Y42,3,),"")</f>
        <v>0</v>
      </c>
      <c r="K32" s="61">
        <f>IFERROR(VLOOKUP(TableauFraisExploitation8[[#This Row],[Agents]],Données!V3:Y42,4,0),"")</f>
        <v>0</v>
      </c>
      <c r="L32" s="68" t="str">
        <f>IFERROR(VLOOKUP(TableauFraisExploitation8[[#This Row],[Agents]],Données!V3:X42,2,0),"NE")</f>
        <v xml:space="preserve"> </v>
      </c>
      <c r="M32" s="70">
        <f>TableauFraisExploitation8[[#This Row],[Agents]]</f>
        <v>0</v>
      </c>
      <c r="N32" s="68" t="str">
        <f>IFERROR(TableauFraisExploitation8[[#This Row],[Moyenne]]-100%,"NE")</f>
        <v>NE</v>
      </c>
      <c r="O32" s="57"/>
      <c r="Q32" s="54"/>
      <c r="R32" s="53"/>
      <c r="S32" s="54"/>
      <c r="Y32" s="54"/>
    </row>
    <row r="33" spans="2:25" ht="16.5" customHeight="1" x14ac:dyDescent="0.25">
      <c r="E33" s="88"/>
      <c r="I33" s="152">
        <f>Données!D35</f>
        <v>0</v>
      </c>
      <c r="J33" s="61">
        <f>IFERROR(VLOOKUP(TableauFraisExploitation8[[#This Row],[Agents]],Données!V3:Y42,3,),"")</f>
        <v>0</v>
      </c>
      <c r="K33" s="61">
        <f>IFERROR(VLOOKUP(TableauFraisExploitation8[[#This Row],[Agents]],Données!V3:Y42,4,0),"")</f>
        <v>0</v>
      </c>
      <c r="L33" s="68" t="str">
        <f>IFERROR(VLOOKUP(TableauFraisExploitation8[[#This Row],[Agents]],Données!V3:X42,2,0),"NE")</f>
        <v xml:space="preserve"> </v>
      </c>
      <c r="M33" s="70">
        <f>TableauFraisExploitation8[[#This Row],[Agents]]</f>
        <v>0</v>
      </c>
      <c r="N33" s="68" t="str">
        <f>IFERROR(TableauFraisExploitation8[[#This Row],[Moyenne]]-100%,"NE")</f>
        <v>NE</v>
      </c>
      <c r="O33" s="57"/>
      <c r="Q33" s="54"/>
      <c r="R33" s="53"/>
      <c r="S33" s="54"/>
      <c r="Y33" s="54"/>
    </row>
    <row r="34" spans="2:25" ht="16.5" customHeight="1" x14ac:dyDescent="0.25">
      <c r="E34" s="88"/>
      <c r="G34" s="89"/>
      <c r="I34" s="152">
        <f>Données!D36</f>
        <v>0</v>
      </c>
      <c r="J34" s="61">
        <f>IFERROR(VLOOKUP(TableauFraisExploitation8[[#This Row],[Agents]],Données!V3:Y42,3,),"")</f>
        <v>0</v>
      </c>
      <c r="K34" s="61">
        <f>IFERROR(VLOOKUP(TableauFraisExploitation8[[#This Row],[Agents]],Données!V3:Y42,4,0),"")</f>
        <v>0</v>
      </c>
      <c r="L34" s="68" t="str">
        <f>IFERROR(VLOOKUP(TableauFraisExploitation8[[#This Row],[Agents]],Données!V3:X42,2,0),"NE")</f>
        <v xml:space="preserve"> </v>
      </c>
      <c r="M34" s="70">
        <f>TableauFraisExploitation8[[#This Row],[Agents]]</f>
        <v>0</v>
      </c>
      <c r="N34" s="68" t="str">
        <f>IFERROR(TableauFraisExploitation8[[#This Row],[Moyenne]]-100%,"NE")</f>
        <v>NE</v>
      </c>
      <c r="O34" s="57"/>
      <c r="Q34" s="54"/>
      <c r="R34" s="53"/>
      <c r="S34" s="54"/>
      <c r="Y34" s="54"/>
    </row>
    <row r="35" spans="2:25" ht="16.5" customHeight="1" x14ac:dyDescent="0.25">
      <c r="E35" s="88"/>
      <c r="I35" s="152">
        <f>Données!D37</f>
        <v>0</v>
      </c>
      <c r="J35" s="61">
        <f>IFERROR(VLOOKUP(TableauFraisExploitation8[[#This Row],[Agents]],Données!V3:Y42,3,),"")</f>
        <v>0</v>
      </c>
      <c r="K35" s="61">
        <f>IFERROR(VLOOKUP(TableauFraisExploitation8[[#This Row],[Agents]],Données!V3:Y42,4,0),"")</f>
        <v>0</v>
      </c>
      <c r="L35" s="68" t="str">
        <f>IFERROR(VLOOKUP(TableauFraisExploitation8[[#This Row],[Agents]],Données!V3:X42,2,0),"NE")</f>
        <v xml:space="preserve"> </v>
      </c>
      <c r="M35" s="70">
        <f>TableauFraisExploitation8[[#This Row],[Agents]]</f>
        <v>0</v>
      </c>
      <c r="N35" s="68" t="str">
        <f>IFERROR(TableauFraisExploitation8[[#This Row],[Moyenne]]-100%,"NE")</f>
        <v>NE</v>
      </c>
      <c r="O35" s="57"/>
      <c r="Q35" s="54"/>
      <c r="R35" s="53"/>
      <c r="S35" s="54"/>
      <c r="Y35" s="54"/>
    </row>
    <row r="36" spans="2:25" ht="16.5" customHeight="1" x14ac:dyDescent="0.25">
      <c r="C36" s="90"/>
      <c r="D36" s="90"/>
      <c r="E36" s="90"/>
      <c r="F36" s="90"/>
      <c r="I36" s="152">
        <f>Données!D38</f>
        <v>0</v>
      </c>
      <c r="J36" s="61">
        <f>IFERROR(VLOOKUP(TableauFraisExploitation8[[#This Row],[Agents]],Données!V3:Y42,3,),"")</f>
        <v>0</v>
      </c>
      <c r="K36" s="61">
        <f>IFERROR(VLOOKUP(TableauFraisExploitation8[[#This Row],[Agents]],Données!V3:Y42,4,0),"")</f>
        <v>0</v>
      </c>
      <c r="L36" s="68" t="str">
        <f>IFERROR(VLOOKUP(TableauFraisExploitation8[[#This Row],[Agents]],Données!V3:X42,2,0),"NE")</f>
        <v xml:space="preserve"> </v>
      </c>
      <c r="M36" s="70">
        <f>TableauFraisExploitation8[[#This Row],[Agents]]</f>
        <v>0</v>
      </c>
      <c r="N36" s="68" t="str">
        <f>IFERROR(TableauFraisExploitation8[[#This Row],[Moyenne]]-100%,"NE")</f>
        <v>NE</v>
      </c>
      <c r="O36" s="57"/>
      <c r="Q36" s="54"/>
      <c r="R36" s="53"/>
      <c r="S36" s="54"/>
      <c r="Y36" s="54"/>
    </row>
    <row r="37" spans="2:25" ht="16.5" customHeight="1" x14ac:dyDescent="0.25">
      <c r="E37" s="91"/>
      <c r="I37" s="152">
        <f>Données!D39</f>
        <v>0</v>
      </c>
      <c r="J37" s="61">
        <f>IFERROR(VLOOKUP(TableauFraisExploitation8[[#This Row],[Agents]],Données!V3:Y42,3,),"")</f>
        <v>0</v>
      </c>
      <c r="K37" s="61">
        <f>IFERROR(VLOOKUP(TableauFraisExploitation8[[#This Row],[Agents]],Données!V3:Y42,4,0),"")</f>
        <v>0</v>
      </c>
      <c r="L37" s="68" t="str">
        <f>IFERROR(VLOOKUP(TableauFraisExploitation8[[#This Row],[Agents]],Données!V3:X42,2,0),"NE")</f>
        <v xml:space="preserve"> </v>
      </c>
      <c r="M37" s="70">
        <f>TableauFraisExploitation8[[#This Row],[Agents]]</f>
        <v>0</v>
      </c>
      <c r="N37" s="68" t="str">
        <f>IFERROR(TableauFraisExploitation8[[#This Row],[Moyenne]]-100%,"NE")</f>
        <v>NE</v>
      </c>
      <c r="O37" s="57"/>
      <c r="Q37" s="54"/>
      <c r="R37" s="53"/>
      <c r="S37" s="54"/>
      <c r="Y37" s="54"/>
    </row>
    <row r="38" spans="2:25" ht="16.5" customHeight="1" x14ac:dyDescent="0.25">
      <c r="C38" s="90"/>
      <c r="D38" s="90"/>
      <c r="E38" s="90"/>
      <c r="F38" s="90"/>
      <c r="I38" s="152">
        <f>Données!D40</f>
        <v>0</v>
      </c>
      <c r="J38" s="61">
        <f>IFERROR(VLOOKUP(TableauFraisExploitation8[[#This Row],[Agents]],Données!V3:Y42,3,),"")</f>
        <v>0</v>
      </c>
      <c r="K38" s="61">
        <f>IFERROR(VLOOKUP(TableauFraisExploitation8[[#This Row],[Agents]],Données!V3:Y42,4,0),"")</f>
        <v>0</v>
      </c>
      <c r="L38" s="68" t="str">
        <f>IFERROR(VLOOKUP(TableauFraisExploitation8[[#This Row],[Agents]],Données!V3:X42,2,0),"NE")</f>
        <v xml:space="preserve"> </v>
      </c>
      <c r="M38" s="70">
        <f>TableauFraisExploitation8[[#This Row],[Agents]]</f>
        <v>0</v>
      </c>
      <c r="N38" s="68" t="str">
        <f>IFERROR(TableauFraisExploitation8[[#This Row],[Moyenne]]-100%,"NE")</f>
        <v>NE</v>
      </c>
      <c r="O38" s="57"/>
      <c r="Q38" s="54"/>
      <c r="R38" s="53"/>
      <c r="S38" s="54"/>
      <c r="Y38" s="54"/>
    </row>
    <row r="39" spans="2:25" ht="16.5" customHeight="1" x14ac:dyDescent="0.25">
      <c r="E39" s="91"/>
      <c r="I39" s="152">
        <f>Données!D41</f>
        <v>0</v>
      </c>
      <c r="J39" s="61">
        <f>IFERROR(VLOOKUP(TableauFraisExploitation8[[#This Row],[Agents]],Données!V3:Y42,3,),"")</f>
        <v>0</v>
      </c>
      <c r="K39" s="61">
        <f>IFERROR(VLOOKUP(TableauFraisExploitation8[[#This Row],[Agents]],Données!V3:Y42,4,0),"")</f>
        <v>0</v>
      </c>
      <c r="L39" s="68" t="str">
        <f>IFERROR(VLOOKUP(TableauFraisExploitation8[[#This Row],[Agents]],Données!V3:X42,2,0),"NE")</f>
        <v xml:space="preserve"> </v>
      </c>
      <c r="M39" s="70">
        <f>TableauFraisExploitation8[[#This Row],[Agents]]</f>
        <v>0</v>
      </c>
      <c r="N39" s="68" t="str">
        <f>IFERROR(TableauFraisExploitation8[[#This Row],[Moyenne]]-100%,"NE")</f>
        <v>NE</v>
      </c>
      <c r="O39" s="57"/>
      <c r="Q39" s="54"/>
      <c r="R39" s="53"/>
      <c r="S39" s="54"/>
      <c r="Y39" s="54"/>
    </row>
    <row r="40" spans="2:25" ht="16.5" customHeight="1" x14ac:dyDescent="0.25">
      <c r="C40" s="90"/>
      <c r="D40" s="90"/>
      <c r="E40" s="90"/>
      <c r="F40" s="90"/>
      <c r="I40" s="152">
        <f>Données!D42</f>
        <v>0</v>
      </c>
      <c r="J40" s="61">
        <f>IFERROR(VLOOKUP(TableauFraisExploitation8[[#This Row],[Agents]],Données!V3:Y42,3,),"")</f>
        <v>0</v>
      </c>
      <c r="K40" s="61">
        <f>IFERROR(VLOOKUP(TableauFraisExploitation8[[#This Row],[Agents]],Données!V3:Y42,4,0),"")</f>
        <v>0</v>
      </c>
      <c r="L40" s="68" t="str">
        <f>IFERROR(VLOOKUP(TableauFraisExploitation8[[#This Row],[Agents]],Données!V3:X42,2,0),"NE")</f>
        <v xml:space="preserve"> </v>
      </c>
      <c r="M40" s="70">
        <f>TableauFraisExploitation8[[#This Row],[Agents]]</f>
        <v>0</v>
      </c>
      <c r="N40" s="68" t="str">
        <f>IFERROR(TableauFraisExploitation8[[#This Row],[Moyenne]]-100%,"NE")</f>
        <v>NE</v>
      </c>
      <c r="O40" s="57"/>
      <c r="Q40" s="54"/>
      <c r="R40" s="53"/>
      <c r="S40" s="54"/>
      <c r="Y40" s="54"/>
    </row>
    <row r="41" spans="2:25" ht="16.5" customHeight="1" x14ac:dyDescent="0.25">
      <c r="E41" s="91"/>
      <c r="I41" s="152">
        <f>Données!D43</f>
        <v>0</v>
      </c>
      <c r="J41" s="61">
        <f>IFERROR(VLOOKUP(TableauFraisExploitation8[[#This Row],[Agents]],Données!V3:Y42,3,),"")</f>
        <v>0</v>
      </c>
      <c r="K41" s="61">
        <f>IFERROR(VLOOKUP(TableauFraisExploitation8[[#This Row],[Agents]],Données!V3:Y42,4,0),"")</f>
        <v>0</v>
      </c>
      <c r="L41" s="68" t="str">
        <f>IFERROR(VLOOKUP(TableauFraisExploitation8[[#This Row],[Agents]],Données!V3:X42,2,0),"NE")</f>
        <v xml:space="preserve"> </v>
      </c>
      <c r="M41" s="70">
        <f>TableauFraisExploitation8[[#This Row],[Agents]]</f>
        <v>0</v>
      </c>
      <c r="N41" s="68" t="str">
        <f>IFERROR(TableauFraisExploitation8[[#This Row],[Moyenne]]-100%,"NE")</f>
        <v>NE</v>
      </c>
      <c r="O41" s="57"/>
      <c r="Q41" s="54"/>
      <c r="R41" s="53"/>
      <c r="S41" s="54"/>
      <c r="Y41" s="54"/>
    </row>
    <row r="42" spans="2:25" ht="16.5" customHeight="1" x14ac:dyDescent="0.25">
      <c r="C42" s="90"/>
      <c r="D42" s="90"/>
      <c r="E42" s="90"/>
      <c r="F42" s="90"/>
      <c r="I42" s="152">
        <f>Données!D44</f>
        <v>0</v>
      </c>
      <c r="J42" s="61">
        <f>IFERROR(VLOOKUP(TableauFraisExploitation8[[#This Row],[Agents]],Données!V3:Y42,3,),"")</f>
        <v>0</v>
      </c>
      <c r="K42" s="61">
        <f>IFERROR(VLOOKUP(TableauFraisExploitation8[[#This Row],[Agents]],Données!V3:Y42,4,0),"")</f>
        <v>0</v>
      </c>
      <c r="L42" s="68" t="str">
        <f>IFERROR(VLOOKUP(TableauFraisExploitation8[[#This Row],[Agents]],Données!V3:X42,2,0),"NE")</f>
        <v xml:space="preserve"> </v>
      </c>
      <c r="M42" s="169">
        <f>TableauFraisExploitation8[[#This Row],[Agents]]</f>
        <v>0</v>
      </c>
      <c r="N42" s="68" t="str">
        <f>IFERROR(TableauFraisExploitation8[[#This Row],[Moyenne]]-100%,"NE")</f>
        <v>NE</v>
      </c>
      <c r="O42" s="57"/>
      <c r="Q42" s="54"/>
      <c r="R42" s="53"/>
      <c r="S42" s="54"/>
      <c r="Y42" s="54"/>
    </row>
    <row r="43" spans="2:25" ht="16.5" customHeight="1" x14ac:dyDescent="0.25">
      <c r="B43" s="56"/>
      <c r="I43" s="152">
        <f>Données!D45</f>
        <v>0</v>
      </c>
      <c r="J43" s="61">
        <f>IFERROR(VLOOKUP(TableauFraisExploitation8[[#This Row],[Agents]],Données!V3:Y42,3,),"")</f>
        <v>0</v>
      </c>
      <c r="K43" s="61">
        <f>IFERROR(VLOOKUP(TableauFraisExploitation8[[#This Row],[Agents]],Données!V3:Y42,4,0),"")</f>
        <v>0</v>
      </c>
      <c r="L43" s="68" t="str">
        <f>IFERROR(VLOOKUP(TableauFraisExploitation8[[#This Row],[Agents]],Données!V3:X42,2,0),"NE")</f>
        <v xml:space="preserve"> </v>
      </c>
      <c r="M43" s="169">
        <f>TableauFraisExploitation8[[#This Row],[Agents]]</f>
        <v>0</v>
      </c>
      <c r="N43" s="68" t="str">
        <f>IFERROR(TableauFraisExploitation8[[#This Row],[Moyenne]]-100%,"NE")</f>
        <v>NE</v>
      </c>
      <c r="O43" s="57"/>
      <c r="Q43" s="54"/>
      <c r="R43" s="53"/>
      <c r="S43" s="54"/>
      <c r="Y43" s="54"/>
    </row>
    <row r="44" spans="2:25" ht="15.95" customHeight="1" x14ac:dyDescent="0.25">
      <c r="B44" s="56"/>
      <c r="I44" s="152">
        <f>Données!D46</f>
        <v>0</v>
      </c>
      <c r="J44" s="61">
        <f>IFERROR(VLOOKUP(TableauFraisExploitation8[[#This Row],[Agents]],Données!V3:Y42,3,),"")</f>
        <v>0</v>
      </c>
      <c r="K44" s="61">
        <f>IFERROR(VLOOKUP(TableauFraisExploitation8[[#This Row],[Agents]],Données!V3:Y42,4,0),"")</f>
        <v>0</v>
      </c>
      <c r="L44" s="68" t="str">
        <f>IFERROR(VLOOKUP(TableauFraisExploitation8[[#This Row],[Agents]],Données!V3:X42,2,0),"NE")</f>
        <v xml:space="preserve"> </v>
      </c>
      <c r="M44" s="169">
        <f>TableauFraisExploitation8[[#This Row],[Agents]]</f>
        <v>0</v>
      </c>
      <c r="N44" s="68" t="str">
        <f>IFERROR(TableauFraisExploitation8[[#This Row],[Moyenne]]-100%,"NE")</f>
        <v>NE</v>
      </c>
      <c r="O44" s="57"/>
      <c r="Q44" s="54"/>
      <c r="R44" s="53"/>
      <c r="S44" s="54"/>
      <c r="Y44" s="54"/>
    </row>
    <row r="45" spans="2:25" ht="15.95" customHeight="1" x14ac:dyDescent="0.25">
      <c r="B45" s="56"/>
      <c r="I45" s="152">
        <f>Données!D47</f>
        <v>0</v>
      </c>
      <c r="J45" s="61">
        <f>IFERROR(VLOOKUP(TableauFraisExploitation8[[#This Row],[Agents]],Données!V3:Y42,3,),"")</f>
        <v>0</v>
      </c>
      <c r="K45" s="61">
        <f>IFERROR(VLOOKUP(TableauFraisExploitation8[[#This Row],[Agents]],Données!V3:Y42,4,0),"")</f>
        <v>0</v>
      </c>
      <c r="L45" s="68" t="str">
        <f>IFERROR(VLOOKUP(TableauFraisExploitation8[[#This Row],[Agents]],Données!V3:X42,2,0),"NE")</f>
        <v xml:space="preserve"> </v>
      </c>
      <c r="M45" s="169">
        <f>TableauFraisExploitation8[[#This Row],[Agents]]</f>
        <v>0</v>
      </c>
      <c r="N45" s="68" t="str">
        <f>IFERROR(TableauFraisExploitation8[[#This Row],[Moyenne]]-100%,"NE")</f>
        <v>NE</v>
      </c>
      <c r="O45" s="57"/>
      <c r="Q45" s="54"/>
      <c r="R45" s="53"/>
      <c r="S45" s="54"/>
      <c r="Y45" s="54"/>
    </row>
    <row r="46" spans="2:25" ht="15" x14ac:dyDescent="0.25">
      <c r="B46" s="56"/>
      <c r="I46" s="152">
        <f>Données!D48</f>
        <v>0</v>
      </c>
      <c r="J46" s="61">
        <f>IFERROR(VLOOKUP(TableauFraisExploitation8[[#This Row],[Agents]],Données!V3:Y42,3,),"")</f>
        <v>0</v>
      </c>
      <c r="K46" s="61">
        <f>IFERROR(VLOOKUP(TableauFraisExploitation8[[#This Row],[Agents]],Données!V3:Y42,4,0),"")</f>
        <v>0</v>
      </c>
      <c r="L46" s="68" t="str">
        <f>IFERROR(VLOOKUP(TableauFraisExploitation8[[#This Row],[Agents]],Données!V3:X42,2,0),"NE")</f>
        <v xml:space="preserve"> </v>
      </c>
      <c r="M46" s="169">
        <f>TableauFraisExploitation8[[#This Row],[Agents]]</f>
        <v>0</v>
      </c>
      <c r="N46" s="68" t="str">
        <f>IFERROR(TableauFraisExploitation8[[#This Row],[Moyenne]]-100%,"NE")</f>
        <v>NE</v>
      </c>
      <c r="O46" s="57"/>
      <c r="Q46" s="54"/>
      <c r="R46" s="53"/>
      <c r="S46" s="54"/>
      <c r="Y46" s="54"/>
    </row>
    <row r="47" spans="2:25" ht="15.95" customHeight="1" x14ac:dyDescent="0.25">
      <c r="B47" s="56"/>
      <c r="I47" s="152">
        <f>Données!D49</f>
        <v>0</v>
      </c>
      <c r="J47" s="61">
        <f>IFERROR(VLOOKUP(TableauFraisExploitation8[[#This Row],[Agents]],Données!V3:Y42,3,),"")</f>
        <v>0</v>
      </c>
      <c r="K47" s="61">
        <f>IFERROR(VLOOKUP(TableauFraisExploitation8[[#This Row],[Agents]],Données!V3:Y42,4,0),"")</f>
        <v>0</v>
      </c>
      <c r="L47" s="68" t="str">
        <f>IFERROR(VLOOKUP(TableauFraisExploitation8[[#This Row],[Agents]],Données!V3:X42,2,0),"NE")</f>
        <v xml:space="preserve"> </v>
      </c>
      <c r="M47" s="169">
        <f>TableauFraisExploitation8[[#This Row],[Agents]]</f>
        <v>0</v>
      </c>
      <c r="N47" s="68" t="str">
        <f>IFERROR(TableauFraisExploitation8[[#This Row],[Moyenne]]-100%,"NE")</f>
        <v>NE</v>
      </c>
      <c r="O47" s="57"/>
      <c r="Q47" s="54"/>
      <c r="R47" s="53"/>
      <c r="S47" s="54"/>
      <c r="T47" s="48"/>
      <c r="U47" s="407"/>
      <c r="V47" s="407"/>
      <c r="W47" s="407"/>
      <c r="X47" s="408"/>
      <c r="Y47" s="54"/>
    </row>
    <row r="48" spans="2:25" ht="15.95" customHeight="1" x14ac:dyDescent="0.25">
      <c r="B48" s="56"/>
      <c r="I48" s="152">
        <f>Données!D50</f>
        <v>0</v>
      </c>
      <c r="J48" s="61">
        <f>IFERROR(VLOOKUP(TableauFraisExploitation8[[#This Row],[Agents]],Données!V3:Y42,3,),"")</f>
        <v>0</v>
      </c>
      <c r="K48" s="61">
        <f>IFERROR(VLOOKUP(TableauFraisExploitation8[[#This Row],[Agents]],Données!V3:Y42,4,0),"")</f>
        <v>0</v>
      </c>
      <c r="L48" s="68" t="str">
        <f>IFERROR(VLOOKUP(TableauFraisExploitation8[[#This Row],[Agents]],Données!V3:X42,2,0),"NE")</f>
        <v xml:space="preserve"> </v>
      </c>
      <c r="M48" s="169">
        <f>TableauFraisExploitation8[[#This Row],[Agents]]</f>
        <v>0</v>
      </c>
      <c r="N48" s="68" t="str">
        <f>IFERROR(TableauFraisExploitation8[[#This Row],[Moyenne]]-100%,"NE")</f>
        <v>NE</v>
      </c>
      <c r="O48" s="57"/>
      <c r="Q48" s="54"/>
      <c r="R48" s="53"/>
      <c r="S48" s="54"/>
      <c r="Y48" s="54"/>
    </row>
    <row r="49" spans="2:25" ht="15.95" customHeight="1" x14ac:dyDescent="0.25">
      <c r="B49" s="56"/>
      <c r="I49" s="152">
        <f>Données!D51</f>
        <v>0</v>
      </c>
      <c r="J49" s="61">
        <f>IFERROR(VLOOKUP(TableauFraisExploitation8[[#This Row],[Agents]],Données!V3:Y42,3,),"")</f>
        <v>0</v>
      </c>
      <c r="K49" s="61">
        <f>IFERROR(VLOOKUP(TableauFraisExploitation8[[#This Row],[Agents]],Données!V3:Y42,4,0),"")</f>
        <v>0</v>
      </c>
      <c r="L49" s="68" t="str">
        <f>IFERROR(VLOOKUP(TableauFraisExploitation8[[#This Row],[Agents]],Données!V3:X42,2,0),"NE")</f>
        <v xml:space="preserve"> </v>
      </c>
      <c r="M49" s="169">
        <f>TableauFraisExploitation8[[#This Row],[Agents]]</f>
        <v>0</v>
      </c>
      <c r="N49" s="68" t="str">
        <f>IFERROR(TableauFraisExploitation8[[#This Row],[Moyenne]]-100%,"NE")</f>
        <v>NE</v>
      </c>
      <c r="O49" s="57"/>
      <c r="Q49" s="54"/>
      <c r="R49" s="53"/>
      <c r="S49" s="54"/>
      <c r="U49" s="406" t="s">
        <v>17</v>
      </c>
      <c r="V49" s="406"/>
      <c r="W49" s="406"/>
      <c r="Y49" s="54"/>
    </row>
    <row r="50" spans="2:25" ht="15.95" customHeight="1" x14ac:dyDescent="0.25">
      <c r="B50" s="56"/>
      <c r="I50" s="152">
        <f>Données!D52</f>
        <v>0</v>
      </c>
      <c r="J50" s="61">
        <f>IFERROR(VLOOKUP(TableauFraisExploitation8[[#This Row],[Agents]],Données!V3:Y42,3,),"")</f>
        <v>0</v>
      </c>
      <c r="K50" s="61">
        <f>IFERROR(VLOOKUP(TableauFraisExploitation8[[#This Row],[Agents]],Données!V3:Y42,4,0),"")</f>
        <v>0</v>
      </c>
      <c r="L50" s="68" t="str">
        <f>IFERROR(VLOOKUP(TableauFraisExploitation8[[#This Row],[Agents]],Données!V3:X42,2,0),"NE")</f>
        <v xml:space="preserve"> </v>
      </c>
      <c r="M50" s="169">
        <f>TableauFraisExploitation8[[#This Row],[Agents]]</f>
        <v>0</v>
      </c>
      <c r="N50" s="68" t="str">
        <f>IFERROR(TableauFraisExploitation8[[#This Row],[Moyenne]]-100%,"NE")</f>
        <v>NE</v>
      </c>
      <c r="O50" s="57"/>
      <c r="Q50" s="54"/>
      <c r="R50" s="53"/>
      <c r="S50" s="54"/>
      <c r="Y50" s="54"/>
    </row>
    <row r="51" spans="2:25" ht="15.95" customHeight="1" x14ac:dyDescent="0.25">
      <c r="B51" s="56"/>
      <c r="I51" s="152">
        <f>Données!D53</f>
        <v>0</v>
      </c>
      <c r="J51" s="61">
        <f>IFERROR(VLOOKUP(TableauFraisExploitation8[[#This Row],[Agents]],Données!V3:Y42,3,),"")</f>
        <v>0</v>
      </c>
      <c r="K51" s="61">
        <f>IFERROR(VLOOKUP(TableauFraisExploitation8[[#This Row],[Agents]],Données!V3:Y42,4,0),"")</f>
        <v>0</v>
      </c>
      <c r="L51" s="68" t="str">
        <f>IFERROR(VLOOKUP(TableauFraisExploitation8[[#This Row],[Agents]],Données!V3:X42,2,0),"NE")</f>
        <v xml:space="preserve"> </v>
      </c>
      <c r="M51" s="169">
        <f>TableauFraisExploitation8[[#This Row],[Agents]]</f>
        <v>0</v>
      </c>
      <c r="N51" s="68" t="str">
        <f>IFERROR(TableauFraisExploitation8[[#This Row],[Moyenne]]-100%,"NE")</f>
        <v>NE</v>
      </c>
      <c r="O51" s="57"/>
      <c r="Q51" s="54"/>
      <c r="R51" s="53"/>
      <c r="S51" s="187"/>
      <c r="U51" s="334" t="s">
        <v>18</v>
      </c>
      <c r="V51" s="334" t="s">
        <v>19</v>
      </c>
      <c r="W51" s="53" t="s">
        <v>20</v>
      </c>
      <c r="Y51" s="187"/>
    </row>
    <row r="52" spans="2:25" ht="15.95" customHeight="1" x14ac:dyDescent="0.25">
      <c r="B52" s="56"/>
      <c r="I52" s="170">
        <f>SUBTOTAL(103,TableauFraisExploitation8[Agents])</f>
        <v>40</v>
      </c>
      <c r="J52" s="170">
        <f>SUBTOTAL(109,TableauFraisExploitation8[N °Ecoute])</f>
        <v>0</v>
      </c>
      <c r="K52" s="170">
        <f>SUBTOTAL(109,TableauFraisExploitation8[N° de briéfe])</f>
        <v>0</v>
      </c>
      <c r="L52" s="171" t="str">
        <f>IFERROR(SUBTOTAL(101,TableauFraisExploitation8[Moyenne]),"")</f>
        <v/>
      </c>
      <c r="M52" s="171"/>
      <c r="N52" s="172">
        <f>IFERROR(SUBTOTAL(105,TableauFraisExploitation8[Ecart]),"")</f>
        <v>0</v>
      </c>
      <c r="O52" s="57"/>
      <c r="Q52" s="54"/>
      <c r="R52" s="53"/>
      <c r="S52" s="54"/>
      <c r="U52" s="61">
        <f>Données!J14</f>
        <v>0</v>
      </c>
      <c r="V52" s="61">
        <f>IFERROR(VLOOKUP(Tableau3[[#This Row],[Typologie d''appel]],Données!AA:AB,2,0),"")</f>
        <v>0</v>
      </c>
      <c r="W52" s="367" t="e">
        <f>Tableau3[[#This Row],[NB Ecoutes]]/Tableau3[[#Totals],[NB Ecoutes]]</f>
        <v>#DIV/0!</v>
      </c>
      <c r="Y52" s="51"/>
    </row>
    <row r="53" spans="2:25" ht="15.95" customHeight="1" x14ac:dyDescent="0.25">
      <c r="B53" s="56"/>
      <c r="I53" s="92"/>
      <c r="J53" s="92"/>
      <c r="K53" s="92"/>
      <c r="L53" s="93"/>
      <c r="M53" s="93"/>
      <c r="O53" s="57"/>
      <c r="Q53" s="54"/>
      <c r="R53" s="53"/>
      <c r="S53" s="54"/>
      <c r="U53" s="61">
        <f>Données!J15</f>
        <v>0</v>
      </c>
      <c r="V53" s="61">
        <f>IFERROR(VLOOKUP(Tableau3[[#This Row],[Typologie d''appel]],Données!AA:AB,2,0),"")</f>
        <v>0</v>
      </c>
      <c r="W53" s="367" t="e">
        <f>Tableau3[[#This Row],[NB Ecoutes]]/Tableau3[[#Totals],[NB Ecoutes]]</f>
        <v>#DIV/0!</v>
      </c>
      <c r="Y53" s="54"/>
    </row>
    <row r="54" spans="2:25" ht="15.95" customHeight="1" x14ac:dyDescent="0.25">
      <c r="B54" s="57"/>
      <c r="C54" s="57"/>
      <c r="D54" s="57"/>
      <c r="E54" s="57"/>
      <c r="F54" s="57"/>
      <c r="G54" s="57"/>
      <c r="O54" s="57"/>
      <c r="Q54" s="54"/>
      <c r="R54" s="53"/>
      <c r="S54" s="54"/>
      <c r="U54" s="61">
        <f>Données!J16</f>
        <v>0</v>
      </c>
      <c r="V54" s="61">
        <f>IFERROR(VLOOKUP(Tableau3[[#This Row],[Typologie d''appel]],Données!AA:AB,2,0),"")</f>
        <v>0</v>
      </c>
      <c r="W54" s="367" t="e">
        <f>Tableau3[[#This Row],[NB Ecoutes]]/Tableau3[[#Totals],[NB Ecoutes]]</f>
        <v>#DIV/0!</v>
      </c>
      <c r="Y54" s="54"/>
    </row>
    <row r="55" spans="2:25" ht="15.95" customHeight="1" x14ac:dyDescent="0.25">
      <c r="B55" s="57"/>
      <c r="C55" s="57"/>
      <c r="D55" s="57"/>
      <c r="E55" s="57"/>
      <c r="F55" s="57"/>
      <c r="G55" s="57"/>
      <c r="O55" s="57"/>
      <c r="Q55" s="54"/>
      <c r="R55" s="53"/>
      <c r="S55" s="54"/>
      <c r="U55" s="61">
        <f>Données!J17</f>
        <v>0</v>
      </c>
      <c r="V55" s="61">
        <f>IFERROR(VLOOKUP(Tableau3[[#This Row],[Typologie d''appel]],Données!AA:AB,2,0),"")</f>
        <v>0</v>
      </c>
      <c r="W55" s="367" t="e">
        <f>Tableau3[[#This Row],[NB Ecoutes]]/Tableau3[[#Totals],[NB Ecoutes]]</f>
        <v>#DIV/0!</v>
      </c>
      <c r="Y55" s="54"/>
    </row>
    <row r="56" spans="2:25" ht="15.95" customHeight="1" x14ac:dyDescent="0.25">
      <c r="B56" s="57"/>
      <c r="C56" s="57"/>
      <c r="D56" s="57"/>
      <c r="E56" s="57"/>
      <c r="F56" s="57"/>
      <c r="G56" s="57"/>
      <c r="O56" s="57"/>
      <c r="Q56" s="54"/>
      <c r="R56" s="53"/>
      <c r="S56" s="54"/>
      <c r="U56" s="61">
        <f>Données!J18</f>
        <v>0</v>
      </c>
      <c r="V56" s="61">
        <f>IFERROR(VLOOKUP(Tableau3[[#This Row],[Typologie d''appel]],Données!AA:AB,2,0),"")</f>
        <v>0</v>
      </c>
      <c r="W56" s="367" t="e">
        <f>Tableau3[[#This Row],[NB Ecoutes]]/Tableau3[[#Totals],[NB Ecoutes]]</f>
        <v>#DIV/0!</v>
      </c>
      <c r="Y56" s="54"/>
    </row>
    <row r="57" spans="2:25" ht="15.95" customHeight="1" x14ac:dyDescent="0.25">
      <c r="B57" s="57"/>
      <c r="C57" s="57"/>
      <c r="D57" s="57"/>
      <c r="E57" s="57"/>
      <c r="F57" s="57"/>
      <c r="G57" s="57"/>
      <c r="O57" s="57"/>
      <c r="Q57" s="54"/>
      <c r="R57" s="53"/>
      <c r="S57" s="54"/>
      <c r="U57" s="61">
        <f>Données!J19</f>
        <v>0</v>
      </c>
      <c r="V57" s="61">
        <f>IFERROR(VLOOKUP(Tableau3[[#This Row],[Typologie d''appel]],Données!AA:AB,2,0),"")</f>
        <v>0</v>
      </c>
      <c r="W57" s="367" t="e">
        <f>Tableau3[[#This Row],[NB Ecoutes]]/Tableau3[[#Totals],[NB Ecoutes]]</f>
        <v>#DIV/0!</v>
      </c>
      <c r="Y57" s="54"/>
    </row>
    <row r="58" spans="2:25" ht="15.95" customHeight="1" x14ac:dyDescent="0.25">
      <c r="B58" s="57"/>
      <c r="C58" s="57"/>
      <c r="D58" s="57"/>
      <c r="E58" s="57"/>
      <c r="F58" s="57"/>
      <c r="G58" s="57"/>
      <c r="O58" s="57"/>
      <c r="Q58" s="54"/>
      <c r="R58" s="53"/>
      <c r="S58" s="54"/>
      <c r="U58" s="61">
        <f>Données!J20</f>
        <v>0</v>
      </c>
      <c r="V58" s="61">
        <f>IFERROR(VLOOKUP(Tableau3[[#This Row],[Typologie d''appel]],Données!AA:AB,2,0),"")</f>
        <v>0</v>
      </c>
      <c r="W58" s="367" t="e">
        <f>Tableau3[[#This Row],[NB Ecoutes]]/Tableau3[[#Totals],[NB Ecoutes]]</f>
        <v>#DIV/0!</v>
      </c>
      <c r="Y58" s="54"/>
    </row>
    <row r="59" spans="2:25" ht="15.95" customHeight="1" x14ac:dyDescent="0.25">
      <c r="B59" s="57"/>
      <c r="C59" s="57"/>
      <c r="D59" s="57"/>
      <c r="E59" s="57"/>
      <c r="F59" s="57"/>
      <c r="G59" s="57"/>
      <c r="O59" s="57"/>
      <c r="Q59" s="54"/>
      <c r="R59" s="53"/>
      <c r="S59" s="54"/>
      <c r="U59" s="61">
        <f>Données!J21</f>
        <v>0</v>
      </c>
      <c r="V59" s="61">
        <f>IFERROR(VLOOKUP(Tableau3[[#This Row],[Typologie d''appel]],Données!AA:AB,2,0),"")</f>
        <v>0</v>
      </c>
      <c r="W59" s="367" t="e">
        <f>Tableau3[[#This Row],[NB Ecoutes]]/Tableau3[[#Totals],[NB Ecoutes]]</f>
        <v>#DIV/0!</v>
      </c>
      <c r="Y59" s="54"/>
    </row>
    <row r="60" spans="2:25" ht="15.95" customHeight="1" x14ac:dyDescent="0.25">
      <c r="B60" s="57"/>
      <c r="C60" s="57"/>
      <c r="D60" s="57"/>
      <c r="E60" s="57"/>
      <c r="F60" s="57"/>
      <c r="G60" s="57"/>
      <c r="O60" s="57"/>
      <c r="Q60" s="54"/>
      <c r="R60" s="53"/>
      <c r="S60" s="54"/>
      <c r="U60" s="61">
        <f>Données!J22</f>
        <v>0</v>
      </c>
      <c r="V60" s="61">
        <f>IFERROR(VLOOKUP(Tableau3[[#This Row],[Typologie d''appel]],Données!AA:AB,2,0),"")</f>
        <v>0</v>
      </c>
      <c r="W60" s="367" t="e">
        <f>Tableau3[[#This Row],[NB Ecoutes]]/Tableau3[[#Totals],[NB Ecoutes]]</f>
        <v>#DIV/0!</v>
      </c>
      <c r="Y60" s="54"/>
    </row>
    <row r="61" spans="2:25" ht="15.95" customHeight="1" x14ac:dyDescent="0.25">
      <c r="B61" s="57"/>
      <c r="C61" s="57"/>
      <c r="D61" s="57"/>
      <c r="E61" s="57"/>
      <c r="F61" s="57"/>
      <c r="G61" s="57"/>
      <c r="O61" s="57"/>
      <c r="Q61" s="54"/>
      <c r="R61" s="53"/>
      <c r="S61" s="51"/>
      <c r="U61" s="61">
        <f>Données!J23</f>
        <v>0</v>
      </c>
      <c r="V61" s="61">
        <f>IFERROR(VLOOKUP(Tableau3[[#This Row],[Typologie d''appel]],Données!AA:AB,2,0),"")</f>
        <v>0</v>
      </c>
      <c r="W61" s="367" t="e">
        <f>Tableau3[[#This Row],[NB Ecoutes]]/Tableau3[[#Totals],[NB Ecoutes]]</f>
        <v>#DIV/0!</v>
      </c>
      <c r="Y61" s="54"/>
    </row>
    <row r="62" spans="2:25" ht="15.95" customHeight="1" x14ac:dyDescent="0.25">
      <c r="B62" s="57"/>
      <c r="C62" s="57"/>
      <c r="D62" s="57"/>
      <c r="E62" s="57"/>
      <c r="F62" s="57"/>
      <c r="G62" s="57"/>
      <c r="O62" s="57"/>
      <c r="Q62" s="54"/>
      <c r="R62" s="53"/>
      <c r="S62" s="54"/>
      <c r="U62" s="61">
        <f>Données!J24</f>
        <v>0</v>
      </c>
      <c r="V62" s="61">
        <f>IFERROR(VLOOKUP(Tableau3[[#This Row],[Typologie d''appel]],Données!AA:AB,2,0),"")</f>
        <v>0</v>
      </c>
      <c r="W62" s="367" t="e">
        <f>Tableau3[[#This Row],[NB Ecoutes]]/Tableau3[[#Totals],[NB Ecoutes]]</f>
        <v>#DIV/0!</v>
      </c>
      <c r="Y62" s="54"/>
    </row>
    <row r="63" spans="2:25" ht="15" x14ac:dyDescent="0.25">
      <c r="B63" s="57"/>
      <c r="C63" s="57"/>
      <c r="D63" s="57"/>
      <c r="E63" s="57"/>
      <c r="F63" s="57"/>
      <c r="G63" s="57"/>
      <c r="O63" s="57"/>
      <c r="P63" s="53"/>
      <c r="Q63" s="54"/>
      <c r="R63" s="53"/>
      <c r="S63" s="54"/>
      <c r="U63" s="61">
        <f>Données!J25</f>
        <v>0</v>
      </c>
      <c r="V63" s="61">
        <f>IFERROR(VLOOKUP(Tableau3[[#This Row],[Typologie d''appel]],Données!AA:AB,2,0),"")</f>
        <v>0</v>
      </c>
      <c r="W63" s="367" t="e">
        <f>Tableau3[[#This Row],[NB Ecoutes]]/Tableau3[[#Totals],[NB Ecoutes]]</f>
        <v>#DIV/0!</v>
      </c>
      <c r="Y63" s="54"/>
    </row>
    <row r="64" spans="2:25" ht="15.95" customHeight="1" x14ac:dyDescent="0.25">
      <c r="B64" s="57"/>
      <c r="C64" s="57"/>
      <c r="D64" s="57"/>
      <c r="E64" s="57"/>
      <c r="F64" s="57"/>
      <c r="G64" s="57"/>
      <c r="O64" s="57"/>
      <c r="P64" s="53"/>
      <c r="Q64" s="54"/>
      <c r="R64" s="53"/>
      <c r="S64" s="54"/>
      <c r="U64" s="61">
        <f>Données!J26</f>
        <v>0</v>
      </c>
      <c r="V64" s="61">
        <f>IFERROR(VLOOKUP(Tableau3[[#This Row],[Typologie d''appel]],Données!AA:AB,2,0),"")</f>
        <v>0</v>
      </c>
      <c r="W64" s="367" t="e">
        <f>Tableau3[[#This Row],[NB Ecoutes]]/Tableau3[[#Totals],[NB Ecoutes]]</f>
        <v>#DIV/0!</v>
      </c>
      <c r="Y64" s="54"/>
    </row>
    <row r="65" spans="1:25" ht="15.95" customHeight="1" x14ac:dyDescent="0.25">
      <c r="B65" s="57"/>
      <c r="C65" s="57"/>
      <c r="D65" s="57"/>
      <c r="E65" s="57"/>
      <c r="F65" s="57"/>
      <c r="G65" s="57"/>
      <c r="O65" s="57"/>
      <c r="Q65" s="54"/>
      <c r="S65" s="54"/>
      <c r="U65" s="391" t="s">
        <v>21</v>
      </c>
      <c r="V65" s="391">
        <f>SUBTOTAL(109,Tableau3[NB Ecoutes])</f>
        <v>0</v>
      </c>
      <c r="W65" s="61"/>
      <c r="Y65" s="54"/>
    </row>
    <row r="66" spans="1:25" ht="15.95" customHeight="1" x14ac:dyDescent="0.25">
      <c r="B66" s="57"/>
      <c r="C66" s="57"/>
      <c r="D66" s="57"/>
      <c r="E66" s="57"/>
      <c r="F66" s="57"/>
      <c r="G66" s="57"/>
      <c r="I66" s="92"/>
      <c r="J66" s="92"/>
      <c r="K66" s="92"/>
      <c r="L66" s="93"/>
      <c r="M66" s="93"/>
      <c r="O66" s="57"/>
      <c r="Q66" s="54"/>
      <c r="S66" s="54"/>
      <c r="Y66" s="54"/>
    </row>
    <row r="67" spans="1:25" ht="15.95" customHeight="1" x14ac:dyDescent="0.25">
      <c r="B67" s="57"/>
      <c r="C67" s="57"/>
      <c r="D67" s="57"/>
      <c r="E67" s="57"/>
      <c r="F67" s="57"/>
      <c r="G67" s="57"/>
      <c r="I67" s="92"/>
      <c r="J67" s="92"/>
      <c r="K67" s="92"/>
      <c r="L67" s="93"/>
      <c r="M67" s="93"/>
      <c r="O67" s="57"/>
      <c r="Q67" s="54"/>
      <c r="S67" s="54"/>
      <c r="Y67" s="54"/>
    </row>
    <row r="68" spans="1:25" ht="15.95" customHeight="1" x14ac:dyDescent="0.25">
      <c r="B68" s="57"/>
      <c r="C68" s="57"/>
      <c r="D68" s="57"/>
      <c r="E68" s="57"/>
      <c r="F68" s="57"/>
      <c r="G68" s="57"/>
      <c r="I68" s="92"/>
      <c r="J68" s="92"/>
      <c r="K68" s="92"/>
      <c r="L68" s="93"/>
      <c r="M68" s="93"/>
      <c r="O68" s="57"/>
      <c r="Q68" s="54"/>
      <c r="S68" s="54"/>
      <c r="U68" s="406" t="s">
        <v>22</v>
      </c>
      <c r="V68" s="406"/>
      <c r="W68" s="406"/>
      <c r="Y68" s="54"/>
    </row>
    <row r="69" spans="1:25" ht="15.95" customHeight="1" x14ac:dyDescent="0.25">
      <c r="B69" s="57"/>
      <c r="C69" s="57"/>
      <c r="D69" s="57"/>
      <c r="E69" s="57"/>
      <c r="F69" s="57"/>
      <c r="G69" s="57"/>
      <c r="I69" s="92"/>
      <c r="J69" s="92"/>
      <c r="K69" s="92"/>
      <c r="L69" s="93"/>
      <c r="M69" s="93"/>
      <c r="O69" s="57"/>
      <c r="Q69" s="54"/>
      <c r="S69" s="54"/>
      <c r="Y69" s="54"/>
    </row>
    <row r="70" spans="1:25" ht="15.95" customHeight="1" x14ac:dyDescent="0.25">
      <c r="B70" s="57"/>
      <c r="C70" s="57"/>
      <c r="D70" s="57"/>
      <c r="E70" s="57"/>
      <c r="F70" s="57"/>
      <c r="G70" s="57"/>
      <c r="I70" s="92"/>
      <c r="J70" s="92"/>
      <c r="K70" s="92"/>
      <c r="L70" s="93"/>
      <c r="M70" s="93"/>
      <c r="O70" s="57"/>
      <c r="Q70" s="54"/>
      <c r="S70" s="54"/>
      <c r="U70" s="61" t="s">
        <v>23</v>
      </c>
      <c r="V70" s="61" t="s">
        <v>19</v>
      </c>
      <c r="W70" s="61" t="s">
        <v>20</v>
      </c>
      <c r="Y70" s="54"/>
    </row>
    <row r="71" spans="1:25" ht="15.95" customHeight="1" x14ac:dyDescent="0.25">
      <c r="B71" s="57"/>
      <c r="C71" s="57"/>
      <c r="D71" s="57"/>
      <c r="E71" s="57"/>
      <c r="F71" s="57"/>
      <c r="G71" s="57"/>
      <c r="I71" s="92"/>
      <c r="J71" s="92"/>
      <c r="K71" s="92"/>
      <c r="L71" s="93"/>
      <c r="M71" s="93"/>
      <c r="O71" s="57"/>
      <c r="Q71" s="54"/>
      <c r="S71" s="54"/>
      <c r="U71" s="61" t="str">
        <f>Données!AA25</f>
        <v>Supervision</v>
      </c>
      <c r="V71" s="61">
        <f>Données!AB25</f>
        <v>0</v>
      </c>
      <c r="W71" s="392">
        <f>Tableau4[[#This Row],[NB Ecoutes]]/Tableau4[[#Totals],[NB Ecoutes]]</f>
        <v>0</v>
      </c>
      <c r="Y71" s="54"/>
    </row>
    <row r="72" spans="1:25" ht="15.95" customHeight="1" x14ac:dyDescent="0.25">
      <c r="B72" s="57"/>
      <c r="C72" s="57"/>
      <c r="D72" s="57"/>
      <c r="E72" s="57"/>
      <c r="F72" s="57"/>
      <c r="G72" s="57"/>
      <c r="O72" s="57"/>
      <c r="Q72" s="54"/>
      <c r="S72" s="409"/>
      <c r="U72" s="61" t="str">
        <f>Données!AA26</f>
        <v>Qualité</v>
      </c>
      <c r="V72" s="61">
        <f>Données!AB26</f>
        <v>0</v>
      </c>
      <c r="W72" s="392">
        <f>Tableau4[[#This Row],[NB Ecoutes]]/Tableau4[[#Totals],[NB Ecoutes]]</f>
        <v>0</v>
      </c>
      <c r="Y72" s="54"/>
    </row>
    <row r="73" spans="1:25" ht="15.95" customHeight="1" x14ac:dyDescent="0.25">
      <c r="C73"/>
      <c r="D73"/>
      <c r="E73"/>
      <c r="F73"/>
      <c r="G73"/>
      <c r="H73"/>
      <c r="I73" s="50"/>
      <c r="J73" s="50"/>
      <c r="K73" s="50"/>
      <c r="L73" s="50"/>
      <c r="M73" s="50"/>
      <c r="N73" s="50"/>
      <c r="Q73" s="54"/>
      <c r="S73" s="410"/>
      <c r="U73" s="61" t="str">
        <f>Données!AA27</f>
        <v>Ateliers de calibrage</v>
      </c>
      <c r="V73" s="61">
        <f>Données!AB27</f>
        <v>0</v>
      </c>
      <c r="W73" s="392">
        <f>Tableau4[[#This Row],[NB Ecoutes]]/Tableau4[[#Totals],[NB Ecoutes]]</f>
        <v>0</v>
      </c>
      <c r="Y73" s="54"/>
    </row>
    <row r="74" spans="1:25" ht="15.95" customHeight="1" x14ac:dyDescent="0.25">
      <c r="A74" s="94"/>
      <c r="B74" s="94"/>
      <c r="C74" s="94"/>
      <c r="D74" s="94"/>
      <c r="E74" s="94"/>
      <c r="F74" s="94"/>
      <c r="G74" s="94"/>
      <c r="H74" s="94"/>
      <c r="I74" s="94"/>
      <c r="J74" s="94"/>
      <c r="K74" s="94"/>
      <c r="L74" s="94"/>
      <c r="M74" s="94"/>
      <c r="N74" s="94"/>
      <c r="O74" s="94"/>
      <c r="Q74" s="54"/>
      <c r="S74" s="411"/>
      <c r="U74" s="61" t="str">
        <f>Données!AA28</f>
        <v>Client</v>
      </c>
      <c r="V74" s="61">
        <f>Données!AB28</f>
        <v>0</v>
      </c>
      <c r="W74" s="392">
        <f>Tableau4[[#This Row],[NB Ecoutes]]/Tableau4[[#Totals],[NB Ecoutes]]</f>
        <v>0</v>
      </c>
      <c r="X74" s="368"/>
      <c r="Y74" s="187"/>
    </row>
    <row r="75" spans="1:25" ht="15.95" customHeight="1" x14ac:dyDescent="0.25">
      <c r="C75"/>
      <c r="D75"/>
      <c r="E75"/>
      <c r="F75"/>
      <c r="G75"/>
      <c r="H75"/>
      <c r="I75"/>
      <c r="J75"/>
      <c r="K75"/>
      <c r="L75"/>
      <c r="M75"/>
      <c r="N75"/>
      <c r="S75" s="409"/>
      <c r="U75" s="61" t="s">
        <v>21</v>
      </c>
      <c r="V75" s="61">
        <f>SUBTOTAL(103,Tableau4[NB Ecoutes])</f>
        <v>4</v>
      </c>
      <c r="W75" s="392"/>
      <c r="Y75" s="51"/>
    </row>
    <row r="76" spans="1:25" ht="15.95" customHeight="1" x14ac:dyDescent="0.25">
      <c r="C76" s="52"/>
      <c r="D76" s="49"/>
      <c r="E76" s="49"/>
      <c r="F76" s="49"/>
      <c r="G76" s="49"/>
      <c r="H76" s="49"/>
      <c r="I76" s="49"/>
      <c r="J76" s="49"/>
      <c r="K76" s="49"/>
      <c r="L76" s="49"/>
      <c r="M76" s="49"/>
      <c r="N76" s="49"/>
      <c r="O76" s="166"/>
      <c r="P76" s="166"/>
      <c r="Q76" s="166"/>
      <c r="R76" s="166"/>
      <c r="S76" s="409"/>
      <c r="Y76" s="54"/>
    </row>
    <row r="77" spans="1:25" ht="15.95" customHeight="1" x14ac:dyDescent="0.25">
      <c r="C77" s="55"/>
      <c r="D77" s="53"/>
      <c r="E77" s="53"/>
      <c r="F77" s="53"/>
      <c r="G77" s="53"/>
      <c r="H77" s="53"/>
      <c r="I77" s="53"/>
      <c r="J77" s="53"/>
      <c r="K77" s="53"/>
      <c r="L77" s="53"/>
      <c r="M77" s="53"/>
      <c r="N77" s="53"/>
      <c r="O77" s="50"/>
      <c r="Q77" s="54"/>
      <c r="S77" s="409"/>
      <c r="Y77" s="54"/>
    </row>
    <row r="78" spans="1:25" ht="15.95" customHeight="1" x14ac:dyDescent="0.25">
      <c r="C78" s="397" t="s">
        <v>24</v>
      </c>
      <c r="D78" s="397"/>
      <c r="E78" s="397"/>
      <c r="F78"/>
      <c r="G78"/>
      <c r="H78"/>
      <c r="I78"/>
      <c r="J78"/>
      <c r="K78"/>
      <c r="L78"/>
      <c r="M78"/>
      <c r="N78"/>
      <c r="Q78" s="54"/>
      <c r="S78" s="409"/>
      <c r="Y78" s="54"/>
    </row>
    <row r="79" spans="1:25" ht="15.95" customHeight="1" x14ac:dyDescent="0.25">
      <c r="C79" s="397"/>
      <c r="D79" s="397"/>
      <c r="E79" s="397"/>
      <c r="F79" s="65"/>
      <c r="G79" s="65"/>
      <c r="H79" s="65"/>
      <c r="I79" s="65"/>
      <c r="J79" s="65"/>
      <c r="K79" s="65"/>
      <c r="L79" s="65"/>
      <c r="M79" s="65"/>
      <c r="N79" s="66"/>
      <c r="O79" s="60"/>
      <c r="P79" s="60"/>
      <c r="Q79" s="54"/>
      <c r="R79" s="60"/>
      <c r="S79" s="409"/>
      <c r="T79" s="60"/>
      <c r="U79" s="406" t="s">
        <v>25</v>
      </c>
      <c r="V79" s="406"/>
      <c r="W79" s="406"/>
      <c r="Y79" s="54"/>
    </row>
    <row r="80" spans="1:25" ht="15.95" customHeight="1" x14ac:dyDescent="0.25">
      <c r="C80" s="71"/>
      <c r="D80"/>
      <c r="E80"/>
      <c r="F80" s="72"/>
      <c r="G80" s="72"/>
      <c r="H80" s="72"/>
      <c r="I80" s="72"/>
      <c r="J80" s="72"/>
      <c r="K80" s="72"/>
      <c r="L80" s="72"/>
      <c r="M80" s="72"/>
      <c r="N80" s="73"/>
      <c r="Q80" s="54"/>
      <c r="S80" s="409"/>
      <c r="U80" s="60"/>
      <c r="V80" s="60"/>
      <c r="W80" s="60"/>
      <c r="Y80" s="54"/>
    </row>
    <row r="81" spans="3:29" ht="15.95" customHeight="1" thickBot="1" x14ac:dyDescent="0.3">
      <c r="C81" s="75" t="s">
        <v>26</v>
      </c>
      <c r="D81" s="76" t="s">
        <v>13</v>
      </c>
      <c r="E81" s="76" t="s">
        <v>14</v>
      </c>
      <c r="F81" s="72"/>
      <c r="G81" s="72"/>
      <c r="H81" s="72"/>
      <c r="I81" s="72"/>
      <c r="J81" s="72"/>
      <c r="K81" s="72"/>
      <c r="L81" s="72"/>
      <c r="M81" s="72"/>
      <c r="N81" s="73"/>
      <c r="Q81" s="54"/>
      <c r="S81" s="409"/>
      <c r="U81" s="369" t="s">
        <v>23</v>
      </c>
      <c r="V81" s="370" t="s">
        <v>19</v>
      </c>
      <c r="W81" s="61" t="s">
        <v>27</v>
      </c>
      <c r="Y81" s="54"/>
    </row>
    <row r="82" spans="3:29" ht="15.95" customHeight="1" thickTop="1" x14ac:dyDescent="0.25">
      <c r="C82" s="79" t="str">
        <f>'Suivi  Détaillé'!C21</f>
        <v>Accueil</v>
      </c>
      <c r="D82" s="98">
        <f>IFERROR(VLOOKUP(Tableau5[[#This Row],[Item]],'Suivi  Détaillé'!C:D,2,0),"")</f>
        <v>1</v>
      </c>
      <c r="E82" s="99">
        <f>IFERROR(100%-Tableau5[[#This Row],[Atteint]],"")</f>
        <v>0</v>
      </c>
      <c r="F82" s="72"/>
      <c r="G82" s="72"/>
      <c r="H82" s="72"/>
      <c r="I82" s="72"/>
      <c r="J82" s="72"/>
      <c r="K82" s="72"/>
      <c r="L82" s="72"/>
      <c r="M82" s="72"/>
      <c r="N82" s="73"/>
      <c r="Q82" s="54"/>
      <c r="S82" s="409"/>
      <c r="U82" s="61" t="str">
        <f>Données!AA34</f>
        <v>APS</v>
      </c>
      <c r="V82" s="61">
        <f>Données!AB34</f>
        <v>0</v>
      </c>
      <c r="W82" s="371" t="e">
        <f>Tableau6[[#This Row],[NB Ecoutes]]/Tableau6[[#Totals],[NB Ecoutes]]</f>
        <v>#DIV/0!</v>
      </c>
      <c r="Y82" s="54"/>
    </row>
    <row r="83" spans="3:29" ht="15.95" customHeight="1" x14ac:dyDescent="0.25">
      <c r="C83" s="82" t="str">
        <f>'Suivi  Détaillé'!C38</f>
        <v>Prise en charge et traitement de la demande</v>
      </c>
      <c r="D83" s="98">
        <f>IFERROR(VLOOKUP(Tableau5[[#This Row],[Item]],'Suivi  Détaillé'!C:D,2,0),"")</f>
        <v>1</v>
      </c>
      <c r="E83" s="99">
        <f>IFERROR(100%-Tableau5[[#This Row],[Atteint]],"")</f>
        <v>0</v>
      </c>
      <c r="F83" s="72"/>
      <c r="G83" s="72"/>
      <c r="H83" s="72"/>
      <c r="I83" s="72"/>
      <c r="J83" s="72"/>
      <c r="K83" s="72"/>
      <c r="L83" s="72"/>
      <c r="M83" s="72"/>
      <c r="N83" s="73"/>
      <c r="Q83" s="54"/>
      <c r="S83" s="409"/>
      <c r="U83" s="61" t="str">
        <f>Données!AA35</f>
        <v>APE</v>
      </c>
      <c r="V83" s="61">
        <f>Données!AB35</f>
        <v>0</v>
      </c>
      <c r="W83" s="371" t="e">
        <f>Tableau6[[#This Row],[NB Ecoutes]]/Tableau6[[#Totals],[NB Ecoutes]]</f>
        <v>#DIV/0!</v>
      </c>
      <c r="Y83" s="54"/>
    </row>
    <row r="84" spans="3:29" ht="15.95" customHeight="1" x14ac:dyDescent="0.25">
      <c r="C84" s="79" t="str">
        <f>'Suivi  Détaillé'!C55</f>
        <v>Prise de congé</v>
      </c>
      <c r="D84" s="98">
        <f>IFERROR(VLOOKUP(Tableau5[[#This Row],[Item]],'Suivi  Détaillé'!C:D,2,0),"")</f>
        <v>1</v>
      </c>
      <c r="E84" s="99">
        <f>IFERROR(100%-Tableau5[[#This Row],[Atteint]],"")</f>
        <v>0</v>
      </c>
      <c r="F84" s="72"/>
      <c r="G84" s="72"/>
      <c r="H84" s="72"/>
      <c r="I84" s="72"/>
      <c r="J84" s="72"/>
      <c r="K84" s="72"/>
      <c r="L84" s="72"/>
      <c r="M84" s="72"/>
      <c r="N84" s="73"/>
      <c r="Q84" s="54"/>
      <c r="S84" s="409"/>
      <c r="U84" s="61" t="str">
        <f>Données!AA36</f>
        <v>Appel Manuel</v>
      </c>
      <c r="V84" s="61">
        <f>Données!AB36</f>
        <v>0</v>
      </c>
      <c r="W84" s="371" t="e">
        <f>Tableau6[[#This Row],[NB Ecoutes]]/Tableau6[[#Totals],[NB Ecoutes]]</f>
        <v>#DIV/0!</v>
      </c>
      <c r="Y84" s="54"/>
    </row>
    <row r="85" spans="3:29" ht="15.95" customHeight="1" x14ac:dyDescent="0.25">
      <c r="C85" s="82" t="str">
        <f>Référentiel!C61</f>
        <v>Mise en attente</v>
      </c>
      <c r="D85" s="98">
        <f>IFERROR(VLOOKUP(Tableau5[[#This Row],[Item]],'Suivi  Détaillé'!C:D,2,0),"")</f>
        <v>1</v>
      </c>
      <c r="E85" s="99">
        <f>IFERROR(100%-Tableau5[[#This Row],[Atteint]],"")</f>
        <v>0</v>
      </c>
      <c r="F85" s="72"/>
      <c r="G85" s="72"/>
      <c r="H85" s="72"/>
      <c r="I85" s="72"/>
      <c r="J85" s="72"/>
      <c r="K85" s="72"/>
      <c r="L85" s="72"/>
      <c r="M85" s="72"/>
      <c r="N85" s="73"/>
      <c r="Q85" s="54"/>
      <c r="S85" s="409"/>
      <c r="U85" s="61" t="str">
        <f>Données!AA37</f>
        <v>Back Office</v>
      </c>
      <c r="V85" s="61">
        <f>Données!AB37</f>
        <v>0</v>
      </c>
      <c r="W85" s="371" t="e">
        <f>Tableau6[[#This Row],[NB Ecoutes]]/Tableau6[[#Totals],[NB Ecoutes]]</f>
        <v>#DIV/0!</v>
      </c>
      <c r="Y85" s="54"/>
    </row>
    <row r="86" spans="3:29" ht="15.95" customHeight="1" x14ac:dyDescent="0.25">
      <c r="C86" s="79" t="str">
        <f>Référentiel!C78</f>
        <v>Savoir être téléphonique</v>
      </c>
      <c r="D86" s="98">
        <f>IFERROR(VLOOKUP(Tableau5[[#This Row],[Item]],'Suivi  Détaillé'!C:D,2,0),"")</f>
        <v>1</v>
      </c>
      <c r="E86" s="99">
        <f>IFERROR(100%-Tableau5[[#This Row],[Atteint]],"")</f>
        <v>0</v>
      </c>
      <c r="F86" s="72"/>
      <c r="G86" s="72"/>
      <c r="H86" s="72"/>
      <c r="I86" s="72"/>
      <c r="J86" s="72"/>
      <c r="K86" s="72"/>
      <c r="L86" s="72"/>
      <c r="M86" s="72"/>
      <c r="N86" s="73"/>
      <c r="Q86" s="54"/>
      <c r="S86" s="409"/>
      <c r="U86" s="61">
        <f>Données!AA38</f>
        <v>0</v>
      </c>
      <c r="V86" s="61">
        <f>Données!AB38</f>
        <v>0</v>
      </c>
      <c r="W86" s="371" t="e">
        <f>Tableau6[[#This Row],[NB Ecoutes]]/Tableau6[[#Totals],[NB Ecoutes]]</f>
        <v>#DIV/0!</v>
      </c>
      <c r="Y86" s="54"/>
    </row>
    <row r="87" spans="3:29" ht="15.95" customHeight="1" x14ac:dyDescent="0.25">
      <c r="C87" s="82" t="str">
        <f>Référentiel!C95</f>
        <v>Respect des process de traitement</v>
      </c>
      <c r="D87" s="98" t="str">
        <f>IFERROR(VLOOKUP(Tableau5[[#This Row],[Item]],'Suivi  Détaillé'!C:D,2,0),"")</f>
        <v/>
      </c>
      <c r="E87" s="99" t="str">
        <f>IFERROR(100%-Tableau5[[#This Row],[Atteint]],"")</f>
        <v/>
      </c>
      <c r="F87" s="72"/>
      <c r="G87" s="72"/>
      <c r="H87" s="72"/>
      <c r="I87" s="72"/>
      <c r="J87" s="72"/>
      <c r="K87" s="72"/>
      <c r="L87" s="72"/>
      <c r="M87" s="72"/>
      <c r="N87" s="73"/>
      <c r="Q87" s="54"/>
      <c r="S87" s="409"/>
      <c r="U87" s="61">
        <f>Données!AA39</f>
        <v>0</v>
      </c>
      <c r="V87" s="61">
        <f>Données!AB39</f>
        <v>0</v>
      </c>
      <c r="W87" s="371" t="e">
        <f>Tableau6[[#This Row],[NB Ecoutes]]/Tableau6[[#Totals],[NB Ecoutes]]</f>
        <v>#DIV/0!</v>
      </c>
      <c r="Y87" s="54"/>
    </row>
    <row r="88" spans="3:29" ht="15.95" hidden="1" customHeight="1" x14ac:dyDescent="0.25">
      <c r="C88" s="79">
        <f>Référentiel!C113</f>
        <v>0</v>
      </c>
      <c r="D88" s="98">
        <f>IFERROR(VLOOKUP(Tableau5[[#This Row],[Item]],'Suivi  Détaillé'!C:D,2,0),"")</f>
        <v>0</v>
      </c>
      <c r="E88" s="99">
        <f>IFERROR(100%-Tableau5[[#This Row],[Atteint]],"")</f>
        <v>1</v>
      </c>
      <c r="F88" s="72"/>
      <c r="G88" s="72"/>
      <c r="H88" s="72"/>
      <c r="I88" s="72"/>
      <c r="J88" s="72"/>
      <c r="K88" s="72"/>
      <c r="L88" s="72"/>
      <c r="M88" s="72"/>
      <c r="N88" s="73"/>
      <c r="Q88" s="54"/>
      <c r="S88" s="409"/>
      <c r="U88" s="61" t="s">
        <v>21</v>
      </c>
      <c r="V88" s="61">
        <f>SUBTOTAL(109,Tableau6[NB Ecoutes])</f>
        <v>0</v>
      </c>
      <c r="W88" s="367"/>
      <c r="Y88" s="54"/>
    </row>
    <row r="89" spans="3:29" ht="15.95" hidden="1" customHeight="1" x14ac:dyDescent="0.25">
      <c r="C89" s="82">
        <f>Référentiel!C130</f>
        <v>0</v>
      </c>
      <c r="D89" s="98">
        <f>IFERROR(VLOOKUP(Tableau5[[#This Row],[Item]],'Suivi  Détaillé'!C:D,2,0),"")</f>
        <v>0</v>
      </c>
      <c r="E89" s="99">
        <f>IFERROR(100%-Tableau5[[#This Row],[Atteint]],"")</f>
        <v>1</v>
      </c>
      <c r="F89" s="72"/>
      <c r="G89" s="72"/>
      <c r="H89" s="72"/>
      <c r="I89" s="72"/>
      <c r="J89" s="72"/>
      <c r="K89" s="72"/>
      <c r="L89" s="72"/>
      <c r="M89" s="72"/>
      <c r="N89" s="73"/>
      <c r="Q89" s="54"/>
      <c r="S89" s="409"/>
      <c r="W89" s="61"/>
      <c r="Y89" s="54"/>
    </row>
    <row r="90" spans="3:29" ht="15.95" hidden="1" customHeight="1" x14ac:dyDescent="0.25">
      <c r="C90" s="79">
        <f>'Suivi  Détaillé'!C157</f>
        <v>0</v>
      </c>
      <c r="D90" s="178">
        <f>IFERROR(VLOOKUP(Tableau5[[#This Row],[Item]],'Suivi  Détaillé'!C:D,2,0),"")</f>
        <v>0</v>
      </c>
      <c r="E90" s="99">
        <f>IFERROR(100%-Tableau5[[#This Row],[Atteint]],"")</f>
        <v>1</v>
      </c>
      <c r="F90"/>
      <c r="G90" s="53"/>
      <c r="H90"/>
      <c r="I90"/>
      <c r="J90"/>
      <c r="K90"/>
      <c r="L90"/>
      <c r="M90"/>
      <c r="N90"/>
      <c r="Q90" s="54"/>
      <c r="S90" s="409"/>
      <c r="Y90" s="54"/>
    </row>
    <row r="91" spans="3:29" ht="15.95" hidden="1" customHeight="1" x14ac:dyDescent="0.25">
      <c r="C91" s="82">
        <f>'Suivi  Détaillé'!C174</f>
        <v>0</v>
      </c>
      <c r="D91" s="178">
        <f>IFERROR(VLOOKUP(Tableau5[[#This Row],[Item]],'Suivi  Détaillé'!C:D,2,0),"")</f>
        <v>0</v>
      </c>
      <c r="E91" s="99">
        <f>IFERROR(100%-Tableau5[[#This Row],[Atteint]],"")</f>
        <v>1</v>
      </c>
      <c r="F91"/>
      <c r="G91" s="53"/>
      <c r="H91"/>
      <c r="I91"/>
      <c r="J91"/>
      <c r="K91"/>
      <c r="L91"/>
      <c r="M91"/>
      <c r="N91"/>
      <c r="Q91" s="54"/>
      <c r="S91" s="409"/>
      <c r="Y91" s="54"/>
    </row>
    <row r="92" spans="3:29" ht="15.95" customHeight="1" x14ac:dyDescent="0.25">
      <c r="C92" s="55">
        <f>SUBTOTAL(103,Tableau5[Item])</f>
        <v>6</v>
      </c>
      <c r="D92" s="179">
        <f>IFERROR(SUBTOTAL(101,Tableau5[Atteint]),"")</f>
        <v>1</v>
      </c>
      <c r="E92" s="180">
        <f>IFERROR(SUBTOTAL(101,Tableau5[Ecart de l''objectif]),"")</f>
        <v>0</v>
      </c>
      <c r="F92"/>
      <c r="G92" s="53"/>
      <c r="H92"/>
      <c r="I92"/>
      <c r="J92"/>
      <c r="K92"/>
      <c r="L92"/>
      <c r="M92"/>
      <c r="N92"/>
      <c r="Q92" s="54"/>
      <c r="S92" s="409"/>
      <c r="Y92" s="54"/>
    </row>
    <row r="93" spans="3:29" ht="15.95" customHeight="1" x14ac:dyDescent="0.25">
      <c r="C93" s="71"/>
      <c r="D93"/>
      <c r="E93"/>
      <c r="F93"/>
      <c r="G93" s="53"/>
      <c r="H93"/>
      <c r="I93"/>
      <c r="J93"/>
      <c r="K93"/>
      <c r="L93"/>
      <c r="M93"/>
      <c r="N93"/>
      <c r="Q93" s="54"/>
      <c r="S93" s="409"/>
      <c r="Y93" s="54"/>
    </row>
    <row r="94" spans="3:29" ht="15.95" customHeight="1" x14ac:dyDescent="0.25">
      <c r="C94" s="397" t="s">
        <v>28</v>
      </c>
      <c r="D94" s="397"/>
      <c r="E94" s="397"/>
      <c r="F94"/>
      <c r="G94" s="53"/>
      <c r="H94"/>
      <c r="I94"/>
      <c r="J94"/>
      <c r="K94"/>
      <c r="L94"/>
      <c r="M94"/>
      <c r="N94"/>
      <c r="Q94" s="54"/>
      <c r="S94" s="409"/>
      <c r="Y94" s="54"/>
    </row>
    <row r="95" spans="3:29" ht="15.95" customHeight="1" x14ac:dyDescent="0.25">
      <c r="C95" s="397"/>
      <c r="D95" s="397"/>
      <c r="E95" s="397"/>
      <c r="F95"/>
      <c r="G95" s="53"/>
      <c r="H95"/>
      <c r="I95"/>
      <c r="J95"/>
      <c r="K95"/>
      <c r="L95"/>
      <c r="M95"/>
      <c r="N95"/>
      <c r="Q95" s="54"/>
      <c r="S95" s="189"/>
      <c r="T95" s="94"/>
      <c r="U95" s="94"/>
      <c r="V95" s="94"/>
      <c r="W95" s="94"/>
      <c r="X95" s="94"/>
      <c r="Y95" s="94"/>
      <c r="Z95" s="94"/>
      <c r="AA95" s="94"/>
      <c r="AB95" s="94"/>
      <c r="AC95" s="166"/>
    </row>
    <row r="96" spans="3:29" ht="15.95" customHeight="1" x14ac:dyDescent="0.25">
      <c r="C96" s="71"/>
      <c r="D96"/>
      <c r="E96"/>
      <c r="F96"/>
      <c r="G96" s="53"/>
      <c r="H96"/>
      <c r="I96"/>
      <c r="J96"/>
      <c r="K96"/>
      <c r="L96"/>
      <c r="M96"/>
      <c r="N96"/>
      <c r="S96"/>
      <c r="AC96" s="166"/>
    </row>
    <row r="97" spans="3:29" ht="15.95" customHeight="1" thickBot="1" x14ac:dyDescent="0.3">
      <c r="C97" s="83" t="s">
        <v>29</v>
      </c>
      <c r="D97" s="84" t="s">
        <v>13</v>
      </c>
      <c r="E97" s="85" t="s">
        <v>14</v>
      </c>
      <c r="F97"/>
      <c r="G97" s="53"/>
      <c r="H97"/>
      <c r="I97"/>
      <c r="J97"/>
      <c r="K97"/>
      <c r="L97"/>
      <c r="M97"/>
      <c r="N97"/>
      <c r="Q97" s="54"/>
      <c r="S97"/>
      <c r="AC97" s="166"/>
    </row>
    <row r="98" spans="3:29" ht="15.95" customHeight="1" thickTop="1" x14ac:dyDescent="0.25">
      <c r="C98" s="86" t="str">
        <f>'Suivi  Détaillé'!C22</f>
        <v xml:space="preserve">Accueil du client </v>
      </c>
      <c r="D98" s="87">
        <f>IFERROR(VLOOKUP(TableauFraisExploitation814[[#This Row],[Sous  Item]],'Suivi  Détaillé'!C:D,2,0),"")</f>
        <v>1</v>
      </c>
      <c r="E98" s="87">
        <f>IFERROR(100%-TableauFraisExploitation814[[#This Row],[Atteint]],"")</f>
        <v>0</v>
      </c>
      <c r="F98"/>
      <c r="G98" s="53"/>
      <c r="H98"/>
      <c r="I98"/>
      <c r="J98"/>
      <c r="K98"/>
      <c r="L98"/>
      <c r="M98"/>
      <c r="N98"/>
      <c r="Q98" s="54"/>
      <c r="S98"/>
      <c r="AC98" s="166"/>
    </row>
    <row r="99" spans="3:29" ht="15.95" customHeight="1" x14ac:dyDescent="0.25">
      <c r="C99" s="86" t="str">
        <f>'Suivi  Détaillé'!C23</f>
        <v>Présentation</v>
      </c>
      <c r="D99" s="87">
        <f>IFERROR(VLOOKUP(TableauFraisExploitation814[[#This Row],[Sous  Item]],'Suivi  Détaillé'!C:D,2,0),"")</f>
        <v>1</v>
      </c>
      <c r="E99" s="87">
        <f>IFERROR(100%-TableauFraisExploitation814[[#This Row],[Atteint]],"")</f>
        <v>0</v>
      </c>
      <c r="F99"/>
      <c r="G99" s="53"/>
      <c r="H99"/>
      <c r="I99"/>
      <c r="J99"/>
      <c r="K99"/>
      <c r="L99"/>
      <c r="M99"/>
      <c r="N99"/>
      <c r="Q99" s="54"/>
      <c r="S99"/>
      <c r="AC99" s="166"/>
    </row>
    <row r="100" spans="3:29" ht="15.95" hidden="1" customHeight="1" x14ac:dyDescent="0.25">
      <c r="C100" s="86" t="e">
        <f>'Suivi  Détaillé'!C24</f>
        <v>#REF!</v>
      </c>
      <c r="D100" s="87" t="str">
        <f>IFERROR(VLOOKUP(TableauFraisExploitation814[[#This Row],[Sous  Item]],'Suivi  Détaillé'!C:D,2,0),"")</f>
        <v/>
      </c>
      <c r="E100" s="87" t="str">
        <f>IFERROR(100%-TableauFraisExploitation814[[#This Row],[Atteint]],"")</f>
        <v/>
      </c>
      <c r="F100"/>
      <c r="G100" s="53"/>
      <c r="H100"/>
      <c r="I100"/>
      <c r="J100"/>
      <c r="K100"/>
      <c r="L100"/>
      <c r="M100"/>
      <c r="N100"/>
      <c r="Q100" s="54"/>
      <c r="S100"/>
      <c r="AC100" s="166"/>
    </row>
    <row r="101" spans="3:29" ht="15.95" hidden="1" customHeight="1" x14ac:dyDescent="0.25">
      <c r="C101" s="86" t="e">
        <f>'Suivi  Détaillé'!C25</f>
        <v>#REF!</v>
      </c>
      <c r="D101" s="87" t="str">
        <f>IFERROR(VLOOKUP(TableauFraisExploitation814[[#This Row],[Sous  Item]],'Suivi  Détaillé'!C:D,2,0),"")</f>
        <v/>
      </c>
      <c r="E101" s="87" t="str">
        <f>IFERROR(100%-TableauFraisExploitation814[[#This Row],[Atteint]],"")</f>
        <v/>
      </c>
      <c r="F101"/>
      <c r="G101" s="53"/>
      <c r="H101"/>
      <c r="I101"/>
      <c r="J101"/>
      <c r="K101"/>
      <c r="L101"/>
      <c r="M101"/>
      <c r="N101"/>
      <c r="Q101" s="54"/>
      <c r="S101"/>
      <c r="AC101" s="166"/>
    </row>
    <row r="102" spans="3:29" ht="15.95" hidden="1" customHeight="1" x14ac:dyDescent="0.25">
      <c r="C102" s="86" t="e">
        <f>'Suivi  Détaillé'!C26</f>
        <v>#REF!</v>
      </c>
      <c r="D102" s="87" t="str">
        <f>IFERROR(VLOOKUP(TableauFraisExploitation814[[#This Row],[Sous  Item]],'Suivi  Détaillé'!C:D,2,0),"")</f>
        <v/>
      </c>
      <c r="E102" s="87" t="str">
        <f>IFERROR(100%-TableauFraisExploitation814[[#This Row],[Atteint]],"")</f>
        <v/>
      </c>
      <c r="F102"/>
      <c r="G102" s="53"/>
      <c r="H102"/>
      <c r="I102"/>
      <c r="J102"/>
      <c r="K102"/>
      <c r="L102"/>
      <c r="M102"/>
      <c r="N102"/>
      <c r="Q102" s="54"/>
      <c r="S102"/>
      <c r="AC102" s="166"/>
    </row>
    <row r="103" spans="3:29" ht="15.95" hidden="1" customHeight="1" x14ac:dyDescent="0.25">
      <c r="C103" s="86" t="e">
        <f>'Suivi  Détaillé'!C27</f>
        <v>#REF!</v>
      </c>
      <c r="D103" s="87" t="str">
        <f>IFERROR(VLOOKUP(TableauFraisExploitation814[[#This Row],[Sous  Item]],'Suivi  Détaillé'!C:D,2,0),"")</f>
        <v/>
      </c>
      <c r="E103" s="87" t="str">
        <f>IFERROR(100%-TableauFraisExploitation814[[#This Row],[Atteint]],"")</f>
        <v/>
      </c>
      <c r="F103"/>
      <c r="G103" s="53"/>
      <c r="H103"/>
      <c r="I103"/>
      <c r="J103"/>
      <c r="K103"/>
      <c r="L103"/>
      <c r="M103"/>
      <c r="N103"/>
      <c r="Q103" s="54"/>
      <c r="S103"/>
      <c r="AC103" s="166"/>
    </row>
    <row r="104" spans="3:29" ht="15.95" hidden="1" customHeight="1" x14ac:dyDescent="0.25">
      <c r="C104" s="86" t="e">
        <f>'Suivi  Détaillé'!C28</f>
        <v>#REF!</v>
      </c>
      <c r="D104" s="87" t="str">
        <f>IFERROR(VLOOKUP(TableauFraisExploitation814[[#This Row],[Sous  Item]],'Suivi  Détaillé'!C:D,2,0),"")</f>
        <v/>
      </c>
      <c r="E104" s="87" t="str">
        <f>IFERROR(100%-TableauFraisExploitation814[[#This Row],[Atteint]],"")</f>
        <v/>
      </c>
      <c r="F104"/>
      <c r="G104" s="53"/>
      <c r="H104"/>
      <c r="I104"/>
      <c r="J104"/>
      <c r="K104"/>
      <c r="L104"/>
      <c r="M104"/>
      <c r="N104"/>
      <c r="Q104" s="54"/>
      <c r="S104"/>
      <c r="AC104" s="166"/>
    </row>
    <row r="105" spans="3:29" ht="15.95" hidden="1" customHeight="1" x14ac:dyDescent="0.25">
      <c r="C105" s="86" t="e">
        <f>'Suivi  Détaillé'!C29</f>
        <v>#REF!</v>
      </c>
      <c r="D105" s="87" t="str">
        <f>IFERROR(VLOOKUP(TableauFraisExploitation814[[#This Row],[Sous  Item]],'Suivi  Détaillé'!C:D,2,0),"")</f>
        <v/>
      </c>
      <c r="E105" s="87" t="str">
        <f>IFERROR(100%-TableauFraisExploitation814[[#This Row],[Atteint]],"")</f>
        <v/>
      </c>
      <c r="F105"/>
      <c r="G105" s="53"/>
      <c r="H105"/>
      <c r="I105"/>
      <c r="J105"/>
      <c r="K105"/>
      <c r="L105"/>
      <c r="M105"/>
      <c r="N105"/>
      <c r="Q105" s="54"/>
      <c r="S105"/>
      <c r="AC105" s="166"/>
    </row>
    <row r="106" spans="3:29" ht="15.95" hidden="1" customHeight="1" x14ac:dyDescent="0.25">
      <c r="C106" s="86" t="e">
        <f>'Suivi  Détaillé'!C30</f>
        <v>#REF!</v>
      </c>
      <c r="D106" s="87" t="str">
        <f>IFERROR(VLOOKUP(TableauFraisExploitation814[[#This Row],[Sous  Item]],'Suivi  Détaillé'!C:D,2,0),"")</f>
        <v/>
      </c>
      <c r="E106" s="87" t="str">
        <f>IFERROR(100%-TableauFraisExploitation814[[#This Row],[Atteint]],"")</f>
        <v/>
      </c>
      <c r="F106"/>
      <c r="G106" s="53"/>
      <c r="H106"/>
      <c r="I106"/>
      <c r="J106"/>
      <c r="K106"/>
      <c r="L106"/>
      <c r="M106"/>
      <c r="N106"/>
      <c r="Q106" s="54"/>
      <c r="S106"/>
      <c r="AC106" s="166"/>
    </row>
    <row r="107" spans="3:29" ht="15.95" hidden="1" customHeight="1" x14ac:dyDescent="0.25">
      <c r="C107" s="86" t="e">
        <f>'Suivi  Détaillé'!C31</f>
        <v>#REF!</v>
      </c>
      <c r="D107" s="87" t="str">
        <f>IFERROR(VLOOKUP(TableauFraisExploitation814[[#This Row],[Sous  Item]],'Suivi  Détaillé'!C:D,2,0),"")</f>
        <v/>
      </c>
      <c r="E107" s="87" t="str">
        <f>IFERROR(100%-TableauFraisExploitation814[[#This Row],[Atteint]],"")</f>
        <v/>
      </c>
      <c r="F107"/>
      <c r="G107" s="53"/>
      <c r="H107"/>
      <c r="I107"/>
      <c r="J107"/>
      <c r="K107"/>
      <c r="L107"/>
      <c r="M107"/>
      <c r="N107"/>
      <c r="Q107" s="54"/>
      <c r="S107"/>
      <c r="AC107" s="166"/>
    </row>
    <row r="108" spans="3:29" ht="15.95" hidden="1" customHeight="1" x14ac:dyDescent="0.25">
      <c r="C108" s="86" t="e">
        <f>'Suivi  Détaillé'!C32</f>
        <v>#REF!</v>
      </c>
      <c r="D108" s="87" t="str">
        <f>IFERROR(VLOOKUP(TableauFraisExploitation814[[#This Row],[Sous  Item]],'Suivi  Détaillé'!C:D,2,0),"")</f>
        <v/>
      </c>
      <c r="E108" s="87" t="str">
        <f>IFERROR(100%-TableauFraisExploitation814[[#This Row],[Atteint]],"")</f>
        <v/>
      </c>
      <c r="F108"/>
      <c r="G108" s="53"/>
      <c r="H108"/>
      <c r="I108"/>
      <c r="J108"/>
      <c r="K108"/>
      <c r="L108"/>
      <c r="M108"/>
      <c r="N108"/>
      <c r="Q108" s="54"/>
      <c r="S108"/>
      <c r="AC108" s="166"/>
    </row>
    <row r="109" spans="3:29" ht="15.95" hidden="1" customHeight="1" x14ac:dyDescent="0.25">
      <c r="C109" s="86" t="e">
        <f>'Suivi  Détaillé'!C33</f>
        <v>#REF!</v>
      </c>
      <c r="D109" s="87" t="str">
        <f>IFERROR(VLOOKUP(TableauFraisExploitation814[[#This Row],[Sous  Item]],'Suivi  Détaillé'!C:D,2,0),"")</f>
        <v/>
      </c>
      <c r="E109" s="87" t="str">
        <f>IFERROR(100%-TableauFraisExploitation814[[#This Row],[Atteint]],"")</f>
        <v/>
      </c>
      <c r="F109"/>
      <c r="G109" s="53"/>
      <c r="H109"/>
      <c r="I109"/>
      <c r="J109"/>
      <c r="K109"/>
      <c r="L109"/>
      <c r="M109"/>
      <c r="N109"/>
      <c r="Q109" s="54"/>
      <c r="S109"/>
      <c r="AC109" s="166"/>
    </row>
    <row r="110" spans="3:29" ht="15.95" hidden="1" customHeight="1" x14ac:dyDescent="0.25">
      <c r="C110" s="86" t="e">
        <f>'Suivi  Détaillé'!C34</f>
        <v>#REF!</v>
      </c>
      <c r="D110" s="87" t="str">
        <f>IFERROR(VLOOKUP(TableauFraisExploitation814[[#This Row],[Sous  Item]],'Suivi  Détaillé'!C:D,2,0),"")</f>
        <v/>
      </c>
      <c r="E110" s="87" t="str">
        <f>IFERROR(100%-TableauFraisExploitation814[[#This Row],[Atteint]],"")</f>
        <v/>
      </c>
      <c r="F110"/>
      <c r="G110" s="53"/>
      <c r="H110"/>
      <c r="I110"/>
      <c r="J110"/>
      <c r="K110"/>
      <c r="L110"/>
      <c r="M110"/>
      <c r="N110"/>
      <c r="Q110" s="54"/>
      <c r="S110"/>
      <c r="AC110" s="166"/>
    </row>
    <row r="111" spans="3:29" ht="15.95" hidden="1" customHeight="1" x14ac:dyDescent="0.25">
      <c r="C111" s="86" t="e">
        <f>'Suivi  Détaillé'!C35</f>
        <v>#REF!</v>
      </c>
      <c r="D111" s="87" t="str">
        <f>IFERROR(VLOOKUP(TableauFraisExploitation814[[#This Row],[Sous  Item]],'Suivi  Détaillé'!C:D,2,0),"")</f>
        <v/>
      </c>
      <c r="E111" s="87" t="str">
        <f>IFERROR(100%-TableauFraisExploitation814[[#This Row],[Atteint]],"")</f>
        <v/>
      </c>
      <c r="F111"/>
      <c r="G111" s="53"/>
      <c r="H111"/>
      <c r="I111"/>
      <c r="J111"/>
      <c r="K111"/>
      <c r="L111"/>
      <c r="M111"/>
      <c r="N111"/>
      <c r="Q111" s="54"/>
      <c r="S111"/>
      <c r="AC111" s="166"/>
    </row>
    <row r="112" spans="3:29" ht="15.95" hidden="1" customHeight="1" x14ac:dyDescent="0.25">
      <c r="C112" s="86" t="e">
        <f>'Suivi  Détaillé'!C36</f>
        <v>#REF!</v>
      </c>
      <c r="D112" s="87" t="str">
        <f>IFERROR(VLOOKUP(TableauFraisExploitation814[[#This Row],[Sous  Item]],'Suivi  Détaillé'!C:D,2,0),"")</f>
        <v/>
      </c>
      <c r="E112" s="87" t="str">
        <f>IFERROR(100%-TableauFraisExploitation814[[#This Row],[Atteint]],"")</f>
        <v/>
      </c>
      <c r="F112"/>
      <c r="G112" s="53"/>
      <c r="H112"/>
      <c r="I112"/>
      <c r="J112"/>
      <c r="K112"/>
      <c r="L112"/>
      <c r="M112"/>
      <c r="N112"/>
      <c r="Q112" s="54"/>
      <c r="S112"/>
      <c r="AC112" s="166"/>
    </row>
    <row r="113" spans="3:29" ht="15.95" customHeight="1" x14ac:dyDescent="0.25">
      <c r="C113" s="86" t="str">
        <f>'Suivi  Détaillé'!C39</f>
        <v>Aide à la formulation</v>
      </c>
      <c r="D113" s="87">
        <f>IFERROR(VLOOKUP(TableauFraisExploitation814[[#This Row],[Sous  Item]],'Suivi  Détaillé'!C:D,2,0),"")</f>
        <v>1</v>
      </c>
      <c r="E113" s="87">
        <f>IFERROR(100%-TableauFraisExploitation814[[#This Row],[Atteint]],"")</f>
        <v>0</v>
      </c>
      <c r="F113"/>
      <c r="G113" s="53"/>
      <c r="H113"/>
      <c r="I113"/>
      <c r="J113"/>
      <c r="K113"/>
      <c r="L113"/>
      <c r="M113"/>
      <c r="N113"/>
      <c r="Q113" s="54"/>
      <c r="S113"/>
      <c r="AC113" s="166"/>
    </row>
    <row r="114" spans="3:29" ht="15.95" customHeight="1" x14ac:dyDescent="0.25">
      <c r="C114" s="86" t="str">
        <f>'Suivi  Détaillé'!C40</f>
        <v>Analyse claire et concise du dossier/Exploitation des outils</v>
      </c>
      <c r="D114" s="87">
        <f>IFERROR(VLOOKUP(TableauFraisExploitation814[[#This Row],[Sous  Item]],'Suivi  Détaillé'!C:D,2,0),"")</f>
        <v>1</v>
      </c>
      <c r="E114" s="87">
        <f>IFERROR(100%-TableauFraisExploitation814[[#This Row],[Atteint]],"")</f>
        <v>0</v>
      </c>
      <c r="F114"/>
      <c r="G114" s="53"/>
      <c r="H114"/>
      <c r="I114"/>
      <c r="J114"/>
      <c r="K114"/>
      <c r="L114"/>
      <c r="M114"/>
      <c r="N114"/>
      <c r="Q114" s="54"/>
      <c r="S114"/>
      <c r="AC114" s="166"/>
    </row>
    <row r="115" spans="3:29" ht="15.95" customHeight="1" x14ac:dyDescent="0.25">
      <c r="C115" s="86" t="str">
        <f>'Suivi  Détaillé'!C41</f>
        <v>Reformulation de la demande</v>
      </c>
      <c r="D115" s="87">
        <f>IFERROR(VLOOKUP(TableauFraisExploitation814[[#This Row],[Sous  Item]],'Suivi  Détaillé'!C:D,2,0),"")</f>
        <v>1</v>
      </c>
      <c r="E115" s="87">
        <f>IFERROR(100%-TableauFraisExploitation814[[#This Row],[Atteint]],"")</f>
        <v>0</v>
      </c>
      <c r="F115"/>
      <c r="G115" s="53"/>
      <c r="H115"/>
      <c r="I115"/>
      <c r="J115"/>
      <c r="K115"/>
      <c r="L115"/>
      <c r="M115"/>
      <c r="N115"/>
      <c r="Q115" s="54"/>
      <c r="S115"/>
      <c r="AC115" s="166"/>
    </row>
    <row r="116" spans="3:29" ht="15.95" customHeight="1" x14ac:dyDescent="0.25">
      <c r="C116" s="86" t="str">
        <f>'Suivi  Détaillé'!C42</f>
        <v>Réponse adéquate</v>
      </c>
      <c r="D116" s="87">
        <f>IFERROR(VLOOKUP(TableauFraisExploitation814[[#This Row],[Sous  Item]],'Suivi  Détaillé'!C:D,2,0),"")</f>
        <v>1</v>
      </c>
      <c r="E116" s="87">
        <f>IFERROR(100%-TableauFraisExploitation814[[#This Row],[Atteint]],"")</f>
        <v>0</v>
      </c>
      <c r="F116"/>
      <c r="G116" s="53"/>
      <c r="H116"/>
      <c r="I116"/>
      <c r="J116"/>
      <c r="K116"/>
      <c r="L116"/>
      <c r="M116"/>
      <c r="N116"/>
      <c r="Q116" s="54"/>
      <c r="S116"/>
      <c r="AC116" s="166"/>
    </row>
    <row r="117" spans="3:29" ht="12.75" customHeight="1" x14ac:dyDescent="0.25">
      <c r="C117" s="86" t="str">
        <f>'Suivi  Détaillé'!C43</f>
        <v>Présentation des bénéfices de la solution</v>
      </c>
      <c r="D117" s="87">
        <f>IFERROR(VLOOKUP(TableauFraisExploitation814[[#This Row],[Sous  Item]],'Suivi  Détaillé'!C:D,2,0),"")</f>
        <v>1</v>
      </c>
      <c r="E117" s="87">
        <f>IFERROR(100%-TableauFraisExploitation814[[#This Row],[Atteint]],"")</f>
        <v>0</v>
      </c>
      <c r="F117"/>
      <c r="G117" s="53"/>
      <c r="H117"/>
      <c r="I117"/>
      <c r="J117"/>
      <c r="K117"/>
      <c r="L117"/>
      <c r="M117"/>
      <c r="N117"/>
      <c r="Q117" s="54"/>
      <c r="S117"/>
      <c r="AC117" s="166"/>
    </row>
    <row r="118" spans="3:29" ht="13.5" hidden="1" customHeight="1" x14ac:dyDescent="0.25">
      <c r="C118" s="86">
        <f>'Suivi  Détaillé'!C44</f>
        <v>0</v>
      </c>
      <c r="D118" s="87">
        <f>IFERROR(VLOOKUP(TableauFraisExploitation814[[#This Row],[Sous  Item]],'Suivi  Détaillé'!C:D,2,0),"")</f>
        <v>0</v>
      </c>
      <c r="E118" s="87">
        <f>IFERROR(100%-TableauFraisExploitation814[[#This Row],[Atteint]],"")</f>
        <v>1</v>
      </c>
      <c r="F118"/>
      <c r="G118" s="53"/>
      <c r="H118"/>
      <c r="I118"/>
      <c r="J118"/>
      <c r="K118"/>
      <c r="L118"/>
      <c r="M118"/>
      <c r="N118"/>
      <c r="Q118" s="54"/>
      <c r="S118"/>
      <c r="AC118" s="166"/>
    </row>
    <row r="119" spans="3:29" ht="15.95" hidden="1" customHeight="1" x14ac:dyDescent="0.25">
      <c r="C119" s="86">
        <f>'Suivi  Détaillé'!C45</f>
        <v>0</v>
      </c>
      <c r="D119" s="87">
        <f>IFERROR(VLOOKUP(TableauFraisExploitation814[[#This Row],[Sous  Item]],'Suivi  Détaillé'!C:D,2,0),"")</f>
        <v>0</v>
      </c>
      <c r="E119" s="87">
        <f>IFERROR(100%-TableauFraisExploitation814[[#This Row],[Atteint]],"")</f>
        <v>1</v>
      </c>
      <c r="F119"/>
      <c r="G119" s="53"/>
      <c r="H119"/>
      <c r="I119"/>
      <c r="J119"/>
      <c r="K119"/>
      <c r="L119"/>
      <c r="M119"/>
      <c r="N119"/>
      <c r="Q119" s="54"/>
      <c r="S119"/>
      <c r="AC119" s="166"/>
    </row>
    <row r="120" spans="3:29" ht="15.95" hidden="1" customHeight="1" x14ac:dyDescent="0.25">
      <c r="C120" s="86">
        <f>'Suivi  Détaillé'!C46</f>
        <v>0</v>
      </c>
      <c r="D120" s="87">
        <f>IFERROR(VLOOKUP(TableauFraisExploitation814[[#This Row],[Sous  Item]],'Suivi  Détaillé'!C:D,2,0),"")</f>
        <v>0</v>
      </c>
      <c r="E120" s="87">
        <f>IFERROR(100%-TableauFraisExploitation814[[#This Row],[Atteint]],"")</f>
        <v>1</v>
      </c>
      <c r="F120"/>
      <c r="G120" s="53"/>
      <c r="H120"/>
      <c r="I120"/>
      <c r="J120"/>
      <c r="K120"/>
      <c r="L120"/>
      <c r="M120"/>
      <c r="N120"/>
      <c r="Q120" s="54"/>
      <c r="S120"/>
      <c r="AC120" s="166"/>
    </row>
    <row r="121" spans="3:29" ht="15.95" hidden="1" customHeight="1" x14ac:dyDescent="0.25">
      <c r="C121" s="86">
        <f>'Suivi  Détaillé'!C47</f>
        <v>0</v>
      </c>
      <c r="D121" s="87">
        <f>IFERROR(VLOOKUP(TableauFraisExploitation814[[#This Row],[Sous  Item]],'Suivi  Détaillé'!C:D,2,0),"")</f>
        <v>0</v>
      </c>
      <c r="E121" s="87">
        <f>IFERROR(100%-TableauFraisExploitation814[[#This Row],[Atteint]],"")</f>
        <v>1</v>
      </c>
      <c r="F121"/>
      <c r="G121" s="53"/>
      <c r="H121"/>
      <c r="I121"/>
      <c r="J121"/>
      <c r="K121"/>
      <c r="L121"/>
      <c r="M121"/>
      <c r="N121"/>
      <c r="Q121" s="54"/>
      <c r="S121"/>
      <c r="AC121" s="166"/>
    </row>
    <row r="122" spans="3:29" ht="15.95" hidden="1" customHeight="1" x14ac:dyDescent="0.25">
      <c r="C122" s="86">
        <f>'Suivi  Détaillé'!C48</f>
        <v>0</v>
      </c>
      <c r="D122" s="87">
        <f>IFERROR(VLOOKUP(TableauFraisExploitation814[[#This Row],[Sous  Item]],'Suivi  Détaillé'!C:D,2,0),"")</f>
        <v>0</v>
      </c>
      <c r="E122" s="87">
        <f>IFERROR(100%-TableauFraisExploitation814[[#This Row],[Atteint]],"")</f>
        <v>1</v>
      </c>
      <c r="F122"/>
      <c r="G122" s="53"/>
      <c r="H122"/>
      <c r="I122"/>
      <c r="J122"/>
      <c r="K122"/>
      <c r="L122"/>
      <c r="M122"/>
      <c r="N122"/>
      <c r="Q122" s="54"/>
      <c r="S122"/>
      <c r="AC122" s="166"/>
    </row>
    <row r="123" spans="3:29" ht="15.95" hidden="1" customHeight="1" x14ac:dyDescent="0.25">
      <c r="C123" s="86">
        <f>'Suivi  Détaillé'!C49</f>
        <v>0</v>
      </c>
      <c r="D123" s="87">
        <f>IFERROR(VLOOKUP(TableauFraisExploitation814[[#This Row],[Sous  Item]],'Suivi  Détaillé'!C:D,2,0),"")</f>
        <v>0</v>
      </c>
      <c r="E123" s="87">
        <f>IFERROR(100%-TableauFraisExploitation814[[#This Row],[Atteint]],"")</f>
        <v>1</v>
      </c>
      <c r="F123"/>
      <c r="G123"/>
      <c r="H123"/>
      <c r="I123"/>
      <c r="J123"/>
      <c r="K123"/>
      <c r="L123"/>
      <c r="M123"/>
      <c r="N123"/>
      <c r="Q123" s="54"/>
      <c r="S123"/>
      <c r="AC123" s="166"/>
    </row>
    <row r="124" spans="3:29" ht="15.95" hidden="1" customHeight="1" x14ac:dyDescent="0.25">
      <c r="C124" s="86">
        <f>'Suivi  Détaillé'!C50</f>
        <v>0</v>
      </c>
      <c r="D124" s="87">
        <f>IFERROR(VLOOKUP(TableauFraisExploitation814[[#This Row],[Sous  Item]],'Suivi  Détaillé'!C:D,2,0),"")</f>
        <v>0</v>
      </c>
      <c r="E124" s="87">
        <f>IFERROR(100%-TableauFraisExploitation814[[#This Row],[Atteint]],"")</f>
        <v>1</v>
      </c>
      <c r="F124"/>
      <c r="G124"/>
      <c r="H124"/>
      <c r="I124"/>
      <c r="J124"/>
      <c r="K124"/>
      <c r="L124"/>
      <c r="M124"/>
      <c r="N124"/>
      <c r="Q124" s="54"/>
      <c r="S124"/>
      <c r="AC124" s="166"/>
    </row>
    <row r="125" spans="3:29" ht="15.95" hidden="1" customHeight="1" x14ac:dyDescent="0.25">
      <c r="C125" s="86">
        <f>'Suivi  Détaillé'!C51</f>
        <v>0</v>
      </c>
      <c r="D125" s="87">
        <f>IFERROR(VLOOKUP(TableauFraisExploitation814[[#This Row],[Sous  Item]],'Suivi  Détaillé'!C:D,2,0),"")</f>
        <v>0</v>
      </c>
      <c r="E125" s="87">
        <f>IFERROR(100%-TableauFraisExploitation814[[#This Row],[Atteint]],"")</f>
        <v>1</v>
      </c>
      <c r="F125"/>
      <c r="G125"/>
      <c r="H125"/>
      <c r="I125"/>
      <c r="J125"/>
      <c r="K125"/>
      <c r="L125"/>
      <c r="M125"/>
      <c r="N125"/>
      <c r="Q125" s="54"/>
      <c r="S125"/>
      <c r="AC125" s="166"/>
    </row>
    <row r="126" spans="3:29" ht="15.95" hidden="1" customHeight="1" x14ac:dyDescent="0.25">
      <c r="C126" s="86">
        <f>'Suivi  Détaillé'!C52</f>
        <v>0</v>
      </c>
      <c r="D126" s="87">
        <f>IFERROR(VLOOKUP(TableauFraisExploitation814[[#This Row],[Sous  Item]],'Suivi  Détaillé'!C:D,2,0),"")</f>
        <v>0</v>
      </c>
      <c r="E126" s="87">
        <f>IFERROR(100%-TableauFraisExploitation814[[#This Row],[Atteint]],"")</f>
        <v>1</v>
      </c>
      <c r="F126"/>
      <c r="G126"/>
      <c r="H126"/>
      <c r="I126"/>
      <c r="J126"/>
      <c r="K126"/>
      <c r="L126"/>
      <c r="M126"/>
      <c r="N126"/>
      <c r="Q126" s="54"/>
      <c r="S126"/>
      <c r="AC126" s="166"/>
    </row>
    <row r="127" spans="3:29" ht="15.95" hidden="1" customHeight="1" x14ac:dyDescent="0.25">
      <c r="C127" s="86">
        <f>'Suivi  Détaillé'!C53</f>
        <v>0</v>
      </c>
      <c r="D127" s="87">
        <f>IFERROR(VLOOKUP(TableauFraisExploitation814[[#This Row],[Sous  Item]],'Suivi  Détaillé'!C:D,2,0),"")</f>
        <v>0</v>
      </c>
      <c r="E127" s="87">
        <f>IFERROR(100%-TableauFraisExploitation814[[#This Row],[Atteint]],"")</f>
        <v>1</v>
      </c>
      <c r="F127"/>
      <c r="G127"/>
      <c r="H127"/>
      <c r="I127"/>
      <c r="J127"/>
      <c r="K127"/>
      <c r="L127"/>
      <c r="M127"/>
      <c r="N127"/>
      <c r="Q127" s="54"/>
      <c r="S127"/>
      <c r="AC127" s="166"/>
    </row>
    <row r="128" spans="3:29" ht="15.95" customHeight="1" x14ac:dyDescent="0.25">
      <c r="C128" s="86" t="str">
        <f>'Suivi  Détaillé'!C56</f>
        <v>Synthèse et validation</v>
      </c>
      <c r="D128" s="87">
        <f>IFERROR(VLOOKUP(TableauFraisExploitation814[[#This Row],[Sous  Item]],'Suivi  Détaillé'!C:D,2,0),"")</f>
        <v>1</v>
      </c>
      <c r="E128" s="87">
        <f>IFERROR(100%-TableauFraisExploitation814[[#This Row],[Atteint]],"")</f>
        <v>0</v>
      </c>
      <c r="F128"/>
      <c r="G128"/>
      <c r="H128"/>
      <c r="I128"/>
      <c r="J128"/>
      <c r="K128"/>
      <c r="L128"/>
      <c r="M128"/>
      <c r="N128"/>
      <c r="Q128" s="54"/>
      <c r="S128"/>
      <c r="AC128" s="166"/>
    </row>
    <row r="129" spans="3:29" ht="15.95" customHeight="1" x14ac:dyDescent="0.25">
      <c r="C129" s="86" t="str">
        <f>'Suivi  Détaillé'!C57</f>
        <v>Prise de congé</v>
      </c>
      <c r="D129" s="87">
        <f>IFERROR(VLOOKUP(TableauFraisExploitation814[[#This Row],[Sous  Item]],'Suivi  Détaillé'!C:D,2,0),"")</f>
        <v>1</v>
      </c>
      <c r="E129" s="87">
        <f>IFERROR(100%-TableauFraisExploitation814[[#This Row],[Atteint]],"")</f>
        <v>0</v>
      </c>
      <c r="F129"/>
      <c r="G129"/>
      <c r="H129"/>
      <c r="I129"/>
      <c r="J129"/>
      <c r="K129"/>
      <c r="L129"/>
      <c r="M129"/>
      <c r="N129"/>
      <c r="Q129" s="54"/>
      <c r="S129"/>
      <c r="AC129" s="166"/>
    </row>
    <row r="130" spans="3:29" ht="15.95" customHeight="1" x14ac:dyDescent="0.25">
      <c r="C130" s="86" t="str">
        <f>'Suivi  Détaillé'!C73</f>
        <v>Mise en attente</v>
      </c>
      <c r="D130" s="87">
        <f>IFERROR(VLOOKUP(TableauFraisExploitation814[[#This Row],[Sous  Item]],'Suivi  Détaillé'!C:D,2,0),"")</f>
        <v>1</v>
      </c>
      <c r="E130" s="87">
        <f>IFERROR(100%-TableauFraisExploitation814[[#This Row],[Atteint]],"")</f>
        <v>0</v>
      </c>
      <c r="F130"/>
      <c r="G130"/>
      <c r="H130"/>
      <c r="I130"/>
      <c r="J130"/>
      <c r="K130"/>
      <c r="L130"/>
      <c r="M130"/>
      <c r="N130"/>
      <c r="Q130" s="54"/>
      <c r="S130"/>
      <c r="AC130" s="166"/>
    </row>
    <row r="131" spans="3:29" ht="15.95" customHeight="1" x14ac:dyDescent="0.25">
      <c r="C131" s="86" t="str">
        <f>'Suivi  Détaillé'!C74</f>
        <v>Annonce de la mise en attente</v>
      </c>
      <c r="D131" s="87">
        <f>IFERROR(VLOOKUP(TableauFraisExploitation814[[#This Row],[Sous  Item]],'Suivi  Détaillé'!C:D,2,0),"")</f>
        <v>1</v>
      </c>
      <c r="E131" s="87">
        <f>IFERROR(100%-TableauFraisExploitation814[[#This Row],[Atteint]],"")</f>
        <v>0</v>
      </c>
      <c r="F131"/>
      <c r="G131"/>
      <c r="H131"/>
      <c r="I131"/>
      <c r="J131"/>
      <c r="K131"/>
      <c r="L131"/>
      <c r="M131"/>
      <c r="N131"/>
      <c r="Q131" s="54"/>
      <c r="S131"/>
      <c r="AC131" s="166"/>
    </row>
    <row r="132" spans="3:29" ht="15.95" customHeight="1" x14ac:dyDescent="0.25">
      <c r="C132" s="86" t="str">
        <f>'Suivi  Détaillé'!C75</f>
        <v>Pertinence de la mise en attente</v>
      </c>
      <c r="D132" s="87">
        <f>IFERROR(VLOOKUP(TableauFraisExploitation814[[#This Row],[Sous  Item]],'Suivi  Détaillé'!C:D,2,0),"")</f>
        <v>1</v>
      </c>
      <c r="E132" s="87">
        <f>IFERROR(100%-TableauFraisExploitation814[[#This Row],[Atteint]],"")</f>
        <v>0</v>
      </c>
      <c r="F132"/>
      <c r="G132"/>
      <c r="H132"/>
      <c r="I132"/>
      <c r="J132"/>
      <c r="K132"/>
      <c r="L132"/>
      <c r="M132"/>
      <c r="N132"/>
      <c r="Q132" s="54"/>
      <c r="S132"/>
      <c r="AC132" s="166"/>
    </row>
    <row r="133" spans="3:29" ht="15.95" customHeight="1" x14ac:dyDescent="0.25">
      <c r="C133" s="86" t="str">
        <f>'Suivi  Détaillé'!C76</f>
        <v>Gestion de la mise en attente</v>
      </c>
      <c r="D133" s="87">
        <f>IFERROR(VLOOKUP(TableauFraisExploitation814[[#This Row],[Sous  Item]],'Suivi  Détaillé'!C:D,2,0),"")</f>
        <v>1</v>
      </c>
      <c r="E133" s="87">
        <f>IFERROR(100%-TableauFraisExploitation814[[#This Row],[Atteint]],"")</f>
        <v>0</v>
      </c>
      <c r="F133"/>
      <c r="G133"/>
      <c r="H133"/>
      <c r="I133"/>
      <c r="J133"/>
      <c r="K133"/>
      <c r="L133"/>
      <c r="M133"/>
      <c r="N133"/>
      <c r="Q133" s="54"/>
      <c r="S133"/>
      <c r="AC133" s="166"/>
    </row>
    <row r="134" spans="3:29" ht="15.95" customHeight="1" x14ac:dyDescent="0.25">
      <c r="C134" s="86" t="str">
        <f>'Suivi  Détaillé'!C77</f>
        <v>Reprise définitive de la communication</v>
      </c>
      <c r="D134" s="87">
        <f>IFERROR(VLOOKUP(TableauFraisExploitation814[[#This Row],[Sous  Item]],'Suivi  Détaillé'!C:D,2,0),"")</f>
        <v>1</v>
      </c>
      <c r="E134" s="87">
        <f>IFERROR(100%-TableauFraisExploitation814[[#This Row],[Atteint]],"")</f>
        <v>0</v>
      </c>
      <c r="F134"/>
      <c r="G134"/>
      <c r="H134"/>
      <c r="I134"/>
      <c r="J134"/>
      <c r="K134"/>
      <c r="L134"/>
      <c r="M134"/>
      <c r="N134"/>
      <c r="Q134" s="54"/>
      <c r="S134"/>
      <c r="AC134" s="166"/>
    </row>
    <row r="135" spans="3:29" ht="15.95" hidden="1" customHeight="1" x14ac:dyDescent="0.25">
      <c r="C135" s="86" t="str">
        <f>'Suivi  Détaillé'!C78</f>
        <v>Temps d'attente</v>
      </c>
      <c r="D135" s="87">
        <f>IFERROR(VLOOKUP(TableauFraisExploitation814[[#This Row],[Sous  Item]],'Suivi  Détaillé'!C:D,2,0),"")</f>
        <v>1</v>
      </c>
      <c r="E135" s="87">
        <f>IFERROR(100%-TableauFraisExploitation814[[#This Row],[Atteint]],"")</f>
        <v>0</v>
      </c>
      <c r="F135"/>
      <c r="G135"/>
      <c r="H135"/>
      <c r="I135"/>
      <c r="J135"/>
      <c r="K135"/>
      <c r="L135"/>
      <c r="M135"/>
      <c r="N135"/>
      <c r="Q135" s="54"/>
      <c r="S135"/>
      <c r="AC135" s="166"/>
    </row>
    <row r="136" spans="3:29" ht="15.95" hidden="1" customHeight="1" x14ac:dyDescent="0.25">
      <c r="C136" s="86" t="str">
        <f>'Suivi  Détaillé'!C79</f>
        <v>Gestion de la mise en attente</v>
      </c>
      <c r="D136" s="87">
        <f>IFERROR(VLOOKUP(TableauFraisExploitation814[[#This Row],[Sous  Item]],'Suivi  Détaillé'!C:D,2,0),"")</f>
        <v>1</v>
      </c>
      <c r="E136" s="87">
        <f>IFERROR(100%-TableauFraisExploitation814[[#This Row],[Atteint]],"")</f>
        <v>0</v>
      </c>
      <c r="F136"/>
      <c r="G136"/>
      <c r="H136"/>
      <c r="I136"/>
      <c r="J136"/>
      <c r="K136"/>
      <c r="L136"/>
      <c r="M136"/>
      <c r="N136"/>
      <c r="Q136" s="54"/>
      <c r="S136"/>
      <c r="AC136" s="166"/>
    </row>
    <row r="137" spans="3:29" ht="15.95" hidden="1" customHeight="1" x14ac:dyDescent="0.25">
      <c r="C137" s="86" t="str">
        <f>'Suivi  Détaillé'!C80</f>
        <v>Reprise définitive de la communication</v>
      </c>
      <c r="D137" s="87">
        <f>IFERROR(VLOOKUP(TableauFraisExploitation814[[#This Row],[Sous  Item]],'Suivi  Détaillé'!C:D,2,0),"")</f>
        <v>1</v>
      </c>
      <c r="E137" s="87">
        <f>IFERROR(100%-TableauFraisExploitation814[[#This Row],[Atteint]],"")</f>
        <v>0</v>
      </c>
      <c r="F137"/>
      <c r="G137"/>
      <c r="H137"/>
      <c r="I137"/>
      <c r="J137"/>
      <c r="K137"/>
      <c r="L137"/>
      <c r="M137"/>
      <c r="N137"/>
      <c r="Q137" s="54"/>
      <c r="S137"/>
      <c r="AC137" s="166"/>
    </row>
    <row r="138" spans="3:29" ht="15.95" hidden="1" customHeight="1" x14ac:dyDescent="0.25">
      <c r="C138" s="86" t="str">
        <f>'Suivi  Détaillé'!C81</f>
        <v>Temps d'attente</v>
      </c>
      <c r="D138" s="87">
        <f>IFERROR(VLOOKUP(TableauFraisExploitation814[[#This Row],[Sous  Item]],'Suivi  Détaillé'!C:D,2,0),"")</f>
        <v>1</v>
      </c>
      <c r="E138" s="87">
        <f>IFERROR(100%-TableauFraisExploitation814[[#This Row],[Atteint]],"")</f>
        <v>0</v>
      </c>
      <c r="F138"/>
      <c r="G138"/>
      <c r="H138"/>
      <c r="I138"/>
      <c r="J138"/>
      <c r="K138"/>
      <c r="L138"/>
      <c r="M138"/>
      <c r="N138"/>
      <c r="Q138" s="54"/>
      <c r="S138"/>
      <c r="AC138" s="166"/>
    </row>
    <row r="139" spans="3:29" ht="15.95" hidden="1" customHeight="1" x14ac:dyDescent="0.25">
      <c r="C139" s="86">
        <f>'Suivi  Détaillé'!C82</f>
        <v>0</v>
      </c>
      <c r="D139" s="87">
        <f>IFERROR(VLOOKUP(TableauFraisExploitation814[[#This Row],[Sous  Item]],'Suivi  Détaillé'!C:D,2,0),"")</f>
        <v>0</v>
      </c>
      <c r="E139" s="87">
        <f>IFERROR(100%-TableauFraisExploitation814[[#This Row],[Atteint]],"")</f>
        <v>1</v>
      </c>
      <c r="F139"/>
      <c r="G139"/>
      <c r="H139"/>
      <c r="I139"/>
      <c r="J139"/>
      <c r="K139"/>
      <c r="L139"/>
      <c r="M139"/>
      <c r="N139"/>
      <c r="Q139" s="54"/>
      <c r="S139"/>
      <c r="AC139" s="166"/>
    </row>
    <row r="140" spans="3:29" ht="15.95" hidden="1" customHeight="1" x14ac:dyDescent="0.25">
      <c r="C140" s="86">
        <f>'Suivi  Détaillé'!C83</f>
        <v>0</v>
      </c>
      <c r="D140" s="87">
        <f>IFERROR(VLOOKUP(TableauFraisExploitation814[[#This Row],[Sous  Item]],'Suivi  Détaillé'!C:D,2,0),"")</f>
        <v>0</v>
      </c>
      <c r="E140" s="87">
        <f>IFERROR(100%-TableauFraisExploitation814[[#This Row],[Atteint]],"")</f>
        <v>1</v>
      </c>
      <c r="F140"/>
      <c r="G140"/>
      <c r="H140"/>
      <c r="I140"/>
      <c r="J140"/>
      <c r="K140"/>
      <c r="L140"/>
      <c r="M140"/>
      <c r="N140"/>
      <c r="Q140" s="54"/>
      <c r="S140"/>
      <c r="AC140" s="166"/>
    </row>
    <row r="141" spans="3:29" ht="15.95" hidden="1" customHeight="1" x14ac:dyDescent="0.25">
      <c r="C141" s="86">
        <f>'Suivi  Détaillé'!C84</f>
        <v>0</v>
      </c>
      <c r="D141" s="87">
        <f>IFERROR(VLOOKUP(TableauFraisExploitation814[[#This Row],[Sous  Item]],'Suivi  Détaillé'!C:D,2,0),"")</f>
        <v>0</v>
      </c>
      <c r="E141" s="87">
        <f>IFERROR(100%-TableauFraisExploitation814[[#This Row],[Atteint]],"")</f>
        <v>1</v>
      </c>
      <c r="F141"/>
      <c r="G141"/>
      <c r="H141"/>
      <c r="I141"/>
      <c r="J141"/>
      <c r="K141"/>
      <c r="L141"/>
      <c r="M141"/>
      <c r="N141"/>
      <c r="Q141" s="54"/>
      <c r="S141"/>
      <c r="AC141" s="166"/>
    </row>
    <row r="142" spans="3:29" ht="15.95" hidden="1" customHeight="1" x14ac:dyDescent="0.25">
      <c r="C142" s="86">
        <f>'Suivi  Détaillé'!C85</f>
        <v>0</v>
      </c>
      <c r="D142" s="87">
        <f>IFERROR(VLOOKUP(TableauFraisExploitation814[[#This Row],[Sous  Item]],'Suivi  Détaillé'!C:D,2,0),"")</f>
        <v>0</v>
      </c>
      <c r="E142" s="87">
        <f>IFERROR(100%-TableauFraisExploitation814[[#This Row],[Atteint]],"")</f>
        <v>1</v>
      </c>
      <c r="F142"/>
      <c r="G142"/>
      <c r="H142"/>
      <c r="I142"/>
      <c r="J142"/>
      <c r="K142"/>
      <c r="L142"/>
      <c r="M142"/>
      <c r="N142"/>
      <c r="Q142" s="54"/>
      <c r="S142"/>
      <c r="AC142" s="166"/>
    </row>
    <row r="143" spans="3:29" ht="15.95" customHeight="1" x14ac:dyDescent="0.25">
      <c r="C143" s="86" t="str">
        <f>'Suivi  Détaillé'!C78</f>
        <v>Temps d'attente</v>
      </c>
      <c r="D143" s="87">
        <f>IFERROR(VLOOKUP(TableauFraisExploitation814[[#This Row],[Sous  Item]],'Suivi  Détaillé'!C:D,2,0),"")</f>
        <v>1</v>
      </c>
      <c r="E143" s="87">
        <f>IFERROR(100%-TableauFraisExploitation814[[#This Row],[Atteint]],"")</f>
        <v>0</v>
      </c>
      <c r="F143"/>
      <c r="G143"/>
      <c r="H143"/>
      <c r="I143"/>
      <c r="J143"/>
      <c r="K143"/>
      <c r="L143"/>
      <c r="M143"/>
      <c r="N143"/>
      <c r="Q143" s="54"/>
      <c r="S143"/>
      <c r="AC143" s="166"/>
    </row>
    <row r="144" spans="3:29" ht="15.95" hidden="1" customHeight="1" x14ac:dyDescent="0.25">
      <c r="C144" s="86" t="str">
        <f>'Suivi  Détaillé'!C74</f>
        <v>Annonce de la mise en attente</v>
      </c>
      <c r="D144" s="87">
        <f>IFERROR(VLOOKUP(TableauFraisExploitation814[[#This Row],[Sous  Item]],'Suivi  Détaillé'!C:D,2,0),"")</f>
        <v>1</v>
      </c>
      <c r="E144" s="87">
        <f>IFERROR(100%-TableauFraisExploitation814[[#This Row],[Atteint]],"")</f>
        <v>0</v>
      </c>
      <c r="F144"/>
      <c r="G144"/>
      <c r="H144"/>
      <c r="I144"/>
      <c r="J144"/>
      <c r="K144"/>
      <c r="L144"/>
      <c r="M144"/>
      <c r="N144"/>
      <c r="Q144" s="54"/>
      <c r="S144"/>
      <c r="AC144" s="166"/>
    </row>
    <row r="145" spans="3:29" ht="15.95" hidden="1" customHeight="1" x14ac:dyDescent="0.25">
      <c r="C145" s="86" t="str">
        <f>'Suivi  Détaillé'!C75</f>
        <v>Pertinence de la mise en attente</v>
      </c>
      <c r="D145" s="87">
        <f>IFERROR(VLOOKUP(TableauFraisExploitation814[[#This Row],[Sous  Item]],'Suivi  Détaillé'!C:D,2,0),"")</f>
        <v>1</v>
      </c>
      <c r="E145" s="87">
        <f>IFERROR(100%-TableauFraisExploitation814[[#This Row],[Atteint]],"")</f>
        <v>0</v>
      </c>
      <c r="F145"/>
      <c r="G145"/>
      <c r="H145"/>
      <c r="I145"/>
      <c r="J145"/>
      <c r="K145"/>
      <c r="L145"/>
      <c r="M145"/>
      <c r="N145"/>
      <c r="Q145" s="54"/>
      <c r="S145"/>
      <c r="AC145" s="166"/>
    </row>
    <row r="146" spans="3:29" ht="15.95" hidden="1" customHeight="1" x14ac:dyDescent="0.25">
      <c r="C146" s="86" t="str">
        <f>'Suivi  Détaillé'!C76</f>
        <v>Gestion de la mise en attente</v>
      </c>
      <c r="D146" s="87">
        <f>IFERROR(VLOOKUP(TableauFraisExploitation814[[#This Row],[Sous  Item]],'Suivi  Détaillé'!C:D,2,0),"")</f>
        <v>1</v>
      </c>
      <c r="E146" s="87">
        <f>IFERROR(100%-TableauFraisExploitation814[[#This Row],[Atteint]],"")</f>
        <v>0</v>
      </c>
      <c r="F146"/>
      <c r="G146"/>
      <c r="H146"/>
      <c r="I146"/>
      <c r="J146"/>
      <c r="K146"/>
      <c r="L146"/>
      <c r="M146"/>
      <c r="N146"/>
      <c r="Q146" s="54"/>
      <c r="S146"/>
      <c r="AC146" s="166"/>
    </row>
    <row r="147" spans="3:29" ht="15.95" hidden="1" customHeight="1" x14ac:dyDescent="0.25">
      <c r="C147" s="86" t="str">
        <f>'Suivi  Détaillé'!C77</f>
        <v>Reprise définitive de la communication</v>
      </c>
      <c r="D147" s="87">
        <f>IFERROR(VLOOKUP(TableauFraisExploitation814[[#This Row],[Sous  Item]],'Suivi  Détaillé'!C:D,2,0),"")</f>
        <v>1</v>
      </c>
      <c r="E147" s="87">
        <f>IFERROR(100%-TableauFraisExploitation814[[#This Row],[Atteint]],"")</f>
        <v>0</v>
      </c>
      <c r="F147"/>
      <c r="G147"/>
      <c r="H147"/>
      <c r="I147"/>
      <c r="J147"/>
      <c r="K147"/>
      <c r="L147"/>
      <c r="M147"/>
      <c r="N147"/>
      <c r="Q147" s="54"/>
      <c r="S147"/>
      <c r="AC147" s="166"/>
    </row>
    <row r="148" spans="3:29" ht="15.95" hidden="1" customHeight="1" x14ac:dyDescent="0.25">
      <c r="C148" s="86" t="str">
        <f>'Suivi  Détaillé'!C78</f>
        <v>Temps d'attente</v>
      </c>
      <c r="D148" s="87">
        <f>IFERROR(VLOOKUP(TableauFraisExploitation814[[#This Row],[Sous  Item]],'Suivi  Détaillé'!C:D,2,0),"")</f>
        <v>1</v>
      </c>
      <c r="E148" s="87">
        <f>IFERROR(100%-TableauFraisExploitation814[[#This Row],[Atteint]],"")</f>
        <v>0</v>
      </c>
      <c r="F148"/>
      <c r="G148"/>
      <c r="H148"/>
      <c r="I148"/>
      <c r="J148"/>
      <c r="K148"/>
      <c r="L148"/>
      <c r="M148"/>
      <c r="N148"/>
      <c r="Q148" s="54"/>
      <c r="S148"/>
      <c r="AC148" s="166"/>
    </row>
    <row r="149" spans="3:29" ht="15.95" hidden="1" customHeight="1" x14ac:dyDescent="0.25">
      <c r="C149" s="86" t="str">
        <f>'Suivi  Détaillé'!C79</f>
        <v>Gestion de la mise en attente</v>
      </c>
      <c r="D149" s="87">
        <f>IFERROR(VLOOKUP(TableauFraisExploitation814[[#This Row],[Sous  Item]],'Suivi  Détaillé'!C:D,2,0),"")</f>
        <v>1</v>
      </c>
      <c r="E149" s="87">
        <f>IFERROR(100%-TableauFraisExploitation814[[#This Row],[Atteint]],"")</f>
        <v>0</v>
      </c>
      <c r="F149"/>
      <c r="G149"/>
      <c r="H149"/>
      <c r="I149"/>
      <c r="J149"/>
      <c r="K149"/>
      <c r="L149"/>
      <c r="M149"/>
      <c r="N149"/>
      <c r="Q149" s="54"/>
      <c r="S149"/>
      <c r="AC149" s="166"/>
    </row>
    <row r="150" spans="3:29" ht="15.95" hidden="1" customHeight="1" x14ac:dyDescent="0.25">
      <c r="C150" s="86" t="str">
        <f>'Suivi  Détaillé'!C80</f>
        <v>Reprise définitive de la communication</v>
      </c>
      <c r="D150" s="87">
        <f>IFERROR(VLOOKUP(TableauFraisExploitation814[[#This Row],[Sous  Item]],'Suivi  Détaillé'!C:D,2,0),"")</f>
        <v>1</v>
      </c>
      <c r="E150" s="87">
        <f>IFERROR(100%-TableauFraisExploitation814[[#This Row],[Atteint]],"")</f>
        <v>0</v>
      </c>
      <c r="F150"/>
      <c r="G150"/>
      <c r="H150"/>
      <c r="I150"/>
      <c r="J150"/>
      <c r="K150"/>
      <c r="L150"/>
      <c r="M150"/>
      <c r="N150"/>
      <c r="Q150" s="54"/>
      <c r="S150"/>
      <c r="AC150" s="166"/>
    </row>
    <row r="151" spans="3:29" ht="15.95" hidden="1" customHeight="1" x14ac:dyDescent="0.25">
      <c r="C151" s="86" t="str">
        <f>'Suivi  Détaillé'!C81</f>
        <v>Temps d'attente</v>
      </c>
      <c r="D151" s="87">
        <f>IFERROR(VLOOKUP(TableauFraisExploitation814[[#This Row],[Sous  Item]],'Suivi  Détaillé'!C:D,2,0),"")</f>
        <v>1</v>
      </c>
      <c r="E151" s="87">
        <f>IFERROR(100%-TableauFraisExploitation814[[#This Row],[Atteint]],"")</f>
        <v>0</v>
      </c>
      <c r="F151"/>
      <c r="G151"/>
      <c r="H151"/>
      <c r="I151"/>
      <c r="J151"/>
      <c r="K151"/>
      <c r="L151"/>
      <c r="M151"/>
      <c r="N151"/>
      <c r="Q151" s="54"/>
      <c r="S151"/>
      <c r="AC151" s="166"/>
    </row>
    <row r="152" spans="3:29" ht="15.95" hidden="1" customHeight="1" x14ac:dyDescent="0.25">
      <c r="C152" s="86">
        <f>'Suivi  Détaillé'!C82</f>
        <v>0</v>
      </c>
      <c r="D152" s="87">
        <f>IFERROR(VLOOKUP(TableauFraisExploitation814[[#This Row],[Sous  Item]],'Suivi  Détaillé'!C:D,2,0),"")</f>
        <v>0</v>
      </c>
      <c r="E152" s="87">
        <f>IFERROR(100%-TableauFraisExploitation814[[#This Row],[Atteint]],"")</f>
        <v>1</v>
      </c>
      <c r="F152"/>
      <c r="G152"/>
      <c r="H152"/>
      <c r="I152"/>
      <c r="J152"/>
      <c r="K152"/>
      <c r="L152"/>
      <c r="M152"/>
      <c r="N152"/>
      <c r="Q152" s="54"/>
      <c r="S152"/>
      <c r="AC152" s="166"/>
    </row>
    <row r="153" spans="3:29" ht="15.95" hidden="1" customHeight="1" x14ac:dyDescent="0.25">
      <c r="C153" s="86">
        <f>'Suivi  Détaillé'!C83</f>
        <v>0</v>
      </c>
      <c r="D153" s="87">
        <f>IFERROR(VLOOKUP(TableauFraisExploitation814[[#This Row],[Sous  Item]],'Suivi  Détaillé'!C:D,2,0),"")</f>
        <v>0</v>
      </c>
      <c r="E153" s="87">
        <f>IFERROR(100%-TableauFraisExploitation814[[#This Row],[Atteint]],"")</f>
        <v>1</v>
      </c>
      <c r="F153"/>
      <c r="G153"/>
      <c r="H153"/>
      <c r="I153"/>
      <c r="J153"/>
      <c r="K153"/>
      <c r="L153"/>
      <c r="M153"/>
      <c r="N153"/>
      <c r="Q153" s="54"/>
      <c r="S153"/>
      <c r="AC153" s="166"/>
    </row>
    <row r="154" spans="3:29" ht="15.95" hidden="1" customHeight="1" x14ac:dyDescent="0.25">
      <c r="C154" s="86">
        <f>'Suivi  Détaillé'!C84</f>
        <v>0</v>
      </c>
      <c r="D154" s="87">
        <f>IFERROR(VLOOKUP(TableauFraisExploitation814[[#This Row],[Sous  Item]],'Suivi  Détaillé'!C:D,2,0),"")</f>
        <v>0</v>
      </c>
      <c r="E154" s="87">
        <f>IFERROR(100%-TableauFraisExploitation814[[#This Row],[Atteint]],"")</f>
        <v>1</v>
      </c>
      <c r="F154"/>
      <c r="G154"/>
      <c r="H154"/>
      <c r="I154"/>
      <c r="J154"/>
      <c r="K154"/>
      <c r="L154"/>
      <c r="M154"/>
      <c r="N154"/>
      <c r="Q154" s="54"/>
      <c r="S154"/>
      <c r="AC154" s="166"/>
    </row>
    <row r="155" spans="3:29" ht="15.95" hidden="1" customHeight="1" x14ac:dyDescent="0.25">
      <c r="C155" s="86">
        <f>'Suivi  Détaillé'!C85</f>
        <v>0</v>
      </c>
      <c r="D155" s="87">
        <f>IFERROR(VLOOKUP(TableauFraisExploitation814[[#This Row],[Sous  Item]],'Suivi  Détaillé'!C:D,2,0),"")</f>
        <v>0</v>
      </c>
      <c r="E155" s="87">
        <f>IFERROR(100%-TableauFraisExploitation814[[#This Row],[Atteint]],"")</f>
        <v>1</v>
      </c>
      <c r="F155"/>
      <c r="G155"/>
      <c r="H155"/>
      <c r="I155"/>
      <c r="J155"/>
      <c r="K155"/>
      <c r="L155"/>
      <c r="M155"/>
      <c r="N155"/>
      <c r="Q155" s="54"/>
      <c r="S155"/>
      <c r="AC155" s="166"/>
    </row>
    <row r="156" spans="3:29" ht="15.95" hidden="1" customHeight="1" x14ac:dyDescent="0.25">
      <c r="C156" s="86">
        <f>'Suivi  Détaillé'!C86</f>
        <v>0</v>
      </c>
      <c r="D156" s="87">
        <f>IFERROR(VLOOKUP(TableauFraisExploitation814[[#This Row],[Sous  Item]],'Suivi  Détaillé'!C:D,2,0),"")</f>
        <v>0</v>
      </c>
      <c r="E156" s="87">
        <f>IFERROR(100%-TableauFraisExploitation814[[#This Row],[Atteint]],"")</f>
        <v>1</v>
      </c>
      <c r="F156"/>
      <c r="G156"/>
      <c r="H156"/>
      <c r="I156"/>
      <c r="J156"/>
      <c r="K156"/>
      <c r="L156"/>
      <c r="M156"/>
      <c r="N156"/>
      <c r="Q156" s="54"/>
      <c r="S156"/>
      <c r="AC156" s="166"/>
    </row>
    <row r="157" spans="3:29" ht="15.95" hidden="1" customHeight="1" x14ac:dyDescent="0.25">
      <c r="C157" s="86">
        <f>'Suivi  Détaillé'!C87</f>
        <v>0</v>
      </c>
      <c r="D157" s="87">
        <f>IFERROR(VLOOKUP(TableauFraisExploitation814[[#This Row],[Sous  Item]],'Suivi  Détaillé'!C:D,2,0),"")</f>
        <v>0</v>
      </c>
      <c r="E157" s="87">
        <f>IFERROR(100%-TableauFraisExploitation814[[#This Row],[Atteint]],"")</f>
        <v>1</v>
      </c>
      <c r="F157"/>
      <c r="G157"/>
      <c r="H157"/>
      <c r="I157"/>
      <c r="J157"/>
      <c r="K157"/>
      <c r="L157"/>
      <c r="M157"/>
      <c r="N157"/>
      <c r="Q157" s="54"/>
      <c r="S157"/>
      <c r="AC157" s="166"/>
    </row>
    <row r="158" spans="3:29" ht="15.95" customHeight="1" x14ac:dyDescent="0.25">
      <c r="C158" s="86" t="str">
        <f>'Suivi  Détaillé'!C90</f>
        <v>Personnalisation</v>
      </c>
      <c r="D158" s="87">
        <f>IFERROR(VLOOKUP(TableauFraisExploitation814[[#This Row],[Sous  Item]],'Suivi  Détaillé'!C:D,2,0),"")</f>
        <v>1</v>
      </c>
      <c r="E158" s="87">
        <f>IFERROR(100%-TableauFraisExploitation814[[#This Row],[Atteint]],"")</f>
        <v>0</v>
      </c>
      <c r="F158"/>
      <c r="G158"/>
      <c r="H158"/>
      <c r="I158"/>
      <c r="J158"/>
      <c r="K158"/>
      <c r="L158"/>
      <c r="M158"/>
      <c r="N158"/>
      <c r="Q158" s="54"/>
      <c r="S158"/>
      <c r="AC158" s="166"/>
    </row>
    <row r="159" spans="3:29" ht="15.95" customHeight="1" x14ac:dyDescent="0.25">
      <c r="C159" s="86" t="str">
        <f>'Suivi  Détaillé'!C91</f>
        <v>Expression orale</v>
      </c>
      <c r="D159" s="87">
        <f>IFERROR(VLOOKUP(TableauFraisExploitation814[[#This Row],[Sous  Item]],'Suivi  Détaillé'!C:D,2,0),"")</f>
        <v>1</v>
      </c>
      <c r="E159" s="87">
        <f>IFERROR(100%-TableauFraisExploitation814[[#This Row],[Atteint]],"")</f>
        <v>0</v>
      </c>
      <c r="F159"/>
      <c r="G159"/>
      <c r="H159"/>
      <c r="I159"/>
      <c r="J159"/>
      <c r="K159"/>
      <c r="L159"/>
      <c r="M159"/>
      <c r="N159"/>
      <c r="Q159" s="54"/>
      <c r="S159"/>
      <c r="AC159" s="166"/>
    </row>
    <row r="160" spans="3:29" ht="15.95" hidden="1" customHeight="1" x14ac:dyDescent="0.25">
      <c r="C160" s="86" t="str">
        <f>'Suivi  Détaillé'!C92</f>
        <v>Convivialité, ton</v>
      </c>
      <c r="D160" s="87">
        <f>IFERROR(VLOOKUP(TableauFraisExploitation814[[#This Row],[Sous  Item]],'Suivi  Détaillé'!C:D,2,0),"")</f>
        <v>1</v>
      </c>
      <c r="E160" s="87">
        <f>IFERROR(100%-TableauFraisExploitation814[[#This Row],[Atteint]],"")</f>
        <v>0</v>
      </c>
      <c r="F160"/>
      <c r="G160"/>
      <c r="H160"/>
      <c r="I160"/>
      <c r="J160"/>
      <c r="K160"/>
      <c r="L160"/>
      <c r="M160"/>
      <c r="N160"/>
      <c r="Q160" s="54"/>
      <c r="S160"/>
      <c r="AC160" s="166"/>
    </row>
    <row r="161" spans="3:29" ht="15.95" hidden="1" customHeight="1" x14ac:dyDescent="0.25">
      <c r="C161" s="86" t="str">
        <f>'Suivi  Détaillé'!C93</f>
        <v>Rythme</v>
      </c>
      <c r="D161" s="87">
        <f>IFERROR(VLOOKUP(TableauFraisExploitation814[[#This Row],[Sous  Item]],'Suivi  Détaillé'!C:D,2,0),"")</f>
        <v>1</v>
      </c>
      <c r="E161" s="87">
        <f>IFERROR(100%-TableauFraisExploitation814[[#This Row],[Atteint]],"")</f>
        <v>0</v>
      </c>
      <c r="F161"/>
      <c r="G161"/>
      <c r="H161"/>
      <c r="I161"/>
      <c r="J161"/>
      <c r="K161"/>
      <c r="L161"/>
      <c r="M161"/>
      <c r="N161"/>
      <c r="Q161" s="54"/>
      <c r="S161"/>
      <c r="AC161" s="166"/>
    </row>
    <row r="162" spans="3:29" ht="15.95" hidden="1" customHeight="1" x14ac:dyDescent="0.25">
      <c r="C162" s="86" t="str">
        <f>'Suivi  Détaillé'!C94</f>
        <v>Écoute active / Empathie</v>
      </c>
      <c r="D162" s="87">
        <f>IFERROR(VLOOKUP(TableauFraisExploitation814[[#This Row],[Sous  Item]],'Suivi  Détaillé'!C:D,2,0),"")</f>
        <v>1</v>
      </c>
      <c r="E162" s="87">
        <f>IFERROR(100%-TableauFraisExploitation814[[#This Row],[Atteint]],"")</f>
        <v>0</v>
      </c>
      <c r="F162"/>
      <c r="G162"/>
      <c r="H162"/>
      <c r="I162"/>
      <c r="J162"/>
      <c r="K162"/>
      <c r="L162"/>
      <c r="M162"/>
      <c r="N162"/>
      <c r="Q162" s="54"/>
      <c r="S162"/>
      <c r="AC162" s="166"/>
    </row>
    <row r="163" spans="3:29" ht="15.95" hidden="1" customHeight="1" x14ac:dyDescent="0.25">
      <c r="C163" s="86" t="str">
        <f>'Suivi  Détaillé'!C95</f>
        <v>Directivité / Gestion de l'entretien</v>
      </c>
      <c r="D163" s="87">
        <f>IFERROR(VLOOKUP(TableauFraisExploitation814[[#This Row],[Sous  Item]],'Suivi  Détaillé'!C:D,2,0),"")</f>
        <v>1</v>
      </c>
      <c r="E163" s="87">
        <f>IFERROR(100%-TableauFraisExploitation814[[#This Row],[Atteint]],"")</f>
        <v>0</v>
      </c>
      <c r="F163"/>
      <c r="G163"/>
      <c r="H163"/>
      <c r="I163"/>
      <c r="J163"/>
      <c r="K163"/>
      <c r="L163"/>
      <c r="M163"/>
      <c r="N163"/>
      <c r="Q163" s="54"/>
      <c r="S163"/>
      <c r="AC163" s="166"/>
    </row>
    <row r="164" spans="3:29" ht="15.95" hidden="1" customHeight="1" x14ac:dyDescent="0.25">
      <c r="C164" s="86" t="str">
        <f>'Suivi  Détaillé'!C96</f>
        <v>Pro activité &amp; valorisation</v>
      </c>
      <c r="D164" s="87">
        <f>IFERROR(VLOOKUP(TableauFraisExploitation814[[#This Row],[Sous  Item]],'Suivi  Détaillé'!C:D,2,0),"")</f>
        <v>1</v>
      </c>
      <c r="E164" s="87">
        <f>IFERROR(100%-TableauFraisExploitation814[[#This Row],[Atteint]],"")</f>
        <v>0</v>
      </c>
      <c r="F164"/>
      <c r="G164"/>
      <c r="H164"/>
      <c r="I164"/>
      <c r="J164"/>
      <c r="K164"/>
      <c r="L164"/>
      <c r="M164"/>
      <c r="N164"/>
      <c r="Q164" s="54"/>
      <c r="S164"/>
      <c r="AC164" s="166"/>
    </row>
    <row r="165" spans="3:29" ht="15.95" hidden="1" customHeight="1" x14ac:dyDescent="0.25">
      <c r="C165" s="86" t="str">
        <f>'Suivi  Détaillé'!C97</f>
        <v>Capital confiance / Qualité relationnelle</v>
      </c>
      <c r="D165" s="87">
        <f>IFERROR(VLOOKUP(TableauFraisExploitation814[[#This Row],[Sous  Item]],'Suivi  Détaillé'!C:D,2,0),"")</f>
        <v>1</v>
      </c>
      <c r="E165" s="87">
        <f>IFERROR(100%-TableauFraisExploitation814[[#This Row],[Atteint]],"")</f>
        <v>0</v>
      </c>
      <c r="F165"/>
      <c r="G165"/>
      <c r="H165"/>
      <c r="I165"/>
      <c r="J165"/>
      <c r="K165"/>
      <c r="L165"/>
      <c r="M165"/>
      <c r="N165"/>
      <c r="Q165" s="54"/>
      <c r="S165"/>
      <c r="AC165" s="166"/>
    </row>
    <row r="166" spans="3:29" ht="15.95" hidden="1" customHeight="1" x14ac:dyDescent="0.25">
      <c r="C166" s="86" t="str">
        <f>'Suivi  Détaillé'!C98</f>
        <v>Pro activité &amp; valorisation</v>
      </c>
      <c r="D166" s="87">
        <f>IFERROR(VLOOKUP(TableauFraisExploitation814[[#This Row],[Sous  Item]],'Suivi  Détaillé'!C:D,2,0),"")</f>
        <v>1</v>
      </c>
      <c r="E166" s="87">
        <f>IFERROR(100%-TableauFraisExploitation814[[#This Row],[Atteint]],"")</f>
        <v>0</v>
      </c>
      <c r="F166"/>
      <c r="G166"/>
      <c r="H166"/>
      <c r="I166"/>
      <c r="J166"/>
      <c r="K166"/>
      <c r="L166"/>
      <c r="M166"/>
      <c r="N166"/>
      <c r="Q166" s="54"/>
      <c r="S166"/>
      <c r="AC166" s="166"/>
    </row>
    <row r="167" spans="3:29" ht="15.95" hidden="1" customHeight="1" x14ac:dyDescent="0.25">
      <c r="C167" s="86" t="str">
        <f>'Suivi  Détaillé'!C99</f>
        <v>Capital confiance / Qualité relationnelle</v>
      </c>
      <c r="D167" s="87">
        <f>IFERROR(VLOOKUP(TableauFraisExploitation814[[#This Row],[Sous  Item]],'Suivi  Détaillé'!C:D,2,0),"")</f>
        <v>1</v>
      </c>
      <c r="E167" s="87">
        <f>IFERROR(100%-TableauFraisExploitation814[[#This Row],[Atteint]],"")</f>
        <v>0</v>
      </c>
      <c r="F167"/>
      <c r="G167"/>
      <c r="H167"/>
      <c r="I167"/>
      <c r="J167"/>
      <c r="K167"/>
      <c r="L167"/>
      <c r="M167"/>
      <c r="N167"/>
      <c r="Q167" s="54"/>
      <c r="S167"/>
      <c r="AC167" s="166"/>
    </row>
    <row r="168" spans="3:29" ht="15.95" hidden="1" customHeight="1" x14ac:dyDescent="0.25">
      <c r="C168" s="86">
        <f>'Suivi  Détaillé'!C100</f>
        <v>0</v>
      </c>
      <c r="D168" s="87">
        <f>IFERROR(VLOOKUP(TableauFraisExploitation814[[#This Row],[Sous  Item]],'Suivi  Détaillé'!C:D,2,0),"")</f>
        <v>0</v>
      </c>
      <c r="E168" s="87">
        <f>IFERROR(100%-TableauFraisExploitation814[[#This Row],[Atteint]],"")</f>
        <v>1</v>
      </c>
      <c r="F168"/>
      <c r="G168"/>
      <c r="H168"/>
      <c r="I168"/>
      <c r="J168"/>
      <c r="K168"/>
      <c r="L168"/>
      <c r="M168"/>
      <c r="N168"/>
      <c r="Q168" s="54"/>
      <c r="S168"/>
      <c r="AC168" s="166"/>
    </row>
    <row r="169" spans="3:29" ht="24.75" hidden="1" customHeight="1" x14ac:dyDescent="0.25">
      <c r="C169" s="86">
        <f>'Suivi  Détaillé'!C101</f>
        <v>0</v>
      </c>
      <c r="D169" s="87">
        <f>IFERROR(VLOOKUP(TableauFraisExploitation814[[#This Row],[Sous  Item]],'Suivi  Détaillé'!C:D,2,0),"")</f>
        <v>0</v>
      </c>
      <c r="E169" s="87">
        <f>IFERROR(100%-TableauFraisExploitation814[[#This Row],[Atteint]],"")</f>
        <v>1</v>
      </c>
      <c r="F169"/>
      <c r="G169"/>
      <c r="H169"/>
      <c r="I169"/>
      <c r="J169"/>
      <c r="K169"/>
      <c r="L169"/>
      <c r="M169"/>
      <c r="N169"/>
      <c r="Q169" s="54"/>
      <c r="S169"/>
      <c r="AC169" s="166"/>
    </row>
    <row r="170" spans="3:29" ht="24.75" hidden="1" customHeight="1" x14ac:dyDescent="0.25">
      <c r="C170" s="86">
        <f>'Suivi  Détaillé'!C102</f>
        <v>0</v>
      </c>
      <c r="D170" s="87">
        <f>IFERROR(VLOOKUP(TableauFraisExploitation814[[#This Row],[Sous  Item]],'Suivi  Détaillé'!C:D,2,0),"")</f>
        <v>0</v>
      </c>
      <c r="E170" s="87">
        <f>IFERROR(100%-TableauFraisExploitation814[[#This Row],[Atteint]],"")</f>
        <v>1</v>
      </c>
      <c r="F170"/>
      <c r="G170"/>
      <c r="H170"/>
      <c r="I170"/>
      <c r="J170"/>
      <c r="K170"/>
      <c r="L170"/>
      <c r="M170"/>
      <c r="N170"/>
      <c r="Q170" s="54"/>
      <c r="S170"/>
      <c r="AC170" s="166"/>
    </row>
    <row r="171" spans="3:29" ht="24.75" hidden="1" customHeight="1" x14ac:dyDescent="0.25">
      <c r="C171" s="86">
        <f>'Suivi  Détaillé'!C103</f>
        <v>0</v>
      </c>
      <c r="D171" s="87">
        <f>IFERROR(VLOOKUP(TableauFraisExploitation814[[#This Row],[Sous  Item]],'Suivi  Détaillé'!C:D,2,0),"")</f>
        <v>0</v>
      </c>
      <c r="E171" s="87">
        <f>IFERROR(100%-TableauFraisExploitation814[[#This Row],[Atteint]],"")</f>
        <v>1</v>
      </c>
      <c r="F171"/>
      <c r="G171"/>
      <c r="H171"/>
      <c r="I171"/>
      <c r="J171"/>
      <c r="K171"/>
      <c r="L171"/>
      <c r="M171"/>
      <c r="N171"/>
      <c r="Q171" s="54"/>
      <c r="AC171" s="166"/>
    </row>
    <row r="172" spans="3:29" ht="15.95" hidden="1" customHeight="1" x14ac:dyDescent="0.25">
      <c r="C172" s="86">
        <f>'Suivi  Détaillé'!C104</f>
        <v>0</v>
      </c>
      <c r="D172" s="87">
        <f>IFERROR(VLOOKUP(TableauFraisExploitation814[[#This Row],[Sous  Item]],'Suivi  Détaillé'!C:D,2,0),"")</f>
        <v>0</v>
      </c>
      <c r="E172" s="87">
        <f>IFERROR(100%-TableauFraisExploitation814[[#This Row],[Atteint]],"")</f>
        <v>1</v>
      </c>
      <c r="F172"/>
      <c r="G172"/>
      <c r="H172"/>
      <c r="I172"/>
      <c r="J172"/>
      <c r="K172"/>
      <c r="L172"/>
      <c r="M172"/>
      <c r="N172"/>
      <c r="Q172" s="54"/>
      <c r="AC172" s="166"/>
    </row>
    <row r="173" spans="3:29" ht="15.95" customHeight="1" x14ac:dyDescent="0.25">
      <c r="C173" s="86" t="str">
        <f>'Suivi  Détaillé'!C92</f>
        <v>Convivialité, ton</v>
      </c>
      <c r="D173" s="87">
        <f>IFERROR(VLOOKUP(TableauFraisExploitation814[[#This Row],[Sous  Item]],'Suivi  Détaillé'!C:D,2,0),"")</f>
        <v>1</v>
      </c>
      <c r="E173" s="87">
        <f>IFERROR(100%-TableauFraisExploitation814[[#This Row],[Atteint]],"")</f>
        <v>0</v>
      </c>
      <c r="F173"/>
      <c r="G173"/>
      <c r="H173"/>
      <c r="I173"/>
      <c r="J173"/>
      <c r="K173"/>
      <c r="L173"/>
      <c r="M173"/>
      <c r="N173"/>
      <c r="Q173" s="54"/>
      <c r="AC173" s="166"/>
    </row>
    <row r="174" spans="3:29" ht="15.95" customHeight="1" x14ac:dyDescent="0.25">
      <c r="C174" s="86" t="str">
        <f>'Suivi  Détaillé'!C93</f>
        <v>Rythme</v>
      </c>
      <c r="D174" s="87">
        <f>IFERROR(VLOOKUP(TableauFraisExploitation814[[#This Row],[Sous  Item]],'Suivi  Détaillé'!C:D,2,0),"")</f>
        <v>1</v>
      </c>
      <c r="E174" s="87">
        <f>IFERROR(100%-TableauFraisExploitation814[[#This Row],[Atteint]],"")</f>
        <v>0</v>
      </c>
      <c r="F174"/>
      <c r="G174"/>
      <c r="H174"/>
      <c r="I174"/>
      <c r="J174"/>
      <c r="K174"/>
      <c r="L174"/>
      <c r="M174"/>
      <c r="N174"/>
      <c r="Q174" s="54"/>
      <c r="AC174" s="166"/>
    </row>
    <row r="175" spans="3:29" ht="15.95" customHeight="1" x14ac:dyDescent="0.25">
      <c r="C175" s="86" t="str">
        <f>'Suivi  Détaillé'!C94</f>
        <v>Écoute active / Empathie</v>
      </c>
      <c r="D175" s="87">
        <f>IFERROR(VLOOKUP(TableauFraisExploitation814[[#This Row],[Sous  Item]],'Suivi  Détaillé'!C:D,2,0),"")</f>
        <v>1</v>
      </c>
      <c r="E175" s="87">
        <f>IFERROR(100%-TableauFraisExploitation814[[#This Row],[Atteint]],"")</f>
        <v>0</v>
      </c>
      <c r="F175"/>
      <c r="G175"/>
      <c r="H175"/>
      <c r="I175"/>
      <c r="J175"/>
      <c r="K175"/>
      <c r="L175"/>
      <c r="M175"/>
      <c r="N175"/>
      <c r="Q175" s="54"/>
      <c r="AC175" s="166"/>
    </row>
    <row r="176" spans="3:29" ht="15.95" customHeight="1" x14ac:dyDescent="0.25">
      <c r="C176" s="86" t="str">
        <f>'Suivi  Détaillé'!C95</f>
        <v>Directivité / Gestion de l'entretien</v>
      </c>
      <c r="D176" s="87">
        <f>IFERROR(VLOOKUP(TableauFraisExploitation814[[#This Row],[Sous  Item]],'Suivi  Détaillé'!C:D,2,0),"")</f>
        <v>1</v>
      </c>
      <c r="E176" s="87">
        <f>IFERROR(100%-TableauFraisExploitation814[[#This Row],[Atteint]],"")</f>
        <v>0</v>
      </c>
      <c r="F176"/>
      <c r="G176"/>
      <c r="H176"/>
      <c r="I176"/>
      <c r="J176"/>
      <c r="K176"/>
      <c r="L176"/>
      <c r="M176"/>
      <c r="N176"/>
      <c r="Q176" s="54"/>
      <c r="AC176" s="166"/>
    </row>
    <row r="177" spans="3:29" ht="15.95" customHeight="1" x14ac:dyDescent="0.25">
      <c r="C177" s="86" t="str">
        <f>'Suivi  Détaillé'!C96</f>
        <v>Pro activité &amp; valorisation</v>
      </c>
      <c r="D177" s="87">
        <f>IFERROR(VLOOKUP(TableauFraisExploitation814[[#This Row],[Sous  Item]],'Suivi  Détaillé'!C:D,2,0),"")</f>
        <v>1</v>
      </c>
      <c r="E177" s="87">
        <f>IFERROR(100%-TableauFraisExploitation814[[#This Row],[Atteint]],"")</f>
        <v>0</v>
      </c>
      <c r="F177"/>
      <c r="G177"/>
      <c r="H177"/>
      <c r="I177"/>
      <c r="J177"/>
      <c r="K177"/>
      <c r="L177"/>
      <c r="M177"/>
      <c r="N177"/>
      <c r="Q177" s="54"/>
      <c r="AC177" s="166"/>
    </row>
    <row r="178" spans="3:29" ht="15.95" customHeight="1" x14ac:dyDescent="0.25">
      <c r="C178" s="86" t="str">
        <f>'Suivi  Détaillé'!C97</f>
        <v>Capital confiance / Qualité relationnelle</v>
      </c>
      <c r="D178" s="87">
        <f>IFERROR(VLOOKUP(TableauFraisExploitation814[[#This Row],[Sous  Item]],'Suivi  Détaillé'!C:D,2,0),"")</f>
        <v>1</v>
      </c>
      <c r="E178" s="87">
        <f>IFERROR(100%-TableauFraisExploitation814[[#This Row],[Atteint]],"")</f>
        <v>0</v>
      </c>
      <c r="F178"/>
      <c r="G178"/>
      <c r="H178"/>
      <c r="I178"/>
      <c r="J178"/>
      <c r="K178"/>
      <c r="L178"/>
      <c r="M178"/>
      <c r="N178"/>
      <c r="Q178" s="54"/>
      <c r="AC178" s="166"/>
    </row>
    <row r="179" spans="3:29" ht="15.95" customHeight="1" x14ac:dyDescent="0.25">
      <c r="C179" s="86" t="str">
        <f>'Suivi  Détaillé'!C107</f>
        <v>Maîtrise des procédures</v>
      </c>
      <c r="D179" s="87">
        <f>IFERROR(VLOOKUP(TableauFraisExploitation814[[#This Row],[Sous  Item]],'Suivi  Détaillé'!C:D,2,0),"")</f>
        <v>1</v>
      </c>
      <c r="E179" s="87">
        <f>IFERROR(100%-TableauFraisExploitation814[[#This Row],[Atteint]],"")</f>
        <v>0</v>
      </c>
      <c r="F179"/>
      <c r="G179"/>
      <c r="H179"/>
      <c r="I179"/>
      <c r="J179"/>
      <c r="K179"/>
      <c r="L179"/>
      <c r="M179"/>
      <c r="N179"/>
      <c r="Q179" s="54"/>
      <c r="AC179" s="166"/>
    </row>
    <row r="180" spans="3:29" ht="15.95" hidden="1" customHeight="1" x14ac:dyDescent="0.25">
      <c r="C180" s="86" t="e">
        <f>'Suivi  Détaillé'!C114</f>
        <v>#REF!</v>
      </c>
      <c r="D180" s="87" t="str">
        <f>IFERROR(VLOOKUP(TableauFraisExploitation814[[#This Row],[Sous  Item]],'Suivi  Détaillé'!C:D,2,0),"")</f>
        <v/>
      </c>
      <c r="E180" s="87" t="str">
        <f>IFERROR(100%-TableauFraisExploitation814[[#This Row],[Atteint]],"")</f>
        <v/>
      </c>
      <c r="F180"/>
      <c r="G180"/>
      <c r="H180"/>
      <c r="I180"/>
      <c r="J180"/>
      <c r="K180"/>
      <c r="L180"/>
      <c r="M180"/>
      <c r="N180"/>
      <c r="Q180" s="54"/>
      <c r="AC180" s="166"/>
    </row>
    <row r="181" spans="3:29" ht="15.95" hidden="1" customHeight="1" x14ac:dyDescent="0.25">
      <c r="C181" s="86" t="e">
        <f>'Suivi  Détaillé'!C115</f>
        <v>#REF!</v>
      </c>
      <c r="D181" s="87" t="str">
        <f>IFERROR(VLOOKUP(TableauFraisExploitation814[[#This Row],[Sous  Item]],'Suivi  Détaillé'!C:D,2,0),"")</f>
        <v/>
      </c>
      <c r="E181" s="87" t="str">
        <f>IFERROR(100%-TableauFraisExploitation814[[#This Row],[Atteint]],"")</f>
        <v/>
      </c>
      <c r="F181"/>
      <c r="G181"/>
      <c r="H181"/>
      <c r="I181"/>
      <c r="J181"/>
      <c r="K181"/>
      <c r="L181"/>
      <c r="M181"/>
      <c r="N181"/>
      <c r="Q181" s="54"/>
      <c r="AC181" s="166"/>
    </row>
    <row r="182" spans="3:29" ht="15.95" hidden="1" customHeight="1" x14ac:dyDescent="0.25">
      <c r="C182" s="86" t="str">
        <f>'Suivi  Détaillé'!C116</f>
        <v>Respect des engagements pris</v>
      </c>
      <c r="D182" s="87">
        <f>IFERROR(VLOOKUP(TableauFraisExploitation814[[#This Row],[Sous  Item]],'Suivi  Détaillé'!C:D,2,0),"")</f>
        <v>1</v>
      </c>
      <c r="E182" s="87">
        <f>IFERROR(100%-TableauFraisExploitation814[[#This Row],[Atteint]],"")</f>
        <v>0</v>
      </c>
      <c r="F182"/>
      <c r="G182"/>
      <c r="H182"/>
      <c r="I182"/>
      <c r="J182"/>
      <c r="K182"/>
      <c r="L182"/>
      <c r="M182"/>
      <c r="N182"/>
      <c r="Q182" s="54"/>
      <c r="AC182" s="166"/>
    </row>
    <row r="183" spans="3:29" ht="15.95" hidden="1" customHeight="1" x14ac:dyDescent="0.25">
      <c r="C183" s="86" t="str">
        <f>'Suivi  Détaillé'!C117</f>
        <v>Clarté des commentaires</v>
      </c>
      <c r="D183" s="87">
        <f>IFERROR(VLOOKUP(TableauFraisExploitation814[[#This Row],[Sous  Item]],'Suivi  Détaillé'!C:D,2,0),"")</f>
        <v>1</v>
      </c>
      <c r="E183" s="87">
        <f>IFERROR(100%-TableauFraisExploitation814[[#This Row],[Atteint]],"")</f>
        <v>0</v>
      </c>
      <c r="F183"/>
      <c r="G183"/>
      <c r="H183"/>
      <c r="I183"/>
      <c r="J183"/>
      <c r="K183"/>
      <c r="L183"/>
      <c r="M183"/>
      <c r="N183"/>
      <c r="Q183" s="54"/>
      <c r="AC183" s="166"/>
    </row>
    <row r="184" spans="3:29" ht="15.95" hidden="1" customHeight="1" x14ac:dyDescent="0.25">
      <c r="C184" s="86">
        <f>'Suivi  Détaillé'!C118</f>
        <v>0</v>
      </c>
      <c r="D184" s="87">
        <f>IFERROR(VLOOKUP(TableauFraisExploitation814[[#This Row],[Sous  Item]],'Suivi  Détaillé'!C:D,2,0),"")</f>
        <v>0</v>
      </c>
      <c r="E184" s="87">
        <f>IFERROR(100%-TableauFraisExploitation814[[#This Row],[Atteint]],"")</f>
        <v>1</v>
      </c>
      <c r="F184"/>
      <c r="G184"/>
      <c r="H184"/>
      <c r="I184"/>
      <c r="J184"/>
      <c r="K184"/>
      <c r="L184"/>
      <c r="M184"/>
      <c r="N184"/>
      <c r="Q184" s="54"/>
      <c r="AC184" s="166"/>
    </row>
    <row r="185" spans="3:29" ht="15.95" hidden="1" customHeight="1" x14ac:dyDescent="0.25">
      <c r="C185" s="86">
        <f>'Suivi  Détaillé'!C119</f>
        <v>0</v>
      </c>
      <c r="D185" s="87">
        <f>IFERROR(VLOOKUP(TableauFraisExploitation814[[#This Row],[Sous  Item]],'Suivi  Détaillé'!C:D,2,0),"")</f>
        <v>0</v>
      </c>
      <c r="E185" s="87">
        <f>IFERROR(100%-TableauFraisExploitation814[[#This Row],[Atteint]],"")</f>
        <v>1</v>
      </c>
      <c r="F185"/>
      <c r="G185"/>
      <c r="H185"/>
      <c r="I185"/>
      <c r="J185"/>
      <c r="K185"/>
      <c r="L185"/>
      <c r="M185"/>
      <c r="N185"/>
      <c r="Q185" s="54"/>
      <c r="AC185" s="166"/>
    </row>
    <row r="186" spans="3:29" ht="15.95" hidden="1" customHeight="1" x14ac:dyDescent="0.25">
      <c r="C186" s="86">
        <f>'Suivi  Détaillé'!C120</f>
        <v>0</v>
      </c>
      <c r="D186" s="87">
        <f>IFERROR(VLOOKUP(TableauFraisExploitation814[[#This Row],[Sous  Item]],'Suivi  Détaillé'!C:D,2,0),"")</f>
        <v>0</v>
      </c>
      <c r="E186" s="87">
        <f>IFERROR(100%-TableauFraisExploitation814[[#This Row],[Atteint]],"")</f>
        <v>1</v>
      </c>
      <c r="F186"/>
      <c r="G186"/>
      <c r="H186"/>
      <c r="I186"/>
      <c r="J186"/>
      <c r="K186"/>
      <c r="L186"/>
      <c r="M186"/>
      <c r="N186"/>
      <c r="Q186" s="54"/>
      <c r="AC186" s="166"/>
    </row>
    <row r="187" spans="3:29" ht="15.95" hidden="1" customHeight="1" x14ac:dyDescent="0.25">
      <c r="C187" s="86">
        <f>'Suivi  Détaillé'!C121</f>
        <v>0</v>
      </c>
      <c r="D187" s="87">
        <f>IFERROR(VLOOKUP(TableauFraisExploitation814[[#This Row],[Sous  Item]],'Suivi  Détaillé'!C:D,2,0),"")</f>
        <v>0</v>
      </c>
      <c r="E187" s="87">
        <f>IFERROR(100%-TableauFraisExploitation814[[#This Row],[Atteint]],"")</f>
        <v>1</v>
      </c>
      <c r="F187"/>
      <c r="G187"/>
      <c r="H187"/>
      <c r="I187"/>
      <c r="J187"/>
      <c r="K187"/>
      <c r="L187"/>
      <c r="M187"/>
      <c r="N187"/>
      <c r="Q187" s="54"/>
      <c r="AC187" s="166"/>
    </row>
    <row r="188" spans="3:29" ht="15.95" customHeight="1" x14ac:dyDescent="0.25">
      <c r="C188" s="86" t="str">
        <f>'Suivi  Détaillé'!C108</f>
        <v>Contre Appel</v>
      </c>
      <c r="D188" s="87">
        <f>IFERROR(VLOOKUP(TableauFraisExploitation814[[#This Row],[Sous  Item]],'Suivi  Détaillé'!C:D,2,0),"")</f>
        <v>1</v>
      </c>
      <c r="E188" s="87">
        <f>IFERROR(100%-TableauFraisExploitation814[[#This Row],[Atteint]],"")</f>
        <v>0</v>
      </c>
      <c r="F188"/>
      <c r="G188"/>
      <c r="H188"/>
      <c r="I188"/>
      <c r="J188"/>
      <c r="K188"/>
      <c r="L188"/>
      <c r="M188"/>
      <c r="N188"/>
      <c r="Q188" s="54"/>
      <c r="AC188" s="166"/>
    </row>
    <row r="189" spans="3:29" ht="15.95" customHeight="1" x14ac:dyDescent="0.25">
      <c r="C189" s="86">
        <f>'Suivi  Détaillé'!C109</f>
        <v>0</v>
      </c>
      <c r="D189" s="87">
        <f>IFERROR(VLOOKUP(TableauFraisExploitation814[[#This Row],[Sous  Item]],'Suivi  Détaillé'!C:D,2,0),"")</f>
        <v>0</v>
      </c>
      <c r="E189" s="87">
        <f>IFERROR(100%-TableauFraisExploitation814[[#This Row],[Atteint]],"")</f>
        <v>1</v>
      </c>
      <c r="F189"/>
      <c r="G189"/>
      <c r="H189"/>
      <c r="I189"/>
      <c r="J189"/>
      <c r="K189"/>
      <c r="L189"/>
      <c r="M189"/>
      <c r="N189"/>
      <c r="Q189" s="54"/>
      <c r="AC189" s="166"/>
    </row>
    <row r="190" spans="3:29" ht="15.95" hidden="1" customHeight="1" x14ac:dyDescent="0.25">
      <c r="C190" s="86">
        <f>'Suivi  Détaillé'!C126</f>
        <v>0</v>
      </c>
      <c r="D190" s="87">
        <f>IFERROR(VLOOKUP(TableauFraisExploitation814[[#This Row],[Sous  Item]],'Suivi  Détaillé'!C:D,2,0),"")</f>
        <v>0</v>
      </c>
      <c r="E190" s="87">
        <f>IFERROR(100%-TableauFraisExploitation814[[#This Row],[Atteint]],"")</f>
        <v>1</v>
      </c>
      <c r="F190"/>
      <c r="G190"/>
      <c r="H190"/>
      <c r="I190"/>
      <c r="J190"/>
      <c r="K190"/>
      <c r="L190"/>
      <c r="M190"/>
      <c r="N190"/>
      <c r="Q190" s="54"/>
      <c r="AC190" s="166"/>
    </row>
    <row r="191" spans="3:29" ht="15.95" hidden="1" customHeight="1" x14ac:dyDescent="0.25">
      <c r="C191" s="86">
        <f>'Suivi  Détaillé'!C127</f>
        <v>0</v>
      </c>
      <c r="D191" s="87">
        <f>IFERROR(VLOOKUP(TableauFraisExploitation814[[#This Row],[Sous  Item]],'Suivi  Détaillé'!C:D,2,0),"")</f>
        <v>0</v>
      </c>
      <c r="E191" s="87">
        <f>IFERROR(100%-TableauFraisExploitation814[[#This Row],[Atteint]],"")</f>
        <v>1</v>
      </c>
      <c r="F191"/>
      <c r="G191"/>
      <c r="H191"/>
      <c r="I191"/>
      <c r="J191"/>
      <c r="K191"/>
      <c r="L191"/>
      <c r="M191"/>
      <c r="N191"/>
      <c r="Q191" s="54"/>
      <c r="AC191" s="166"/>
    </row>
    <row r="192" spans="3:29" ht="15.95" hidden="1" customHeight="1" x14ac:dyDescent="0.25">
      <c r="C192" s="86">
        <f>'Suivi  Détaillé'!C128</f>
        <v>0</v>
      </c>
      <c r="D192" s="87">
        <f>IFERROR(VLOOKUP(TableauFraisExploitation814[[#This Row],[Sous  Item]],'Suivi  Détaillé'!C:D,2,0),"")</f>
        <v>0</v>
      </c>
      <c r="E192" s="87">
        <f>IFERROR(100%-TableauFraisExploitation814[[#This Row],[Atteint]],"")</f>
        <v>1</v>
      </c>
      <c r="F192"/>
      <c r="G192"/>
      <c r="H192"/>
      <c r="I192"/>
      <c r="J192"/>
      <c r="K192"/>
      <c r="L192"/>
      <c r="M192"/>
      <c r="N192"/>
      <c r="Q192" s="54"/>
      <c r="AC192" s="166"/>
    </row>
    <row r="193" spans="3:29" ht="15.95" hidden="1" customHeight="1" x14ac:dyDescent="0.25">
      <c r="C193" s="86">
        <f>'Suivi  Détaillé'!C129</f>
        <v>0</v>
      </c>
      <c r="D193" s="87">
        <f>IFERROR(VLOOKUP(TableauFraisExploitation814[[#This Row],[Sous  Item]],'Suivi  Détaillé'!C:D,2,0),"")</f>
        <v>0</v>
      </c>
      <c r="E193" s="87">
        <f>IFERROR(100%-TableauFraisExploitation814[[#This Row],[Atteint]],"")</f>
        <v>1</v>
      </c>
      <c r="F193"/>
      <c r="G193"/>
      <c r="H193"/>
      <c r="I193"/>
      <c r="J193"/>
      <c r="K193"/>
      <c r="L193"/>
      <c r="M193"/>
      <c r="N193"/>
      <c r="Q193" s="54"/>
      <c r="AC193" s="166"/>
    </row>
    <row r="194" spans="3:29" ht="15.95" hidden="1" customHeight="1" x14ac:dyDescent="0.25">
      <c r="C194" s="86">
        <f>'Suivi  Détaillé'!C130</f>
        <v>0</v>
      </c>
      <c r="D194" s="87">
        <f>IFERROR(VLOOKUP(TableauFraisExploitation814[[#This Row],[Sous  Item]],'Suivi  Détaillé'!C:D,2,0),"")</f>
        <v>0</v>
      </c>
      <c r="E194" s="87">
        <f>IFERROR(100%-TableauFraisExploitation814[[#This Row],[Atteint]],"")</f>
        <v>1</v>
      </c>
      <c r="F194"/>
      <c r="G194"/>
      <c r="H194"/>
      <c r="I194"/>
      <c r="J194"/>
      <c r="K194"/>
      <c r="L194"/>
      <c r="M194"/>
      <c r="N194"/>
      <c r="Q194" s="54"/>
      <c r="AC194" s="166"/>
    </row>
    <row r="195" spans="3:29" ht="15.95" hidden="1" customHeight="1" x14ac:dyDescent="0.25">
      <c r="C195" s="86">
        <f>'Suivi  Détaillé'!C131</f>
        <v>0</v>
      </c>
      <c r="D195" s="87">
        <f>IFERROR(VLOOKUP(TableauFraisExploitation814[[#This Row],[Sous  Item]],'Suivi  Détaillé'!C:D,2,0),"")</f>
        <v>0</v>
      </c>
      <c r="E195" s="87">
        <f>IFERROR(100%-TableauFraisExploitation814[[#This Row],[Atteint]],"")</f>
        <v>1</v>
      </c>
      <c r="F195"/>
      <c r="G195"/>
      <c r="H195"/>
      <c r="I195"/>
      <c r="J195"/>
      <c r="K195"/>
      <c r="L195"/>
      <c r="M195"/>
      <c r="N195"/>
      <c r="Q195" s="54"/>
      <c r="AC195" s="166"/>
    </row>
    <row r="196" spans="3:29" ht="15.95" hidden="1" customHeight="1" x14ac:dyDescent="0.25">
      <c r="C196" s="86">
        <f>'Suivi  Détaillé'!C132</f>
        <v>0</v>
      </c>
      <c r="D196" s="87">
        <f>IFERROR(VLOOKUP(TableauFraisExploitation814[[#This Row],[Sous  Item]],'Suivi  Détaillé'!C:D,2,0),"")</f>
        <v>0</v>
      </c>
      <c r="E196" s="87">
        <f>IFERROR(100%-TableauFraisExploitation814[[#This Row],[Atteint]],"")</f>
        <v>1</v>
      </c>
      <c r="F196"/>
      <c r="G196"/>
      <c r="H196"/>
      <c r="I196"/>
      <c r="J196"/>
      <c r="K196"/>
      <c r="L196"/>
      <c r="M196"/>
      <c r="N196"/>
      <c r="Q196" s="54"/>
      <c r="AC196" s="166"/>
    </row>
    <row r="197" spans="3:29" ht="15.95" hidden="1" customHeight="1" x14ac:dyDescent="0.25">
      <c r="C197" s="86">
        <f>'Suivi  Détaillé'!C133</f>
        <v>0</v>
      </c>
      <c r="D197" s="87">
        <f>IFERROR(VLOOKUP(TableauFraisExploitation814[[#This Row],[Sous  Item]],'Suivi  Détaillé'!C:D,2,0),"")</f>
        <v>0</v>
      </c>
      <c r="E197" s="87">
        <f>IFERROR(100%-TableauFraisExploitation814[[#This Row],[Atteint]],"")</f>
        <v>1</v>
      </c>
      <c r="F197"/>
      <c r="G197"/>
      <c r="H197"/>
      <c r="I197"/>
      <c r="J197"/>
      <c r="K197"/>
      <c r="L197"/>
      <c r="M197"/>
      <c r="N197"/>
      <c r="Q197" s="54"/>
      <c r="AC197" s="166"/>
    </row>
    <row r="198" spans="3:29" ht="15.95" hidden="1" customHeight="1" x14ac:dyDescent="0.25">
      <c r="C198" s="86">
        <f>'Suivi  Détaillé'!C134</f>
        <v>0</v>
      </c>
      <c r="D198" s="87">
        <f>IFERROR(VLOOKUP(TableauFraisExploitation814[[#This Row],[Sous  Item]],'Suivi  Détaillé'!C:D,2,0),"")</f>
        <v>0</v>
      </c>
      <c r="E198" s="87">
        <f>IFERROR(100%-TableauFraisExploitation814[[#This Row],[Atteint]],"")</f>
        <v>1</v>
      </c>
      <c r="F198"/>
      <c r="G198"/>
      <c r="H198"/>
      <c r="I198"/>
      <c r="J198"/>
      <c r="K198"/>
      <c r="L198"/>
      <c r="M198"/>
      <c r="N198"/>
      <c r="Q198" s="54"/>
      <c r="AC198" s="166"/>
    </row>
    <row r="199" spans="3:29" ht="15.95" hidden="1" customHeight="1" x14ac:dyDescent="0.25">
      <c r="C199" s="86">
        <f>'Suivi  Détaillé'!C135</f>
        <v>0</v>
      </c>
      <c r="D199" s="87">
        <f>IFERROR(VLOOKUP(TableauFraisExploitation814[[#This Row],[Sous  Item]],'Suivi  Détaillé'!C:D,2,0),"")</f>
        <v>0</v>
      </c>
      <c r="E199" s="87">
        <f>IFERROR(100%-TableauFraisExploitation814[[#This Row],[Atteint]],"")</f>
        <v>1</v>
      </c>
      <c r="F199"/>
      <c r="G199"/>
      <c r="H199"/>
      <c r="I199"/>
      <c r="J199"/>
      <c r="K199"/>
      <c r="L199"/>
      <c r="M199"/>
      <c r="N199"/>
      <c r="Q199" s="54"/>
      <c r="AC199" s="166"/>
    </row>
    <row r="200" spans="3:29" ht="15.95" hidden="1" customHeight="1" x14ac:dyDescent="0.25">
      <c r="C200" s="86">
        <f>'Suivi  Détaillé'!C136</f>
        <v>0</v>
      </c>
      <c r="D200" s="87">
        <f>IFERROR(VLOOKUP(TableauFraisExploitation814[[#This Row],[Sous  Item]],'Suivi  Détaillé'!C:D,2,0),"")</f>
        <v>0</v>
      </c>
      <c r="E200" s="87">
        <f>IFERROR(100%-TableauFraisExploitation814[[#This Row],[Atteint]],"")</f>
        <v>1</v>
      </c>
      <c r="F200"/>
      <c r="G200"/>
      <c r="H200"/>
      <c r="I200"/>
      <c r="J200"/>
      <c r="K200"/>
      <c r="L200"/>
      <c r="M200"/>
      <c r="N200"/>
      <c r="Q200" s="54"/>
      <c r="AC200" s="166"/>
    </row>
    <row r="201" spans="3:29" ht="15.95" hidden="1" customHeight="1" x14ac:dyDescent="0.25">
      <c r="C201" s="86">
        <f>'Suivi  Détaillé'!C137</f>
        <v>0</v>
      </c>
      <c r="D201" s="87">
        <f>IFERROR(VLOOKUP(TableauFraisExploitation814[[#This Row],[Sous  Item]],'Suivi  Détaillé'!C:D,2,0),"")</f>
        <v>0</v>
      </c>
      <c r="E201" s="87">
        <f>IFERROR(100%-TableauFraisExploitation814[[#This Row],[Atteint]],"")</f>
        <v>1</v>
      </c>
      <c r="F201"/>
      <c r="G201"/>
      <c r="H201"/>
      <c r="I201"/>
      <c r="J201"/>
      <c r="K201"/>
      <c r="L201"/>
      <c r="M201"/>
      <c r="N201"/>
      <c r="Q201" s="54"/>
      <c r="AC201" s="166"/>
    </row>
    <row r="202" spans="3:29" ht="15.95" hidden="1" customHeight="1" x14ac:dyDescent="0.25">
      <c r="C202" s="86">
        <f>'Suivi  Détaillé'!C138</f>
        <v>0</v>
      </c>
      <c r="D202" s="87">
        <f>IFERROR(VLOOKUP(TableauFraisExploitation814[[#This Row],[Sous  Item]],'Suivi  Détaillé'!C:D,2,0),"")</f>
        <v>0</v>
      </c>
      <c r="E202" s="87">
        <f>IFERROR(100%-TableauFraisExploitation814[[#This Row],[Atteint]],"")</f>
        <v>1</v>
      </c>
      <c r="F202"/>
      <c r="G202"/>
      <c r="H202"/>
      <c r="I202"/>
      <c r="J202"/>
      <c r="K202"/>
      <c r="L202"/>
      <c r="M202"/>
      <c r="N202"/>
      <c r="Q202" s="54"/>
      <c r="AC202" s="166"/>
    </row>
    <row r="203" spans="3:29" ht="15.95" customHeight="1" x14ac:dyDescent="0.25">
      <c r="C203" s="86" t="str">
        <f>'Suivi  Détaillé'!C110</f>
        <v>Rappel</v>
      </c>
      <c r="D203" s="87">
        <f>IFERROR(VLOOKUP(TableauFraisExploitation814[[#This Row],[Sous  Item]],'Suivi  Détaillé'!C:D,2,0),"")</f>
        <v>1</v>
      </c>
      <c r="E203" s="87">
        <f>IFERROR(100%-TableauFraisExploitation814[[#This Row],[Atteint]],"")</f>
        <v>0</v>
      </c>
      <c r="F203"/>
      <c r="G203"/>
      <c r="H203"/>
      <c r="I203"/>
      <c r="J203"/>
      <c r="K203"/>
      <c r="L203"/>
      <c r="M203"/>
      <c r="N203"/>
      <c r="Q203" s="54"/>
      <c r="AC203" s="166"/>
    </row>
    <row r="204" spans="3:29" ht="15.75" customHeight="1" x14ac:dyDescent="0.25">
      <c r="C204" s="86" t="str">
        <f>'Suivi  Détaillé'!C111</f>
        <v>Traçage de la demande dans le SI</v>
      </c>
      <c r="D204" s="87">
        <f>IFERROR(VLOOKUP(TableauFraisExploitation814[[#This Row],[Sous  Item]],'Suivi  Détaillé'!C:D,2,0),"")</f>
        <v>1</v>
      </c>
      <c r="E204" s="87">
        <f>IFERROR(100%-TableauFraisExploitation814[[#This Row],[Atteint]],"")</f>
        <v>0</v>
      </c>
      <c r="F204"/>
      <c r="G204"/>
      <c r="H204"/>
      <c r="I204"/>
      <c r="J204"/>
      <c r="K204"/>
      <c r="L204"/>
      <c r="M204"/>
      <c r="N204"/>
      <c r="Q204" s="54"/>
      <c r="AC204" s="166"/>
    </row>
    <row r="205" spans="3:29" ht="23.25" customHeight="1" x14ac:dyDescent="0.25">
      <c r="C205" s="86">
        <f>'Suivi  Détaillé'!C112</f>
        <v>0</v>
      </c>
      <c r="D205" s="87">
        <f>IFERROR(VLOOKUP(TableauFraisExploitation814[[#This Row],[Sous  Item]],'Suivi  Détaillé'!C:D,2,0),"")</f>
        <v>0</v>
      </c>
      <c r="E205" s="87">
        <f>IFERROR(100%-TableauFraisExploitation814[[#This Row],[Atteint]],"")</f>
        <v>1</v>
      </c>
      <c r="F205"/>
      <c r="G205"/>
      <c r="H205"/>
      <c r="I205"/>
      <c r="J205"/>
      <c r="K205"/>
      <c r="L205"/>
      <c r="M205"/>
      <c r="N205"/>
      <c r="Q205" s="54"/>
      <c r="AC205" s="166"/>
    </row>
    <row r="206" spans="3:29" ht="21.75" customHeight="1" x14ac:dyDescent="0.25">
      <c r="C206" s="86" t="str">
        <f>'Suivi  Détaillé'!C113</f>
        <v>Traçage adapté à la demande</v>
      </c>
      <c r="D206" s="87">
        <f>IFERROR(VLOOKUP(TableauFraisExploitation814[[#This Row],[Sous  Item]],'Suivi  Détaillé'!C:D,2,0),"")</f>
        <v>1</v>
      </c>
      <c r="E206" s="87">
        <f>IFERROR(100%-TableauFraisExploitation814[[#This Row],[Atteint]],"")</f>
        <v>0</v>
      </c>
      <c r="F206"/>
      <c r="G206"/>
      <c r="H206"/>
      <c r="I206"/>
      <c r="J206"/>
      <c r="K206"/>
      <c r="L206"/>
      <c r="M206"/>
      <c r="N206"/>
      <c r="Q206" s="54"/>
      <c r="AC206" s="166"/>
    </row>
    <row r="207" spans="3:29" ht="18" customHeight="1" x14ac:dyDescent="0.25">
      <c r="C207" s="86" t="e">
        <f>'Suivi  Détaillé'!C114</f>
        <v>#REF!</v>
      </c>
      <c r="D207" s="87" t="str">
        <f>IFERROR(VLOOKUP(TableauFraisExploitation814[[#This Row],[Sous  Item]],'Suivi  Détaillé'!C:D,2,0),"")</f>
        <v/>
      </c>
      <c r="E207" s="87" t="str">
        <f>IFERROR(100%-TableauFraisExploitation814[[#This Row],[Atteint]],"")</f>
        <v/>
      </c>
      <c r="F207"/>
      <c r="G207"/>
      <c r="H207"/>
      <c r="I207"/>
      <c r="J207"/>
      <c r="K207"/>
      <c r="L207"/>
      <c r="M207"/>
      <c r="N207"/>
      <c r="Q207" s="54"/>
      <c r="AC207" s="166"/>
    </row>
    <row r="208" spans="3:29" ht="21.75" customHeight="1" x14ac:dyDescent="0.25">
      <c r="C208" s="86" t="e">
        <f>'Suivi  Détaillé'!C115</f>
        <v>#REF!</v>
      </c>
      <c r="D208" s="87" t="str">
        <f>IFERROR(VLOOKUP(TableauFraisExploitation814[[#This Row],[Sous  Item]],'Suivi  Détaillé'!C:D,2,0),"")</f>
        <v/>
      </c>
      <c r="E208" s="87" t="str">
        <f>IFERROR(100%-TableauFraisExploitation814[[#This Row],[Atteint]],"")</f>
        <v/>
      </c>
      <c r="F208"/>
      <c r="G208"/>
      <c r="H208"/>
      <c r="I208"/>
      <c r="J208"/>
      <c r="K208"/>
      <c r="L208"/>
      <c r="M208"/>
      <c r="N208"/>
      <c r="Q208" s="54"/>
      <c r="AC208" s="166"/>
    </row>
    <row r="209" spans="3:29" ht="24.75" customHeight="1" x14ac:dyDescent="0.25">
      <c r="C209" s="86" t="str">
        <f>'Suivi  Détaillé'!C116</f>
        <v>Respect des engagements pris</v>
      </c>
      <c r="D209" s="87">
        <f>IFERROR(VLOOKUP(TableauFraisExploitation814[[#This Row],[Sous  Item]],'Suivi  Détaillé'!C:D,2,0),"")</f>
        <v>1</v>
      </c>
      <c r="E209" s="87">
        <f>IFERROR(100%-TableauFraisExploitation814[[#This Row],[Atteint]],"")</f>
        <v>0</v>
      </c>
      <c r="F209"/>
      <c r="G209"/>
      <c r="H209"/>
      <c r="I209"/>
      <c r="J209"/>
      <c r="K209"/>
      <c r="L209"/>
      <c r="M209"/>
      <c r="N209"/>
      <c r="Q209" s="54"/>
      <c r="AC209" s="166"/>
    </row>
    <row r="210" spans="3:29" ht="25.5" customHeight="1" x14ac:dyDescent="0.25">
      <c r="C210" s="86" t="str">
        <f>'Suivi  Détaillé'!C117</f>
        <v>Clarté des commentaires</v>
      </c>
      <c r="D210" s="87">
        <f>IFERROR(VLOOKUP(TableauFraisExploitation814[[#This Row],[Sous  Item]],'Suivi  Détaillé'!C:D,2,0),"")</f>
        <v>1</v>
      </c>
      <c r="E210" s="87">
        <f>IFERROR(100%-TableauFraisExploitation814[[#This Row],[Atteint]],"")</f>
        <v>0</v>
      </c>
      <c r="F210"/>
      <c r="G210"/>
      <c r="H210"/>
      <c r="I210"/>
      <c r="J210"/>
      <c r="K210"/>
      <c r="L210"/>
      <c r="M210"/>
      <c r="N210"/>
      <c r="Q210" s="54"/>
      <c r="AC210" s="166"/>
    </row>
    <row r="211" spans="3:29" ht="29.25" hidden="1" customHeight="1" x14ac:dyDescent="0.25">
      <c r="C211" s="86">
        <f>'Suivi  Détaillé'!C149</f>
        <v>0</v>
      </c>
      <c r="D211" s="87">
        <f>IFERROR(VLOOKUP(TableauFraisExploitation814[[#This Row],[Sous  Item]],'Suivi  Détaillé'!C:D,2,0),"")</f>
        <v>0</v>
      </c>
      <c r="E211" s="87">
        <f>IFERROR(100%-TableauFraisExploitation814[[#This Row],[Atteint]],"")</f>
        <v>1</v>
      </c>
      <c r="F211"/>
      <c r="G211"/>
      <c r="H211"/>
      <c r="I211"/>
      <c r="J211"/>
      <c r="K211"/>
      <c r="L211"/>
      <c r="M211"/>
      <c r="N211"/>
      <c r="Q211" s="54"/>
      <c r="AC211" s="166"/>
    </row>
    <row r="212" spans="3:29" ht="24" hidden="1" customHeight="1" x14ac:dyDescent="0.25">
      <c r="C212" s="86">
        <f>'Suivi  Détaillé'!C150</f>
        <v>0</v>
      </c>
      <c r="D212" s="87">
        <f>IFERROR(VLOOKUP(TableauFraisExploitation814[[#This Row],[Sous  Item]],'Suivi  Détaillé'!C:D,2,0),"")</f>
        <v>0</v>
      </c>
      <c r="E212" s="87">
        <f>IFERROR(100%-TableauFraisExploitation814[[#This Row],[Atteint]],"")</f>
        <v>1</v>
      </c>
      <c r="F212"/>
      <c r="G212"/>
      <c r="H212"/>
      <c r="I212"/>
      <c r="J212"/>
      <c r="K212"/>
      <c r="L212"/>
      <c r="M212"/>
      <c r="N212"/>
      <c r="Q212" s="54"/>
      <c r="AC212" s="166"/>
    </row>
    <row r="213" spans="3:29" ht="26.25" hidden="1" customHeight="1" x14ac:dyDescent="0.25">
      <c r="C213" s="86">
        <f>'Suivi  Détaillé'!C151</f>
        <v>0</v>
      </c>
      <c r="D213" s="87">
        <f>IFERROR(VLOOKUP(TableauFraisExploitation814[[#This Row],[Sous  Item]],'Suivi  Détaillé'!C:D,2,0),"")</f>
        <v>0</v>
      </c>
      <c r="E213" s="87">
        <f>IFERROR(100%-TableauFraisExploitation814[[#This Row],[Atteint]],"")</f>
        <v>1</v>
      </c>
      <c r="F213"/>
      <c r="G213"/>
      <c r="H213"/>
      <c r="I213"/>
      <c r="J213"/>
      <c r="K213"/>
      <c r="L213"/>
      <c r="M213"/>
      <c r="N213"/>
      <c r="Q213" s="54"/>
      <c r="AC213" s="166"/>
    </row>
    <row r="214" spans="3:29" ht="27" hidden="1" customHeight="1" x14ac:dyDescent="0.25">
      <c r="C214" s="86">
        <f>'Suivi  Détaillé'!C152</f>
        <v>0</v>
      </c>
      <c r="D214" s="87">
        <f>IFERROR(VLOOKUP(TableauFraisExploitation814[[#This Row],[Sous  Item]],'Suivi  Détaillé'!C:D,2,0),"")</f>
        <v>0</v>
      </c>
      <c r="E214" s="87">
        <f>IFERROR(100%-TableauFraisExploitation814[[#This Row],[Atteint]],"")</f>
        <v>1</v>
      </c>
      <c r="F214"/>
      <c r="G214"/>
      <c r="H214"/>
      <c r="I214"/>
      <c r="J214"/>
      <c r="K214"/>
      <c r="L214"/>
      <c r="M214"/>
      <c r="N214"/>
      <c r="Q214" s="54"/>
      <c r="AC214" s="166"/>
    </row>
    <row r="215" spans="3:29" ht="31.5" hidden="1" customHeight="1" x14ac:dyDescent="0.25">
      <c r="C215" s="86">
        <f>'Suivi  Détaillé'!C153</f>
        <v>0</v>
      </c>
      <c r="D215" s="87">
        <f>IFERROR(VLOOKUP(TableauFraisExploitation814[[#This Row],[Sous  Item]],'Suivi  Détaillé'!C:D,2,0),"")</f>
        <v>0</v>
      </c>
      <c r="E215" s="87">
        <f>IFERROR(100%-TableauFraisExploitation814[[#This Row],[Atteint]],"")</f>
        <v>1</v>
      </c>
      <c r="F215"/>
      <c r="G215"/>
      <c r="H215"/>
      <c r="I215"/>
      <c r="J215"/>
      <c r="K215"/>
      <c r="L215"/>
      <c r="M215"/>
      <c r="N215"/>
      <c r="Q215" s="54"/>
      <c r="AC215" s="166"/>
    </row>
    <row r="216" spans="3:29" ht="20.25" hidden="1" customHeight="1" x14ac:dyDescent="0.25">
      <c r="C216" s="86">
        <f>'Suivi  Détaillé'!C154</f>
        <v>0</v>
      </c>
      <c r="D216" s="87">
        <f>IFERROR(VLOOKUP(TableauFraisExploitation814[[#This Row],[Sous  Item]],'Suivi  Détaillé'!C:D,2,0),"")</f>
        <v>0</v>
      </c>
      <c r="E216" s="87">
        <f>IFERROR(100%-TableauFraisExploitation814[[#This Row],[Atteint]],"")</f>
        <v>1</v>
      </c>
      <c r="F216"/>
      <c r="G216"/>
      <c r="H216"/>
      <c r="I216"/>
      <c r="J216"/>
      <c r="K216"/>
      <c r="L216"/>
      <c r="M216"/>
      <c r="N216"/>
      <c r="Q216" s="54"/>
      <c r="AC216" s="166"/>
    </row>
    <row r="217" spans="3:29" ht="20.25" hidden="1" customHeight="1" x14ac:dyDescent="0.25">
      <c r="C217" s="86">
        <f>'Suivi  Détaillé'!C155</f>
        <v>0</v>
      </c>
      <c r="D217" s="87">
        <f>IFERROR(VLOOKUP(TableauFraisExploitation814[[#This Row],[Sous  Item]],'Suivi  Détaillé'!C:D,2,0),"")</f>
        <v>0</v>
      </c>
      <c r="E217" s="87">
        <f>IFERROR(100%-TableauFraisExploitation814[[#This Row],[Atteint]],"")</f>
        <v>1</v>
      </c>
      <c r="F217"/>
      <c r="G217"/>
      <c r="H217"/>
      <c r="I217"/>
      <c r="J217"/>
      <c r="K217"/>
      <c r="L217"/>
      <c r="M217"/>
      <c r="N217"/>
      <c r="Q217" s="54"/>
      <c r="AC217" s="166"/>
    </row>
    <row r="218" spans="3:29" ht="15.95" hidden="1" customHeight="1" x14ac:dyDescent="0.25">
      <c r="C218" s="86">
        <f>'Suivi  Détaillé'!C112</f>
        <v>0</v>
      </c>
      <c r="D218" s="87">
        <f>IFERROR(VLOOKUP(TableauFraisExploitation814[[#This Row],[Sous  Item]],'Suivi  Détaillé'!C:D,2,0),"")</f>
        <v>0</v>
      </c>
      <c r="E218" s="87">
        <f>IFERROR(100%-TableauFraisExploitation814[[#This Row],[Atteint]],"")</f>
        <v>1</v>
      </c>
      <c r="F218"/>
      <c r="G218"/>
      <c r="H218"/>
      <c r="I218"/>
      <c r="J218"/>
      <c r="K218"/>
      <c r="L218"/>
      <c r="M218"/>
      <c r="N218"/>
      <c r="Q218" s="54"/>
      <c r="AC218" s="166"/>
    </row>
    <row r="219" spans="3:29" ht="18" hidden="1" customHeight="1" x14ac:dyDescent="0.25">
      <c r="C219" s="86">
        <f>'Suivi  Détaillé'!C159</f>
        <v>0</v>
      </c>
      <c r="D219" s="87">
        <f>IFERROR(VLOOKUP(TableauFraisExploitation814[[#This Row],[Sous  Item]],'Suivi  Détaillé'!C:D,2,0),"")</f>
        <v>0</v>
      </c>
      <c r="E219" s="87">
        <f>IFERROR(100%-TableauFraisExploitation814[[#This Row],[Atteint]],"")</f>
        <v>1</v>
      </c>
      <c r="F219"/>
      <c r="G219"/>
      <c r="H219"/>
      <c r="I219"/>
      <c r="J219"/>
      <c r="K219"/>
      <c r="L219"/>
      <c r="M219"/>
      <c r="N219"/>
      <c r="Q219" s="54"/>
      <c r="AC219" s="166"/>
    </row>
    <row r="220" spans="3:29" ht="15.95" hidden="1" customHeight="1" x14ac:dyDescent="0.25">
      <c r="C220" s="86">
        <f>'Suivi  Détaillé'!C160</f>
        <v>0</v>
      </c>
      <c r="D220" s="87">
        <f>IFERROR(VLOOKUP(TableauFraisExploitation814[[#This Row],[Sous  Item]],'Suivi  Détaillé'!C:D,2,0),"")</f>
        <v>0</v>
      </c>
      <c r="E220" s="87">
        <f>IFERROR(100%-TableauFraisExploitation814[[#This Row],[Atteint]],"")</f>
        <v>1</v>
      </c>
      <c r="F220"/>
      <c r="G220"/>
      <c r="H220"/>
      <c r="I220"/>
      <c r="J220"/>
      <c r="K220"/>
      <c r="L220"/>
      <c r="M220"/>
      <c r="N220"/>
      <c r="Q220" s="54"/>
      <c r="AC220" s="166"/>
    </row>
    <row r="221" spans="3:29" ht="15.95" hidden="1" customHeight="1" x14ac:dyDescent="0.25">
      <c r="C221" s="86">
        <f>'Suivi  Détaillé'!C161</f>
        <v>0</v>
      </c>
      <c r="D221" s="87">
        <f>IFERROR(VLOOKUP(TableauFraisExploitation814[[#This Row],[Sous  Item]],'Suivi  Détaillé'!C:D,2,0),"")</f>
        <v>0</v>
      </c>
      <c r="E221" s="87">
        <f>IFERROR(100%-TableauFraisExploitation814[[#This Row],[Atteint]],"")</f>
        <v>1</v>
      </c>
      <c r="F221"/>
      <c r="G221"/>
      <c r="H221"/>
      <c r="I221"/>
      <c r="J221"/>
      <c r="K221"/>
      <c r="L221"/>
      <c r="M221"/>
      <c r="N221"/>
      <c r="Q221" s="54"/>
      <c r="AC221" s="166"/>
    </row>
    <row r="222" spans="3:29" ht="15.95" hidden="1" customHeight="1" x14ac:dyDescent="0.25">
      <c r="C222" s="86">
        <f>'Suivi  Détaillé'!C162</f>
        <v>0</v>
      </c>
      <c r="D222" s="87">
        <f>IFERROR(VLOOKUP(TableauFraisExploitation814[[#This Row],[Sous  Item]],'Suivi  Détaillé'!C:D,2,0),"")</f>
        <v>0</v>
      </c>
      <c r="E222" s="87">
        <f>IFERROR(100%-TableauFraisExploitation814[[#This Row],[Atteint]],"")</f>
        <v>1</v>
      </c>
      <c r="F222"/>
      <c r="G222"/>
      <c r="H222"/>
      <c r="I222"/>
      <c r="J222"/>
      <c r="K222"/>
      <c r="L222"/>
      <c r="M222"/>
      <c r="N222"/>
      <c r="Q222" s="54"/>
      <c r="AC222" s="166"/>
    </row>
    <row r="223" spans="3:29" ht="15.95" hidden="1" customHeight="1" x14ac:dyDescent="0.25">
      <c r="C223" s="86">
        <f>'Suivi  Détaillé'!C163</f>
        <v>0</v>
      </c>
      <c r="D223" s="87">
        <f>IFERROR(VLOOKUP(TableauFraisExploitation814[[#This Row],[Sous  Item]],'Suivi  Détaillé'!C:D,2,0),"")</f>
        <v>0</v>
      </c>
      <c r="E223" s="87">
        <f>IFERROR(100%-TableauFraisExploitation814[[#This Row],[Atteint]],"")</f>
        <v>1</v>
      </c>
      <c r="F223"/>
      <c r="G223"/>
      <c r="H223"/>
      <c r="I223"/>
      <c r="J223"/>
      <c r="K223"/>
      <c r="L223"/>
      <c r="M223"/>
      <c r="N223"/>
      <c r="Q223" s="54"/>
      <c r="AC223" s="166"/>
    </row>
    <row r="224" spans="3:29" ht="15.95" hidden="1" customHeight="1" x14ac:dyDescent="0.25">
      <c r="C224" s="86">
        <f>'Suivi  Détaillé'!C164</f>
        <v>0</v>
      </c>
      <c r="D224" s="87">
        <f>IFERROR(VLOOKUP(TableauFraisExploitation814[[#This Row],[Sous  Item]],'Suivi  Détaillé'!C:D,2,0),"")</f>
        <v>0</v>
      </c>
      <c r="E224" s="87">
        <f>IFERROR(100%-TableauFraisExploitation814[[#This Row],[Atteint]],"")</f>
        <v>1</v>
      </c>
      <c r="F224"/>
      <c r="G224"/>
      <c r="H224"/>
      <c r="I224"/>
      <c r="J224"/>
      <c r="K224"/>
      <c r="L224"/>
      <c r="M224"/>
      <c r="N224"/>
      <c r="Q224" s="54"/>
      <c r="AC224" s="166"/>
    </row>
    <row r="225" spans="3:29" ht="15.95" hidden="1" customHeight="1" x14ac:dyDescent="0.25">
      <c r="C225" s="86">
        <f>'Suivi  Détaillé'!C165</f>
        <v>0</v>
      </c>
      <c r="D225" s="87">
        <f>IFERROR(VLOOKUP(TableauFraisExploitation814[[#This Row],[Sous  Item]],'Suivi  Détaillé'!C:D,2,0),"")</f>
        <v>0</v>
      </c>
      <c r="E225" s="87">
        <f>IFERROR(100%-TableauFraisExploitation814[[#This Row],[Atteint]],"")</f>
        <v>1</v>
      </c>
      <c r="F225"/>
      <c r="G225"/>
      <c r="H225"/>
      <c r="I225"/>
      <c r="J225"/>
      <c r="K225"/>
      <c r="L225"/>
      <c r="M225"/>
      <c r="N225"/>
      <c r="Q225" s="54"/>
      <c r="AC225" s="166"/>
    </row>
    <row r="226" spans="3:29" ht="15.95" hidden="1" customHeight="1" x14ac:dyDescent="0.25">
      <c r="C226" s="86">
        <f>'Suivi  Détaillé'!C166</f>
        <v>0</v>
      </c>
      <c r="D226" s="87">
        <f>IFERROR(VLOOKUP(TableauFraisExploitation814[[#This Row],[Sous  Item]],'Suivi  Détaillé'!C:D,2,0),"")</f>
        <v>0</v>
      </c>
      <c r="E226" s="87">
        <f>IFERROR(100%-TableauFraisExploitation814[[#This Row],[Atteint]],"")</f>
        <v>1</v>
      </c>
      <c r="F226"/>
      <c r="G226"/>
      <c r="H226"/>
      <c r="I226"/>
      <c r="J226"/>
      <c r="K226"/>
      <c r="L226"/>
      <c r="M226"/>
      <c r="N226"/>
      <c r="Q226" s="54"/>
      <c r="AC226" s="166"/>
    </row>
    <row r="227" spans="3:29" ht="15.95" hidden="1" customHeight="1" x14ac:dyDescent="0.25">
      <c r="C227" s="86">
        <f>'Suivi  Détaillé'!C167</f>
        <v>0</v>
      </c>
      <c r="D227" s="87">
        <f>IFERROR(VLOOKUP(TableauFraisExploitation814[[#This Row],[Sous  Item]],'Suivi  Détaillé'!C:D,2,0),"")</f>
        <v>0</v>
      </c>
      <c r="E227" s="87">
        <f>IFERROR(100%-TableauFraisExploitation814[[#This Row],[Atteint]],"")</f>
        <v>1</v>
      </c>
      <c r="F227"/>
      <c r="G227"/>
      <c r="H227"/>
      <c r="I227"/>
      <c r="J227"/>
      <c r="K227"/>
      <c r="L227"/>
      <c r="M227"/>
      <c r="N227"/>
      <c r="Q227" s="54"/>
      <c r="AC227" s="166"/>
    </row>
    <row r="228" spans="3:29" ht="15.95" hidden="1" customHeight="1" x14ac:dyDescent="0.25">
      <c r="C228" s="86">
        <f>'Suivi  Détaillé'!C168</f>
        <v>0</v>
      </c>
      <c r="D228" s="87">
        <f>IFERROR(VLOOKUP(TableauFraisExploitation814[[#This Row],[Sous  Item]],'Suivi  Détaillé'!C:D,2,0),"")</f>
        <v>0</v>
      </c>
      <c r="E228" s="87">
        <f>IFERROR(100%-TableauFraisExploitation814[[#This Row],[Atteint]],"")</f>
        <v>1</v>
      </c>
      <c r="F228"/>
      <c r="G228"/>
      <c r="H228"/>
      <c r="I228"/>
      <c r="J228"/>
      <c r="K228"/>
      <c r="L228"/>
      <c r="M228"/>
      <c r="N228"/>
      <c r="Q228" s="54"/>
      <c r="AC228" s="166"/>
    </row>
    <row r="229" spans="3:29" ht="15.95" hidden="1" customHeight="1" x14ac:dyDescent="0.25">
      <c r="C229" s="86">
        <f>'Suivi  Détaillé'!C169</f>
        <v>0</v>
      </c>
      <c r="D229" s="87">
        <f>IFERROR(VLOOKUP(TableauFraisExploitation814[[#This Row],[Sous  Item]],'Suivi  Détaillé'!C:D,2,0),"")</f>
        <v>0</v>
      </c>
      <c r="E229" s="87">
        <f>IFERROR(100%-TableauFraisExploitation814[[#This Row],[Atteint]],"")</f>
        <v>1</v>
      </c>
      <c r="F229"/>
      <c r="G229"/>
      <c r="H229"/>
      <c r="I229"/>
      <c r="J229"/>
      <c r="K229"/>
      <c r="L229"/>
      <c r="M229"/>
      <c r="N229"/>
      <c r="Q229" s="54"/>
      <c r="AC229" s="166"/>
    </row>
    <row r="230" spans="3:29" ht="15.95" hidden="1" customHeight="1" x14ac:dyDescent="0.25">
      <c r="C230" s="86">
        <f>'Suivi  Détaillé'!C170</f>
        <v>0</v>
      </c>
      <c r="D230" s="87">
        <f>IFERROR(VLOOKUP(TableauFraisExploitation814[[#This Row],[Sous  Item]],'Suivi  Détaillé'!C:D,2,0),"")</f>
        <v>0</v>
      </c>
      <c r="E230" s="87">
        <f>IFERROR(100%-TableauFraisExploitation814[[#This Row],[Atteint]],"")</f>
        <v>1</v>
      </c>
      <c r="F230"/>
      <c r="G230"/>
      <c r="H230"/>
      <c r="I230"/>
      <c r="J230"/>
      <c r="K230"/>
      <c r="L230"/>
      <c r="M230"/>
      <c r="N230"/>
      <c r="Q230" s="54"/>
      <c r="AC230" s="166"/>
    </row>
    <row r="231" spans="3:29" ht="15.95" hidden="1" customHeight="1" x14ac:dyDescent="0.25">
      <c r="C231" s="86">
        <f>'Suivi  Détaillé'!C171</f>
        <v>0</v>
      </c>
      <c r="D231" s="87">
        <f>IFERROR(VLOOKUP(TableauFraisExploitation814[[#This Row],[Sous  Item]],'Suivi  Détaillé'!C:D,2,0),"")</f>
        <v>0</v>
      </c>
      <c r="E231" s="87">
        <f>IFERROR(100%-TableauFraisExploitation814[[#This Row],[Atteint]],"")</f>
        <v>1</v>
      </c>
      <c r="F231"/>
      <c r="G231"/>
      <c r="H231"/>
      <c r="I231"/>
      <c r="J231"/>
      <c r="K231"/>
      <c r="L231"/>
      <c r="M231"/>
      <c r="N231"/>
      <c r="Q231" s="54"/>
      <c r="AC231" s="166"/>
    </row>
    <row r="232" spans="3:29" ht="15.95" hidden="1" customHeight="1" x14ac:dyDescent="0.25">
      <c r="C232" s="86">
        <f>'Suivi  Détaillé'!C172</f>
        <v>0</v>
      </c>
      <c r="D232" s="87">
        <f>IFERROR(VLOOKUP(TableauFraisExploitation814[[#This Row],[Sous  Item]],'Suivi  Détaillé'!C:D,2,0),"")</f>
        <v>0</v>
      </c>
      <c r="E232" s="87">
        <f>IFERROR(100%-TableauFraisExploitation814[[#This Row],[Atteint]],"")</f>
        <v>1</v>
      </c>
      <c r="F232"/>
      <c r="G232"/>
      <c r="H232"/>
      <c r="I232"/>
      <c r="J232"/>
      <c r="K232"/>
      <c r="L232"/>
      <c r="M232"/>
      <c r="N232"/>
      <c r="Q232" s="54"/>
      <c r="AC232" s="166"/>
    </row>
    <row r="233" spans="3:29" ht="15.95" hidden="1" customHeight="1" x14ac:dyDescent="0.25">
      <c r="C233" s="86">
        <f>'Suivi  Détaillé'!C175</f>
        <v>0</v>
      </c>
      <c r="D233" s="87">
        <f>IFERROR(VLOOKUP(TableauFraisExploitation814[[#This Row],[Sous  Item]],'Suivi  Détaillé'!C:D,2,0),"")</f>
        <v>0</v>
      </c>
      <c r="E233" s="87">
        <f>IFERROR(100%-TableauFraisExploitation814[[#This Row],[Atteint]],"")</f>
        <v>1</v>
      </c>
      <c r="F233"/>
      <c r="G233"/>
      <c r="H233"/>
      <c r="I233"/>
      <c r="J233"/>
      <c r="K233"/>
      <c r="L233"/>
      <c r="M233"/>
      <c r="N233"/>
      <c r="Q233" s="54"/>
      <c r="AC233" s="166"/>
    </row>
    <row r="234" spans="3:29" ht="15.95" hidden="1" customHeight="1" x14ac:dyDescent="0.25">
      <c r="C234" s="86">
        <f>'Suivi  Détaillé'!C176</f>
        <v>0</v>
      </c>
      <c r="D234" s="87">
        <f>IFERROR(VLOOKUP(TableauFraisExploitation814[[#This Row],[Sous  Item]],'Suivi  Détaillé'!C:D,2,0),"")</f>
        <v>0</v>
      </c>
      <c r="E234" s="87">
        <f>IFERROR(100%-TableauFraisExploitation814[[#This Row],[Atteint]],"")</f>
        <v>1</v>
      </c>
      <c r="F234"/>
      <c r="G234"/>
      <c r="H234"/>
      <c r="I234"/>
      <c r="J234"/>
      <c r="K234"/>
      <c r="L234"/>
      <c r="M234"/>
      <c r="N234"/>
      <c r="Q234" s="54"/>
      <c r="AC234" s="166"/>
    </row>
    <row r="235" spans="3:29" ht="15.95" hidden="1" customHeight="1" x14ac:dyDescent="0.25">
      <c r="C235" s="86">
        <f>'Suivi  Détaillé'!C177</f>
        <v>0</v>
      </c>
      <c r="D235" s="87">
        <f>IFERROR(VLOOKUP(TableauFraisExploitation814[[#This Row],[Sous  Item]],'Suivi  Détaillé'!C:D,2,0),"")</f>
        <v>0</v>
      </c>
      <c r="E235" s="87">
        <f>IFERROR(100%-TableauFraisExploitation814[[#This Row],[Atteint]],"")</f>
        <v>1</v>
      </c>
      <c r="F235"/>
      <c r="G235"/>
      <c r="H235"/>
      <c r="I235"/>
      <c r="J235"/>
      <c r="K235"/>
      <c r="L235"/>
      <c r="M235"/>
      <c r="N235"/>
      <c r="Q235" s="54"/>
      <c r="AC235" s="166"/>
    </row>
    <row r="236" spans="3:29" ht="15.95" hidden="1" customHeight="1" x14ac:dyDescent="0.25">
      <c r="C236" s="86">
        <f>'Suivi  Détaillé'!C178</f>
        <v>0</v>
      </c>
      <c r="D236" s="87">
        <f>IFERROR(VLOOKUP(TableauFraisExploitation814[[#This Row],[Sous  Item]],'Suivi  Détaillé'!C:D,2,0),"")</f>
        <v>0</v>
      </c>
      <c r="E236" s="87">
        <f>IFERROR(100%-TableauFraisExploitation814[[#This Row],[Atteint]],"")</f>
        <v>1</v>
      </c>
      <c r="F236"/>
      <c r="G236"/>
      <c r="H236"/>
      <c r="I236"/>
      <c r="J236"/>
      <c r="K236"/>
      <c r="L236"/>
      <c r="M236"/>
      <c r="N236"/>
      <c r="Q236" s="54"/>
      <c r="AC236" s="166"/>
    </row>
    <row r="237" spans="3:29" ht="15.95" hidden="1" customHeight="1" x14ac:dyDescent="0.25">
      <c r="C237" s="86">
        <f>'Suivi  Détaillé'!C179</f>
        <v>0</v>
      </c>
      <c r="D237" s="87">
        <f>IFERROR(VLOOKUP(TableauFraisExploitation814[[#This Row],[Sous  Item]],'Suivi  Détaillé'!C:D,2,0),"")</f>
        <v>0</v>
      </c>
      <c r="E237" s="87">
        <f>IFERROR(100%-TableauFraisExploitation814[[#This Row],[Atteint]],"")</f>
        <v>1</v>
      </c>
      <c r="F237"/>
      <c r="G237"/>
      <c r="H237"/>
      <c r="I237"/>
      <c r="J237"/>
      <c r="K237"/>
      <c r="L237"/>
      <c r="M237"/>
      <c r="N237"/>
      <c r="Q237" s="54"/>
      <c r="AC237" s="166"/>
    </row>
    <row r="238" spans="3:29" ht="15.95" hidden="1" customHeight="1" x14ac:dyDescent="0.25">
      <c r="C238" s="86">
        <f>'Suivi  Détaillé'!C180</f>
        <v>0</v>
      </c>
      <c r="D238" s="87">
        <f>IFERROR(VLOOKUP(TableauFraisExploitation814[[#This Row],[Sous  Item]],'Suivi  Détaillé'!C:D,2,0),"")</f>
        <v>0</v>
      </c>
      <c r="E238" s="87">
        <f>IFERROR(100%-TableauFraisExploitation814[[#This Row],[Atteint]],"")</f>
        <v>1</v>
      </c>
      <c r="F238"/>
      <c r="G238"/>
      <c r="H238"/>
      <c r="I238"/>
      <c r="J238"/>
      <c r="K238"/>
      <c r="L238"/>
      <c r="M238"/>
      <c r="N238"/>
      <c r="Q238" s="54"/>
      <c r="AC238" s="166"/>
    </row>
    <row r="239" spans="3:29" ht="24.75" hidden="1" customHeight="1" x14ac:dyDescent="0.25">
      <c r="C239" s="86">
        <f>'Suivi  Détaillé'!C181</f>
        <v>0</v>
      </c>
      <c r="D239" s="87">
        <f>IFERROR(VLOOKUP(TableauFraisExploitation814[[#This Row],[Sous  Item]],'Suivi  Détaillé'!C:D,2,0),"")</f>
        <v>0</v>
      </c>
      <c r="E239" s="87">
        <f>IFERROR(100%-TableauFraisExploitation814[[#This Row],[Atteint]],"")</f>
        <v>1</v>
      </c>
      <c r="F239"/>
      <c r="G239"/>
      <c r="H239"/>
      <c r="I239"/>
      <c r="J239"/>
      <c r="K239"/>
      <c r="L239"/>
      <c r="M239"/>
      <c r="N239"/>
      <c r="Q239" s="54"/>
      <c r="AC239" s="166"/>
    </row>
    <row r="240" spans="3:29" ht="21.75" hidden="1" customHeight="1" x14ac:dyDescent="0.25">
      <c r="C240" s="86">
        <f>'Suivi  Détaillé'!C182</f>
        <v>0</v>
      </c>
      <c r="D240" s="87">
        <f>IFERROR(VLOOKUP(TableauFraisExploitation814[[#This Row],[Sous  Item]],'Suivi  Détaillé'!C:D,2,0),"")</f>
        <v>0</v>
      </c>
      <c r="E240" s="87">
        <f>IFERROR(100%-TableauFraisExploitation814[[#This Row],[Atteint]],"")</f>
        <v>1</v>
      </c>
      <c r="F240"/>
      <c r="G240"/>
      <c r="H240"/>
      <c r="I240"/>
      <c r="J240"/>
      <c r="K240"/>
      <c r="L240"/>
      <c r="M240"/>
      <c r="N240"/>
      <c r="Q240" s="54"/>
      <c r="AC240" s="166"/>
    </row>
    <row r="241" spans="1:29" ht="27.75" hidden="1" customHeight="1" x14ac:dyDescent="0.25">
      <c r="C241" s="86">
        <f>'Suivi  Détaillé'!C183</f>
        <v>0</v>
      </c>
      <c r="D241" s="87">
        <f>IFERROR(VLOOKUP(TableauFraisExploitation814[[#This Row],[Sous  Item]],'Suivi  Détaillé'!C:D,2,0),"")</f>
        <v>0</v>
      </c>
      <c r="E241" s="87">
        <f>IFERROR(100%-TableauFraisExploitation814[[#This Row],[Atteint]],"")</f>
        <v>1</v>
      </c>
      <c r="F241"/>
      <c r="G241"/>
      <c r="H241"/>
      <c r="I241"/>
      <c r="J241"/>
      <c r="K241"/>
      <c r="L241"/>
      <c r="M241"/>
      <c r="N241"/>
      <c r="Q241" s="54"/>
      <c r="AC241" s="166"/>
    </row>
    <row r="242" spans="1:29" ht="15" hidden="1" customHeight="1" x14ac:dyDescent="0.25">
      <c r="C242" s="86">
        <f>'Suivi  Détaillé'!C184</f>
        <v>0</v>
      </c>
      <c r="D242" s="87">
        <f>IFERROR(VLOOKUP(TableauFraisExploitation814[[#This Row],[Sous  Item]],'Suivi  Détaillé'!C:D,2,0),"")</f>
        <v>0</v>
      </c>
      <c r="E242" s="87">
        <f>IFERROR(100%-TableauFraisExploitation814[[#This Row],[Atteint]],"")</f>
        <v>1</v>
      </c>
      <c r="F242"/>
      <c r="G242"/>
      <c r="H242"/>
      <c r="I242"/>
      <c r="J242"/>
      <c r="K242"/>
      <c r="L242"/>
      <c r="M242"/>
      <c r="N242"/>
      <c r="Q242" s="54"/>
      <c r="AC242" s="166"/>
    </row>
    <row r="243" spans="1:29" ht="15" hidden="1" customHeight="1" x14ac:dyDescent="0.25">
      <c r="C243" s="86">
        <f>'Suivi  Détaillé'!C185</f>
        <v>0</v>
      </c>
      <c r="D243" s="87">
        <f>IFERROR(VLOOKUP(TableauFraisExploitation814[[#This Row],[Sous  Item]],'Suivi  Détaillé'!C:D,2,0),"")</f>
        <v>0</v>
      </c>
      <c r="E243" s="87">
        <f>IFERROR(100%-TableauFraisExploitation814[[#This Row],[Atteint]],"")</f>
        <v>1</v>
      </c>
      <c r="F243"/>
      <c r="G243"/>
      <c r="H243"/>
      <c r="I243"/>
      <c r="J243"/>
      <c r="K243"/>
      <c r="L243"/>
      <c r="M243"/>
      <c r="N243"/>
      <c r="Q243" s="54"/>
      <c r="AC243" s="166"/>
    </row>
    <row r="244" spans="1:29" ht="13.5" hidden="1" customHeight="1" x14ac:dyDescent="0.25">
      <c r="C244" s="86">
        <f>'Suivi  Détaillé'!C186</f>
        <v>0</v>
      </c>
      <c r="D244" s="87">
        <f>IFERROR(VLOOKUP(TableauFraisExploitation814[[#This Row],[Sous  Item]],'Suivi  Détaillé'!C:D,2,0),"")</f>
        <v>0</v>
      </c>
      <c r="E244" s="87">
        <f>IFERROR(100%-TableauFraisExploitation814[[#This Row],[Atteint]],"")</f>
        <v>1</v>
      </c>
      <c r="F244"/>
      <c r="G244"/>
      <c r="H244"/>
      <c r="I244"/>
      <c r="J244"/>
      <c r="K244"/>
      <c r="L244"/>
      <c r="M244"/>
      <c r="N244"/>
      <c r="Q244" s="54"/>
      <c r="AC244" s="166"/>
    </row>
    <row r="245" spans="1:29" ht="18.75" hidden="1" customHeight="1" x14ac:dyDescent="0.25">
      <c r="C245" s="86">
        <f>'Suivi  Détaillé'!C187</f>
        <v>0</v>
      </c>
      <c r="D245" s="87">
        <f>IFERROR(VLOOKUP(TableauFraisExploitation814[[#This Row],[Sous  Item]],'Suivi  Détaillé'!C:D,2,0),"")</f>
        <v>0</v>
      </c>
      <c r="E245" s="87">
        <f>IFERROR(100%-TableauFraisExploitation814[[#This Row],[Atteint]],"")</f>
        <v>1</v>
      </c>
      <c r="F245"/>
      <c r="G245"/>
      <c r="H245"/>
      <c r="I245"/>
      <c r="J245"/>
      <c r="K245"/>
      <c r="L245"/>
      <c r="M245"/>
      <c r="N245"/>
      <c r="Q245" s="54"/>
      <c r="AC245" s="166"/>
    </row>
    <row r="246" spans="1:29" ht="14.25" hidden="1" customHeight="1" x14ac:dyDescent="0.25">
      <c r="C246" s="86">
        <f>'Suivi  Détaillé'!C188</f>
        <v>0</v>
      </c>
      <c r="D246" s="87">
        <f>IFERROR(VLOOKUP(TableauFraisExploitation814[[#This Row],[Sous  Item]],'Suivi  Détaillé'!C:D,2,0),"")</f>
        <v>0</v>
      </c>
      <c r="E246" s="87">
        <f>IFERROR(100%-TableauFraisExploitation814[[#This Row],[Atteint]],"")</f>
        <v>1</v>
      </c>
      <c r="F246"/>
      <c r="G246"/>
      <c r="H246"/>
      <c r="I246"/>
      <c r="J246"/>
      <c r="K246"/>
      <c r="L246"/>
      <c r="M246"/>
      <c r="N246"/>
      <c r="Q246" s="54"/>
      <c r="AC246" s="166"/>
    </row>
    <row r="247" spans="1:29" ht="15" hidden="1" customHeight="1" x14ac:dyDescent="0.25">
      <c r="C247" s="86">
        <f>'Suivi  Détaillé'!C189</f>
        <v>0</v>
      </c>
      <c r="D247" s="87">
        <f>IFERROR(VLOOKUP(TableauFraisExploitation814[[#This Row],[Sous  Item]],'Suivi  Détaillé'!C:D,2,0),"")</f>
        <v>0</v>
      </c>
      <c r="E247" s="87">
        <f>IFERROR(100%-TableauFraisExploitation814[[#This Row],[Atteint]],"")</f>
        <v>1</v>
      </c>
      <c r="F247"/>
      <c r="G247"/>
      <c r="H247"/>
      <c r="I247"/>
      <c r="J247"/>
      <c r="K247"/>
      <c r="L247"/>
      <c r="M247"/>
      <c r="N247"/>
      <c r="Q247" s="54"/>
      <c r="AC247" s="166"/>
    </row>
    <row r="248" spans="1:29" ht="15.95" customHeight="1" x14ac:dyDescent="0.25">
      <c r="C248" s="181">
        <f>SUBTOTAL(103,TableauFraisExploitation814[Sous  Item])</f>
        <v>34</v>
      </c>
      <c r="D248" s="182">
        <f>IFERROR(SUBTOTAL(101,TableauFraisExploitation814[Atteint]),"")</f>
        <v>0.9375</v>
      </c>
      <c r="E248" s="182">
        <f>IFERROR(SUBTOTAL(101,TableauFraisExploitation814[Ecart de l''objectif]),"")</f>
        <v>6.25E-2</v>
      </c>
      <c r="F248"/>
      <c r="G248"/>
      <c r="H248"/>
      <c r="I248"/>
      <c r="J248"/>
      <c r="K248"/>
      <c r="L248"/>
      <c r="M248"/>
      <c r="N248"/>
      <c r="Q248" s="54"/>
      <c r="U248" s="166"/>
      <c r="V248" s="166"/>
      <c r="AC248" s="166"/>
    </row>
    <row r="249" spans="1:29" ht="6" customHeight="1" x14ac:dyDescent="0.25">
      <c r="C249"/>
      <c r="D249"/>
      <c r="E249"/>
      <c r="F249"/>
      <c r="G249"/>
      <c r="H249"/>
      <c r="I249"/>
      <c r="J249"/>
      <c r="K249"/>
      <c r="L249"/>
      <c r="M249"/>
      <c r="N249"/>
      <c r="AC249" s="166"/>
    </row>
    <row r="250" spans="1:29" ht="15.95" customHeight="1" x14ac:dyDescent="0.25">
      <c r="A250" s="396"/>
      <c r="B250" s="396"/>
      <c r="C250" s="396"/>
      <c r="D250" s="396"/>
      <c r="E250" s="396"/>
      <c r="F250" s="396"/>
      <c r="G250" s="396"/>
      <c r="H250" s="396"/>
      <c r="I250" s="396"/>
      <c r="J250" s="396"/>
      <c r="K250" s="396"/>
      <c r="L250" s="396"/>
      <c r="M250" s="396"/>
      <c r="N250" s="396"/>
      <c r="O250" s="396"/>
      <c r="P250" s="396"/>
      <c r="Q250" s="396"/>
      <c r="R250" s="396"/>
      <c r="S250" s="396"/>
      <c r="T250" s="396"/>
      <c r="U250" s="396"/>
      <c r="V250" s="396"/>
      <c r="W250" s="396"/>
      <c r="X250" s="396"/>
      <c r="Y250" s="396"/>
      <c r="Z250" s="396"/>
      <c r="AA250" s="396"/>
      <c r="AB250" s="396"/>
      <c r="AC250" s="166"/>
    </row>
    <row r="251" spans="1:29" ht="15.95" customHeight="1" x14ac:dyDescent="0.25">
      <c r="A251"/>
      <c r="C251"/>
      <c r="D251"/>
      <c r="E251"/>
      <c r="F251"/>
      <c r="G251"/>
      <c r="H251"/>
      <c r="I251"/>
      <c r="J251"/>
      <c r="K251"/>
      <c r="L251"/>
      <c r="M251"/>
      <c r="N251"/>
    </row>
    <row r="252" spans="1:29" ht="15.95" customHeight="1" x14ac:dyDescent="0.25">
      <c r="A252"/>
      <c r="C252"/>
      <c r="D252"/>
      <c r="E252"/>
      <c r="F252"/>
      <c r="G252"/>
      <c r="H252"/>
      <c r="I252"/>
      <c r="J252"/>
      <c r="K252"/>
      <c r="L252"/>
      <c r="M252"/>
      <c r="N252"/>
    </row>
    <row r="253" spans="1:29" ht="15.95" customHeight="1" x14ac:dyDescent="0.25">
      <c r="A253"/>
      <c r="C253"/>
      <c r="D253"/>
      <c r="E253"/>
      <c r="F253"/>
      <c r="G253"/>
      <c r="H253"/>
      <c r="I253"/>
      <c r="J253"/>
      <c r="K253"/>
      <c r="L253"/>
      <c r="M253"/>
      <c r="N253"/>
    </row>
    <row r="254" spans="1:29" ht="15.95" customHeight="1" x14ac:dyDescent="0.25">
      <c r="A254"/>
      <c r="C254"/>
      <c r="D254"/>
      <c r="E254"/>
      <c r="F254"/>
      <c r="G254"/>
      <c r="H254"/>
      <c r="I254"/>
      <c r="J254"/>
      <c r="K254"/>
      <c r="L254"/>
      <c r="M254"/>
      <c r="N254"/>
    </row>
    <row r="255" spans="1:29" ht="15.95" customHeight="1" x14ac:dyDescent="0.25">
      <c r="A255"/>
      <c r="C255"/>
      <c r="D255"/>
      <c r="E255"/>
      <c r="F255"/>
      <c r="G255"/>
      <c r="H255"/>
      <c r="I255"/>
      <c r="J255"/>
      <c r="K255"/>
      <c r="L255"/>
      <c r="M255"/>
      <c r="N255"/>
    </row>
    <row r="256" spans="1:29" ht="15.95" customHeight="1" x14ac:dyDescent="0.25">
      <c r="A256"/>
      <c r="C256"/>
      <c r="D256"/>
      <c r="E256"/>
      <c r="F256"/>
      <c r="G256"/>
      <c r="H256"/>
      <c r="I256"/>
      <c r="J256"/>
      <c r="K256"/>
      <c r="L256"/>
      <c r="M256"/>
      <c r="N256"/>
    </row>
    <row r="257" spans="19:19" customFormat="1" ht="15.95" customHeight="1" x14ac:dyDescent="0.25">
      <c r="S257" s="71"/>
    </row>
    <row r="258" spans="19:19" customFormat="1" ht="15.95" customHeight="1" x14ac:dyDescent="0.25">
      <c r="S258" s="71"/>
    </row>
    <row r="259" spans="19:19" customFormat="1" ht="15.95" customHeight="1" x14ac:dyDescent="0.25">
      <c r="S259" s="71"/>
    </row>
    <row r="260" spans="19:19" customFormat="1" ht="15.95" customHeight="1" x14ac:dyDescent="0.25">
      <c r="S260" s="71"/>
    </row>
    <row r="261" spans="19:19" customFormat="1" ht="15.95" customHeight="1" x14ac:dyDescent="0.25">
      <c r="S261" s="71"/>
    </row>
    <row r="262" spans="19:19" customFormat="1" ht="15.95" customHeight="1" x14ac:dyDescent="0.25">
      <c r="S262" s="71"/>
    </row>
    <row r="263" spans="19:19" customFormat="1" ht="15.95" customHeight="1" x14ac:dyDescent="0.25">
      <c r="S263" s="71"/>
    </row>
    <row r="264" spans="19:19" customFormat="1" ht="15.95" customHeight="1" x14ac:dyDescent="0.25">
      <c r="S264" s="71"/>
    </row>
    <row r="265" spans="19:19" customFormat="1" ht="15.95" customHeight="1" x14ac:dyDescent="0.25">
      <c r="S265" s="71"/>
    </row>
    <row r="266" spans="19:19" customFormat="1" ht="15.95" customHeight="1" x14ac:dyDescent="0.25">
      <c r="S266" s="71"/>
    </row>
    <row r="267" spans="19:19" customFormat="1" ht="15.95" customHeight="1" x14ac:dyDescent="0.25">
      <c r="S267" s="71"/>
    </row>
    <row r="268" spans="19:19" customFormat="1" ht="15.95" customHeight="1" x14ac:dyDescent="0.25">
      <c r="S268" s="71"/>
    </row>
    <row r="269" spans="19:19" customFormat="1" ht="15.95" customHeight="1" x14ac:dyDescent="0.25">
      <c r="S269" s="71"/>
    </row>
    <row r="270" spans="19:19" customFormat="1" ht="15.95" customHeight="1" x14ac:dyDescent="0.25">
      <c r="S270" s="71"/>
    </row>
    <row r="271" spans="19:19" customFormat="1" ht="15.95" customHeight="1" x14ac:dyDescent="0.25">
      <c r="S271" s="71"/>
    </row>
    <row r="272" spans="19:19" customFormat="1" ht="15.95" customHeight="1" x14ac:dyDescent="0.25">
      <c r="S272" s="71"/>
    </row>
    <row r="273" spans="19:19" customFormat="1" ht="15.95" customHeight="1" x14ac:dyDescent="0.25">
      <c r="S273" s="71"/>
    </row>
    <row r="274" spans="19:19" customFormat="1" ht="15.95" customHeight="1" x14ac:dyDescent="0.25">
      <c r="S274" s="71"/>
    </row>
    <row r="275" spans="19:19" customFormat="1" ht="15.95" customHeight="1" x14ac:dyDescent="0.25">
      <c r="S275" s="71"/>
    </row>
    <row r="276" spans="19:19" customFormat="1" ht="15.95" customHeight="1" x14ac:dyDescent="0.25">
      <c r="S276" s="71"/>
    </row>
    <row r="277" spans="19:19" customFormat="1" ht="15.95" customHeight="1" x14ac:dyDescent="0.25">
      <c r="S277" s="71"/>
    </row>
    <row r="278" spans="19:19" customFormat="1" ht="15.95" customHeight="1" x14ac:dyDescent="0.25">
      <c r="S278" s="71"/>
    </row>
    <row r="279" spans="19:19" customFormat="1" ht="15.95" customHeight="1" x14ac:dyDescent="0.25">
      <c r="S279" s="71"/>
    </row>
    <row r="280" spans="19:19" customFormat="1" ht="15.95" customHeight="1" x14ac:dyDescent="0.25">
      <c r="S280" s="71"/>
    </row>
    <row r="281" spans="19:19" customFormat="1" ht="15.95" customHeight="1" x14ac:dyDescent="0.25">
      <c r="S281" s="71"/>
    </row>
    <row r="282" spans="19:19" customFormat="1" ht="15.95" customHeight="1" x14ac:dyDescent="0.25">
      <c r="S282" s="71"/>
    </row>
    <row r="283" spans="19:19" customFormat="1" ht="15.95" customHeight="1" x14ac:dyDescent="0.25">
      <c r="S283" s="71"/>
    </row>
    <row r="284" spans="19:19" customFormat="1" ht="15.95" customHeight="1" x14ac:dyDescent="0.25">
      <c r="S284" s="71"/>
    </row>
    <row r="285" spans="19:19" customFormat="1" ht="15.95" customHeight="1" x14ac:dyDescent="0.25">
      <c r="S285" s="71"/>
    </row>
    <row r="286" spans="19:19" customFormat="1" ht="15.95" customHeight="1" x14ac:dyDescent="0.25">
      <c r="S286" s="71"/>
    </row>
    <row r="287" spans="19:19" customFormat="1" ht="15.95" customHeight="1" x14ac:dyDescent="0.25">
      <c r="S287" s="71"/>
    </row>
    <row r="288" spans="19:19" customFormat="1" ht="15.95" customHeight="1" x14ac:dyDescent="0.25">
      <c r="S288" s="71"/>
    </row>
    <row r="289" spans="19:19" customFormat="1" ht="15.95" customHeight="1" x14ac:dyDescent="0.25">
      <c r="S289" s="71"/>
    </row>
    <row r="290" spans="19:19" customFormat="1" ht="15.95" customHeight="1" x14ac:dyDescent="0.25">
      <c r="S290" s="71"/>
    </row>
    <row r="291" spans="19:19" customFormat="1" ht="15.95" customHeight="1" x14ac:dyDescent="0.25">
      <c r="S291" s="71"/>
    </row>
    <row r="292" spans="19:19" customFormat="1" ht="15.95" customHeight="1" x14ac:dyDescent="0.25">
      <c r="S292" s="71"/>
    </row>
    <row r="293" spans="19:19" customFormat="1" ht="15.95" customHeight="1" x14ac:dyDescent="0.25">
      <c r="S293" s="71"/>
    </row>
    <row r="294" spans="19:19" customFormat="1" ht="15.95" customHeight="1" x14ac:dyDescent="0.25">
      <c r="S294" s="71"/>
    </row>
    <row r="295" spans="19:19" customFormat="1" ht="15.95" customHeight="1" x14ac:dyDescent="0.25">
      <c r="S295" s="71"/>
    </row>
    <row r="296" spans="19:19" customFormat="1" ht="15.95" customHeight="1" x14ac:dyDescent="0.25">
      <c r="S296" s="71"/>
    </row>
    <row r="297" spans="19:19" customFormat="1" ht="15.95" customHeight="1" x14ac:dyDescent="0.25">
      <c r="S297" s="71"/>
    </row>
    <row r="298" spans="19:19" customFormat="1" ht="15.95" customHeight="1" x14ac:dyDescent="0.25">
      <c r="S298" s="71"/>
    </row>
    <row r="299" spans="19:19" customFormat="1" ht="15.95" customHeight="1" x14ac:dyDescent="0.25">
      <c r="S299" s="71"/>
    </row>
    <row r="300" spans="19:19" customFormat="1" ht="15.95" customHeight="1" x14ac:dyDescent="0.25">
      <c r="S300" s="71"/>
    </row>
    <row r="301" spans="19:19" customFormat="1" ht="15.95" customHeight="1" x14ac:dyDescent="0.25">
      <c r="S301" s="71"/>
    </row>
    <row r="302" spans="19:19" customFormat="1" ht="15.95" customHeight="1" x14ac:dyDescent="0.25">
      <c r="S302" s="71"/>
    </row>
    <row r="303" spans="19:19" customFormat="1" ht="15.95" customHeight="1" x14ac:dyDescent="0.25">
      <c r="S303" s="71"/>
    </row>
    <row r="304" spans="19:19" customFormat="1" ht="15.95" customHeight="1" x14ac:dyDescent="0.25">
      <c r="S304" s="71"/>
    </row>
    <row r="305" spans="19:19" customFormat="1" ht="15.95" customHeight="1" x14ac:dyDescent="0.25">
      <c r="S305" s="71"/>
    </row>
    <row r="306" spans="19:19" customFormat="1" ht="15.95" customHeight="1" x14ac:dyDescent="0.25">
      <c r="S306" s="71"/>
    </row>
    <row r="307" spans="19:19" customFormat="1" ht="15.95" customHeight="1" x14ac:dyDescent="0.25">
      <c r="S307" s="71"/>
    </row>
    <row r="308" spans="19:19" customFormat="1" ht="15.95" customHeight="1" x14ac:dyDescent="0.25">
      <c r="S308" s="71"/>
    </row>
    <row r="309" spans="19:19" customFormat="1" ht="15.95" customHeight="1" x14ac:dyDescent="0.25">
      <c r="S309" s="71"/>
    </row>
    <row r="310" spans="19:19" customFormat="1" ht="15.95" customHeight="1" x14ac:dyDescent="0.25">
      <c r="S310" s="71"/>
    </row>
    <row r="311" spans="19:19" customFormat="1" ht="15.95" customHeight="1" x14ac:dyDescent="0.25">
      <c r="S311" s="71"/>
    </row>
    <row r="312" spans="19:19" customFormat="1" ht="15.95" customHeight="1" x14ac:dyDescent="0.25">
      <c r="S312" s="71"/>
    </row>
    <row r="313" spans="19:19" customFormat="1" ht="15.95" customHeight="1" x14ac:dyDescent="0.25">
      <c r="S313" s="71"/>
    </row>
    <row r="314" spans="19:19" customFormat="1" ht="15.95" customHeight="1" x14ac:dyDescent="0.25">
      <c r="S314" s="71"/>
    </row>
    <row r="315" spans="19:19" customFormat="1" ht="15.95" customHeight="1" x14ac:dyDescent="0.25">
      <c r="S315" s="71"/>
    </row>
    <row r="316" spans="19:19" customFormat="1" ht="15.95" customHeight="1" x14ac:dyDescent="0.25">
      <c r="S316" s="71"/>
    </row>
    <row r="317" spans="19:19" customFormat="1" ht="15.95" customHeight="1" x14ac:dyDescent="0.25">
      <c r="S317" s="71"/>
    </row>
    <row r="318" spans="19:19" customFormat="1" ht="15.95" customHeight="1" x14ac:dyDescent="0.25">
      <c r="S318" s="71"/>
    </row>
    <row r="319" spans="19:19" customFormat="1" ht="15.95" customHeight="1" x14ac:dyDescent="0.25">
      <c r="S319" s="71"/>
    </row>
    <row r="320" spans="19:19" customFormat="1" ht="15.95" customHeight="1" x14ac:dyDescent="0.25">
      <c r="S320" s="71"/>
    </row>
    <row r="321" spans="19:19" customFormat="1" ht="15.95" customHeight="1" x14ac:dyDescent="0.25">
      <c r="S321" s="71"/>
    </row>
    <row r="322" spans="19:19" customFormat="1" ht="15.95" customHeight="1" x14ac:dyDescent="0.25">
      <c r="S322" s="71"/>
    </row>
    <row r="323" spans="19:19" customFormat="1" ht="15.95" customHeight="1" x14ac:dyDescent="0.25">
      <c r="S323" s="71"/>
    </row>
    <row r="324" spans="19:19" customFormat="1" ht="15.95" customHeight="1" x14ac:dyDescent="0.25">
      <c r="S324" s="71"/>
    </row>
    <row r="325" spans="19:19" customFormat="1" ht="15.95" customHeight="1" x14ac:dyDescent="0.25">
      <c r="S325" s="71"/>
    </row>
    <row r="326" spans="19:19" customFormat="1" ht="15.95" customHeight="1" x14ac:dyDescent="0.25">
      <c r="S326" s="71"/>
    </row>
    <row r="327" spans="19:19" customFormat="1" ht="15.95" customHeight="1" x14ac:dyDescent="0.25">
      <c r="S327" s="71"/>
    </row>
    <row r="328" spans="19:19" customFormat="1" ht="15.95" customHeight="1" x14ac:dyDescent="0.25">
      <c r="S328" s="71"/>
    </row>
    <row r="329" spans="19:19" customFormat="1" ht="15.95" customHeight="1" x14ac:dyDescent="0.25">
      <c r="S329" s="71"/>
    </row>
    <row r="330" spans="19:19" customFormat="1" ht="15.95" customHeight="1" x14ac:dyDescent="0.25">
      <c r="S330" s="71"/>
    </row>
    <row r="331" spans="19:19" customFormat="1" ht="15.95" customHeight="1" x14ac:dyDescent="0.25">
      <c r="S331" s="71"/>
    </row>
    <row r="332" spans="19:19" customFormat="1" ht="15.95" customHeight="1" x14ac:dyDescent="0.25">
      <c r="S332" s="71"/>
    </row>
    <row r="333" spans="19:19" customFormat="1" ht="15.95" customHeight="1" x14ac:dyDescent="0.25">
      <c r="S333" s="71"/>
    </row>
    <row r="334" spans="19:19" customFormat="1" ht="15.95" customHeight="1" x14ac:dyDescent="0.25">
      <c r="S334" s="71"/>
    </row>
    <row r="335" spans="19:19" customFormat="1" ht="15.95" customHeight="1" x14ac:dyDescent="0.25">
      <c r="S335" s="71"/>
    </row>
    <row r="336" spans="19:19" customFormat="1" ht="15.95" customHeight="1" x14ac:dyDescent="0.25">
      <c r="S336" s="71"/>
    </row>
    <row r="337" spans="19:19" customFormat="1" ht="15.95" customHeight="1" x14ac:dyDescent="0.25">
      <c r="S337" s="71"/>
    </row>
    <row r="338" spans="19:19" customFormat="1" ht="15.95" customHeight="1" x14ac:dyDescent="0.25">
      <c r="S338" s="71"/>
    </row>
    <row r="339" spans="19:19" customFormat="1" ht="15.95" customHeight="1" x14ac:dyDescent="0.25">
      <c r="S339" s="71"/>
    </row>
    <row r="340" spans="19:19" customFormat="1" ht="15.95" customHeight="1" x14ac:dyDescent="0.25">
      <c r="S340" s="71"/>
    </row>
    <row r="341" spans="19:19" customFormat="1" ht="15.95" customHeight="1" x14ac:dyDescent="0.25">
      <c r="S341" s="71"/>
    </row>
    <row r="342" spans="19:19" customFormat="1" ht="15.95" customHeight="1" x14ac:dyDescent="0.25">
      <c r="S342" s="71"/>
    </row>
    <row r="343" spans="19:19" customFormat="1" ht="15.95" customHeight="1" x14ac:dyDescent="0.25">
      <c r="S343" s="71"/>
    </row>
    <row r="344" spans="19:19" customFormat="1" ht="15.95" customHeight="1" x14ac:dyDescent="0.25">
      <c r="S344" s="71"/>
    </row>
    <row r="345" spans="19:19" customFormat="1" ht="15.95" customHeight="1" x14ac:dyDescent="0.25">
      <c r="S345" s="71"/>
    </row>
    <row r="346" spans="19:19" customFormat="1" ht="15.95" customHeight="1" x14ac:dyDescent="0.25">
      <c r="S346" s="71"/>
    </row>
    <row r="347" spans="19:19" customFormat="1" ht="15.95" customHeight="1" x14ac:dyDescent="0.25">
      <c r="S347" s="71"/>
    </row>
    <row r="348" spans="19:19" customFormat="1" ht="15.95" customHeight="1" x14ac:dyDescent="0.25">
      <c r="S348" s="71"/>
    </row>
    <row r="349" spans="19:19" customFormat="1" ht="15.95" customHeight="1" x14ac:dyDescent="0.25">
      <c r="S349" s="71"/>
    </row>
    <row r="350" spans="19:19" customFormat="1" ht="15.95" customHeight="1" x14ac:dyDescent="0.25">
      <c r="S350" s="71"/>
    </row>
    <row r="351" spans="19:19" customFormat="1" ht="15.95" customHeight="1" x14ac:dyDescent="0.25">
      <c r="S351" s="71"/>
    </row>
    <row r="352" spans="19:19" customFormat="1" ht="15.95" customHeight="1" x14ac:dyDescent="0.25">
      <c r="S352" s="71"/>
    </row>
    <row r="353" spans="19:19" customFormat="1" ht="15.95" customHeight="1" x14ac:dyDescent="0.25">
      <c r="S353" s="71"/>
    </row>
    <row r="354" spans="19:19" customFormat="1" ht="15.95" customHeight="1" x14ac:dyDescent="0.25">
      <c r="S354" s="71"/>
    </row>
    <row r="355" spans="19:19" customFormat="1" ht="15.95" customHeight="1" x14ac:dyDescent="0.25">
      <c r="S355" s="71"/>
    </row>
    <row r="356" spans="19:19" customFormat="1" ht="15.95" customHeight="1" x14ac:dyDescent="0.25">
      <c r="S356" s="71"/>
    </row>
    <row r="357" spans="19:19" customFormat="1" ht="15.95" customHeight="1" x14ac:dyDescent="0.25">
      <c r="S357" s="71"/>
    </row>
    <row r="358" spans="19:19" customFormat="1" ht="15.95" customHeight="1" x14ac:dyDescent="0.25">
      <c r="S358" s="71"/>
    </row>
    <row r="359" spans="19:19" customFormat="1" ht="15.95" customHeight="1" x14ac:dyDescent="0.25">
      <c r="S359" s="71"/>
    </row>
    <row r="360" spans="19:19" customFormat="1" ht="15.95" customHeight="1" x14ac:dyDescent="0.25">
      <c r="S360" s="71"/>
    </row>
    <row r="361" spans="19:19" customFormat="1" ht="15.95" customHeight="1" x14ac:dyDescent="0.25">
      <c r="S361" s="71"/>
    </row>
    <row r="362" spans="19:19" customFormat="1" ht="15.95" customHeight="1" x14ac:dyDescent="0.25">
      <c r="S362" s="71"/>
    </row>
    <row r="363" spans="19:19" customFormat="1" ht="15.95" customHeight="1" x14ac:dyDescent="0.25">
      <c r="S363" s="71"/>
    </row>
    <row r="364" spans="19:19" customFormat="1" ht="15.95" customHeight="1" x14ac:dyDescent="0.25">
      <c r="S364" s="71"/>
    </row>
    <row r="365" spans="19:19" customFormat="1" ht="15.95" customHeight="1" x14ac:dyDescent="0.25">
      <c r="S365" s="71"/>
    </row>
    <row r="366" spans="19:19" customFormat="1" ht="15.95" customHeight="1" x14ac:dyDescent="0.25">
      <c r="S366" s="71"/>
    </row>
    <row r="367" spans="19:19" customFormat="1" ht="15.95" customHeight="1" x14ac:dyDescent="0.25">
      <c r="S367" s="71"/>
    </row>
    <row r="368" spans="19:19" customFormat="1" ht="15.95" customHeight="1" x14ac:dyDescent="0.25">
      <c r="S368" s="71"/>
    </row>
    <row r="369" spans="19:19" customFormat="1" ht="15.95" customHeight="1" x14ac:dyDescent="0.25">
      <c r="S369" s="71"/>
    </row>
    <row r="370" spans="19:19" customFormat="1" ht="15.95" customHeight="1" x14ac:dyDescent="0.25">
      <c r="S370" s="71"/>
    </row>
    <row r="371" spans="19:19" customFormat="1" ht="15.95" customHeight="1" x14ac:dyDescent="0.25">
      <c r="S371" s="71"/>
    </row>
    <row r="372" spans="19:19" customFormat="1" ht="15.95" customHeight="1" x14ac:dyDescent="0.25">
      <c r="S372" s="71"/>
    </row>
    <row r="373" spans="19:19" customFormat="1" ht="15.95" customHeight="1" x14ac:dyDescent="0.25">
      <c r="S373" s="71"/>
    </row>
    <row r="374" spans="19:19" customFormat="1" ht="15.95" customHeight="1" x14ac:dyDescent="0.25">
      <c r="S374" s="71"/>
    </row>
    <row r="375" spans="19:19" customFormat="1" ht="15.95" customHeight="1" x14ac:dyDescent="0.25">
      <c r="S375" s="71"/>
    </row>
    <row r="376" spans="19:19" customFormat="1" ht="15.95" customHeight="1" x14ac:dyDescent="0.25">
      <c r="S376" s="71"/>
    </row>
    <row r="377" spans="19:19" customFormat="1" ht="15.95" customHeight="1" x14ac:dyDescent="0.25">
      <c r="S377" s="71"/>
    </row>
    <row r="378" spans="19:19" customFormat="1" ht="15.95" customHeight="1" x14ac:dyDescent="0.25">
      <c r="S378" s="71"/>
    </row>
    <row r="379" spans="19:19" customFormat="1" ht="15.95" customHeight="1" x14ac:dyDescent="0.25">
      <c r="S379" s="71"/>
    </row>
    <row r="380" spans="19:19" customFormat="1" ht="15.95" customHeight="1" x14ac:dyDescent="0.25">
      <c r="S380" s="71"/>
    </row>
    <row r="381" spans="19:19" customFormat="1" ht="15.95" customHeight="1" x14ac:dyDescent="0.25">
      <c r="S381" s="71"/>
    </row>
    <row r="382" spans="19:19" customFormat="1" ht="15.95" customHeight="1" x14ac:dyDescent="0.25">
      <c r="S382" s="71"/>
    </row>
    <row r="383" spans="19:19" customFormat="1" ht="15.95" customHeight="1" x14ac:dyDescent="0.25">
      <c r="S383" s="71"/>
    </row>
    <row r="384" spans="19:19" customFormat="1" ht="15.95" customHeight="1" x14ac:dyDescent="0.25">
      <c r="S384" s="71"/>
    </row>
    <row r="385" spans="19:19" customFormat="1" ht="15.95" customHeight="1" x14ac:dyDescent="0.25">
      <c r="S385" s="71"/>
    </row>
    <row r="386" spans="19:19" customFormat="1" ht="15.95" customHeight="1" x14ac:dyDescent="0.25">
      <c r="S386" s="71"/>
    </row>
    <row r="387" spans="19:19" customFormat="1" ht="15.95" customHeight="1" x14ac:dyDescent="0.25">
      <c r="S387" s="71"/>
    </row>
    <row r="388" spans="19:19" customFormat="1" ht="15.95" customHeight="1" x14ac:dyDescent="0.25">
      <c r="S388" s="71"/>
    </row>
    <row r="389" spans="19:19" customFormat="1" ht="15.95" customHeight="1" x14ac:dyDescent="0.25">
      <c r="S389" s="71"/>
    </row>
    <row r="390" spans="19:19" customFormat="1" ht="15.95" customHeight="1" x14ac:dyDescent="0.25">
      <c r="S390" s="71"/>
    </row>
    <row r="391" spans="19:19" customFormat="1" ht="15.95" customHeight="1" x14ac:dyDescent="0.25">
      <c r="S391" s="71"/>
    </row>
    <row r="392" spans="19:19" customFormat="1" ht="15.95" customHeight="1" x14ac:dyDescent="0.25">
      <c r="S392" s="71"/>
    </row>
    <row r="393" spans="19:19" customFormat="1" ht="15.95" customHeight="1" x14ac:dyDescent="0.25">
      <c r="S393" s="71"/>
    </row>
    <row r="394" spans="19:19" customFormat="1" ht="15.95" customHeight="1" x14ac:dyDescent="0.25">
      <c r="S394" s="71"/>
    </row>
    <row r="395" spans="19:19" customFormat="1" ht="15.95" customHeight="1" x14ac:dyDescent="0.25">
      <c r="S395" s="71"/>
    </row>
    <row r="396" spans="19:19" customFormat="1" ht="15.95" customHeight="1" x14ac:dyDescent="0.25">
      <c r="S396" s="71"/>
    </row>
    <row r="397" spans="19:19" customFormat="1" ht="15.95" customHeight="1" x14ac:dyDescent="0.25">
      <c r="S397" s="71"/>
    </row>
    <row r="398" spans="19:19" customFormat="1" ht="15.95" customHeight="1" x14ac:dyDescent="0.25">
      <c r="S398" s="71"/>
    </row>
    <row r="399" spans="19:19" customFormat="1" ht="15.95" customHeight="1" x14ac:dyDescent="0.25">
      <c r="S399" s="71"/>
    </row>
    <row r="400" spans="19:19" customFormat="1" ht="15.95" customHeight="1" x14ac:dyDescent="0.25">
      <c r="S400" s="71"/>
    </row>
    <row r="401" spans="19:19" customFormat="1" ht="15.95" customHeight="1" x14ac:dyDescent="0.25">
      <c r="S401" s="71"/>
    </row>
    <row r="402" spans="19:19" customFormat="1" ht="15.95" customHeight="1" x14ac:dyDescent="0.25">
      <c r="S402" s="71"/>
    </row>
    <row r="403" spans="19:19" customFormat="1" ht="15.95" customHeight="1" x14ac:dyDescent="0.25">
      <c r="S403" s="71"/>
    </row>
    <row r="404" spans="19:19" customFormat="1" ht="15.95" customHeight="1" x14ac:dyDescent="0.25">
      <c r="S404" s="71"/>
    </row>
    <row r="405" spans="19:19" customFormat="1" ht="15.95" customHeight="1" x14ac:dyDescent="0.25">
      <c r="S405" s="71"/>
    </row>
    <row r="406" spans="19:19" customFormat="1" ht="15.95" customHeight="1" x14ac:dyDescent="0.25">
      <c r="S406" s="71"/>
    </row>
    <row r="407" spans="19:19" customFormat="1" ht="15.95" customHeight="1" x14ac:dyDescent="0.25">
      <c r="S407" s="71"/>
    </row>
    <row r="408" spans="19:19" customFormat="1" ht="15.95" customHeight="1" x14ac:dyDescent="0.25">
      <c r="S408" s="71"/>
    </row>
    <row r="409" spans="19:19" customFormat="1" ht="15.95" customHeight="1" x14ac:dyDescent="0.25">
      <c r="S409" s="71"/>
    </row>
    <row r="410" spans="19:19" customFormat="1" ht="15.95" customHeight="1" x14ac:dyDescent="0.25">
      <c r="S410" s="71"/>
    </row>
    <row r="411" spans="19:19" customFormat="1" ht="15.95" customHeight="1" x14ac:dyDescent="0.25">
      <c r="S411" s="71"/>
    </row>
    <row r="412" spans="19:19" customFormat="1" ht="15.95" customHeight="1" x14ac:dyDescent="0.25">
      <c r="S412" s="71"/>
    </row>
    <row r="413" spans="19:19" customFormat="1" ht="15.95" customHeight="1" x14ac:dyDescent="0.25">
      <c r="S413" s="71"/>
    </row>
    <row r="414" spans="19:19" customFormat="1" ht="15.95" customHeight="1" x14ac:dyDescent="0.25">
      <c r="S414" s="71"/>
    </row>
    <row r="415" spans="19:19" customFormat="1" ht="15.95" customHeight="1" x14ac:dyDescent="0.25">
      <c r="S415" s="71"/>
    </row>
    <row r="416" spans="19:19" customFormat="1" ht="15.95" customHeight="1" x14ac:dyDescent="0.25">
      <c r="S416" s="71"/>
    </row>
    <row r="417" spans="19:19" customFormat="1" ht="15.95" customHeight="1" x14ac:dyDescent="0.25">
      <c r="S417" s="71"/>
    </row>
    <row r="418" spans="19:19" customFormat="1" ht="15.95" customHeight="1" x14ac:dyDescent="0.25">
      <c r="S418" s="71"/>
    </row>
    <row r="419" spans="19:19" customFormat="1" ht="15.95" customHeight="1" x14ac:dyDescent="0.25">
      <c r="S419" s="71"/>
    </row>
    <row r="420" spans="19:19" customFormat="1" ht="15.95" customHeight="1" x14ac:dyDescent="0.25">
      <c r="S420" s="71"/>
    </row>
    <row r="421" spans="19:19" customFormat="1" ht="15.95" customHeight="1" x14ac:dyDescent="0.25">
      <c r="S421" s="71"/>
    </row>
    <row r="422" spans="19:19" customFormat="1" ht="15.95" customHeight="1" x14ac:dyDescent="0.25">
      <c r="S422" s="71"/>
    </row>
    <row r="423" spans="19:19" customFormat="1" ht="15.95" customHeight="1" x14ac:dyDescent="0.25">
      <c r="S423" s="71"/>
    </row>
    <row r="424" spans="19:19" customFormat="1" ht="15.95" customHeight="1" x14ac:dyDescent="0.25">
      <c r="S424" s="71"/>
    </row>
    <row r="425" spans="19:19" customFormat="1" ht="15.95" customHeight="1" x14ac:dyDescent="0.25">
      <c r="S425" s="71"/>
    </row>
    <row r="426" spans="19:19" customFormat="1" ht="15.95" customHeight="1" x14ac:dyDescent="0.25">
      <c r="S426" s="71"/>
    </row>
    <row r="427" spans="19:19" customFormat="1" ht="15.95" customHeight="1" x14ac:dyDescent="0.25">
      <c r="S427" s="71"/>
    </row>
    <row r="428" spans="19:19" customFormat="1" ht="15.95" customHeight="1" x14ac:dyDescent="0.25">
      <c r="S428" s="71"/>
    </row>
    <row r="429" spans="19:19" customFormat="1" ht="15.95" customHeight="1" x14ac:dyDescent="0.25">
      <c r="S429" s="71"/>
    </row>
    <row r="430" spans="19:19" customFormat="1" ht="15.95" customHeight="1" x14ac:dyDescent="0.25">
      <c r="S430" s="71"/>
    </row>
    <row r="431" spans="19:19" customFormat="1" ht="15.95" customHeight="1" x14ac:dyDescent="0.25">
      <c r="S431" s="71"/>
    </row>
    <row r="432" spans="19:19" customFormat="1" ht="15.95" customHeight="1" x14ac:dyDescent="0.25">
      <c r="S432" s="71"/>
    </row>
    <row r="433" spans="19:19" customFormat="1" ht="15.95" customHeight="1" x14ac:dyDescent="0.25">
      <c r="S433" s="71"/>
    </row>
    <row r="434" spans="19:19" customFormat="1" ht="15.95" customHeight="1" x14ac:dyDescent="0.25">
      <c r="S434" s="71"/>
    </row>
    <row r="435" spans="19:19" customFormat="1" ht="15.95" customHeight="1" x14ac:dyDescent="0.25">
      <c r="S435" s="71"/>
    </row>
    <row r="436" spans="19:19" customFormat="1" ht="15.95" customHeight="1" x14ac:dyDescent="0.25">
      <c r="S436" s="71"/>
    </row>
    <row r="437" spans="19:19" customFormat="1" ht="15.95" customHeight="1" x14ac:dyDescent="0.25">
      <c r="S437" s="71"/>
    </row>
    <row r="438" spans="19:19" customFormat="1" ht="15.95" customHeight="1" x14ac:dyDescent="0.25">
      <c r="S438" s="71"/>
    </row>
    <row r="439" spans="19:19" customFormat="1" ht="15.95" customHeight="1" x14ac:dyDescent="0.25">
      <c r="S439" s="71"/>
    </row>
    <row r="440" spans="19:19" customFormat="1" ht="15.95" customHeight="1" x14ac:dyDescent="0.25">
      <c r="S440" s="71"/>
    </row>
    <row r="441" spans="19:19" customFormat="1" ht="15.95" customHeight="1" x14ac:dyDescent="0.25">
      <c r="S441" s="71"/>
    </row>
    <row r="442" spans="19:19" customFormat="1" ht="15.95" customHeight="1" x14ac:dyDescent="0.25">
      <c r="S442" s="71"/>
    </row>
    <row r="443" spans="19:19" customFormat="1" ht="15.95" customHeight="1" x14ac:dyDescent="0.25">
      <c r="S443" s="71"/>
    </row>
    <row r="444" spans="19:19" customFormat="1" ht="15.95" customHeight="1" x14ac:dyDescent="0.25">
      <c r="S444" s="71"/>
    </row>
    <row r="445" spans="19:19" customFormat="1" ht="15.95" customHeight="1" x14ac:dyDescent="0.25">
      <c r="S445" s="71"/>
    </row>
    <row r="446" spans="19:19" customFormat="1" ht="15.95" customHeight="1" x14ac:dyDescent="0.25">
      <c r="S446" s="71"/>
    </row>
    <row r="447" spans="19:19" customFormat="1" ht="15.95" customHeight="1" x14ac:dyDescent="0.25">
      <c r="S447" s="71"/>
    </row>
    <row r="448" spans="19:19" customFormat="1" ht="15.95" customHeight="1" x14ac:dyDescent="0.25">
      <c r="S448" s="71"/>
    </row>
    <row r="449" spans="19:19" customFormat="1" ht="15.95" customHeight="1" x14ac:dyDescent="0.25">
      <c r="S449" s="71"/>
    </row>
    <row r="450" spans="19:19" customFormat="1" ht="15.95" customHeight="1" x14ac:dyDescent="0.25">
      <c r="S450" s="71"/>
    </row>
    <row r="451" spans="19:19" customFormat="1" ht="15.95" customHeight="1" x14ac:dyDescent="0.25">
      <c r="S451" s="71"/>
    </row>
    <row r="452" spans="19:19" customFormat="1" ht="15.95" customHeight="1" x14ac:dyDescent="0.25">
      <c r="S452" s="71"/>
    </row>
    <row r="453" spans="19:19" customFormat="1" ht="15.95" customHeight="1" x14ac:dyDescent="0.25">
      <c r="S453" s="71"/>
    </row>
    <row r="454" spans="19:19" customFormat="1" ht="15.95" customHeight="1" x14ac:dyDescent="0.25">
      <c r="S454" s="71"/>
    </row>
    <row r="455" spans="19:19" customFormat="1" ht="15.95" customHeight="1" x14ac:dyDescent="0.25">
      <c r="S455" s="71"/>
    </row>
    <row r="456" spans="19:19" customFormat="1" ht="15.95" customHeight="1" x14ac:dyDescent="0.25">
      <c r="S456" s="71"/>
    </row>
    <row r="457" spans="19:19" customFormat="1" ht="15.95" customHeight="1" x14ac:dyDescent="0.25">
      <c r="S457" s="71"/>
    </row>
    <row r="458" spans="19:19" customFormat="1" ht="15.95" customHeight="1" x14ac:dyDescent="0.25">
      <c r="S458" s="71"/>
    </row>
    <row r="459" spans="19:19" customFormat="1" ht="15.95" customHeight="1" x14ac:dyDescent="0.25">
      <c r="S459" s="71"/>
    </row>
    <row r="460" spans="19:19" customFormat="1" ht="15.95" customHeight="1" x14ac:dyDescent="0.25">
      <c r="S460" s="71"/>
    </row>
    <row r="461" spans="19:19" customFormat="1" ht="15.95" customHeight="1" x14ac:dyDescent="0.25">
      <c r="S461" s="71"/>
    </row>
    <row r="462" spans="19:19" customFormat="1" ht="15.95" customHeight="1" x14ac:dyDescent="0.25">
      <c r="S462" s="71"/>
    </row>
    <row r="463" spans="19:19" customFormat="1" ht="15.95" customHeight="1" x14ac:dyDescent="0.25">
      <c r="S463" s="71"/>
    </row>
    <row r="464" spans="19:19" customFormat="1" ht="15.95" customHeight="1" x14ac:dyDescent="0.25">
      <c r="S464" s="71"/>
    </row>
    <row r="465" spans="19:19" customFormat="1" ht="15.95" customHeight="1" x14ac:dyDescent="0.25">
      <c r="S465" s="71"/>
    </row>
    <row r="466" spans="19:19" customFormat="1" ht="15.95" customHeight="1" x14ac:dyDescent="0.25">
      <c r="S466" s="71"/>
    </row>
    <row r="467" spans="19:19" customFormat="1" ht="15.95" customHeight="1" x14ac:dyDescent="0.25">
      <c r="S467" s="71"/>
    </row>
    <row r="468" spans="19:19" customFormat="1" ht="15.95" customHeight="1" x14ac:dyDescent="0.25">
      <c r="S468" s="71"/>
    </row>
    <row r="469" spans="19:19" customFormat="1" ht="15.95" customHeight="1" x14ac:dyDescent="0.25">
      <c r="S469" s="71"/>
    </row>
    <row r="470" spans="19:19" customFormat="1" ht="15.95" customHeight="1" x14ac:dyDescent="0.25">
      <c r="S470" s="71"/>
    </row>
    <row r="471" spans="19:19" customFormat="1" ht="15.95" customHeight="1" x14ac:dyDescent="0.25">
      <c r="S471" s="71"/>
    </row>
    <row r="472" spans="19:19" customFormat="1" ht="15.95" customHeight="1" x14ac:dyDescent="0.25">
      <c r="S472" s="71"/>
    </row>
    <row r="473" spans="19:19" customFormat="1" ht="15.95" customHeight="1" x14ac:dyDescent="0.25">
      <c r="S473" s="71"/>
    </row>
    <row r="474" spans="19:19" customFormat="1" ht="15.95" customHeight="1" x14ac:dyDescent="0.25">
      <c r="S474" s="71"/>
    </row>
    <row r="475" spans="19:19" customFormat="1" ht="15.95" customHeight="1" x14ac:dyDescent="0.25">
      <c r="S475" s="71"/>
    </row>
    <row r="476" spans="19:19" customFormat="1" ht="15.95" customHeight="1" x14ac:dyDescent="0.25">
      <c r="S476" s="71"/>
    </row>
    <row r="477" spans="19:19" customFormat="1" ht="15.95" customHeight="1" x14ac:dyDescent="0.25">
      <c r="S477" s="71"/>
    </row>
    <row r="478" spans="19:19" customFormat="1" ht="15.95" customHeight="1" x14ac:dyDescent="0.25">
      <c r="S478" s="71"/>
    </row>
    <row r="479" spans="19:19" customFormat="1" ht="15.95" customHeight="1" x14ac:dyDescent="0.25">
      <c r="S479" s="71"/>
    </row>
    <row r="480" spans="19:19" customFormat="1" ht="15.95" customHeight="1" x14ac:dyDescent="0.25">
      <c r="S480" s="71"/>
    </row>
    <row r="481" spans="19:19" customFormat="1" ht="15.95" customHeight="1" x14ac:dyDescent="0.25">
      <c r="S481" s="71"/>
    </row>
    <row r="482" spans="19:19" customFormat="1" ht="15.95" customHeight="1" x14ac:dyDescent="0.25">
      <c r="S482" s="71"/>
    </row>
    <row r="483" spans="19:19" customFormat="1" ht="15.95" customHeight="1" x14ac:dyDescent="0.25">
      <c r="S483" s="71"/>
    </row>
    <row r="484" spans="19:19" customFormat="1" ht="15.95" customHeight="1" x14ac:dyDescent="0.25">
      <c r="S484" s="71"/>
    </row>
    <row r="485" spans="19:19" customFormat="1" ht="15.95" customHeight="1" x14ac:dyDescent="0.25">
      <c r="S485" s="71"/>
    </row>
    <row r="486" spans="19:19" customFormat="1" ht="15.95" customHeight="1" x14ac:dyDescent="0.25">
      <c r="S486" s="71"/>
    </row>
    <row r="487" spans="19:19" customFormat="1" ht="15.95" customHeight="1" x14ac:dyDescent="0.25">
      <c r="S487" s="71"/>
    </row>
    <row r="488" spans="19:19" customFormat="1" ht="15.95" customHeight="1" x14ac:dyDescent="0.25">
      <c r="S488" s="71"/>
    </row>
    <row r="489" spans="19:19" customFormat="1" ht="15.95" customHeight="1" x14ac:dyDescent="0.25">
      <c r="S489" s="71"/>
    </row>
    <row r="490" spans="19:19" customFormat="1" ht="15.95" customHeight="1" x14ac:dyDescent="0.25">
      <c r="S490" s="71"/>
    </row>
    <row r="491" spans="19:19" customFormat="1" ht="15.95" customHeight="1" x14ac:dyDescent="0.25">
      <c r="S491" s="71"/>
    </row>
    <row r="492" spans="19:19" customFormat="1" ht="15.95" customHeight="1" x14ac:dyDescent="0.25">
      <c r="S492" s="71"/>
    </row>
    <row r="493" spans="19:19" customFormat="1" ht="15.95" customHeight="1" x14ac:dyDescent="0.25">
      <c r="S493" s="71"/>
    </row>
    <row r="494" spans="19:19" customFormat="1" ht="15.95" customHeight="1" x14ac:dyDescent="0.25">
      <c r="S494" s="71"/>
    </row>
    <row r="495" spans="19:19" customFormat="1" ht="15.95" customHeight="1" x14ac:dyDescent="0.25">
      <c r="S495" s="71"/>
    </row>
    <row r="496" spans="19:19" customFormat="1" ht="15.95" customHeight="1" x14ac:dyDescent="0.25">
      <c r="S496" s="71"/>
    </row>
    <row r="497" spans="19:19" customFormat="1" ht="15.95" customHeight="1" x14ac:dyDescent="0.25">
      <c r="S497" s="71"/>
    </row>
    <row r="498" spans="19:19" customFormat="1" ht="15.95" customHeight="1" x14ac:dyDescent="0.25">
      <c r="S498" s="71"/>
    </row>
    <row r="499" spans="19:19" customFormat="1" ht="15.95" customHeight="1" x14ac:dyDescent="0.25">
      <c r="S499" s="71"/>
    </row>
    <row r="500" spans="19:19" customFormat="1" ht="15.95" customHeight="1" x14ac:dyDescent="0.25">
      <c r="S500" s="71"/>
    </row>
    <row r="501" spans="19:19" customFormat="1" ht="15.95" customHeight="1" x14ac:dyDescent="0.25">
      <c r="S501" s="71"/>
    </row>
    <row r="502" spans="19:19" customFormat="1" ht="15.95" customHeight="1" x14ac:dyDescent="0.25">
      <c r="S502" s="71"/>
    </row>
    <row r="503" spans="19:19" customFormat="1" ht="15.95" customHeight="1" x14ac:dyDescent="0.25">
      <c r="S503" s="71"/>
    </row>
    <row r="504" spans="19:19" customFormat="1" ht="15.95" customHeight="1" x14ac:dyDescent="0.25">
      <c r="S504" s="71"/>
    </row>
    <row r="505" spans="19:19" customFormat="1" ht="15.95" customHeight="1" x14ac:dyDescent="0.25">
      <c r="S505" s="71"/>
    </row>
    <row r="506" spans="19:19" customFormat="1" ht="15.95" customHeight="1" x14ac:dyDescent="0.25">
      <c r="S506" s="71"/>
    </row>
    <row r="507" spans="19:19" customFormat="1" ht="15.95" customHeight="1" x14ac:dyDescent="0.25">
      <c r="S507" s="71"/>
    </row>
    <row r="508" spans="19:19" customFormat="1" ht="15.95" customHeight="1" x14ac:dyDescent="0.25">
      <c r="S508" s="71"/>
    </row>
    <row r="509" spans="19:19" customFormat="1" ht="15.95" customHeight="1" x14ac:dyDescent="0.25">
      <c r="S509" s="71"/>
    </row>
    <row r="510" spans="19:19" customFormat="1" ht="15.95" customHeight="1" x14ac:dyDescent="0.25">
      <c r="S510" s="71"/>
    </row>
    <row r="511" spans="19:19" customFormat="1" ht="15.95" customHeight="1" x14ac:dyDescent="0.25">
      <c r="S511" s="71"/>
    </row>
    <row r="512" spans="19:19" customFormat="1" ht="15.95" customHeight="1" x14ac:dyDescent="0.25">
      <c r="S512" s="71"/>
    </row>
    <row r="513" spans="19:19" customFormat="1" ht="15.95" customHeight="1" x14ac:dyDescent="0.25">
      <c r="S513" s="71"/>
    </row>
    <row r="514" spans="19:19" customFormat="1" ht="15.95" customHeight="1" x14ac:dyDescent="0.25">
      <c r="S514" s="71"/>
    </row>
    <row r="515" spans="19:19" customFormat="1" ht="15.95" customHeight="1" x14ac:dyDescent="0.25">
      <c r="S515" s="71"/>
    </row>
    <row r="516" spans="19:19" customFormat="1" ht="15.95" customHeight="1" x14ac:dyDescent="0.25">
      <c r="S516" s="71"/>
    </row>
    <row r="517" spans="19:19" customFormat="1" ht="15.95" customHeight="1" x14ac:dyDescent="0.25">
      <c r="S517" s="71"/>
    </row>
    <row r="518" spans="19:19" customFormat="1" ht="15.95" customHeight="1" x14ac:dyDescent="0.25">
      <c r="S518" s="71"/>
    </row>
    <row r="519" spans="19:19" customFormat="1" ht="15.95" customHeight="1" x14ac:dyDescent="0.25">
      <c r="S519" s="71"/>
    </row>
    <row r="520" spans="19:19" customFormat="1" ht="15.95" customHeight="1" x14ac:dyDescent="0.25">
      <c r="S520" s="71"/>
    </row>
    <row r="521" spans="19:19" customFormat="1" ht="15.95" customHeight="1" x14ac:dyDescent="0.25">
      <c r="S521" s="71"/>
    </row>
    <row r="522" spans="19:19" customFormat="1" ht="15.95" customHeight="1" x14ac:dyDescent="0.25">
      <c r="S522" s="71"/>
    </row>
    <row r="523" spans="19:19" customFormat="1" ht="15.95" customHeight="1" x14ac:dyDescent="0.25">
      <c r="S523" s="71"/>
    </row>
    <row r="524" spans="19:19" customFormat="1" ht="15.95" customHeight="1" x14ac:dyDescent="0.25">
      <c r="S524" s="71"/>
    </row>
    <row r="525" spans="19:19" customFormat="1" ht="15.95" customHeight="1" x14ac:dyDescent="0.25">
      <c r="S525" s="71"/>
    </row>
    <row r="526" spans="19:19" customFormat="1" ht="15.95" customHeight="1" x14ac:dyDescent="0.25">
      <c r="S526" s="71"/>
    </row>
    <row r="527" spans="19:19" customFormat="1" ht="15.95" customHeight="1" x14ac:dyDescent="0.25">
      <c r="S527" s="71"/>
    </row>
    <row r="528" spans="19:19" customFormat="1" ht="15.95" customHeight="1" x14ac:dyDescent="0.25">
      <c r="S528" s="71"/>
    </row>
    <row r="529" spans="19:19" customFormat="1" ht="15.95" customHeight="1" x14ac:dyDescent="0.25">
      <c r="S529" s="71"/>
    </row>
    <row r="530" spans="19:19" customFormat="1" ht="15.95" customHeight="1" x14ac:dyDescent="0.25">
      <c r="S530" s="71"/>
    </row>
    <row r="531" spans="19:19" customFormat="1" ht="15.95" customHeight="1" x14ac:dyDescent="0.25">
      <c r="S531" s="71"/>
    </row>
    <row r="532" spans="19:19" customFormat="1" ht="15.95" customHeight="1" x14ac:dyDescent="0.25">
      <c r="S532" s="71"/>
    </row>
    <row r="533" spans="19:19" customFormat="1" ht="15.95" customHeight="1" x14ac:dyDescent="0.25">
      <c r="S533" s="71"/>
    </row>
    <row r="534" spans="19:19" customFormat="1" ht="15.95" customHeight="1" x14ac:dyDescent="0.25">
      <c r="S534" s="71"/>
    </row>
    <row r="535" spans="19:19" customFormat="1" ht="15.95" customHeight="1" x14ac:dyDescent="0.25">
      <c r="S535" s="71"/>
    </row>
    <row r="536" spans="19:19" customFormat="1" ht="15.95" customHeight="1" x14ac:dyDescent="0.25">
      <c r="S536" s="71"/>
    </row>
    <row r="537" spans="19:19" customFormat="1" ht="15.95" customHeight="1" x14ac:dyDescent="0.25">
      <c r="S537" s="71"/>
    </row>
    <row r="538" spans="19:19" customFormat="1" ht="15.95" customHeight="1" x14ac:dyDescent="0.25">
      <c r="S538" s="71"/>
    </row>
    <row r="539" spans="19:19" customFormat="1" ht="15.95" customHeight="1" x14ac:dyDescent="0.25">
      <c r="S539" s="71"/>
    </row>
    <row r="540" spans="19:19" customFormat="1" ht="15.95" customHeight="1" x14ac:dyDescent="0.25">
      <c r="S540" s="71"/>
    </row>
    <row r="541" spans="19:19" customFormat="1" ht="15.95" customHeight="1" x14ac:dyDescent="0.25">
      <c r="S541" s="71"/>
    </row>
    <row r="542" spans="19:19" customFormat="1" ht="15.95" customHeight="1" x14ac:dyDescent="0.25">
      <c r="S542" s="71"/>
    </row>
    <row r="543" spans="19:19" customFormat="1" ht="15.95" customHeight="1" x14ac:dyDescent="0.25">
      <c r="S543" s="71"/>
    </row>
    <row r="544" spans="19:19" customFormat="1" ht="15.95" customHeight="1" x14ac:dyDescent="0.25">
      <c r="S544" s="71"/>
    </row>
    <row r="545" spans="19:19" customFormat="1" ht="15.95" customHeight="1" x14ac:dyDescent="0.25">
      <c r="S545" s="71"/>
    </row>
    <row r="546" spans="19:19" customFormat="1" ht="15.95" customHeight="1" x14ac:dyDescent="0.25">
      <c r="S546" s="71"/>
    </row>
    <row r="547" spans="19:19" customFormat="1" ht="15.95" customHeight="1" x14ac:dyDescent="0.25">
      <c r="S547" s="71"/>
    </row>
    <row r="548" spans="19:19" customFormat="1" ht="15.95" customHeight="1" x14ac:dyDescent="0.25">
      <c r="S548" s="71"/>
    </row>
    <row r="549" spans="19:19" customFormat="1" ht="15.95" customHeight="1" x14ac:dyDescent="0.25">
      <c r="S549" s="71"/>
    </row>
    <row r="550" spans="19:19" customFormat="1" ht="15.95" customHeight="1" x14ac:dyDescent="0.25">
      <c r="S550" s="71"/>
    </row>
    <row r="551" spans="19:19" customFormat="1" ht="15.95" customHeight="1" x14ac:dyDescent="0.25">
      <c r="S551" s="71"/>
    </row>
    <row r="552" spans="19:19" customFormat="1" ht="15.95" customHeight="1" x14ac:dyDescent="0.25">
      <c r="S552" s="71"/>
    </row>
    <row r="553" spans="19:19" customFormat="1" ht="15.95" customHeight="1" x14ac:dyDescent="0.25">
      <c r="S553" s="71"/>
    </row>
    <row r="554" spans="19:19" customFormat="1" ht="15.95" customHeight="1" x14ac:dyDescent="0.25">
      <c r="S554" s="71"/>
    </row>
    <row r="555" spans="19:19" customFormat="1" ht="15.95" customHeight="1" x14ac:dyDescent="0.25">
      <c r="S555" s="71"/>
    </row>
    <row r="556" spans="19:19" customFormat="1" ht="15.95" customHeight="1" x14ac:dyDescent="0.25">
      <c r="S556" s="71"/>
    </row>
    <row r="557" spans="19:19" customFormat="1" ht="15.95" customHeight="1" x14ac:dyDescent="0.25">
      <c r="S557" s="71"/>
    </row>
    <row r="558" spans="19:19" customFormat="1" ht="15.95" customHeight="1" x14ac:dyDescent="0.25">
      <c r="S558" s="71"/>
    </row>
    <row r="559" spans="19:19" customFormat="1" ht="15.95" customHeight="1" x14ac:dyDescent="0.25">
      <c r="S559" s="71"/>
    </row>
    <row r="560" spans="19:19" customFormat="1" ht="15.95" customHeight="1" x14ac:dyDescent="0.25">
      <c r="S560" s="71"/>
    </row>
    <row r="561" spans="19:19" customFormat="1" ht="15.95" customHeight="1" x14ac:dyDescent="0.25">
      <c r="S561" s="71"/>
    </row>
    <row r="562" spans="19:19" customFormat="1" ht="15.95" customHeight="1" x14ac:dyDescent="0.25">
      <c r="S562" s="71"/>
    </row>
    <row r="563" spans="19:19" customFormat="1" ht="15.95" customHeight="1" x14ac:dyDescent="0.25">
      <c r="S563" s="71"/>
    </row>
    <row r="564" spans="19:19" customFormat="1" ht="15.95" customHeight="1" x14ac:dyDescent="0.25">
      <c r="S564" s="71"/>
    </row>
    <row r="565" spans="19:19" customFormat="1" ht="15.95" customHeight="1" x14ac:dyDescent="0.25">
      <c r="S565" s="71"/>
    </row>
    <row r="566" spans="19:19" customFormat="1" ht="15.95" customHeight="1" x14ac:dyDescent="0.25">
      <c r="S566" s="71"/>
    </row>
    <row r="567" spans="19:19" customFormat="1" ht="15.95" customHeight="1" x14ac:dyDescent="0.25">
      <c r="S567" s="71"/>
    </row>
    <row r="568" spans="19:19" customFormat="1" ht="15.95" customHeight="1" x14ac:dyDescent="0.25">
      <c r="S568" s="71"/>
    </row>
    <row r="569" spans="19:19" customFormat="1" ht="15.95" customHeight="1" x14ac:dyDescent="0.25">
      <c r="S569" s="71"/>
    </row>
    <row r="570" spans="19:19" customFormat="1" ht="15.95" customHeight="1" x14ac:dyDescent="0.25">
      <c r="S570" s="71"/>
    </row>
    <row r="571" spans="19:19" customFormat="1" ht="15.95" customHeight="1" x14ac:dyDescent="0.25">
      <c r="S571" s="71"/>
    </row>
    <row r="572" spans="19:19" customFormat="1" ht="15.95" customHeight="1" x14ac:dyDescent="0.25">
      <c r="S572" s="71"/>
    </row>
    <row r="573" spans="19:19" customFormat="1" ht="15.95" customHeight="1" x14ac:dyDescent="0.25">
      <c r="S573" s="71"/>
    </row>
    <row r="574" spans="19:19" customFormat="1" ht="15.95" customHeight="1" x14ac:dyDescent="0.25">
      <c r="S574" s="71"/>
    </row>
    <row r="575" spans="19:19" customFormat="1" ht="15.95" customHeight="1" x14ac:dyDescent="0.25">
      <c r="S575" s="71"/>
    </row>
    <row r="576" spans="19:19" customFormat="1" ht="15.95" customHeight="1" x14ac:dyDescent="0.25">
      <c r="S576" s="71"/>
    </row>
    <row r="577" spans="19:19" customFormat="1" ht="15.95" customHeight="1" x14ac:dyDescent="0.25">
      <c r="S577" s="71"/>
    </row>
    <row r="578" spans="19:19" customFormat="1" ht="15.95" customHeight="1" x14ac:dyDescent="0.25">
      <c r="S578" s="71"/>
    </row>
    <row r="579" spans="19:19" customFormat="1" ht="15.95" customHeight="1" x14ac:dyDescent="0.25">
      <c r="S579" s="71"/>
    </row>
    <row r="580" spans="19:19" customFormat="1" ht="15.95" customHeight="1" x14ac:dyDescent="0.25">
      <c r="S580" s="71"/>
    </row>
    <row r="581" spans="19:19" customFormat="1" ht="15.95" customHeight="1" x14ac:dyDescent="0.25">
      <c r="S581" s="71"/>
    </row>
    <row r="582" spans="19:19" customFormat="1" ht="15.95" customHeight="1" x14ac:dyDescent="0.25">
      <c r="S582" s="71"/>
    </row>
    <row r="583" spans="19:19" customFormat="1" ht="15.95" customHeight="1" x14ac:dyDescent="0.25">
      <c r="S583" s="71"/>
    </row>
    <row r="584" spans="19:19" customFormat="1" ht="15.95" customHeight="1" x14ac:dyDescent="0.25">
      <c r="S584" s="71"/>
    </row>
    <row r="585" spans="19:19" customFormat="1" ht="15.95" customHeight="1" x14ac:dyDescent="0.25">
      <c r="S585" s="71"/>
    </row>
    <row r="586" spans="19:19" customFormat="1" ht="15.95" customHeight="1" x14ac:dyDescent="0.25">
      <c r="S586" s="71"/>
    </row>
    <row r="587" spans="19:19" customFormat="1" ht="15.95" customHeight="1" x14ac:dyDescent="0.25">
      <c r="S587" s="71"/>
    </row>
    <row r="588" spans="19:19" customFormat="1" ht="15.95" customHeight="1" x14ac:dyDescent="0.25">
      <c r="S588" s="71"/>
    </row>
    <row r="589" spans="19:19" customFormat="1" ht="15.95" customHeight="1" x14ac:dyDescent="0.25">
      <c r="S589" s="71"/>
    </row>
    <row r="590" spans="19:19" customFormat="1" ht="15.95" customHeight="1" x14ac:dyDescent="0.25">
      <c r="S590" s="71"/>
    </row>
    <row r="591" spans="19:19" customFormat="1" ht="15.95" customHeight="1" x14ac:dyDescent="0.25">
      <c r="S591" s="71"/>
    </row>
    <row r="592" spans="19:19" customFormat="1" ht="15.95" customHeight="1" x14ac:dyDescent="0.25">
      <c r="S592" s="71"/>
    </row>
    <row r="593" spans="19:19" customFormat="1" ht="15.95" customHeight="1" x14ac:dyDescent="0.25">
      <c r="S593" s="71"/>
    </row>
    <row r="594" spans="19:19" customFormat="1" ht="15.95" customHeight="1" x14ac:dyDescent="0.25">
      <c r="S594" s="71"/>
    </row>
    <row r="595" spans="19:19" customFormat="1" ht="15.95" customHeight="1" x14ac:dyDescent="0.25">
      <c r="S595" s="71"/>
    </row>
    <row r="596" spans="19:19" customFormat="1" ht="15.95" customHeight="1" x14ac:dyDescent="0.25">
      <c r="S596" s="71"/>
    </row>
    <row r="597" spans="19:19" customFormat="1" ht="15.95" customHeight="1" x14ac:dyDescent="0.25">
      <c r="S597" s="71"/>
    </row>
    <row r="598" spans="19:19" customFormat="1" ht="15.95" customHeight="1" x14ac:dyDescent="0.25">
      <c r="S598" s="71"/>
    </row>
    <row r="599" spans="19:19" customFormat="1" ht="15.95" customHeight="1" x14ac:dyDescent="0.25">
      <c r="S599" s="71"/>
    </row>
    <row r="600" spans="19:19" customFormat="1" ht="15.95" customHeight="1" x14ac:dyDescent="0.25">
      <c r="S600" s="71"/>
    </row>
    <row r="601" spans="19:19" customFormat="1" ht="15.95" customHeight="1" x14ac:dyDescent="0.25">
      <c r="S601" s="71"/>
    </row>
    <row r="602" spans="19:19" customFormat="1" ht="15.95" customHeight="1" x14ac:dyDescent="0.25">
      <c r="S602" s="71"/>
    </row>
    <row r="603" spans="19:19" customFormat="1" ht="15.95" customHeight="1" x14ac:dyDescent="0.25">
      <c r="S603" s="71"/>
    </row>
    <row r="604" spans="19:19" customFormat="1" ht="15.95" customHeight="1" x14ac:dyDescent="0.25">
      <c r="S604" s="71"/>
    </row>
    <row r="605" spans="19:19" customFormat="1" ht="15.95" customHeight="1" x14ac:dyDescent="0.25">
      <c r="S605" s="71"/>
    </row>
    <row r="606" spans="19:19" customFormat="1" ht="15.95" customHeight="1" x14ac:dyDescent="0.25">
      <c r="S606" s="71"/>
    </row>
    <row r="607" spans="19:19" customFormat="1" ht="15.95" customHeight="1" x14ac:dyDescent="0.25">
      <c r="S607" s="71"/>
    </row>
    <row r="608" spans="19:19" customFormat="1" ht="15.95" customHeight="1" x14ac:dyDescent="0.25">
      <c r="S608" s="71"/>
    </row>
    <row r="609" spans="19:19" customFormat="1" ht="15.95" customHeight="1" x14ac:dyDescent="0.25">
      <c r="S609" s="71"/>
    </row>
    <row r="610" spans="19:19" customFormat="1" ht="15.95" customHeight="1" x14ac:dyDescent="0.25">
      <c r="S610" s="71"/>
    </row>
    <row r="611" spans="19:19" customFormat="1" ht="15.95" customHeight="1" x14ac:dyDescent="0.25">
      <c r="S611" s="71"/>
    </row>
    <row r="612" spans="19:19" customFormat="1" ht="15.95" customHeight="1" x14ac:dyDescent="0.25">
      <c r="S612" s="71"/>
    </row>
    <row r="613" spans="19:19" customFormat="1" ht="15.95" customHeight="1" x14ac:dyDescent="0.25">
      <c r="S613" s="71"/>
    </row>
    <row r="614" spans="19:19" customFormat="1" ht="15.95" customHeight="1" x14ac:dyDescent="0.25">
      <c r="S614" s="71"/>
    </row>
    <row r="615" spans="19:19" customFormat="1" ht="15.95" customHeight="1" x14ac:dyDescent="0.25">
      <c r="S615" s="71"/>
    </row>
    <row r="616" spans="19:19" customFormat="1" ht="15.95" customHeight="1" x14ac:dyDescent="0.25">
      <c r="S616" s="71"/>
    </row>
    <row r="617" spans="19:19" customFormat="1" ht="15.95" customHeight="1" x14ac:dyDescent="0.25">
      <c r="S617" s="71"/>
    </row>
    <row r="618" spans="19:19" customFormat="1" ht="15.95" customHeight="1" x14ac:dyDescent="0.25">
      <c r="S618" s="71"/>
    </row>
    <row r="619" spans="19:19" customFormat="1" ht="15.95" customHeight="1" x14ac:dyDescent="0.25">
      <c r="S619" s="71"/>
    </row>
    <row r="620" spans="19:19" customFormat="1" ht="15.95" customHeight="1" x14ac:dyDescent="0.25">
      <c r="S620" s="71"/>
    </row>
    <row r="621" spans="19:19" customFormat="1" ht="15.95" customHeight="1" x14ac:dyDescent="0.25">
      <c r="S621" s="71"/>
    </row>
    <row r="622" spans="19:19" customFormat="1" ht="15.95" customHeight="1" x14ac:dyDescent="0.25">
      <c r="S622" s="71"/>
    </row>
    <row r="623" spans="19:19" customFormat="1" ht="15.95" customHeight="1" x14ac:dyDescent="0.25">
      <c r="S623" s="71"/>
    </row>
    <row r="624" spans="19:19" customFormat="1" ht="15.95" customHeight="1" x14ac:dyDescent="0.25">
      <c r="S624" s="71"/>
    </row>
    <row r="625" spans="19:19" customFormat="1" ht="15.95" customHeight="1" x14ac:dyDescent="0.25">
      <c r="S625" s="71"/>
    </row>
    <row r="626" spans="19:19" customFormat="1" ht="15.95" customHeight="1" x14ac:dyDescent="0.25">
      <c r="S626" s="71"/>
    </row>
    <row r="627" spans="19:19" customFormat="1" ht="15.95" customHeight="1" x14ac:dyDescent="0.25">
      <c r="S627" s="71"/>
    </row>
    <row r="628" spans="19:19" customFormat="1" ht="15.95" customHeight="1" x14ac:dyDescent="0.25">
      <c r="S628" s="71"/>
    </row>
    <row r="629" spans="19:19" customFormat="1" ht="15.95" customHeight="1" x14ac:dyDescent="0.25">
      <c r="S629" s="71"/>
    </row>
    <row r="630" spans="19:19" customFormat="1" ht="15.95" customHeight="1" x14ac:dyDescent="0.25">
      <c r="S630" s="71"/>
    </row>
    <row r="631" spans="19:19" customFormat="1" ht="15.95" customHeight="1" x14ac:dyDescent="0.25">
      <c r="S631" s="71"/>
    </row>
    <row r="632" spans="19:19" customFormat="1" ht="15.95" customHeight="1" x14ac:dyDescent="0.25">
      <c r="S632" s="71"/>
    </row>
    <row r="633" spans="19:19" customFormat="1" ht="15.95" customHeight="1" x14ac:dyDescent="0.25">
      <c r="S633" s="71"/>
    </row>
    <row r="634" spans="19:19" customFormat="1" ht="15.95" customHeight="1" x14ac:dyDescent="0.25">
      <c r="S634" s="71"/>
    </row>
    <row r="635" spans="19:19" customFormat="1" ht="15.95" customHeight="1" x14ac:dyDescent="0.25">
      <c r="S635" s="71"/>
    </row>
    <row r="636" spans="19:19" customFormat="1" ht="15.95" customHeight="1" x14ac:dyDescent="0.25">
      <c r="S636" s="71"/>
    </row>
    <row r="637" spans="19:19" customFormat="1" ht="15.95" customHeight="1" x14ac:dyDescent="0.25">
      <c r="S637" s="71"/>
    </row>
    <row r="638" spans="19:19" customFormat="1" ht="15.95" customHeight="1" x14ac:dyDescent="0.25">
      <c r="S638" s="71"/>
    </row>
    <row r="639" spans="19:19" customFormat="1" ht="15.95" customHeight="1" x14ac:dyDescent="0.25">
      <c r="S639" s="71"/>
    </row>
    <row r="640" spans="19:19" customFormat="1" ht="15.95" customHeight="1" x14ac:dyDescent="0.25">
      <c r="S640" s="71"/>
    </row>
    <row r="641" spans="19:19" customFormat="1" ht="15.95" customHeight="1" x14ac:dyDescent="0.25">
      <c r="S641" s="71"/>
    </row>
    <row r="642" spans="19:19" customFormat="1" ht="15.95" customHeight="1" x14ac:dyDescent="0.25">
      <c r="S642" s="71"/>
    </row>
    <row r="643" spans="19:19" customFormat="1" ht="15.95" customHeight="1" x14ac:dyDescent="0.25">
      <c r="S643" s="71"/>
    </row>
    <row r="644" spans="19:19" customFormat="1" ht="15.95" customHeight="1" x14ac:dyDescent="0.25">
      <c r="S644" s="71"/>
    </row>
    <row r="645" spans="19:19" customFormat="1" ht="15.95" customHeight="1" x14ac:dyDescent="0.25">
      <c r="S645" s="71"/>
    </row>
    <row r="646" spans="19:19" customFormat="1" ht="15.95" customHeight="1" x14ac:dyDescent="0.25">
      <c r="S646" s="71"/>
    </row>
    <row r="647" spans="19:19" customFormat="1" ht="15.95" customHeight="1" x14ac:dyDescent="0.25">
      <c r="S647" s="71"/>
    </row>
    <row r="648" spans="19:19" customFormat="1" ht="15.95" customHeight="1" x14ac:dyDescent="0.25">
      <c r="S648" s="71"/>
    </row>
    <row r="649" spans="19:19" customFormat="1" ht="15.95" customHeight="1" x14ac:dyDescent="0.25">
      <c r="S649" s="71"/>
    </row>
    <row r="650" spans="19:19" customFormat="1" ht="15.95" customHeight="1" x14ac:dyDescent="0.25">
      <c r="S650" s="71"/>
    </row>
    <row r="651" spans="19:19" customFormat="1" ht="15.95" customHeight="1" x14ac:dyDescent="0.25">
      <c r="S651" s="71"/>
    </row>
    <row r="652" spans="19:19" customFormat="1" ht="15.95" customHeight="1" x14ac:dyDescent="0.25">
      <c r="S652" s="71"/>
    </row>
    <row r="653" spans="19:19" customFormat="1" ht="15.95" customHeight="1" x14ac:dyDescent="0.25">
      <c r="S653" s="71"/>
    </row>
    <row r="654" spans="19:19" customFormat="1" ht="15.95" customHeight="1" x14ac:dyDescent="0.25">
      <c r="S654" s="71"/>
    </row>
    <row r="655" spans="19:19" customFormat="1" ht="15.95" customHeight="1" x14ac:dyDescent="0.25">
      <c r="S655" s="71"/>
    </row>
    <row r="656" spans="19:19" customFormat="1" ht="15.95" customHeight="1" x14ac:dyDescent="0.25">
      <c r="S656" s="71"/>
    </row>
    <row r="657" spans="19:19" customFormat="1" ht="15.95" customHeight="1" x14ac:dyDescent="0.25">
      <c r="S657" s="71"/>
    </row>
    <row r="658" spans="19:19" customFormat="1" ht="15.95" customHeight="1" x14ac:dyDescent="0.25">
      <c r="S658" s="71"/>
    </row>
    <row r="659" spans="19:19" customFormat="1" ht="15.95" customHeight="1" x14ac:dyDescent="0.25">
      <c r="S659" s="71"/>
    </row>
    <row r="660" spans="19:19" customFormat="1" ht="15.95" customHeight="1" x14ac:dyDescent="0.25">
      <c r="S660" s="71"/>
    </row>
    <row r="661" spans="19:19" customFormat="1" ht="15.95" customHeight="1" x14ac:dyDescent="0.25">
      <c r="S661" s="71"/>
    </row>
    <row r="662" spans="19:19" customFormat="1" ht="15.95" customHeight="1" x14ac:dyDescent="0.25">
      <c r="S662" s="71"/>
    </row>
    <row r="663" spans="19:19" customFormat="1" ht="15.95" customHeight="1" x14ac:dyDescent="0.25">
      <c r="S663" s="71"/>
    </row>
    <row r="664" spans="19:19" customFormat="1" ht="15.95" customHeight="1" x14ac:dyDescent="0.25">
      <c r="S664" s="71"/>
    </row>
    <row r="665" spans="19:19" customFormat="1" ht="15.95" customHeight="1" x14ac:dyDescent="0.25">
      <c r="S665" s="71"/>
    </row>
    <row r="666" spans="19:19" customFormat="1" ht="15.95" customHeight="1" x14ac:dyDescent="0.25">
      <c r="S666" s="71"/>
    </row>
    <row r="667" spans="19:19" customFormat="1" ht="15.95" customHeight="1" x14ac:dyDescent="0.25">
      <c r="S667" s="71"/>
    </row>
    <row r="668" spans="19:19" customFormat="1" ht="15.95" customHeight="1" x14ac:dyDescent="0.25">
      <c r="S668" s="71"/>
    </row>
    <row r="669" spans="19:19" customFormat="1" ht="15.95" customHeight="1" x14ac:dyDescent="0.25">
      <c r="S669" s="71"/>
    </row>
    <row r="670" spans="19:19" customFormat="1" ht="15.95" customHeight="1" x14ac:dyDescent="0.25">
      <c r="S670" s="71"/>
    </row>
    <row r="671" spans="19:19" customFormat="1" ht="15.95" customHeight="1" x14ac:dyDescent="0.25">
      <c r="S671" s="71"/>
    </row>
    <row r="672" spans="19:19" customFormat="1" ht="15.95" customHeight="1" x14ac:dyDescent="0.25">
      <c r="S672" s="71"/>
    </row>
    <row r="673" spans="19:19" customFormat="1" ht="15.95" customHeight="1" x14ac:dyDescent="0.25">
      <c r="S673" s="71"/>
    </row>
    <row r="674" spans="19:19" customFormat="1" ht="15.95" customHeight="1" x14ac:dyDescent="0.25">
      <c r="S674" s="71"/>
    </row>
    <row r="675" spans="19:19" customFormat="1" ht="15.95" customHeight="1" x14ac:dyDescent="0.25">
      <c r="S675" s="71"/>
    </row>
    <row r="676" spans="19:19" customFormat="1" ht="15.95" customHeight="1" x14ac:dyDescent="0.25">
      <c r="S676" s="71"/>
    </row>
    <row r="677" spans="19:19" customFormat="1" ht="15.95" customHeight="1" x14ac:dyDescent="0.25">
      <c r="S677" s="71"/>
    </row>
    <row r="678" spans="19:19" customFormat="1" ht="15.95" customHeight="1" x14ac:dyDescent="0.25">
      <c r="S678" s="71"/>
    </row>
    <row r="679" spans="19:19" customFormat="1" ht="15.95" customHeight="1" x14ac:dyDescent="0.25">
      <c r="S679" s="71"/>
    </row>
    <row r="680" spans="19:19" customFormat="1" ht="15.95" customHeight="1" x14ac:dyDescent="0.25">
      <c r="S680" s="71"/>
    </row>
    <row r="681" spans="19:19" customFormat="1" ht="15.95" customHeight="1" x14ac:dyDescent="0.25">
      <c r="S681" s="71"/>
    </row>
    <row r="682" spans="19:19" customFormat="1" ht="15.95" customHeight="1" x14ac:dyDescent="0.25">
      <c r="S682" s="71"/>
    </row>
    <row r="683" spans="19:19" customFormat="1" ht="15.95" customHeight="1" x14ac:dyDescent="0.25">
      <c r="S683" s="71"/>
    </row>
    <row r="684" spans="19:19" customFormat="1" ht="15.95" customHeight="1" x14ac:dyDescent="0.25">
      <c r="S684" s="71"/>
    </row>
    <row r="685" spans="19:19" customFormat="1" ht="15.95" customHeight="1" x14ac:dyDescent="0.25">
      <c r="S685" s="71"/>
    </row>
    <row r="686" spans="19:19" customFormat="1" ht="15.95" customHeight="1" x14ac:dyDescent="0.25">
      <c r="S686" s="71"/>
    </row>
    <row r="687" spans="19:19" customFormat="1" ht="15.95" customHeight="1" x14ac:dyDescent="0.25">
      <c r="S687" s="71"/>
    </row>
    <row r="688" spans="19:19" customFormat="1" ht="15.95" customHeight="1" x14ac:dyDescent="0.25">
      <c r="S688" s="71"/>
    </row>
    <row r="689" spans="19:19" customFormat="1" ht="15.95" customHeight="1" x14ac:dyDescent="0.25">
      <c r="S689" s="71"/>
    </row>
    <row r="690" spans="19:19" customFormat="1" ht="15.95" customHeight="1" x14ac:dyDescent="0.25">
      <c r="S690" s="71"/>
    </row>
    <row r="691" spans="19:19" customFormat="1" ht="15.95" customHeight="1" x14ac:dyDescent="0.25">
      <c r="S691" s="71"/>
    </row>
    <row r="692" spans="19:19" customFormat="1" ht="15.95" customHeight="1" x14ac:dyDescent="0.25">
      <c r="S692" s="71"/>
    </row>
    <row r="693" spans="19:19" customFormat="1" ht="15.95" customHeight="1" x14ac:dyDescent="0.25">
      <c r="S693" s="71"/>
    </row>
    <row r="694" spans="19:19" customFormat="1" ht="15.95" customHeight="1" x14ac:dyDescent="0.25">
      <c r="S694" s="71"/>
    </row>
    <row r="695" spans="19:19" customFormat="1" ht="15.95" customHeight="1" x14ac:dyDescent="0.25">
      <c r="S695" s="71"/>
    </row>
    <row r="696" spans="19:19" customFormat="1" ht="15.95" customHeight="1" x14ac:dyDescent="0.25">
      <c r="S696" s="71"/>
    </row>
    <row r="697" spans="19:19" customFormat="1" ht="15.95" customHeight="1" x14ac:dyDescent="0.25">
      <c r="S697" s="71"/>
    </row>
    <row r="698" spans="19:19" customFormat="1" ht="15.95" customHeight="1" x14ac:dyDescent="0.25">
      <c r="S698" s="71"/>
    </row>
    <row r="699" spans="19:19" customFormat="1" ht="15.95" customHeight="1" x14ac:dyDescent="0.25">
      <c r="S699" s="71"/>
    </row>
    <row r="700" spans="19:19" customFormat="1" ht="15.95" customHeight="1" x14ac:dyDescent="0.25">
      <c r="S700" s="71"/>
    </row>
    <row r="701" spans="19:19" customFormat="1" ht="15.95" customHeight="1" x14ac:dyDescent="0.25">
      <c r="S701" s="71"/>
    </row>
    <row r="702" spans="19:19" customFormat="1" ht="15.95" customHeight="1" x14ac:dyDescent="0.25">
      <c r="S702" s="71"/>
    </row>
    <row r="703" spans="19:19" customFormat="1" ht="15.95" customHeight="1" x14ac:dyDescent="0.25">
      <c r="S703" s="71"/>
    </row>
    <row r="704" spans="19:19" customFormat="1" ht="15.95" customHeight="1" x14ac:dyDescent="0.25">
      <c r="S704" s="71"/>
    </row>
    <row r="705" spans="19:19" customFormat="1" ht="15.95" customHeight="1" x14ac:dyDescent="0.25">
      <c r="S705" s="71"/>
    </row>
    <row r="706" spans="19:19" customFormat="1" ht="15.95" customHeight="1" x14ac:dyDescent="0.25">
      <c r="S706" s="71"/>
    </row>
    <row r="707" spans="19:19" customFormat="1" ht="15.95" customHeight="1" x14ac:dyDescent="0.25">
      <c r="S707" s="71"/>
    </row>
    <row r="708" spans="19:19" customFormat="1" ht="15.95" customHeight="1" x14ac:dyDescent="0.25">
      <c r="S708" s="71"/>
    </row>
    <row r="709" spans="19:19" customFormat="1" ht="15.95" customHeight="1" x14ac:dyDescent="0.25">
      <c r="S709" s="71"/>
    </row>
    <row r="710" spans="19:19" customFormat="1" ht="15.95" customHeight="1" x14ac:dyDescent="0.25">
      <c r="S710" s="71"/>
    </row>
    <row r="711" spans="19:19" customFormat="1" ht="15.95" customHeight="1" x14ac:dyDescent="0.25">
      <c r="S711" s="71"/>
    </row>
    <row r="712" spans="19:19" customFormat="1" ht="15.95" customHeight="1" x14ac:dyDescent="0.25">
      <c r="S712" s="71"/>
    </row>
    <row r="713" spans="19:19" customFormat="1" ht="15.95" customHeight="1" x14ac:dyDescent="0.25">
      <c r="S713" s="71"/>
    </row>
    <row r="714" spans="19:19" customFormat="1" ht="15.95" customHeight="1" x14ac:dyDescent="0.25">
      <c r="S714" s="71"/>
    </row>
    <row r="715" spans="19:19" customFormat="1" ht="15.95" customHeight="1" x14ac:dyDescent="0.25">
      <c r="S715" s="71"/>
    </row>
    <row r="716" spans="19:19" customFormat="1" ht="15.95" customHeight="1" x14ac:dyDescent="0.25">
      <c r="S716" s="71"/>
    </row>
    <row r="717" spans="19:19" customFormat="1" ht="15.95" customHeight="1" x14ac:dyDescent="0.25">
      <c r="S717" s="71"/>
    </row>
    <row r="718" spans="19:19" customFormat="1" ht="15.95" customHeight="1" x14ac:dyDescent="0.25">
      <c r="S718" s="71"/>
    </row>
    <row r="719" spans="19:19" customFormat="1" ht="15.95" customHeight="1" x14ac:dyDescent="0.25">
      <c r="S719" s="71"/>
    </row>
    <row r="720" spans="19:19" customFormat="1" ht="15.95" customHeight="1" x14ac:dyDescent="0.25">
      <c r="S720" s="71"/>
    </row>
    <row r="721" spans="19:19" customFormat="1" ht="15.95" customHeight="1" x14ac:dyDescent="0.25">
      <c r="S721" s="71"/>
    </row>
    <row r="722" spans="19:19" customFormat="1" ht="15.95" customHeight="1" x14ac:dyDescent="0.25">
      <c r="S722" s="71"/>
    </row>
    <row r="723" spans="19:19" customFormat="1" ht="15.95" customHeight="1" x14ac:dyDescent="0.25">
      <c r="S723" s="71"/>
    </row>
    <row r="724" spans="19:19" customFormat="1" ht="15.95" customHeight="1" x14ac:dyDescent="0.25">
      <c r="S724" s="71"/>
    </row>
    <row r="725" spans="19:19" customFormat="1" ht="15.95" customHeight="1" x14ac:dyDescent="0.25">
      <c r="S725" s="71"/>
    </row>
    <row r="726" spans="19:19" customFormat="1" ht="15.95" customHeight="1" x14ac:dyDescent="0.25">
      <c r="S726" s="71"/>
    </row>
    <row r="727" spans="19:19" customFormat="1" ht="15.95" customHeight="1" x14ac:dyDescent="0.25">
      <c r="S727" s="71"/>
    </row>
    <row r="728" spans="19:19" customFormat="1" ht="15.95" customHeight="1" x14ac:dyDescent="0.25">
      <c r="S728" s="71"/>
    </row>
    <row r="729" spans="19:19" customFormat="1" ht="15.95" customHeight="1" x14ac:dyDescent="0.25">
      <c r="S729" s="71"/>
    </row>
    <row r="730" spans="19:19" customFormat="1" ht="15.95" customHeight="1" x14ac:dyDescent="0.25">
      <c r="S730" s="71"/>
    </row>
    <row r="731" spans="19:19" customFormat="1" ht="15.95" customHeight="1" x14ac:dyDescent="0.25">
      <c r="S731" s="71"/>
    </row>
    <row r="732" spans="19:19" customFormat="1" ht="15.95" customHeight="1" x14ac:dyDescent="0.25">
      <c r="S732" s="71"/>
    </row>
    <row r="733" spans="19:19" customFormat="1" ht="15.95" customHeight="1" x14ac:dyDescent="0.25">
      <c r="S733" s="71"/>
    </row>
    <row r="734" spans="19:19" customFormat="1" ht="15.95" customHeight="1" x14ac:dyDescent="0.25">
      <c r="S734" s="71"/>
    </row>
    <row r="735" spans="19:19" customFormat="1" ht="15.95" customHeight="1" x14ac:dyDescent="0.25">
      <c r="S735" s="71"/>
    </row>
    <row r="736" spans="19:19" customFormat="1" ht="15.95" customHeight="1" x14ac:dyDescent="0.25">
      <c r="S736" s="71"/>
    </row>
    <row r="737" spans="19:19" customFormat="1" ht="15.95" customHeight="1" x14ac:dyDescent="0.25">
      <c r="S737" s="71"/>
    </row>
    <row r="738" spans="19:19" customFormat="1" ht="15.95" customHeight="1" x14ac:dyDescent="0.25">
      <c r="S738" s="71"/>
    </row>
    <row r="739" spans="19:19" customFormat="1" ht="15.95" customHeight="1" x14ac:dyDescent="0.25">
      <c r="S739" s="71"/>
    </row>
    <row r="740" spans="19:19" customFormat="1" ht="15.95" customHeight="1" x14ac:dyDescent="0.25">
      <c r="S740" s="71"/>
    </row>
    <row r="741" spans="19:19" customFormat="1" ht="15.95" customHeight="1" x14ac:dyDescent="0.25">
      <c r="S741" s="71"/>
    </row>
    <row r="742" spans="19:19" customFormat="1" ht="15.95" customHeight="1" x14ac:dyDescent="0.25">
      <c r="S742" s="71"/>
    </row>
    <row r="743" spans="19:19" customFormat="1" ht="15.95" customHeight="1" x14ac:dyDescent="0.25">
      <c r="S743" s="71"/>
    </row>
    <row r="744" spans="19:19" customFormat="1" ht="15.95" customHeight="1" x14ac:dyDescent="0.25">
      <c r="S744" s="71"/>
    </row>
    <row r="745" spans="19:19" customFormat="1" ht="15.95" customHeight="1" x14ac:dyDescent="0.25">
      <c r="S745" s="71"/>
    </row>
    <row r="746" spans="19:19" customFormat="1" ht="15.95" customHeight="1" x14ac:dyDescent="0.25">
      <c r="S746" s="71"/>
    </row>
    <row r="747" spans="19:19" customFormat="1" ht="15.95" customHeight="1" x14ac:dyDescent="0.25">
      <c r="S747" s="71"/>
    </row>
    <row r="748" spans="19:19" customFormat="1" ht="15.95" customHeight="1" x14ac:dyDescent="0.25">
      <c r="S748" s="71"/>
    </row>
    <row r="749" spans="19:19" customFormat="1" ht="15.95" customHeight="1" x14ac:dyDescent="0.25">
      <c r="S749" s="71"/>
    </row>
    <row r="750" spans="19:19" customFormat="1" ht="15.95" customHeight="1" x14ac:dyDescent="0.25">
      <c r="S750" s="71"/>
    </row>
    <row r="751" spans="19:19" customFormat="1" ht="15.95" customHeight="1" x14ac:dyDescent="0.25">
      <c r="S751" s="71"/>
    </row>
    <row r="752" spans="19:19" customFormat="1" ht="15.95" customHeight="1" x14ac:dyDescent="0.25">
      <c r="S752" s="71"/>
    </row>
    <row r="753" spans="19:19" customFormat="1" ht="15.95" customHeight="1" x14ac:dyDescent="0.25">
      <c r="S753" s="71"/>
    </row>
    <row r="754" spans="19:19" customFormat="1" ht="15.95" customHeight="1" x14ac:dyDescent="0.25">
      <c r="S754" s="71"/>
    </row>
    <row r="755" spans="19:19" customFormat="1" ht="15.95" customHeight="1" x14ac:dyDescent="0.25">
      <c r="S755" s="71"/>
    </row>
    <row r="756" spans="19:19" customFormat="1" ht="15.95" customHeight="1" x14ac:dyDescent="0.25">
      <c r="S756" s="71"/>
    </row>
    <row r="757" spans="19:19" customFormat="1" ht="15.95" customHeight="1" x14ac:dyDescent="0.25">
      <c r="S757" s="71"/>
    </row>
    <row r="758" spans="19:19" customFormat="1" ht="15.95" customHeight="1" x14ac:dyDescent="0.25">
      <c r="S758" s="71"/>
    </row>
    <row r="759" spans="19:19" customFormat="1" ht="15.95" customHeight="1" x14ac:dyDescent="0.25">
      <c r="S759" s="71"/>
    </row>
    <row r="760" spans="19:19" customFormat="1" ht="15.95" customHeight="1" x14ac:dyDescent="0.25">
      <c r="S760" s="71"/>
    </row>
    <row r="761" spans="19:19" customFormat="1" ht="15.95" customHeight="1" x14ac:dyDescent="0.25">
      <c r="S761" s="71"/>
    </row>
    <row r="762" spans="19:19" customFormat="1" ht="15.95" customHeight="1" x14ac:dyDescent="0.25">
      <c r="S762" s="71"/>
    </row>
    <row r="763" spans="19:19" customFormat="1" ht="15.95" customHeight="1" x14ac:dyDescent="0.25">
      <c r="S763" s="71"/>
    </row>
    <row r="764" spans="19:19" customFormat="1" ht="15.95" customHeight="1" x14ac:dyDescent="0.25">
      <c r="S764" s="71"/>
    </row>
    <row r="765" spans="19:19" customFormat="1" ht="15.95" customHeight="1" x14ac:dyDescent="0.25">
      <c r="S765" s="71"/>
    </row>
    <row r="766" spans="19:19" customFormat="1" ht="15.95" customHeight="1" x14ac:dyDescent="0.25">
      <c r="S766" s="71"/>
    </row>
    <row r="767" spans="19:19" customFormat="1" ht="15.95" customHeight="1" x14ac:dyDescent="0.25">
      <c r="S767" s="71"/>
    </row>
    <row r="768" spans="19:19" customFormat="1" ht="15.95" customHeight="1" x14ac:dyDescent="0.25">
      <c r="S768" s="71"/>
    </row>
    <row r="769" spans="19:19" customFormat="1" ht="15.95" customHeight="1" x14ac:dyDescent="0.25">
      <c r="S769" s="71"/>
    </row>
    <row r="770" spans="19:19" customFormat="1" ht="15.95" customHeight="1" x14ac:dyDescent="0.25">
      <c r="S770" s="71"/>
    </row>
    <row r="771" spans="19:19" customFormat="1" ht="15.95" customHeight="1" x14ac:dyDescent="0.25">
      <c r="S771" s="71"/>
    </row>
    <row r="772" spans="19:19" customFormat="1" ht="15.95" customHeight="1" x14ac:dyDescent="0.25">
      <c r="S772" s="71"/>
    </row>
    <row r="773" spans="19:19" customFormat="1" ht="15.95" customHeight="1" x14ac:dyDescent="0.25">
      <c r="S773" s="71"/>
    </row>
    <row r="774" spans="19:19" customFormat="1" ht="15.95" customHeight="1" x14ac:dyDescent="0.25">
      <c r="S774" s="71"/>
    </row>
    <row r="775" spans="19:19" customFormat="1" ht="15.95" customHeight="1" x14ac:dyDescent="0.25">
      <c r="S775" s="71"/>
    </row>
    <row r="776" spans="19:19" customFormat="1" ht="15.95" customHeight="1" x14ac:dyDescent="0.25">
      <c r="S776" s="71"/>
    </row>
    <row r="777" spans="19:19" customFormat="1" ht="15.95" customHeight="1" x14ac:dyDescent="0.25">
      <c r="S777" s="71"/>
    </row>
    <row r="778" spans="19:19" customFormat="1" ht="15.95" customHeight="1" x14ac:dyDescent="0.25">
      <c r="S778" s="71"/>
    </row>
    <row r="779" spans="19:19" customFormat="1" ht="15.95" customHeight="1" x14ac:dyDescent="0.25">
      <c r="S779" s="71"/>
    </row>
    <row r="780" spans="19:19" customFormat="1" ht="15.95" customHeight="1" x14ac:dyDescent="0.25">
      <c r="S780" s="71"/>
    </row>
    <row r="781" spans="19:19" customFormat="1" ht="15.95" customHeight="1" x14ac:dyDescent="0.25">
      <c r="S781" s="71"/>
    </row>
    <row r="782" spans="19:19" customFormat="1" ht="15.95" customHeight="1" x14ac:dyDescent="0.25">
      <c r="S782" s="71"/>
    </row>
    <row r="783" spans="19:19" customFormat="1" ht="15.95" customHeight="1" x14ac:dyDescent="0.25">
      <c r="S783" s="71"/>
    </row>
    <row r="784" spans="19:19" customFormat="1" ht="15.95" customHeight="1" x14ac:dyDescent="0.25">
      <c r="S784" s="71"/>
    </row>
    <row r="785" spans="19:19" customFormat="1" ht="15.95" customHeight="1" x14ac:dyDescent="0.25">
      <c r="S785" s="71"/>
    </row>
    <row r="786" spans="19:19" customFormat="1" ht="15.95" customHeight="1" x14ac:dyDescent="0.25">
      <c r="S786" s="71"/>
    </row>
    <row r="787" spans="19:19" customFormat="1" ht="15.95" customHeight="1" x14ac:dyDescent="0.25">
      <c r="S787" s="71"/>
    </row>
    <row r="788" spans="19:19" customFormat="1" ht="15.95" customHeight="1" x14ac:dyDescent="0.25">
      <c r="S788" s="71"/>
    </row>
    <row r="789" spans="19:19" customFormat="1" ht="15.95" customHeight="1" x14ac:dyDescent="0.25">
      <c r="S789" s="71"/>
    </row>
    <row r="790" spans="19:19" customFormat="1" ht="15.95" customHeight="1" x14ac:dyDescent="0.25">
      <c r="S790" s="71"/>
    </row>
    <row r="791" spans="19:19" customFormat="1" ht="15.95" customHeight="1" x14ac:dyDescent="0.25">
      <c r="S791" s="71"/>
    </row>
    <row r="792" spans="19:19" customFormat="1" ht="15.95" customHeight="1" x14ac:dyDescent="0.25">
      <c r="S792" s="71"/>
    </row>
    <row r="793" spans="19:19" customFormat="1" ht="15.95" customHeight="1" x14ac:dyDescent="0.25">
      <c r="S793" s="71"/>
    </row>
    <row r="794" spans="19:19" customFormat="1" ht="15.95" customHeight="1" x14ac:dyDescent="0.25">
      <c r="S794" s="71"/>
    </row>
    <row r="795" spans="19:19" customFormat="1" ht="15.95" customHeight="1" x14ac:dyDescent="0.25">
      <c r="S795" s="71"/>
    </row>
    <row r="796" spans="19:19" customFormat="1" ht="15.95" customHeight="1" x14ac:dyDescent="0.25">
      <c r="S796" s="71"/>
    </row>
    <row r="797" spans="19:19" customFormat="1" ht="15.95" customHeight="1" x14ac:dyDescent="0.25">
      <c r="S797" s="71"/>
    </row>
    <row r="798" spans="19:19" customFormat="1" ht="15.95" customHeight="1" x14ac:dyDescent="0.25">
      <c r="S798" s="71"/>
    </row>
    <row r="799" spans="19:19" customFormat="1" ht="15.95" customHeight="1" x14ac:dyDescent="0.25">
      <c r="S799" s="71"/>
    </row>
    <row r="800" spans="19:19" customFormat="1" ht="15.95" customHeight="1" x14ac:dyDescent="0.25">
      <c r="S800" s="71"/>
    </row>
    <row r="801" spans="19:19" customFormat="1" ht="15.95" customHeight="1" x14ac:dyDescent="0.25">
      <c r="S801" s="71"/>
    </row>
    <row r="802" spans="19:19" customFormat="1" ht="15.95" customHeight="1" x14ac:dyDescent="0.25">
      <c r="S802" s="71"/>
    </row>
    <row r="803" spans="19:19" customFormat="1" ht="15.95" customHeight="1" x14ac:dyDescent="0.25">
      <c r="S803" s="71"/>
    </row>
    <row r="804" spans="19:19" customFormat="1" ht="15.95" customHeight="1" x14ac:dyDescent="0.25">
      <c r="S804" s="71"/>
    </row>
    <row r="805" spans="19:19" customFormat="1" ht="15.95" customHeight="1" x14ac:dyDescent="0.25">
      <c r="S805" s="71"/>
    </row>
    <row r="806" spans="19:19" customFormat="1" ht="15.95" customHeight="1" x14ac:dyDescent="0.25">
      <c r="S806" s="71"/>
    </row>
    <row r="807" spans="19:19" customFormat="1" ht="15.95" customHeight="1" x14ac:dyDescent="0.25">
      <c r="S807" s="71"/>
    </row>
    <row r="808" spans="19:19" customFormat="1" ht="15.95" customHeight="1" x14ac:dyDescent="0.25">
      <c r="S808" s="71"/>
    </row>
    <row r="809" spans="19:19" customFormat="1" ht="15.95" customHeight="1" x14ac:dyDescent="0.25">
      <c r="S809" s="71"/>
    </row>
    <row r="810" spans="19:19" customFormat="1" ht="15.95" customHeight="1" x14ac:dyDescent="0.25">
      <c r="S810" s="71"/>
    </row>
    <row r="811" spans="19:19" customFormat="1" ht="15.95" customHeight="1" x14ac:dyDescent="0.25">
      <c r="S811" s="71"/>
    </row>
    <row r="812" spans="19:19" customFormat="1" ht="15.95" customHeight="1" x14ac:dyDescent="0.25">
      <c r="S812" s="71"/>
    </row>
    <row r="813" spans="19:19" customFormat="1" ht="15.95" customHeight="1" x14ac:dyDescent="0.25">
      <c r="S813" s="71"/>
    </row>
    <row r="814" spans="19:19" customFormat="1" ht="15.95" customHeight="1" x14ac:dyDescent="0.25">
      <c r="S814" s="71"/>
    </row>
    <row r="815" spans="19:19" customFormat="1" ht="15.95" customHeight="1" x14ac:dyDescent="0.25">
      <c r="S815" s="71"/>
    </row>
    <row r="816" spans="19:19" customFormat="1" ht="15.95" customHeight="1" x14ac:dyDescent="0.25">
      <c r="S816" s="71"/>
    </row>
    <row r="817" spans="19:19" customFormat="1" ht="15.95" customHeight="1" x14ac:dyDescent="0.25">
      <c r="S817" s="71"/>
    </row>
    <row r="818" spans="19:19" customFormat="1" ht="15.95" customHeight="1" x14ac:dyDescent="0.25">
      <c r="S818" s="71"/>
    </row>
    <row r="819" spans="19:19" customFormat="1" ht="15.95" customHeight="1" x14ac:dyDescent="0.25">
      <c r="S819" s="71"/>
    </row>
    <row r="820" spans="19:19" customFormat="1" ht="15.95" customHeight="1" x14ac:dyDescent="0.25">
      <c r="S820" s="71"/>
    </row>
    <row r="821" spans="19:19" customFormat="1" ht="15.95" customHeight="1" x14ac:dyDescent="0.25">
      <c r="S821" s="71"/>
    </row>
    <row r="822" spans="19:19" customFormat="1" ht="15.95" customHeight="1" x14ac:dyDescent="0.25">
      <c r="S822" s="71"/>
    </row>
    <row r="823" spans="19:19" customFormat="1" ht="15.95" customHeight="1" x14ac:dyDescent="0.25">
      <c r="S823" s="71"/>
    </row>
    <row r="824" spans="19:19" customFormat="1" ht="15.95" customHeight="1" x14ac:dyDescent="0.25">
      <c r="S824" s="71"/>
    </row>
    <row r="825" spans="19:19" customFormat="1" ht="15.95" customHeight="1" x14ac:dyDescent="0.25">
      <c r="S825" s="71"/>
    </row>
    <row r="826" spans="19:19" customFormat="1" ht="15.95" customHeight="1" x14ac:dyDescent="0.25">
      <c r="S826" s="71"/>
    </row>
    <row r="827" spans="19:19" customFormat="1" ht="15.95" customHeight="1" x14ac:dyDescent="0.25">
      <c r="S827" s="71"/>
    </row>
    <row r="828" spans="19:19" customFormat="1" ht="15.95" customHeight="1" x14ac:dyDescent="0.25">
      <c r="S828" s="71"/>
    </row>
    <row r="829" spans="19:19" customFormat="1" ht="15.95" customHeight="1" x14ac:dyDescent="0.25">
      <c r="S829" s="71"/>
    </row>
    <row r="830" spans="19:19" customFormat="1" ht="15.95" customHeight="1" x14ac:dyDescent="0.25">
      <c r="S830" s="71"/>
    </row>
    <row r="831" spans="19:19" customFormat="1" ht="15.95" customHeight="1" x14ac:dyDescent="0.25">
      <c r="S831" s="71"/>
    </row>
    <row r="832" spans="19:19" customFormat="1" ht="15.95" customHeight="1" x14ac:dyDescent="0.25">
      <c r="S832" s="71"/>
    </row>
    <row r="833" spans="19:19" customFormat="1" ht="15.95" customHeight="1" x14ac:dyDescent="0.25">
      <c r="S833" s="71"/>
    </row>
    <row r="834" spans="19:19" customFormat="1" ht="15.95" customHeight="1" x14ac:dyDescent="0.25">
      <c r="S834" s="71"/>
    </row>
    <row r="835" spans="19:19" customFormat="1" ht="15.95" customHeight="1" x14ac:dyDescent="0.25">
      <c r="S835" s="71"/>
    </row>
    <row r="836" spans="19:19" customFormat="1" ht="15.95" customHeight="1" x14ac:dyDescent="0.25">
      <c r="S836" s="71"/>
    </row>
    <row r="837" spans="19:19" customFormat="1" ht="15.95" customHeight="1" x14ac:dyDescent="0.25">
      <c r="S837" s="71"/>
    </row>
    <row r="838" spans="19:19" customFormat="1" ht="15.95" customHeight="1" x14ac:dyDescent="0.25">
      <c r="S838" s="71"/>
    </row>
    <row r="839" spans="19:19" customFormat="1" ht="15.95" customHeight="1" x14ac:dyDescent="0.25">
      <c r="S839" s="71"/>
    </row>
    <row r="840" spans="19:19" customFormat="1" ht="15.95" customHeight="1" x14ac:dyDescent="0.25">
      <c r="S840" s="71"/>
    </row>
    <row r="841" spans="19:19" customFormat="1" ht="15.95" customHeight="1" x14ac:dyDescent="0.25">
      <c r="S841" s="71"/>
    </row>
    <row r="842" spans="19:19" customFormat="1" ht="15.95" customHeight="1" x14ac:dyDescent="0.25">
      <c r="S842" s="71"/>
    </row>
    <row r="843" spans="19:19" customFormat="1" ht="15.95" customHeight="1" x14ac:dyDescent="0.25">
      <c r="S843" s="71"/>
    </row>
    <row r="844" spans="19:19" customFormat="1" ht="15.95" customHeight="1" x14ac:dyDescent="0.25">
      <c r="S844" s="71"/>
    </row>
    <row r="845" spans="19:19" customFormat="1" ht="15.95" customHeight="1" x14ac:dyDescent="0.25">
      <c r="S845" s="71"/>
    </row>
    <row r="846" spans="19:19" customFormat="1" ht="15.95" customHeight="1" x14ac:dyDescent="0.25">
      <c r="S846" s="71"/>
    </row>
    <row r="847" spans="19:19" customFormat="1" ht="15.95" customHeight="1" x14ac:dyDescent="0.25">
      <c r="S847" s="71"/>
    </row>
    <row r="848" spans="19:19" customFormat="1" ht="15.95" customHeight="1" x14ac:dyDescent="0.25">
      <c r="S848" s="71"/>
    </row>
    <row r="849" spans="19:19" customFormat="1" ht="15.95" customHeight="1" x14ac:dyDescent="0.25">
      <c r="S849" s="71"/>
    </row>
    <row r="850" spans="19:19" customFormat="1" ht="15.95" customHeight="1" x14ac:dyDescent="0.25">
      <c r="S850" s="71"/>
    </row>
    <row r="851" spans="19:19" customFormat="1" ht="15.95" customHeight="1" x14ac:dyDescent="0.25">
      <c r="S851" s="71"/>
    </row>
    <row r="852" spans="19:19" customFormat="1" ht="15.95" customHeight="1" x14ac:dyDescent="0.25">
      <c r="S852" s="71"/>
    </row>
    <row r="853" spans="19:19" customFormat="1" ht="15.95" customHeight="1" x14ac:dyDescent="0.25">
      <c r="S853" s="71"/>
    </row>
    <row r="854" spans="19:19" customFormat="1" ht="15.95" customHeight="1" x14ac:dyDescent="0.25">
      <c r="S854" s="71"/>
    </row>
    <row r="855" spans="19:19" customFormat="1" ht="15.95" customHeight="1" x14ac:dyDescent="0.25">
      <c r="S855" s="71"/>
    </row>
    <row r="856" spans="19:19" customFormat="1" ht="15.95" customHeight="1" x14ac:dyDescent="0.25">
      <c r="S856" s="71"/>
    </row>
    <row r="857" spans="19:19" customFormat="1" ht="15.95" customHeight="1" x14ac:dyDescent="0.25">
      <c r="S857" s="71"/>
    </row>
    <row r="858" spans="19:19" customFormat="1" ht="15.95" customHeight="1" x14ac:dyDescent="0.25">
      <c r="S858" s="71"/>
    </row>
    <row r="859" spans="19:19" customFormat="1" ht="15.95" customHeight="1" x14ac:dyDescent="0.25">
      <c r="S859" s="71"/>
    </row>
    <row r="860" spans="19:19" customFormat="1" ht="15.95" customHeight="1" x14ac:dyDescent="0.25">
      <c r="S860" s="71"/>
    </row>
    <row r="861" spans="19:19" customFormat="1" ht="15.95" customHeight="1" x14ac:dyDescent="0.25">
      <c r="S861" s="71"/>
    </row>
    <row r="862" spans="19:19" customFormat="1" ht="15.95" customHeight="1" x14ac:dyDescent="0.25">
      <c r="S862" s="71"/>
    </row>
    <row r="863" spans="19:19" customFormat="1" ht="15.95" customHeight="1" x14ac:dyDescent="0.25">
      <c r="S863" s="71"/>
    </row>
    <row r="864" spans="19:19" customFormat="1" ht="15.95" customHeight="1" x14ac:dyDescent="0.25">
      <c r="S864" s="71"/>
    </row>
    <row r="865" spans="19:19" customFormat="1" ht="15.95" customHeight="1" x14ac:dyDescent="0.25">
      <c r="S865" s="71"/>
    </row>
    <row r="866" spans="19:19" customFormat="1" ht="15.95" customHeight="1" x14ac:dyDescent="0.25">
      <c r="S866" s="71"/>
    </row>
    <row r="867" spans="19:19" customFormat="1" ht="15.95" customHeight="1" x14ac:dyDescent="0.25">
      <c r="S867" s="71"/>
    </row>
    <row r="868" spans="19:19" customFormat="1" ht="15.95" customHeight="1" x14ac:dyDescent="0.25">
      <c r="S868" s="71"/>
    </row>
    <row r="869" spans="19:19" customFormat="1" ht="15.95" customHeight="1" x14ac:dyDescent="0.25">
      <c r="S869" s="71"/>
    </row>
    <row r="870" spans="19:19" customFormat="1" ht="15.95" customHeight="1" x14ac:dyDescent="0.25">
      <c r="S870" s="71"/>
    </row>
    <row r="871" spans="19:19" customFormat="1" ht="15.95" customHeight="1" x14ac:dyDescent="0.25">
      <c r="S871" s="71"/>
    </row>
    <row r="872" spans="19:19" customFormat="1" ht="15.95" customHeight="1" x14ac:dyDescent="0.25">
      <c r="S872" s="71"/>
    </row>
    <row r="873" spans="19:19" customFormat="1" ht="15.95" customHeight="1" x14ac:dyDescent="0.25">
      <c r="S873" s="71"/>
    </row>
    <row r="874" spans="19:19" customFormat="1" ht="15.95" customHeight="1" x14ac:dyDescent="0.25">
      <c r="S874" s="71"/>
    </row>
    <row r="875" spans="19:19" customFormat="1" ht="15.95" customHeight="1" x14ac:dyDescent="0.25">
      <c r="S875" s="71"/>
    </row>
    <row r="876" spans="19:19" customFormat="1" ht="15.95" customHeight="1" x14ac:dyDescent="0.25">
      <c r="S876" s="71"/>
    </row>
    <row r="877" spans="19:19" customFormat="1" ht="15.95" customHeight="1" x14ac:dyDescent="0.25">
      <c r="S877" s="71"/>
    </row>
    <row r="878" spans="19:19" customFormat="1" ht="15.95" customHeight="1" x14ac:dyDescent="0.25">
      <c r="S878" s="71"/>
    </row>
    <row r="879" spans="19:19" customFormat="1" ht="15.95" customHeight="1" x14ac:dyDescent="0.25">
      <c r="S879" s="71"/>
    </row>
    <row r="880" spans="19:19" customFormat="1" ht="15.95" customHeight="1" x14ac:dyDescent="0.25">
      <c r="S880" s="71"/>
    </row>
    <row r="881" spans="19:19" customFormat="1" ht="15.95" customHeight="1" x14ac:dyDescent="0.25">
      <c r="S881" s="71"/>
    </row>
    <row r="882" spans="19:19" customFormat="1" ht="15.95" customHeight="1" x14ac:dyDescent="0.25">
      <c r="S882" s="71"/>
    </row>
    <row r="883" spans="19:19" customFormat="1" ht="15.95" customHeight="1" x14ac:dyDescent="0.25">
      <c r="S883" s="71"/>
    </row>
    <row r="884" spans="19:19" customFormat="1" ht="15.95" customHeight="1" x14ac:dyDescent="0.25">
      <c r="S884" s="71"/>
    </row>
    <row r="885" spans="19:19" customFormat="1" ht="15.95" customHeight="1" x14ac:dyDescent="0.25">
      <c r="S885" s="71"/>
    </row>
    <row r="886" spans="19:19" customFormat="1" ht="15.95" customHeight="1" x14ac:dyDescent="0.25">
      <c r="S886" s="71"/>
    </row>
    <row r="887" spans="19:19" customFormat="1" ht="15.95" customHeight="1" x14ac:dyDescent="0.25">
      <c r="S887" s="71"/>
    </row>
    <row r="888" spans="19:19" customFormat="1" ht="15.95" customHeight="1" x14ac:dyDescent="0.25">
      <c r="S888" s="71"/>
    </row>
    <row r="889" spans="19:19" customFormat="1" ht="15.95" customHeight="1" x14ac:dyDescent="0.25">
      <c r="S889" s="71"/>
    </row>
    <row r="890" spans="19:19" customFormat="1" ht="15.95" customHeight="1" x14ac:dyDescent="0.25">
      <c r="S890" s="71"/>
    </row>
    <row r="891" spans="19:19" customFormat="1" ht="15.95" customHeight="1" x14ac:dyDescent="0.25">
      <c r="S891" s="71"/>
    </row>
    <row r="892" spans="19:19" customFormat="1" ht="15.95" customHeight="1" x14ac:dyDescent="0.25">
      <c r="S892" s="71"/>
    </row>
    <row r="893" spans="19:19" customFormat="1" ht="15.95" customHeight="1" x14ac:dyDescent="0.25">
      <c r="S893" s="71"/>
    </row>
    <row r="894" spans="19:19" customFormat="1" ht="15.95" customHeight="1" x14ac:dyDescent="0.25">
      <c r="S894" s="71"/>
    </row>
    <row r="895" spans="19:19" customFormat="1" ht="15.95" customHeight="1" x14ac:dyDescent="0.25">
      <c r="S895" s="71"/>
    </row>
    <row r="896" spans="19:19" customFormat="1" ht="15.95" customHeight="1" x14ac:dyDescent="0.25">
      <c r="S896" s="71"/>
    </row>
    <row r="897" spans="19:19" customFormat="1" ht="15.95" customHeight="1" x14ac:dyDescent="0.25">
      <c r="S897" s="71"/>
    </row>
    <row r="898" spans="19:19" customFormat="1" ht="15.95" customHeight="1" x14ac:dyDescent="0.25">
      <c r="S898" s="71"/>
    </row>
    <row r="899" spans="19:19" customFormat="1" ht="15.95" customHeight="1" x14ac:dyDescent="0.25">
      <c r="S899" s="71"/>
    </row>
    <row r="900" spans="19:19" customFormat="1" ht="15.95" customHeight="1" x14ac:dyDescent="0.25">
      <c r="S900" s="71"/>
    </row>
    <row r="901" spans="19:19" customFormat="1" ht="15.95" customHeight="1" x14ac:dyDescent="0.25">
      <c r="S901" s="71"/>
    </row>
    <row r="902" spans="19:19" customFormat="1" ht="15.95" customHeight="1" x14ac:dyDescent="0.25">
      <c r="S902" s="71"/>
    </row>
    <row r="903" spans="19:19" customFormat="1" ht="15.95" customHeight="1" x14ac:dyDescent="0.25">
      <c r="S903" s="71"/>
    </row>
    <row r="904" spans="19:19" customFormat="1" ht="15.95" customHeight="1" x14ac:dyDescent="0.25">
      <c r="S904" s="71"/>
    </row>
    <row r="905" spans="19:19" customFormat="1" ht="15.95" customHeight="1" x14ac:dyDescent="0.25">
      <c r="S905" s="71"/>
    </row>
    <row r="906" spans="19:19" customFormat="1" ht="15.95" customHeight="1" x14ac:dyDescent="0.25">
      <c r="S906" s="71"/>
    </row>
    <row r="907" spans="19:19" customFormat="1" ht="15.95" customHeight="1" x14ac:dyDescent="0.25">
      <c r="S907" s="71"/>
    </row>
    <row r="908" spans="19:19" customFormat="1" ht="15.95" customHeight="1" x14ac:dyDescent="0.25">
      <c r="S908" s="71"/>
    </row>
    <row r="909" spans="19:19" customFormat="1" ht="15.95" customHeight="1" x14ac:dyDescent="0.25">
      <c r="S909" s="71"/>
    </row>
    <row r="910" spans="19:19" customFormat="1" ht="15.95" customHeight="1" x14ac:dyDescent="0.25">
      <c r="S910" s="71"/>
    </row>
    <row r="911" spans="19:19" customFormat="1" ht="15.95" customHeight="1" x14ac:dyDescent="0.25">
      <c r="S911" s="71"/>
    </row>
    <row r="912" spans="19:19" customFormat="1" ht="15.95" customHeight="1" x14ac:dyDescent="0.25">
      <c r="S912" s="71"/>
    </row>
    <row r="913" spans="19:19" customFormat="1" ht="15.95" customHeight="1" x14ac:dyDescent="0.25">
      <c r="S913" s="71"/>
    </row>
    <row r="914" spans="19:19" customFormat="1" ht="15.95" customHeight="1" x14ac:dyDescent="0.25">
      <c r="S914" s="71"/>
    </row>
    <row r="915" spans="19:19" customFormat="1" ht="15.95" customHeight="1" x14ac:dyDescent="0.25">
      <c r="S915" s="71"/>
    </row>
    <row r="916" spans="19:19" customFormat="1" ht="15.95" customHeight="1" x14ac:dyDescent="0.25">
      <c r="S916" s="71"/>
    </row>
    <row r="917" spans="19:19" customFormat="1" ht="15.95" customHeight="1" x14ac:dyDescent="0.25">
      <c r="S917" s="71"/>
    </row>
    <row r="918" spans="19:19" customFormat="1" ht="15.95" customHeight="1" x14ac:dyDescent="0.25">
      <c r="S918" s="71"/>
    </row>
    <row r="919" spans="19:19" customFormat="1" ht="15.95" customHeight="1" x14ac:dyDescent="0.25">
      <c r="S919" s="71"/>
    </row>
    <row r="920" spans="19:19" customFormat="1" ht="15.95" customHeight="1" x14ac:dyDescent="0.25">
      <c r="S920" s="71"/>
    </row>
    <row r="921" spans="19:19" customFormat="1" ht="15.95" customHeight="1" x14ac:dyDescent="0.25">
      <c r="S921" s="71"/>
    </row>
    <row r="922" spans="19:19" customFormat="1" ht="15.95" customHeight="1" x14ac:dyDescent="0.25">
      <c r="S922" s="71"/>
    </row>
    <row r="923" spans="19:19" customFormat="1" ht="15.95" customHeight="1" x14ac:dyDescent="0.25">
      <c r="S923" s="71"/>
    </row>
    <row r="924" spans="19:19" customFormat="1" ht="15.95" customHeight="1" x14ac:dyDescent="0.25">
      <c r="S924" s="71"/>
    </row>
    <row r="925" spans="19:19" customFormat="1" ht="15.95" customHeight="1" x14ac:dyDescent="0.25">
      <c r="S925" s="71"/>
    </row>
    <row r="926" spans="19:19" customFormat="1" ht="15.95" customHeight="1" x14ac:dyDescent="0.25">
      <c r="S926" s="71"/>
    </row>
    <row r="927" spans="19:19" customFormat="1" ht="15.95" customHeight="1" x14ac:dyDescent="0.25">
      <c r="S927" s="71"/>
    </row>
    <row r="928" spans="19:19" customFormat="1" ht="15.95" customHeight="1" x14ac:dyDescent="0.25">
      <c r="S928" s="71"/>
    </row>
    <row r="929" spans="19:19" customFormat="1" ht="15.95" customHeight="1" x14ac:dyDescent="0.25">
      <c r="S929" s="71"/>
    </row>
    <row r="930" spans="19:19" customFormat="1" ht="15.95" customHeight="1" x14ac:dyDescent="0.25">
      <c r="S930" s="71"/>
    </row>
    <row r="931" spans="19:19" customFormat="1" ht="15.95" customHeight="1" x14ac:dyDescent="0.25">
      <c r="S931" s="71"/>
    </row>
    <row r="932" spans="19:19" customFormat="1" ht="15.95" customHeight="1" x14ac:dyDescent="0.25">
      <c r="S932" s="71"/>
    </row>
    <row r="933" spans="19:19" customFormat="1" ht="15.95" customHeight="1" x14ac:dyDescent="0.25">
      <c r="S933" s="71"/>
    </row>
    <row r="934" spans="19:19" customFormat="1" ht="15.95" customHeight="1" x14ac:dyDescent="0.25">
      <c r="S934" s="71"/>
    </row>
    <row r="935" spans="19:19" customFormat="1" ht="15.95" customHeight="1" x14ac:dyDescent="0.25">
      <c r="S935" s="71"/>
    </row>
    <row r="936" spans="19:19" customFormat="1" ht="15.95" customHeight="1" x14ac:dyDescent="0.25">
      <c r="S936" s="71"/>
    </row>
    <row r="937" spans="19:19" customFormat="1" ht="15.95" customHeight="1" x14ac:dyDescent="0.25">
      <c r="S937" s="71"/>
    </row>
    <row r="938" spans="19:19" customFormat="1" ht="15.95" customHeight="1" x14ac:dyDescent="0.25">
      <c r="S938" s="71"/>
    </row>
    <row r="939" spans="19:19" customFormat="1" ht="15.95" customHeight="1" x14ac:dyDescent="0.25">
      <c r="S939" s="71"/>
    </row>
    <row r="940" spans="19:19" customFormat="1" ht="15.95" customHeight="1" x14ac:dyDescent="0.25">
      <c r="S940" s="71"/>
    </row>
    <row r="941" spans="19:19" customFormat="1" ht="15.95" customHeight="1" x14ac:dyDescent="0.25">
      <c r="S941" s="71"/>
    </row>
    <row r="942" spans="19:19" customFormat="1" ht="15.95" customHeight="1" x14ac:dyDescent="0.25">
      <c r="S942" s="71"/>
    </row>
    <row r="943" spans="19:19" customFormat="1" ht="15.95" customHeight="1" x14ac:dyDescent="0.25">
      <c r="S943" s="71"/>
    </row>
    <row r="944" spans="19:19" customFormat="1" ht="15.95" customHeight="1" x14ac:dyDescent="0.25">
      <c r="S944" s="71"/>
    </row>
    <row r="945" spans="19:19" customFormat="1" ht="15.95" customHeight="1" x14ac:dyDescent="0.25">
      <c r="S945" s="71"/>
    </row>
    <row r="946" spans="19:19" customFormat="1" ht="15.95" customHeight="1" x14ac:dyDescent="0.25">
      <c r="S946" s="71"/>
    </row>
    <row r="947" spans="19:19" customFormat="1" ht="15.95" customHeight="1" x14ac:dyDescent="0.25">
      <c r="S947" s="71"/>
    </row>
    <row r="948" spans="19:19" customFormat="1" ht="15.95" customHeight="1" x14ac:dyDescent="0.25">
      <c r="S948" s="71"/>
    </row>
    <row r="949" spans="19:19" customFormat="1" ht="15.95" customHeight="1" x14ac:dyDescent="0.25">
      <c r="S949" s="71"/>
    </row>
    <row r="950" spans="19:19" customFormat="1" ht="15.95" customHeight="1" x14ac:dyDescent="0.25">
      <c r="S950" s="71"/>
    </row>
    <row r="951" spans="19:19" customFormat="1" ht="15.95" customHeight="1" x14ac:dyDescent="0.25">
      <c r="S951" s="71"/>
    </row>
    <row r="952" spans="19:19" customFormat="1" ht="15.95" customHeight="1" x14ac:dyDescent="0.25">
      <c r="S952" s="71"/>
    </row>
    <row r="953" spans="19:19" customFormat="1" ht="15.95" customHeight="1" x14ac:dyDescent="0.25">
      <c r="S953" s="71"/>
    </row>
    <row r="954" spans="19:19" customFormat="1" ht="15.95" customHeight="1" x14ac:dyDescent="0.25">
      <c r="S954" s="71"/>
    </row>
    <row r="955" spans="19:19" customFormat="1" ht="15.95" customHeight="1" x14ac:dyDescent="0.25">
      <c r="S955" s="71"/>
    </row>
    <row r="956" spans="19:19" customFormat="1" ht="15.95" customHeight="1" x14ac:dyDescent="0.25">
      <c r="S956" s="71"/>
    </row>
    <row r="957" spans="19:19" customFormat="1" ht="15.95" customHeight="1" x14ac:dyDescent="0.25">
      <c r="S957" s="71"/>
    </row>
    <row r="958" spans="19:19" customFormat="1" ht="15.95" customHeight="1" x14ac:dyDescent="0.25">
      <c r="S958" s="71"/>
    </row>
    <row r="959" spans="19:19" customFormat="1" ht="15.95" customHeight="1" x14ac:dyDescent="0.25">
      <c r="S959" s="71"/>
    </row>
    <row r="960" spans="19:19" customFormat="1" ht="15.95" customHeight="1" x14ac:dyDescent="0.25">
      <c r="S960" s="71"/>
    </row>
    <row r="961" spans="19:19" customFormat="1" ht="15.95" customHeight="1" x14ac:dyDescent="0.25">
      <c r="S961" s="71"/>
    </row>
    <row r="962" spans="19:19" customFormat="1" ht="15.95" customHeight="1" x14ac:dyDescent="0.25">
      <c r="S962" s="71"/>
    </row>
    <row r="963" spans="19:19" customFormat="1" ht="15.95" customHeight="1" x14ac:dyDescent="0.25">
      <c r="S963" s="71"/>
    </row>
    <row r="964" spans="19:19" customFormat="1" ht="15.95" customHeight="1" x14ac:dyDescent="0.25">
      <c r="S964" s="71"/>
    </row>
    <row r="965" spans="19:19" customFormat="1" ht="15.95" customHeight="1" x14ac:dyDescent="0.25">
      <c r="S965" s="71"/>
    </row>
    <row r="966" spans="19:19" customFormat="1" ht="15.95" customHeight="1" x14ac:dyDescent="0.25">
      <c r="S966" s="71"/>
    </row>
    <row r="967" spans="19:19" customFormat="1" ht="15.95" customHeight="1" x14ac:dyDescent="0.25">
      <c r="S967" s="71"/>
    </row>
    <row r="968" spans="19:19" customFormat="1" ht="15.95" customHeight="1" x14ac:dyDescent="0.25">
      <c r="S968" s="71"/>
    </row>
    <row r="969" spans="19:19" customFormat="1" ht="15.95" customHeight="1" x14ac:dyDescent="0.25">
      <c r="S969" s="71"/>
    </row>
    <row r="970" spans="19:19" customFormat="1" ht="15.95" customHeight="1" x14ac:dyDescent="0.25">
      <c r="S970" s="71"/>
    </row>
    <row r="971" spans="19:19" customFormat="1" ht="15.95" customHeight="1" x14ac:dyDescent="0.25">
      <c r="S971" s="71"/>
    </row>
    <row r="972" spans="19:19" customFormat="1" ht="15.95" customHeight="1" x14ac:dyDescent="0.25">
      <c r="S972" s="71"/>
    </row>
    <row r="973" spans="19:19" customFormat="1" ht="15.95" customHeight="1" x14ac:dyDescent="0.25">
      <c r="S973" s="71"/>
    </row>
    <row r="974" spans="19:19" customFormat="1" ht="15.95" customHeight="1" x14ac:dyDescent="0.25">
      <c r="S974" s="71"/>
    </row>
    <row r="975" spans="19:19" customFormat="1" ht="15.95" customHeight="1" x14ac:dyDescent="0.25">
      <c r="S975" s="71"/>
    </row>
    <row r="976" spans="19:19" customFormat="1" ht="15.95" customHeight="1" x14ac:dyDescent="0.25">
      <c r="S976" s="71"/>
    </row>
    <row r="977" spans="19:19" customFormat="1" ht="15.95" customHeight="1" x14ac:dyDescent="0.25">
      <c r="S977" s="71"/>
    </row>
    <row r="978" spans="19:19" customFormat="1" ht="15.95" customHeight="1" x14ac:dyDescent="0.25">
      <c r="S978" s="71"/>
    </row>
    <row r="979" spans="19:19" customFormat="1" ht="15.95" customHeight="1" x14ac:dyDescent="0.25">
      <c r="S979" s="71"/>
    </row>
    <row r="980" spans="19:19" customFormat="1" ht="15.95" customHeight="1" x14ac:dyDescent="0.25">
      <c r="S980" s="71"/>
    </row>
    <row r="981" spans="19:19" customFormat="1" ht="15.95" customHeight="1" x14ac:dyDescent="0.25">
      <c r="S981" s="71"/>
    </row>
    <row r="982" spans="19:19" customFormat="1" ht="15.95" customHeight="1" x14ac:dyDescent="0.25">
      <c r="S982" s="71"/>
    </row>
    <row r="983" spans="19:19" customFormat="1" ht="15.95" customHeight="1" x14ac:dyDescent="0.25">
      <c r="S983" s="71"/>
    </row>
    <row r="984" spans="19:19" customFormat="1" ht="15.95" customHeight="1" x14ac:dyDescent="0.25">
      <c r="S984" s="71"/>
    </row>
    <row r="985" spans="19:19" customFormat="1" ht="15.95" customHeight="1" x14ac:dyDescent="0.25">
      <c r="S985" s="71"/>
    </row>
    <row r="986" spans="19:19" customFormat="1" ht="15.95" customHeight="1" x14ac:dyDescent="0.25">
      <c r="S986" s="71"/>
    </row>
    <row r="987" spans="19:19" customFormat="1" ht="15.95" customHeight="1" x14ac:dyDescent="0.25">
      <c r="S987" s="71"/>
    </row>
    <row r="988" spans="19:19" customFormat="1" ht="15.95" customHeight="1" x14ac:dyDescent="0.25">
      <c r="S988" s="71"/>
    </row>
    <row r="989" spans="19:19" customFormat="1" ht="15.95" customHeight="1" x14ac:dyDescent="0.25">
      <c r="S989" s="71"/>
    </row>
    <row r="990" spans="19:19" customFormat="1" ht="15.95" customHeight="1" x14ac:dyDescent="0.25">
      <c r="S990" s="71"/>
    </row>
    <row r="991" spans="19:19" customFormat="1" ht="15.95" customHeight="1" x14ac:dyDescent="0.25">
      <c r="S991" s="71"/>
    </row>
    <row r="992" spans="19:19" customFormat="1" ht="15.95" customHeight="1" x14ac:dyDescent="0.25">
      <c r="S992" s="71"/>
    </row>
    <row r="993" spans="19:19" customFormat="1" ht="15.95" customHeight="1" x14ac:dyDescent="0.25">
      <c r="S993" s="71"/>
    </row>
    <row r="994" spans="19:19" customFormat="1" ht="15.95" customHeight="1" x14ac:dyDescent="0.25">
      <c r="S994" s="71"/>
    </row>
    <row r="995" spans="19:19" customFormat="1" ht="15.95" customHeight="1" x14ac:dyDescent="0.25">
      <c r="S995" s="71"/>
    </row>
    <row r="996" spans="19:19" customFormat="1" ht="15.95" customHeight="1" x14ac:dyDescent="0.25">
      <c r="S996" s="71"/>
    </row>
    <row r="997" spans="19:19" customFormat="1" ht="15.95" customHeight="1" x14ac:dyDescent="0.25">
      <c r="S997" s="71"/>
    </row>
    <row r="998" spans="19:19" customFormat="1" ht="15.95" customHeight="1" x14ac:dyDescent="0.25">
      <c r="S998" s="71"/>
    </row>
    <row r="999" spans="19:19" customFormat="1" ht="15.95" customHeight="1" x14ac:dyDescent="0.25">
      <c r="S999" s="71"/>
    </row>
    <row r="1000" spans="19:19" customFormat="1" ht="15.95" customHeight="1" x14ac:dyDescent="0.25">
      <c r="S1000" s="71"/>
    </row>
    <row r="1001" spans="19:19" customFormat="1" ht="15.95" customHeight="1" x14ac:dyDescent="0.25">
      <c r="S1001" s="71"/>
    </row>
    <row r="1002" spans="19:19" customFormat="1" ht="15.95" customHeight="1" x14ac:dyDescent="0.25">
      <c r="S1002" s="71"/>
    </row>
    <row r="1003" spans="19:19" customFormat="1" ht="15.95" customHeight="1" x14ac:dyDescent="0.25">
      <c r="S1003" s="71"/>
    </row>
    <row r="1004" spans="19:19" customFormat="1" ht="15.95" customHeight="1" x14ac:dyDescent="0.25">
      <c r="S1004" s="71"/>
    </row>
    <row r="1005" spans="19:19" customFormat="1" ht="15.95" customHeight="1" x14ac:dyDescent="0.25">
      <c r="S1005" s="71"/>
    </row>
    <row r="1006" spans="19:19" customFormat="1" ht="15.95" customHeight="1" x14ac:dyDescent="0.25">
      <c r="S1006" s="71"/>
    </row>
    <row r="1007" spans="19:19" customFormat="1" ht="15.95" customHeight="1" x14ac:dyDescent="0.25">
      <c r="S1007" s="71"/>
    </row>
    <row r="1008" spans="19:19" customFormat="1" ht="15.95" customHeight="1" x14ac:dyDescent="0.25">
      <c r="S1008" s="71"/>
    </row>
    <row r="1009" spans="19:19" customFormat="1" ht="15.95" customHeight="1" x14ac:dyDescent="0.25">
      <c r="S1009" s="71"/>
    </row>
    <row r="1010" spans="19:19" customFormat="1" ht="15.95" customHeight="1" x14ac:dyDescent="0.25">
      <c r="S1010" s="71"/>
    </row>
    <row r="1011" spans="19:19" customFormat="1" ht="15.95" customHeight="1" x14ac:dyDescent="0.25">
      <c r="S1011" s="71"/>
    </row>
    <row r="1012" spans="19:19" customFormat="1" ht="15.95" customHeight="1" x14ac:dyDescent="0.25">
      <c r="S1012" s="71"/>
    </row>
    <row r="1013" spans="19:19" customFormat="1" ht="15.95" customHeight="1" x14ac:dyDescent="0.25">
      <c r="S1013" s="71"/>
    </row>
    <row r="1014" spans="19:19" customFormat="1" ht="15.95" customHeight="1" x14ac:dyDescent="0.25">
      <c r="S1014" s="71"/>
    </row>
    <row r="1015" spans="19:19" customFormat="1" ht="15.95" customHeight="1" x14ac:dyDescent="0.25">
      <c r="S1015" s="71"/>
    </row>
    <row r="1016" spans="19:19" customFormat="1" ht="15.95" customHeight="1" x14ac:dyDescent="0.25">
      <c r="S1016" s="71"/>
    </row>
    <row r="1017" spans="19:19" customFormat="1" ht="15.95" customHeight="1" x14ac:dyDescent="0.25">
      <c r="S1017" s="71"/>
    </row>
    <row r="1018" spans="19:19" customFormat="1" ht="15.95" customHeight="1" x14ac:dyDescent="0.25">
      <c r="S1018" s="71"/>
    </row>
    <row r="1019" spans="19:19" customFormat="1" ht="15.95" customHeight="1" x14ac:dyDescent="0.25">
      <c r="S1019" s="71"/>
    </row>
    <row r="1020" spans="19:19" customFormat="1" ht="15.95" customHeight="1" x14ac:dyDescent="0.25">
      <c r="S1020" s="71"/>
    </row>
    <row r="1021" spans="19:19" customFormat="1" ht="15.95" customHeight="1" x14ac:dyDescent="0.25">
      <c r="S1021" s="71"/>
    </row>
    <row r="1022" spans="19:19" customFormat="1" ht="15.95" customHeight="1" x14ac:dyDescent="0.25">
      <c r="S1022" s="71"/>
    </row>
    <row r="1023" spans="19:19" customFormat="1" ht="15.95" customHeight="1" x14ac:dyDescent="0.25">
      <c r="S1023" s="71"/>
    </row>
    <row r="1024" spans="19:19" customFormat="1" ht="15.95" customHeight="1" x14ac:dyDescent="0.25">
      <c r="S1024" s="71"/>
    </row>
    <row r="1025" spans="19:19" customFormat="1" ht="15.95" customHeight="1" x14ac:dyDescent="0.25">
      <c r="S1025" s="71"/>
    </row>
    <row r="1026" spans="19:19" customFormat="1" ht="15.95" customHeight="1" x14ac:dyDescent="0.25">
      <c r="S1026" s="71"/>
    </row>
    <row r="1027" spans="19:19" customFormat="1" ht="15.95" customHeight="1" x14ac:dyDescent="0.25">
      <c r="S1027" s="71"/>
    </row>
    <row r="1028" spans="19:19" customFormat="1" ht="15.95" customHeight="1" x14ac:dyDescent="0.25">
      <c r="S1028" s="71"/>
    </row>
    <row r="1029" spans="19:19" customFormat="1" ht="15.95" customHeight="1" x14ac:dyDescent="0.25">
      <c r="S1029" s="71"/>
    </row>
    <row r="1030" spans="19:19" customFormat="1" ht="15.95" customHeight="1" x14ac:dyDescent="0.25">
      <c r="S1030" s="71"/>
    </row>
    <row r="1031" spans="19:19" customFormat="1" ht="15.95" customHeight="1" x14ac:dyDescent="0.25">
      <c r="S1031" s="71"/>
    </row>
    <row r="1032" spans="19:19" customFormat="1" ht="15.95" customHeight="1" x14ac:dyDescent="0.25">
      <c r="S1032" s="71"/>
    </row>
    <row r="1033" spans="19:19" customFormat="1" ht="15.95" customHeight="1" x14ac:dyDescent="0.25">
      <c r="S1033" s="71"/>
    </row>
    <row r="1034" spans="19:19" customFormat="1" ht="15.95" customHeight="1" x14ac:dyDescent="0.25">
      <c r="S1034" s="71"/>
    </row>
    <row r="1035" spans="19:19" customFormat="1" ht="15.95" customHeight="1" x14ac:dyDescent="0.25">
      <c r="S1035" s="71"/>
    </row>
    <row r="1036" spans="19:19" customFormat="1" ht="15.95" customHeight="1" x14ac:dyDescent="0.25">
      <c r="S1036" s="71"/>
    </row>
    <row r="1037" spans="19:19" customFormat="1" ht="15.95" customHeight="1" x14ac:dyDescent="0.25">
      <c r="S1037" s="71"/>
    </row>
    <row r="1038" spans="19:19" customFormat="1" ht="15.95" customHeight="1" x14ac:dyDescent="0.25">
      <c r="S1038" s="71"/>
    </row>
    <row r="1039" spans="19:19" customFormat="1" ht="15.95" customHeight="1" x14ac:dyDescent="0.25">
      <c r="S1039" s="71"/>
    </row>
    <row r="1040" spans="19:19" customFormat="1" ht="15.95" customHeight="1" x14ac:dyDescent="0.25">
      <c r="S1040" s="71"/>
    </row>
    <row r="1041" spans="19:19" customFormat="1" ht="15.95" customHeight="1" x14ac:dyDescent="0.25">
      <c r="S1041" s="71"/>
    </row>
    <row r="1042" spans="19:19" customFormat="1" ht="15.95" customHeight="1" x14ac:dyDescent="0.25">
      <c r="S1042" s="71"/>
    </row>
    <row r="1043" spans="19:19" customFormat="1" ht="15.95" customHeight="1" x14ac:dyDescent="0.25">
      <c r="S1043" s="71"/>
    </row>
    <row r="1044" spans="19:19" customFormat="1" ht="15.95" customHeight="1" x14ac:dyDescent="0.25">
      <c r="S1044" s="71"/>
    </row>
    <row r="1045" spans="19:19" customFormat="1" ht="15.95" customHeight="1" x14ac:dyDescent="0.25">
      <c r="S1045" s="71"/>
    </row>
    <row r="1046" spans="19:19" customFormat="1" ht="15.95" customHeight="1" x14ac:dyDescent="0.25">
      <c r="S1046" s="71"/>
    </row>
    <row r="1047" spans="19:19" customFormat="1" ht="15.95" customHeight="1" x14ac:dyDescent="0.25">
      <c r="S1047" s="71"/>
    </row>
    <row r="1048" spans="19:19" customFormat="1" ht="15.95" customHeight="1" x14ac:dyDescent="0.25">
      <c r="S1048" s="71"/>
    </row>
    <row r="1049" spans="19:19" customFormat="1" ht="15.95" customHeight="1" x14ac:dyDescent="0.25">
      <c r="S1049" s="71"/>
    </row>
    <row r="1050" spans="19:19" customFormat="1" ht="15.95" customHeight="1" x14ac:dyDescent="0.25">
      <c r="S1050" s="71"/>
    </row>
    <row r="1051" spans="19:19" customFormat="1" ht="15.95" customHeight="1" x14ac:dyDescent="0.25">
      <c r="S1051" s="71"/>
    </row>
    <row r="1052" spans="19:19" customFormat="1" ht="15.95" customHeight="1" x14ac:dyDescent="0.25">
      <c r="S1052" s="71"/>
    </row>
    <row r="1053" spans="19:19" customFormat="1" ht="15.95" customHeight="1" x14ac:dyDescent="0.25">
      <c r="S1053" s="71"/>
    </row>
    <row r="1054" spans="19:19" customFormat="1" ht="15.95" customHeight="1" x14ac:dyDescent="0.25">
      <c r="S1054" s="71"/>
    </row>
    <row r="1055" spans="19:19" customFormat="1" ht="15.95" customHeight="1" x14ac:dyDescent="0.25">
      <c r="S1055" s="71"/>
    </row>
    <row r="1056" spans="19:19" customFormat="1" ht="15.95" customHeight="1" x14ac:dyDescent="0.25">
      <c r="S1056" s="71"/>
    </row>
    <row r="1057" spans="19:19" customFormat="1" ht="15.95" customHeight="1" x14ac:dyDescent="0.25">
      <c r="S1057" s="71"/>
    </row>
    <row r="1058" spans="19:19" customFormat="1" ht="15.95" customHeight="1" x14ac:dyDescent="0.25">
      <c r="S1058" s="71"/>
    </row>
    <row r="1059" spans="19:19" customFormat="1" ht="15.95" customHeight="1" x14ac:dyDescent="0.25">
      <c r="S1059" s="71"/>
    </row>
    <row r="1060" spans="19:19" customFormat="1" ht="15.95" customHeight="1" x14ac:dyDescent="0.25">
      <c r="S1060" s="71"/>
    </row>
    <row r="1061" spans="19:19" customFormat="1" ht="15.95" customHeight="1" x14ac:dyDescent="0.25">
      <c r="S1061" s="71"/>
    </row>
    <row r="1062" spans="19:19" customFormat="1" ht="15.95" customHeight="1" x14ac:dyDescent="0.25">
      <c r="S1062" s="71"/>
    </row>
    <row r="1063" spans="19:19" customFormat="1" ht="15.95" customHeight="1" x14ac:dyDescent="0.25">
      <c r="S1063" s="71"/>
    </row>
    <row r="1064" spans="19:19" customFormat="1" ht="15.95" customHeight="1" x14ac:dyDescent="0.25">
      <c r="S1064" s="71"/>
    </row>
    <row r="1065" spans="19:19" customFormat="1" ht="15.95" customHeight="1" x14ac:dyDescent="0.25">
      <c r="S1065" s="71"/>
    </row>
    <row r="1066" spans="19:19" customFormat="1" ht="15.95" customHeight="1" x14ac:dyDescent="0.25">
      <c r="S1066" s="71"/>
    </row>
    <row r="1067" spans="19:19" customFormat="1" ht="15.95" customHeight="1" x14ac:dyDescent="0.25">
      <c r="S1067" s="71"/>
    </row>
    <row r="1068" spans="19:19" customFormat="1" ht="15.95" customHeight="1" x14ac:dyDescent="0.25">
      <c r="S1068" s="71"/>
    </row>
    <row r="1069" spans="19:19" customFormat="1" ht="15.95" customHeight="1" x14ac:dyDescent="0.25">
      <c r="S1069" s="71"/>
    </row>
    <row r="1070" spans="19:19" customFormat="1" ht="15.95" customHeight="1" x14ac:dyDescent="0.25">
      <c r="S1070" s="71"/>
    </row>
    <row r="1071" spans="19:19" customFormat="1" ht="15.95" customHeight="1" x14ac:dyDescent="0.25">
      <c r="S1071" s="71"/>
    </row>
    <row r="1072" spans="19:19" customFormat="1" ht="15.95" customHeight="1" x14ac:dyDescent="0.25">
      <c r="S1072" s="71"/>
    </row>
    <row r="1073" spans="19:19" customFormat="1" ht="15.95" customHeight="1" x14ac:dyDescent="0.25">
      <c r="S1073" s="71"/>
    </row>
    <row r="1074" spans="19:19" customFormat="1" ht="15.95" customHeight="1" x14ac:dyDescent="0.25">
      <c r="S1074" s="71"/>
    </row>
    <row r="1075" spans="19:19" customFormat="1" ht="15.95" customHeight="1" x14ac:dyDescent="0.25">
      <c r="S1075" s="71"/>
    </row>
    <row r="1076" spans="19:19" customFormat="1" ht="15.95" customHeight="1" x14ac:dyDescent="0.25">
      <c r="S1076" s="71"/>
    </row>
    <row r="1077" spans="19:19" customFormat="1" ht="15.95" customHeight="1" x14ac:dyDescent="0.25">
      <c r="S1077" s="71"/>
    </row>
    <row r="1078" spans="19:19" customFormat="1" ht="15.95" customHeight="1" x14ac:dyDescent="0.25">
      <c r="S1078" s="71"/>
    </row>
    <row r="1079" spans="19:19" customFormat="1" ht="15.95" customHeight="1" x14ac:dyDescent="0.25">
      <c r="S1079" s="71"/>
    </row>
    <row r="1080" spans="19:19" customFormat="1" ht="15.95" customHeight="1" x14ac:dyDescent="0.25">
      <c r="S1080" s="71"/>
    </row>
    <row r="1081" spans="19:19" customFormat="1" ht="15.95" customHeight="1" x14ac:dyDescent="0.25">
      <c r="S1081" s="71"/>
    </row>
    <row r="1082" spans="19:19" customFormat="1" ht="15.95" customHeight="1" x14ac:dyDescent="0.25">
      <c r="S1082" s="71"/>
    </row>
    <row r="1083" spans="19:19" customFormat="1" ht="15.95" customHeight="1" x14ac:dyDescent="0.25">
      <c r="S1083" s="71"/>
    </row>
    <row r="1084" spans="19:19" customFormat="1" ht="15.95" customHeight="1" x14ac:dyDescent="0.25">
      <c r="S1084" s="71"/>
    </row>
    <row r="1085" spans="19:19" customFormat="1" ht="15.95" customHeight="1" x14ac:dyDescent="0.25">
      <c r="S1085" s="71"/>
    </row>
    <row r="1086" spans="19:19" customFormat="1" ht="15.95" customHeight="1" x14ac:dyDescent="0.25">
      <c r="S1086" s="71"/>
    </row>
    <row r="1087" spans="19:19" customFormat="1" ht="15.95" customHeight="1" x14ac:dyDescent="0.25">
      <c r="S1087" s="71"/>
    </row>
    <row r="1088" spans="19:19" customFormat="1" ht="15.95" customHeight="1" x14ac:dyDescent="0.25">
      <c r="S1088" s="71"/>
    </row>
    <row r="1089" spans="19:19" customFormat="1" ht="15.95" customHeight="1" x14ac:dyDescent="0.25">
      <c r="S1089" s="71"/>
    </row>
    <row r="1090" spans="19:19" customFormat="1" ht="15.95" customHeight="1" x14ac:dyDescent="0.25">
      <c r="S1090" s="71"/>
    </row>
    <row r="1091" spans="19:19" customFormat="1" ht="15.95" customHeight="1" x14ac:dyDescent="0.25">
      <c r="S1091" s="71"/>
    </row>
    <row r="1092" spans="19:19" customFormat="1" ht="15.95" customHeight="1" x14ac:dyDescent="0.25">
      <c r="S1092" s="71"/>
    </row>
    <row r="1093" spans="19:19" customFormat="1" ht="15.95" customHeight="1" x14ac:dyDescent="0.25">
      <c r="S1093" s="71"/>
    </row>
    <row r="1094" spans="19:19" customFormat="1" ht="15.95" customHeight="1" x14ac:dyDescent="0.25">
      <c r="S1094" s="71"/>
    </row>
    <row r="1095" spans="19:19" customFormat="1" ht="15.95" customHeight="1" x14ac:dyDescent="0.25">
      <c r="S1095" s="71"/>
    </row>
    <row r="1096" spans="19:19" customFormat="1" ht="15.95" customHeight="1" x14ac:dyDescent="0.25">
      <c r="S1096" s="71"/>
    </row>
    <row r="1097" spans="19:19" customFormat="1" ht="15.95" customHeight="1" x14ac:dyDescent="0.25">
      <c r="S1097" s="71"/>
    </row>
    <row r="1098" spans="19:19" customFormat="1" ht="15.95" customHeight="1" x14ac:dyDescent="0.25">
      <c r="S1098" s="71"/>
    </row>
    <row r="1099" spans="19:19" customFormat="1" ht="15.95" customHeight="1" x14ac:dyDescent="0.25">
      <c r="S1099" s="71"/>
    </row>
    <row r="1100" spans="19:19" customFormat="1" ht="15.95" customHeight="1" x14ac:dyDescent="0.25">
      <c r="S1100" s="71"/>
    </row>
    <row r="1101" spans="19:19" customFormat="1" ht="15.95" customHeight="1" x14ac:dyDescent="0.25">
      <c r="S1101" s="71"/>
    </row>
    <row r="1102" spans="19:19" customFormat="1" ht="15.95" customHeight="1" x14ac:dyDescent="0.25">
      <c r="S1102" s="71"/>
    </row>
    <row r="1103" spans="19:19" customFormat="1" ht="15.95" customHeight="1" x14ac:dyDescent="0.25">
      <c r="S1103" s="71"/>
    </row>
    <row r="1104" spans="19:19" customFormat="1" ht="15.95" customHeight="1" x14ac:dyDescent="0.25">
      <c r="S1104" s="71"/>
    </row>
    <row r="1105" spans="19:19" customFormat="1" ht="15.95" customHeight="1" x14ac:dyDescent="0.25">
      <c r="S1105" s="71"/>
    </row>
    <row r="1106" spans="19:19" customFormat="1" ht="15.95" customHeight="1" x14ac:dyDescent="0.25">
      <c r="S1106" s="71"/>
    </row>
    <row r="1107" spans="19:19" customFormat="1" ht="15.95" customHeight="1" x14ac:dyDescent="0.25">
      <c r="S1107" s="71"/>
    </row>
    <row r="1108" spans="19:19" customFormat="1" ht="15.95" customHeight="1" x14ac:dyDescent="0.25">
      <c r="S1108" s="71"/>
    </row>
    <row r="1109" spans="19:19" customFormat="1" ht="15.95" customHeight="1" x14ac:dyDescent="0.25">
      <c r="S1109" s="71"/>
    </row>
    <row r="1110" spans="19:19" customFormat="1" ht="15.95" customHeight="1" x14ac:dyDescent="0.25">
      <c r="S1110" s="71"/>
    </row>
    <row r="1111" spans="19:19" customFormat="1" ht="15.95" customHeight="1" x14ac:dyDescent="0.25">
      <c r="S1111" s="71"/>
    </row>
    <row r="1112" spans="19:19" customFormat="1" ht="15.95" customHeight="1" x14ac:dyDescent="0.25">
      <c r="S1112" s="71"/>
    </row>
    <row r="1113" spans="19:19" customFormat="1" ht="15.95" customHeight="1" x14ac:dyDescent="0.25">
      <c r="S1113" s="71"/>
    </row>
    <row r="1114" spans="19:19" customFormat="1" ht="15.95" customHeight="1" x14ac:dyDescent="0.25">
      <c r="S1114" s="71"/>
    </row>
    <row r="1115" spans="19:19" customFormat="1" ht="15.95" customHeight="1" x14ac:dyDescent="0.25">
      <c r="S1115" s="71"/>
    </row>
    <row r="1116" spans="19:19" customFormat="1" ht="15.95" customHeight="1" x14ac:dyDescent="0.25">
      <c r="S1116" s="71"/>
    </row>
    <row r="1117" spans="19:19" customFormat="1" ht="15.95" customHeight="1" x14ac:dyDescent="0.25">
      <c r="S1117" s="71"/>
    </row>
    <row r="1118" spans="19:19" customFormat="1" ht="15.95" customHeight="1" x14ac:dyDescent="0.25">
      <c r="S1118" s="71"/>
    </row>
    <row r="1119" spans="19:19" customFormat="1" ht="15.95" customHeight="1" x14ac:dyDescent="0.25">
      <c r="S1119" s="71"/>
    </row>
    <row r="1120" spans="19:19" customFormat="1" ht="15.95" customHeight="1" x14ac:dyDescent="0.25">
      <c r="S1120" s="71"/>
    </row>
    <row r="1121" spans="19:19" customFormat="1" ht="15.95" customHeight="1" x14ac:dyDescent="0.25">
      <c r="S1121" s="71"/>
    </row>
    <row r="1122" spans="19:19" customFormat="1" ht="15.95" customHeight="1" x14ac:dyDescent="0.25">
      <c r="S1122" s="71"/>
    </row>
    <row r="1123" spans="19:19" customFormat="1" ht="15.95" customHeight="1" x14ac:dyDescent="0.25">
      <c r="S1123" s="71"/>
    </row>
    <row r="1124" spans="19:19" customFormat="1" ht="15.95" customHeight="1" x14ac:dyDescent="0.25">
      <c r="S1124" s="71"/>
    </row>
    <row r="1125" spans="19:19" customFormat="1" ht="15.95" customHeight="1" x14ac:dyDescent="0.25">
      <c r="S1125" s="71"/>
    </row>
    <row r="1126" spans="19:19" customFormat="1" ht="15.95" customHeight="1" x14ac:dyDescent="0.25">
      <c r="S1126" s="71"/>
    </row>
    <row r="1127" spans="19:19" customFormat="1" ht="15.95" customHeight="1" x14ac:dyDescent="0.25">
      <c r="S1127" s="71"/>
    </row>
    <row r="1128" spans="19:19" customFormat="1" ht="15.95" customHeight="1" x14ac:dyDescent="0.25">
      <c r="S1128" s="71"/>
    </row>
    <row r="1129" spans="19:19" customFormat="1" ht="15.95" customHeight="1" x14ac:dyDescent="0.25">
      <c r="S1129" s="71"/>
    </row>
    <row r="1130" spans="19:19" customFormat="1" ht="15.95" customHeight="1" x14ac:dyDescent="0.25">
      <c r="S1130" s="71"/>
    </row>
    <row r="1131" spans="19:19" customFormat="1" ht="15.95" customHeight="1" x14ac:dyDescent="0.25">
      <c r="S1131" s="71"/>
    </row>
    <row r="1132" spans="19:19" customFormat="1" ht="15.95" customHeight="1" x14ac:dyDescent="0.25">
      <c r="S1132" s="71"/>
    </row>
    <row r="1133" spans="19:19" customFormat="1" ht="15.95" customHeight="1" x14ac:dyDescent="0.25">
      <c r="S1133" s="71"/>
    </row>
    <row r="1134" spans="19:19" customFormat="1" ht="15.95" customHeight="1" x14ac:dyDescent="0.25">
      <c r="S1134" s="71"/>
    </row>
    <row r="1135" spans="19:19" customFormat="1" ht="15.95" customHeight="1" x14ac:dyDescent="0.25">
      <c r="S1135" s="71"/>
    </row>
    <row r="1136" spans="19:19" customFormat="1" ht="15.95" customHeight="1" x14ac:dyDescent="0.25">
      <c r="S1136" s="71"/>
    </row>
    <row r="1137" spans="19:19" customFormat="1" ht="15.95" customHeight="1" x14ac:dyDescent="0.25">
      <c r="S1137" s="71"/>
    </row>
    <row r="1138" spans="19:19" customFormat="1" ht="15.95" customHeight="1" x14ac:dyDescent="0.25">
      <c r="S1138" s="71"/>
    </row>
    <row r="1139" spans="19:19" customFormat="1" ht="15.95" customHeight="1" x14ac:dyDescent="0.25">
      <c r="S1139" s="71"/>
    </row>
    <row r="1140" spans="19:19" customFormat="1" ht="15.95" customHeight="1" x14ac:dyDescent="0.25">
      <c r="S1140" s="71"/>
    </row>
    <row r="1141" spans="19:19" customFormat="1" ht="15.95" customHeight="1" x14ac:dyDescent="0.25">
      <c r="S1141" s="71"/>
    </row>
    <row r="1142" spans="19:19" customFormat="1" ht="15.95" customHeight="1" x14ac:dyDescent="0.25">
      <c r="S1142" s="71"/>
    </row>
    <row r="1143" spans="19:19" customFormat="1" ht="15.95" customHeight="1" x14ac:dyDescent="0.25">
      <c r="S1143" s="71"/>
    </row>
    <row r="1144" spans="19:19" customFormat="1" ht="15.95" customHeight="1" x14ac:dyDescent="0.25">
      <c r="S1144" s="71"/>
    </row>
    <row r="1145" spans="19:19" customFormat="1" ht="15.95" customHeight="1" x14ac:dyDescent="0.25">
      <c r="S1145" s="71"/>
    </row>
    <row r="1146" spans="19:19" customFormat="1" ht="15.95" customHeight="1" x14ac:dyDescent="0.25">
      <c r="S1146" s="71"/>
    </row>
    <row r="1147" spans="19:19" customFormat="1" ht="15.95" customHeight="1" x14ac:dyDescent="0.25">
      <c r="S1147" s="71"/>
    </row>
    <row r="1148" spans="19:19" customFormat="1" ht="15.95" customHeight="1" x14ac:dyDescent="0.25">
      <c r="S1148" s="71"/>
    </row>
    <row r="1149" spans="19:19" customFormat="1" ht="15.95" customHeight="1" x14ac:dyDescent="0.25">
      <c r="S1149" s="71"/>
    </row>
    <row r="1150" spans="19:19" customFormat="1" ht="15.95" customHeight="1" x14ac:dyDescent="0.25">
      <c r="S1150" s="71"/>
    </row>
    <row r="1151" spans="19:19" customFormat="1" ht="15.95" customHeight="1" x14ac:dyDescent="0.25">
      <c r="S1151" s="71"/>
    </row>
    <row r="1152" spans="19:19" customFormat="1" ht="15.95" customHeight="1" x14ac:dyDescent="0.25">
      <c r="S1152" s="71"/>
    </row>
    <row r="1153" spans="19:19" customFormat="1" ht="15.95" customHeight="1" x14ac:dyDescent="0.25">
      <c r="S1153" s="71"/>
    </row>
    <row r="1154" spans="19:19" customFormat="1" ht="15.95" customHeight="1" x14ac:dyDescent="0.25">
      <c r="S1154" s="71"/>
    </row>
    <row r="1155" spans="19:19" customFormat="1" ht="15.95" customHeight="1" x14ac:dyDescent="0.25">
      <c r="S1155" s="71"/>
    </row>
    <row r="1156" spans="19:19" customFormat="1" ht="15.95" customHeight="1" x14ac:dyDescent="0.25">
      <c r="S1156" s="71"/>
    </row>
    <row r="1157" spans="19:19" customFormat="1" ht="15.95" customHeight="1" x14ac:dyDescent="0.25">
      <c r="S1157" s="71"/>
    </row>
    <row r="1158" spans="19:19" customFormat="1" ht="15.95" customHeight="1" x14ac:dyDescent="0.25">
      <c r="S1158" s="71"/>
    </row>
    <row r="1159" spans="19:19" customFormat="1" ht="15.95" customHeight="1" x14ac:dyDescent="0.25">
      <c r="S1159" s="71"/>
    </row>
    <row r="1160" spans="19:19" customFormat="1" ht="15.95" customHeight="1" x14ac:dyDescent="0.25">
      <c r="S1160" s="71"/>
    </row>
    <row r="1161" spans="19:19" customFormat="1" ht="15.95" customHeight="1" x14ac:dyDescent="0.25">
      <c r="S1161" s="71"/>
    </row>
    <row r="1162" spans="19:19" customFormat="1" ht="15.95" customHeight="1" x14ac:dyDescent="0.25">
      <c r="S1162" s="71"/>
    </row>
    <row r="1163" spans="19:19" customFormat="1" ht="15.95" customHeight="1" x14ac:dyDescent="0.25">
      <c r="S1163" s="71"/>
    </row>
    <row r="1164" spans="19:19" customFormat="1" ht="15.95" customHeight="1" x14ac:dyDescent="0.25">
      <c r="S1164" s="71"/>
    </row>
    <row r="1165" spans="19:19" customFormat="1" ht="15.95" customHeight="1" x14ac:dyDescent="0.25">
      <c r="S1165" s="71"/>
    </row>
    <row r="1166" spans="19:19" customFormat="1" ht="15.95" customHeight="1" x14ac:dyDescent="0.25">
      <c r="S1166" s="71"/>
    </row>
    <row r="1167" spans="19:19" customFormat="1" ht="15.95" customHeight="1" x14ac:dyDescent="0.25">
      <c r="S1167" s="71"/>
    </row>
    <row r="1168" spans="19:19" customFormat="1" ht="15.95" customHeight="1" x14ac:dyDescent="0.25">
      <c r="S1168" s="71"/>
    </row>
    <row r="1169" spans="19:19" customFormat="1" ht="15.95" customHeight="1" x14ac:dyDescent="0.25">
      <c r="S1169" s="71"/>
    </row>
    <row r="1170" spans="19:19" customFormat="1" ht="15.95" customHeight="1" x14ac:dyDescent="0.25">
      <c r="S1170" s="71"/>
    </row>
    <row r="1171" spans="19:19" customFormat="1" ht="15.95" customHeight="1" x14ac:dyDescent="0.25">
      <c r="S1171" s="71"/>
    </row>
    <row r="1172" spans="19:19" customFormat="1" ht="15.95" customHeight="1" x14ac:dyDescent="0.25">
      <c r="S1172" s="71"/>
    </row>
    <row r="1173" spans="19:19" customFormat="1" ht="15.95" customHeight="1" x14ac:dyDescent="0.25">
      <c r="S1173" s="71"/>
    </row>
    <row r="1174" spans="19:19" customFormat="1" ht="15.95" customHeight="1" x14ac:dyDescent="0.25">
      <c r="S1174" s="71"/>
    </row>
    <row r="1175" spans="19:19" customFormat="1" ht="15.95" customHeight="1" x14ac:dyDescent="0.25">
      <c r="S1175" s="71"/>
    </row>
    <row r="1176" spans="19:19" customFormat="1" ht="15.95" customHeight="1" x14ac:dyDescent="0.25">
      <c r="S1176" s="71"/>
    </row>
    <row r="1177" spans="19:19" customFormat="1" ht="15.95" customHeight="1" x14ac:dyDescent="0.25">
      <c r="S1177" s="71"/>
    </row>
    <row r="1178" spans="19:19" customFormat="1" ht="15.95" customHeight="1" x14ac:dyDescent="0.25">
      <c r="S1178" s="71"/>
    </row>
    <row r="1179" spans="19:19" customFormat="1" ht="15.95" customHeight="1" x14ac:dyDescent="0.25">
      <c r="S1179" s="71"/>
    </row>
    <row r="1180" spans="19:19" customFormat="1" ht="15.95" customHeight="1" x14ac:dyDescent="0.25">
      <c r="S1180" s="71"/>
    </row>
    <row r="1181" spans="19:19" customFormat="1" ht="15.95" customHeight="1" x14ac:dyDescent="0.25">
      <c r="S1181" s="71"/>
    </row>
    <row r="1182" spans="19:19" customFormat="1" ht="15.95" customHeight="1" x14ac:dyDescent="0.25">
      <c r="S1182" s="71"/>
    </row>
    <row r="1183" spans="19:19" customFormat="1" ht="15.95" customHeight="1" x14ac:dyDescent="0.25">
      <c r="S1183" s="71"/>
    </row>
    <row r="1184" spans="19:19" customFormat="1" ht="15.95" customHeight="1" x14ac:dyDescent="0.25">
      <c r="S1184" s="71"/>
    </row>
    <row r="1185" spans="19:19" customFormat="1" ht="15.95" customHeight="1" x14ac:dyDescent="0.25">
      <c r="S1185" s="71"/>
    </row>
    <row r="1186" spans="19:19" customFormat="1" ht="15.95" customHeight="1" x14ac:dyDescent="0.25">
      <c r="S1186" s="71"/>
    </row>
    <row r="1187" spans="19:19" customFormat="1" ht="15.95" customHeight="1" x14ac:dyDescent="0.25">
      <c r="S1187" s="71"/>
    </row>
    <row r="1188" spans="19:19" customFormat="1" ht="15.95" customHeight="1" x14ac:dyDescent="0.25">
      <c r="S1188" s="71"/>
    </row>
    <row r="1189" spans="19:19" customFormat="1" ht="15.95" customHeight="1" x14ac:dyDescent="0.25">
      <c r="S1189" s="71"/>
    </row>
    <row r="1190" spans="19:19" customFormat="1" ht="15.95" customHeight="1" x14ac:dyDescent="0.25">
      <c r="S1190" s="71"/>
    </row>
    <row r="1191" spans="19:19" customFormat="1" ht="15.95" customHeight="1" x14ac:dyDescent="0.25">
      <c r="S1191" s="71"/>
    </row>
    <row r="1192" spans="19:19" customFormat="1" ht="15.95" customHeight="1" x14ac:dyDescent="0.25">
      <c r="S1192" s="71"/>
    </row>
    <row r="1193" spans="19:19" customFormat="1" ht="15.95" customHeight="1" x14ac:dyDescent="0.25">
      <c r="S1193" s="71"/>
    </row>
    <row r="1194" spans="19:19" customFormat="1" ht="15.95" customHeight="1" x14ac:dyDescent="0.25">
      <c r="S1194" s="71"/>
    </row>
    <row r="1195" spans="19:19" customFormat="1" ht="15.95" customHeight="1" x14ac:dyDescent="0.25">
      <c r="S1195" s="71"/>
    </row>
    <row r="1196" spans="19:19" customFormat="1" ht="15.95" customHeight="1" x14ac:dyDescent="0.25">
      <c r="S1196" s="71"/>
    </row>
    <row r="1197" spans="19:19" customFormat="1" ht="15.95" customHeight="1" x14ac:dyDescent="0.25">
      <c r="S1197" s="71"/>
    </row>
    <row r="1198" spans="19:19" customFormat="1" ht="15.95" customHeight="1" x14ac:dyDescent="0.25">
      <c r="S1198" s="71"/>
    </row>
    <row r="1199" spans="19:19" customFormat="1" ht="15.95" customHeight="1" x14ac:dyDescent="0.25">
      <c r="S1199" s="71"/>
    </row>
    <row r="1200" spans="19:19" customFormat="1" ht="15.95" customHeight="1" x14ac:dyDescent="0.25">
      <c r="S1200" s="71"/>
    </row>
    <row r="1201" spans="19:19" customFormat="1" ht="15.95" customHeight="1" x14ac:dyDescent="0.25">
      <c r="S1201" s="71"/>
    </row>
    <row r="1202" spans="19:19" customFormat="1" ht="15.95" customHeight="1" x14ac:dyDescent="0.25">
      <c r="S1202" s="71"/>
    </row>
    <row r="1203" spans="19:19" customFormat="1" ht="15.95" customHeight="1" x14ac:dyDescent="0.25">
      <c r="S1203" s="71"/>
    </row>
    <row r="1204" spans="19:19" customFormat="1" ht="15.95" customHeight="1" x14ac:dyDescent="0.25">
      <c r="S1204" s="71"/>
    </row>
    <row r="1205" spans="19:19" customFormat="1" ht="15.95" customHeight="1" x14ac:dyDescent="0.25">
      <c r="S1205" s="71"/>
    </row>
    <row r="1206" spans="19:19" customFormat="1" ht="15.95" customHeight="1" x14ac:dyDescent="0.25">
      <c r="S1206" s="71"/>
    </row>
    <row r="1207" spans="19:19" customFormat="1" ht="15.95" customHeight="1" x14ac:dyDescent="0.25">
      <c r="S1207" s="71"/>
    </row>
    <row r="1208" spans="19:19" customFormat="1" ht="15.95" customHeight="1" x14ac:dyDescent="0.25">
      <c r="S1208" s="71"/>
    </row>
    <row r="1209" spans="19:19" customFormat="1" ht="15.95" customHeight="1" x14ac:dyDescent="0.25">
      <c r="S1209" s="71"/>
    </row>
    <row r="1210" spans="19:19" customFormat="1" ht="15.95" customHeight="1" x14ac:dyDescent="0.25">
      <c r="S1210" s="71"/>
    </row>
    <row r="1211" spans="19:19" customFormat="1" ht="15.95" customHeight="1" x14ac:dyDescent="0.25">
      <c r="S1211" s="71"/>
    </row>
    <row r="1212" spans="19:19" customFormat="1" ht="15.95" customHeight="1" x14ac:dyDescent="0.25">
      <c r="S1212" s="71"/>
    </row>
    <row r="1213" spans="19:19" customFormat="1" ht="15.95" customHeight="1" x14ac:dyDescent="0.25">
      <c r="S1213" s="71"/>
    </row>
    <row r="1214" spans="19:19" customFormat="1" ht="15.95" customHeight="1" x14ac:dyDescent="0.25">
      <c r="S1214" s="71"/>
    </row>
    <row r="1215" spans="19:19" customFormat="1" ht="15.95" customHeight="1" x14ac:dyDescent="0.25">
      <c r="S1215" s="71"/>
    </row>
    <row r="1216" spans="19:19" customFormat="1" ht="15.95" customHeight="1" x14ac:dyDescent="0.25">
      <c r="S1216" s="71"/>
    </row>
    <row r="1217" spans="19:19" customFormat="1" ht="15.95" customHeight="1" x14ac:dyDescent="0.25">
      <c r="S1217" s="71"/>
    </row>
    <row r="1218" spans="19:19" customFormat="1" ht="15.95" customHeight="1" x14ac:dyDescent="0.25">
      <c r="S1218" s="71"/>
    </row>
    <row r="1219" spans="19:19" customFormat="1" ht="15.95" customHeight="1" x14ac:dyDescent="0.25">
      <c r="S1219" s="71"/>
    </row>
    <row r="1220" spans="19:19" customFormat="1" ht="15.95" customHeight="1" x14ac:dyDescent="0.25">
      <c r="S1220" s="71"/>
    </row>
    <row r="1221" spans="19:19" customFormat="1" ht="15.95" customHeight="1" x14ac:dyDescent="0.25">
      <c r="S1221" s="71"/>
    </row>
    <row r="1222" spans="19:19" customFormat="1" ht="15.95" customHeight="1" x14ac:dyDescent="0.25">
      <c r="S1222" s="71"/>
    </row>
    <row r="1223" spans="19:19" customFormat="1" ht="15.95" customHeight="1" x14ac:dyDescent="0.25">
      <c r="S1223" s="71"/>
    </row>
    <row r="1224" spans="19:19" customFormat="1" ht="15.95" customHeight="1" x14ac:dyDescent="0.25">
      <c r="S1224" s="71"/>
    </row>
    <row r="1225" spans="19:19" customFormat="1" ht="15.95" customHeight="1" x14ac:dyDescent="0.25">
      <c r="S1225" s="71"/>
    </row>
    <row r="1226" spans="19:19" customFormat="1" ht="15.95" customHeight="1" x14ac:dyDescent="0.25">
      <c r="S1226" s="71"/>
    </row>
    <row r="1227" spans="19:19" customFormat="1" ht="15.95" customHeight="1" x14ac:dyDescent="0.25">
      <c r="S1227" s="71"/>
    </row>
    <row r="1228" spans="19:19" customFormat="1" ht="15.95" customHeight="1" x14ac:dyDescent="0.25">
      <c r="S1228" s="71"/>
    </row>
    <row r="1229" spans="19:19" customFormat="1" ht="15.95" customHeight="1" x14ac:dyDescent="0.25">
      <c r="S1229" s="71"/>
    </row>
    <row r="1230" spans="19:19" customFormat="1" ht="15.95" customHeight="1" x14ac:dyDescent="0.25">
      <c r="S1230" s="71"/>
    </row>
    <row r="1231" spans="19:19" customFormat="1" ht="15.95" customHeight="1" x14ac:dyDescent="0.25">
      <c r="S1231" s="71"/>
    </row>
    <row r="1232" spans="19:19" customFormat="1" ht="15.95" customHeight="1" x14ac:dyDescent="0.25">
      <c r="S1232" s="71"/>
    </row>
    <row r="1233" spans="19:19" customFormat="1" ht="15.95" customHeight="1" x14ac:dyDescent="0.25">
      <c r="S1233" s="71"/>
    </row>
    <row r="1234" spans="19:19" customFormat="1" ht="15.95" customHeight="1" x14ac:dyDescent="0.25">
      <c r="S1234" s="71"/>
    </row>
    <row r="1235" spans="19:19" customFormat="1" ht="15.95" customHeight="1" x14ac:dyDescent="0.25">
      <c r="S1235" s="71"/>
    </row>
    <row r="1236" spans="19:19" customFormat="1" ht="15.95" customHeight="1" x14ac:dyDescent="0.25">
      <c r="S1236" s="71"/>
    </row>
    <row r="1237" spans="19:19" customFormat="1" ht="15.95" customHeight="1" x14ac:dyDescent="0.25">
      <c r="S1237" s="71"/>
    </row>
    <row r="1238" spans="19:19" customFormat="1" ht="15.95" customHeight="1" x14ac:dyDescent="0.25">
      <c r="S1238" s="71"/>
    </row>
    <row r="1239" spans="19:19" customFormat="1" ht="15.95" customHeight="1" x14ac:dyDescent="0.25">
      <c r="S1239" s="71"/>
    </row>
    <row r="1240" spans="19:19" customFormat="1" ht="15.95" customHeight="1" x14ac:dyDescent="0.25">
      <c r="S1240" s="71"/>
    </row>
    <row r="1241" spans="19:19" customFormat="1" ht="15.95" customHeight="1" x14ac:dyDescent="0.25">
      <c r="S1241" s="71"/>
    </row>
    <row r="1242" spans="19:19" customFormat="1" ht="15.95" customHeight="1" x14ac:dyDescent="0.25">
      <c r="S1242" s="71"/>
    </row>
    <row r="1243" spans="19:19" customFormat="1" ht="15.95" customHeight="1" x14ac:dyDescent="0.25">
      <c r="S1243" s="71"/>
    </row>
    <row r="1244" spans="19:19" customFormat="1" ht="15.95" customHeight="1" x14ac:dyDescent="0.25">
      <c r="S1244" s="71"/>
    </row>
    <row r="1245" spans="19:19" customFormat="1" ht="15.95" customHeight="1" x14ac:dyDescent="0.25">
      <c r="S1245" s="71"/>
    </row>
    <row r="1246" spans="19:19" customFormat="1" ht="15.95" customHeight="1" x14ac:dyDescent="0.25">
      <c r="S1246" s="71"/>
    </row>
    <row r="1247" spans="19:19" customFormat="1" ht="15.95" customHeight="1" x14ac:dyDescent="0.25">
      <c r="S1247" s="71"/>
    </row>
    <row r="1248" spans="19:19" customFormat="1" ht="15.95" customHeight="1" x14ac:dyDescent="0.25">
      <c r="S1248" s="71"/>
    </row>
    <row r="1249" spans="19:19" customFormat="1" ht="15.95" customHeight="1" x14ac:dyDescent="0.25">
      <c r="S1249" s="71"/>
    </row>
    <row r="1250" spans="19:19" customFormat="1" ht="15.95" customHeight="1" x14ac:dyDescent="0.25">
      <c r="S1250" s="71"/>
    </row>
    <row r="1251" spans="19:19" customFormat="1" ht="15.95" customHeight="1" x14ac:dyDescent="0.25">
      <c r="S1251" s="71"/>
    </row>
    <row r="1252" spans="19:19" customFormat="1" ht="15.95" customHeight="1" x14ac:dyDescent="0.25">
      <c r="S1252" s="71"/>
    </row>
    <row r="1253" spans="19:19" customFormat="1" ht="15.95" customHeight="1" x14ac:dyDescent="0.25">
      <c r="S1253" s="71"/>
    </row>
    <row r="1254" spans="19:19" customFormat="1" ht="15.95" customHeight="1" x14ac:dyDescent="0.25">
      <c r="S1254" s="71"/>
    </row>
    <row r="1255" spans="19:19" customFormat="1" ht="15.95" customHeight="1" x14ac:dyDescent="0.25">
      <c r="S1255" s="71"/>
    </row>
    <row r="1256" spans="19:19" customFormat="1" ht="15.95" customHeight="1" x14ac:dyDescent="0.25">
      <c r="S1256" s="71"/>
    </row>
    <row r="1257" spans="19:19" customFormat="1" ht="15.95" customHeight="1" x14ac:dyDescent="0.25">
      <c r="S1257" s="71"/>
    </row>
    <row r="1258" spans="19:19" customFormat="1" ht="15.95" customHeight="1" x14ac:dyDescent="0.25">
      <c r="S1258" s="71"/>
    </row>
    <row r="1259" spans="19:19" customFormat="1" ht="15.95" customHeight="1" x14ac:dyDescent="0.25">
      <c r="S1259" s="71"/>
    </row>
    <row r="1260" spans="19:19" customFormat="1" ht="15.95" customHeight="1" x14ac:dyDescent="0.25">
      <c r="S1260" s="71"/>
    </row>
    <row r="1261" spans="19:19" customFormat="1" ht="15.95" customHeight="1" x14ac:dyDescent="0.25">
      <c r="S1261" s="71"/>
    </row>
    <row r="1262" spans="19:19" customFormat="1" ht="15.95" customHeight="1" x14ac:dyDescent="0.25">
      <c r="S1262" s="71"/>
    </row>
    <row r="1263" spans="19:19" customFormat="1" ht="15.95" customHeight="1" x14ac:dyDescent="0.25">
      <c r="S1263" s="71"/>
    </row>
    <row r="1264" spans="19:19" customFormat="1" ht="15.95" customHeight="1" x14ac:dyDescent="0.25">
      <c r="S1264" s="71"/>
    </row>
    <row r="1265" spans="19:19" customFormat="1" ht="15.95" customHeight="1" x14ac:dyDescent="0.25">
      <c r="S1265" s="71"/>
    </row>
    <row r="1266" spans="19:19" customFormat="1" ht="15.95" customHeight="1" x14ac:dyDescent="0.25">
      <c r="S1266" s="71"/>
    </row>
    <row r="1267" spans="19:19" customFormat="1" ht="15.95" customHeight="1" x14ac:dyDescent="0.25">
      <c r="S1267" s="71"/>
    </row>
    <row r="1268" spans="19:19" customFormat="1" ht="15.95" customHeight="1" x14ac:dyDescent="0.25">
      <c r="S1268" s="71"/>
    </row>
    <row r="1269" spans="19:19" customFormat="1" ht="15.95" customHeight="1" x14ac:dyDescent="0.25">
      <c r="S1269" s="71"/>
    </row>
    <row r="1270" spans="19:19" customFormat="1" ht="15.95" customHeight="1" x14ac:dyDescent="0.25">
      <c r="S1270" s="71"/>
    </row>
    <row r="1271" spans="19:19" customFormat="1" ht="15.95" customHeight="1" x14ac:dyDescent="0.25">
      <c r="S1271" s="71"/>
    </row>
    <row r="1272" spans="19:19" customFormat="1" ht="15.95" customHeight="1" x14ac:dyDescent="0.25">
      <c r="S1272" s="71"/>
    </row>
    <row r="1273" spans="19:19" customFormat="1" ht="15.95" customHeight="1" x14ac:dyDescent="0.25">
      <c r="S1273" s="71"/>
    </row>
    <row r="1274" spans="19:19" customFormat="1" ht="15.95" customHeight="1" x14ac:dyDescent="0.25">
      <c r="S1274" s="71"/>
    </row>
    <row r="1275" spans="19:19" customFormat="1" ht="15.95" customHeight="1" x14ac:dyDescent="0.25">
      <c r="S1275" s="71"/>
    </row>
    <row r="1276" spans="19:19" customFormat="1" ht="15.95" customHeight="1" x14ac:dyDescent="0.25">
      <c r="S1276" s="71"/>
    </row>
    <row r="1277" spans="19:19" customFormat="1" ht="15.95" customHeight="1" x14ac:dyDescent="0.25">
      <c r="S1277" s="71"/>
    </row>
    <row r="1278" spans="19:19" customFormat="1" ht="15.95" customHeight="1" x14ac:dyDescent="0.25">
      <c r="S1278" s="71"/>
    </row>
    <row r="1279" spans="19:19" customFormat="1" ht="15.95" customHeight="1" x14ac:dyDescent="0.25">
      <c r="S1279" s="71"/>
    </row>
    <row r="1280" spans="19:19" customFormat="1" ht="15.95" customHeight="1" x14ac:dyDescent="0.25">
      <c r="S1280" s="71"/>
    </row>
    <row r="1281" spans="19:19" customFormat="1" ht="15.95" customHeight="1" x14ac:dyDescent="0.25">
      <c r="S1281" s="71"/>
    </row>
    <row r="1282" spans="19:19" customFormat="1" ht="15.95" customHeight="1" x14ac:dyDescent="0.25">
      <c r="S1282" s="71"/>
    </row>
    <row r="1283" spans="19:19" customFormat="1" ht="15.95" customHeight="1" x14ac:dyDescent="0.25">
      <c r="S1283" s="71"/>
    </row>
    <row r="1284" spans="19:19" customFormat="1" ht="15.95" customHeight="1" x14ac:dyDescent="0.25">
      <c r="S1284" s="71"/>
    </row>
    <row r="1285" spans="19:19" customFormat="1" ht="15.95" customHeight="1" x14ac:dyDescent="0.25">
      <c r="S1285" s="71"/>
    </row>
    <row r="1286" spans="19:19" customFormat="1" ht="15.95" customHeight="1" x14ac:dyDescent="0.25">
      <c r="S1286" s="71"/>
    </row>
    <row r="1287" spans="19:19" customFormat="1" ht="15.95" customHeight="1" x14ac:dyDescent="0.25">
      <c r="S1287" s="71"/>
    </row>
    <row r="1288" spans="19:19" customFormat="1" ht="15.95" customHeight="1" x14ac:dyDescent="0.25">
      <c r="S1288" s="71"/>
    </row>
    <row r="1289" spans="19:19" customFormat="1" ht="15.95" customHeight="1" x14ac:dyDescent="0.25">
      <c r="S1289" s="71"/>
    </row>
    <row r="1290" spans="19:19" customFormat="1" ht="15.95" customHeight="1" x14ac:dyDescent="0.25">
      <c r="S1290" s="71"/>
    </row>
    <row r="1291" spans="19:19" customFormat="1" ht="15.95" customHeight="1" x14ac:dyDescent="0.25">
      <c r="S1291" s="71"/>
    </row>
    <row r="1292" spans="19:19" customFormat="1" ht="15.95" customHeight="1" x14ac:dyDescent="0.25">
      <c r="S1292" s="71"/>
    </row>
    <row r="1293" spans="19:19" customFormat="1" ht="15.95" customHeight="1" x14ac:dyDescent="0.25">
      <c r="S1293" s="71"/>
    </row>
    <row r="1294" spans="19:19" customFormat="1" ht="15.95" customHeight="1" x14ac:dyDescent="0.25">
      <c r="S1294" s="71"/>
    </row>
    <row r="1295" spans="19:19" customFormat="1" ht="15.95" customHeight="1" x14ac:dyDescent="0.25">
      <c r="S1295" s="71"/>
    </row>
    <row r="1296" spans="19:19" customFormat="1" ht="15.95" customHeight="1" x14ac:dyDescent="0.25">
      <c r="S1296" s="71"/>
    </row>
    <row r="1297" spans="19:19" customFormat="1" ht="15.95" customHeight="1" x14ac:dyDescent="0.25">
      <c r="S1297" s="71"/>
    </row>
    <row r="1298" spans="19:19" customFormat="1" ht="15.95" customHeight="1" x14ac:dyDescent="0.25">
      <c r="S1298" s="71"/>
    </row>
    <row r="1299" spans="19:19" customFormat="1" ht="15.95" customHeight="1" x14ac:dyDescent="0.25">
      <c r="S1299" s="71"/>
    </row>
    <row r="1300" spans="19:19" customFormat="1" ht="15.95" customHeight="1" x14ac:dyDescent="0.25">
      <c r="S1300" s="71"/>
    </row>
    <row r="1301" spans="19:19" customFormat="1" ht="15.95" customHeight="1" x14ac:dyDescent="0.25">
      <c r="S1301" s="71"/>
    </row>
    <row r="1302" spans="19:19" customFormat="1" ht="15.95" customHeight="1" x14ac:dyDescent="0.25">
      <c r="S1302" s="71"/>
    </row>
    <row r="1303" spans="19:19" customFormat="1" ht="15.95" customHeight="1" x14ac:dyDescent="0.25">
      <c r="S1303" s="71"/>
    </row>
    <row r="1304" spans="19:19" customFormat="1" ht="15.95" customHeight="1" x14ac:dyDescent="0.25">
      <c r="S1304" s="71"/>
    </row>
    <row r="1305" spans="19:19" customFormat="1" ht="15.95" customHeight="1" x14ac:dyDescent="0.25">
      <c r="S1305" s="71"/>
    </row>
    <row r="1306" spans="19:19" customFormat="1" ht="15.95" customHeight="1" x14ac:dyDescent="0.25">
      <c r="S1306" s="71"/>
    </row>
    <row r="1307" spans="19:19" customFormat="1" ht="15.95" customHeight="1" x14ac:dyDescent="0.25">
      <c r="S1307" s="71"/>
    </row>
    <row r="1308" spans="19:19" customFormat="1" ht="15.95" customHeight="1" x14ac:dyDescent="0.25">
      <c r="S1308" s="71"/>
    </row>
    <row r="1309" spans="19:19" customFormat="1" ht="15.95" customHeight="1" x14ac:dyDescent="0.25">
      <c r="S1309" s="71"/>
    </row>
    <row r="1310" spans="19:19" customFormat="1" ht="15.95" customHeight="1" x14ac:dyDescent="0.25">
      <c r="S1310" s="71"/>
    </row>
    <row r="1311" spans="19:19" customFormat="1" ht="15.95" customHeight="1" x14ac:dyDescent="0.25">
      <c r="S1311" s="71"/>
    </row>
    <row r="1312" spans="19:19" customFormat="1" ht="15.95" customHeight="1" x14ac:dyDescent="0.25">
      <c r="S1312" s="71"/>
    </row>
    <row r="1313" spans="19:19" customFormat="1" ht="15.95" customHeight="1" x14ac:dyDescent="0.25">
      <c r="S1313" s="71"/>
    </row>
    <row r="1314" spans="19:19" customFormat="1" ht="15.95" customHeight="1" x14ac:dyDescent="0.25">
      <c r="S1314" s="71"/>
    </row>
    <row r="1315" spans="19:19" customFormat="1" ht="15.95" customHeight="1" x14ac:dyDescent="0.25">
      <c r="S1315" s="71"/>
    </row>
    <row r="1316" spans="19:19" customFormat="1" ht="15.95" customHeight="1" x14ac:dyDescent="0.25">
      <c r="S1316" s="71"/>
    </row>
    <row r="1317" spans="19:19" customFormat="1" ht="15.95" customHeight="1" x14ac:dyDescent="0.25">
      <c r="S1317" s="71"/>
    </row>
    <row r="1318" spans="19:19" customFormat="1" ht="15.95" customHeight="1" x14ac:dyDescent="0.25">
      <c r="S1318" s="71"/>
    </row>
    <row r="1319" spans="19:19" customFormat="1" ht="15.95" customHeight="1" x14ac:dyDescent="0.25">
      <c r="S1319" s="71"/>
    </row>
    <row r="1320" spans="19:19" customFormat="1" ht="15.95" customHeight="1" x14ac:dyDescent="0.25">
      <c r="S1320" s="71"/>
    </row>
    <row r="1321" spans="19:19" customFormat="1" ht="15.95" customHeight="1" x14ac:dyDescent="0.25">
      <c r="S1321" s="71"/>
    </row>
    <row r="1322" spans="19:19" customFormat="1" ht="15.95" customHeight="1" x14ac:dyDescent="0.25">
      <c r="S1322" s="71"/>
    </row>
    <row r="1323" spans="19:19" customFormat="1" ht="15.95" customHeight="1" x14ac:dyDescent="0.25">
      <c r="S1323" s="71"/>
    </row>
    <row r="1324" spans="19:19" customFormat="1" ht="15.95" customHeight="1" x14ac:dyDescent="0.25">
      <c r="S1324" s="71"/>
    </row>
    <row r="1325" spans="19:19" customFormat="1" ht="15.95" customHeight="1" x14ac:dyDescent="0.25">
      <c r="S1325" s="71"/>
    </row>
    <row r="1326" spans="19:19" customFormat="1" ht="15.95" customHeight="1" x14ac:dyDescent="0.25">
      <c r="S1326" s="71"/>
    </row>
    <row r="1327" spans="19:19" customFormat="1" ht="15.95" customHeight="1" x14ac:dyDescent="0.25">
      <c r="S1327" s="71"/>
    </row>
    <row r="1328" spans="19:19" customFormat="1" ht="15.95" customHeight="1" x14ac:dyDescent="0.25">
      <c r="S1328" s="71"/>
    </row>
    <row r="1329" spans="19:19" customFormat="1" ht="15.95" customHeight="1" x14ac:dyDescent="0.25">
      <c r="S1329" s="71"/>
    </row>
    <row r="1330" spans="19:19" customFormat="1" ht="15.95" customHeight="1" x14ac:dyDescent="0.25">
      <c r="S1330" s="71"/>
    </row>
    <row r="1331" spans="19:19" customFormat="1" ht="15.95" customHeight="1" x14ac:dyDescent="0.25">
      <c r="S1331" s="71"/>
    </row>
    <row r="1332" spans="19:19" customFormat="1" ht="15.95" customHeight="1" x14ac:dyDescent="0.25">
      <c r="S1332" s="71"/>
    </row>
    <row r="1333" spans="19:19" customFormat="1" ht="15.95" customHeight="1" x14ac:dyDescent="0.25">
      <c r="S1333" s="71"/>
    </row>
    <row r="1334" spans="19:19" customFormat="1" ht="15.95" customHeight="1" x14ac:dyDescent="0.25">
      <c r="S1334" s="71"/>
    </row>
    <row r="1335" spans="19:19" customFormat="1" ht="15.95" customHeight="1" x14ac:dyDescent="0.25">
      <c r="S1335" s="71"/>
    </row>
    <row r="1336" spans="19:19" customFormat="1" ht="15.95" customHeight="1" x14ac:dyDescent="0.25">
      <c r="S1336" s="71"/>
    </row>
    <row r="1337" spans="19:19" customFormat="1" ht="15.95" customHeight="1" x14ac:dyDescent="0.25">
      <c r="S1337" s="71"/>
    </row>
    <row r="1338" spans="19:19" customFormat="1" ht="15.95" customHeight="1" x14ac:dyDescent="0.25">
      <c r="S1338" s="71"/>
    </row>
    <row r="1339" spans="19:19" customFormat="1" ht="15.95" customHeight="1" x14ac:dyDescent="0.25">
      <c r="S1339" s="71"/>
    </row>
    <row r="1340" spans="19:19" customFormat="1" ht="15.95" customHeight="1" x14ac:dyDescent="0.25">
      <c r="S1340" s="71"/>
    </row>
    <row r="1341" spans="19:19" customFormat="1" ht="15.95" customHeight="1" x14ac:dyDescent="0.25">
      <c r="S1341" s="71"/>
    </row>
    <row r="1342" spans="19:19" customFormat="1" ht="15.95" customHeight="1" x14ac:dyDescent="0.25">
      <c r="S1342" s="71"/>
    </row>
    <row r="1343" spans="19:19" customFormat="1" ht="15.95" customHeight="1" x14ac:dyDescent="0.25">
      <c r="S1343" s="71"/>
    </row>
    <row r="1344" spans="19:19" customFormat="1" ht="15.95" customHeight="1" x14ac:dyDescent="0.25">
      <c r="S1344" s="71"/>
    </row>
    <row r="1345" spans="19:19" customFormat="1" ht="15.95" customHeight="1" x14ac:dyDescent="0.25">
      <c r="S1345" s="71"/>
    </row>
    <row r="1346" spans="19:19" customFormat="1" ht="15.95" customHeight="1" x14ac:dyDescent="0.25">
      <c r="S1346" s="71"/>
    </row>
    <row r="1347" spans="19:19" customFormat="1" ht="15.95" customHeight="1" x14ac:dyDescent="0.25">
      <c r="S1347" s="71"/>
    </row>
    <row r="1348" spans="19:19" customFormat="1" ht="15.95" customHeight="1" x14ac:dyDescent="0.25">
      <c r="S1348" s="71"/>
    </row>
    <row r="1349" spans="19:19" customFormat="1" ht="15.95" customHeight="1" x14ac:dyDescent="0.25">
      <c r="S1349" s="71"/>
    </row>
    <row r="1350" spans="19:19" customFormat="1" ht="15.95" customHeight="1" x14ac:dyDescent="0.25">
      <c r="S1350" s="71"/>
    </row>
    <row r="1351" spans="19:19" customFormat="1" ht="15.95" customHeight="1" x14ac:dyDescent="0.25">
      <c r="S1351" s="71"/>
    </row>
    <row r="1352" spans="19:19" customFormat="1" ht="15.95" customHeight="1" x14ac:dyDescent="0.25">
      <c r="S1352" s="71"/>
    </row>
    <row r="1353" spans="19:19" customFormat="1" ht="15.95" customHeight="1" x14ac:dyDescent="0.25">
      <c r="S1353" s="71"/>
    </row>
    <row r="1354" spans="19:19" customFormat="1" ht="15.95" customHeight="1" x14ac:dyDescent="0.25">
      <c r="S1354" s="71"/>
    </row>
    <row r="1355" spans="19:19" customFormat="1" ht="15.95" customHeight="1" x14ac:dyDescent="0.25">
      <c r="S1355" s="71"/>
    </row>
    <row r="1356" spans="19:19" customFormat="1" ht="15.95" customHeight="1" x14ac:dyDescent="0.25">
      <c r="S1356" s="71"/>
    </row>
    <row r="1357" spans="19:19" customFormat="1" ht="15.95" customHeight="1" x14ac:dyDescent="0.25">
      <c r="S1357" s="71"/>
    </row>
    <row r="1358" spans="19:19" customFormat="1" ht="15.95" customHeight="1" x14ac:dyDescent="0.25">
      <c r="S1358" s="71"/>
    </row>
    <row r="1359" spans="19:19" customFormat="1" ht="15.95" customHeight="1" x14ac:dyDescent="0.25">
      <c r="S1359" s="71"/>
    </row>
    <row r="1360" spans="19:19" customFormat="1" ht="15.95" customHeight="1" x14ac:dyDescent="0.25">
      <c r="S1360" s="71"/>
    </row>
    <row r="1361" spans="19:19" customFormat="1" ht="15.95" customHeight="1" x14ac:dyDescent="0.25">
      <c r="S1361" s="71"/>
    </row>
    <row r="1362" spans="19:19" customFormat="1" ht="15.95" customHeight="1" x14ac:dyDescent="0.25">
      <c r="S1362" s="71"/>
    </row>
    <row r="1363" spans="19:19" customFormat="1" ht="15.95" customHeight="1" x14ac:dyDescent="0.25">
      <c r="S1363" s="71"/>
    </row>
    <row r="1364" spans="19:19" customFormat="1" ht="15.95" customHeight="1" x14ac:dyDescent="0.25">
      <c r="S1364" s="71"/>
    </row>
    <row r="1365" spans="19:19" customFormat="1" ht="15.95" customHeight="1" x14ac:dyDescent="0.25">
      <c r="S1365" s="71"/>
    </row>
    <row r="1366" spans="19:19" customFormat="1" ht="15.95" customHeight="1" x14ac:dyDescent="0.25">
      <c r="S1366" s="71"/>
    </row>
    <row r="1367" spans="19:19" customFormat="1" ht="15.95" customHeight="1" x14ac:dyDescent="0.25">
      <c r="S1367" s="71"/>
    </row>
    <row r="1368" spans="19:19" customFormat="1" ht="15.95" customHeight="1" x14ac:dyDescent="0.25">
      <c r="S1368" s="71"/>
    </row>
    <row r="1369" spans="19:19" customFormat="1" ht="15.95" customHeight="1" x14ac:dyDescent="0.25">
      <c r="S1369" s="71"/>
    </row>
    <row r="1370" spans="19:19" customFormat="1" ht="15.95" customHeight="1" x14ac:dyDescent="0.25">
      <c r="S1370" s="71"/>
    </row>
    <row r="1371" spans="19:19" customFormat="1" ht="15.95" customHeight="1" x14ac:dyDescent="0.25">
      <c r="S1371" s="71"/>
    </row>
    <row r="1372" spans="19:19" customFormat="1" ht="15.95" customHeight="1" x14ac:dyDescent="0.25">
      <c r="S1372" s="71"/>
    </row>
    <row r="1373" spans="19:19" customFormat="1" ht="15.95" customHeight="1" x14ac:dyDescent="0.25">
      <c r="S1373" s="71"/>
    </row>
    <row r="1374" spans="19:19" customFormat="1" ht="15.95" customHeight="1" x14ac:dyDescent="0.25">
      <c r="S1374" s="71"/>
    </row>
    <row r="1375" spans="19:19" customFormat="1" ht="15.95" customHeight="1" x14ac:dyDescent="0.25">
      <c r="S1375" s="71"/>
    </row>
    <row r="1376" spans="19:19" customFormat="1" ht="15.95" customHeight="1" x14ac:dyDescent="0.25">
      <c r="S1376" s="71"/>
    </row>
    <row r="1377" spans="19:19" customFormat="1" ht="15.95" customHeight="1" x14ac:dyDescent="0.25">
      <c r="S1377" s="71"/>
    </row>
    <row r="1378" spans="19:19" customFormat="1" ht="15.95" customHeight="1" x14ac:dyDescent="0.25">
      <c r="S1378" s="71"/>
    </row>
    <row r="1379" spans="19:19" customFormat="1" ht="15.95" customHeight="1" x14ac:dyDescent="0.25">
      <c r="S1379" s="71"/>
    </row>
    <row r="1380" spans="19:19" customFormat="1" ht="15.95" customHeight="1" x14ac:dyDescent="0.25">
      <c r="S1380" s="71"/>
    </row>
    <row r="1381" spans="19:19" customFormat="1" ht="15.95" customHeight="1" x14ac:dyDescent="0.25">
      <c r="S1381" s="71"/>
    </row>
    <row r="1382" spans="19:19" customFormat="1" ht="15.95" customHeight="1" x14ac:dyDescent="0.25">
      <c r="S1382" s="71"/>
    </row>
    <row r="1383" spans="19:19" customFormat="1" ht="15.95" customHeight="1" x14ac:dyDescent="0.25">
      <c r="S1383" s="71"/>
    </row>
    <row r="1384" spans="19:19" customFormat="1" ht="15.95" customHeight="1" x14ac:dyDescent="0.25">
      <c r="S1384" s="71"/>
    </row>
    <row r="1385" spans="19:19" customFormat="1" ht="15.95" customHeight="1" x14ac:dyDescent="0.25">
      <c r="S1385" s="71"/>
    </row>
    <row r="1386" spans="19:19" customFormat="1" ht="15.95" customHeight="1" x14ac:dyDescent="0.25">
      <c r="S1386" s="71"/>
    </row>
    <row r="1387" spans="19:19" customFormat="1" ht="15.95" customHeight="1" x14ac:dyDescent="0.25">
      <c r="S1387" s="71"/>
    </row>
    <row r="1388" spans="19:19" customFormat="1" ht="15.95" customHeight="1" x14ac:dyDescent="0.25">
      <c r="S1388" s="71"/>
    </row>
    <row r="1389" spans="19:19" customFormat="1" ht="15.95" customHeight="1" x14ac:dyDescent="0.25">
      <c r="S1389" s="71"/>
    </row>
    <row r="1390" spans="19:19" customFormat="1" ht="15.95" customHeight="1" x14ac:dyDescent="0.25">
      <c r="S1390" s="71"/>
    </row>
    <row r="1391" spans="19:19" customFormat="1" ht="15.95" customHeight="1" x14ac:dyDescent="0.25">
      <c r="S1391" s="71"/>
    </row>
    <row r="1392" spans="19:19" customFormat="1" ht="15.95" customHeight="1" x14ac:dyDescent="0.25">
      <c r="S1392" s="71"/>
    </row>
    <row r="1393" spans="19:19" customFormat="1" ht="15.95" customHeight="1" x14ac:dyDescent="0.25">
      <c r="S1393" s="71"/>
    </row>
    <row r="1394" spans="19:19" customFormat="1" ht="15.95" customHeight="1" x14ac:dyDescent="0.25">
      <c r="S1394" s="71"/>
    </row>
    <row r="1395" spans="19:19" customFormat="1" ht="15.95" customHeight="1" x14ac:dyDescent="0.25">
      <c r="S1395" s="71"/>
    </row>
    <row r="1396" spans="19:19" customFormat="1" ht="15.95" customHeight="1" x14ac:dyDescent="0.25">
      <c r="S1396" s="71"/>
    </row>
    <row r="1397" spans="19:19" customFormat="1" ht="15.95" customHeight="1" x14ac:dyDescent="0.25">
      <c r="S1397" s="71"/>
    </row>
    <row r="1398" spans="19:19" customFormat="1" ht="15.95" customHeight="1" x14ac:dyDescent="0.25">
      <c r="S1398" s="71"/>
    </row>
    <row r="1399" spans="19:19" customFormat="1" ht="15.95" customHeight="1" x14ac:dyDescent="0.25">
      <c r="S1399" s="71"/>
    </row>
    <row r="1400" spans="19:19" customFormat="1" ht="15.95" customHeight="1" x14ac:dyDescent="0.25">
      <c r="S1400" s="71"/>
    </row>
    <row r="1401" spans="19:19" customFormat="1" ht="15.95" customHeight="1" x14ac:dyDescent="0.25">
      <c r="S1401" s="71"/>
    </row>
    <row r="1402" spans="19:19" customFormat="1" ht="15.95" customHeight="1" x14ac:dyDescent="0.25">
      <c r="S1402" s="71"/>
    </row>
    <row r="1403" spans="19:19" customFormat="1" ht="15.95" customHeight="1" x14ac:dyDescent="0.25">
      <c r="S1403" s="71"/>
    </row>
    <row r="1404" spans="19:19" customFormat="1" ht="15.95" customHeight="1" x14ac:dyDescent="0.25">
      <c r="S1404" s="71"/>
    </row>
    <row r="1405" spans="19:19" customFormat="1" ht="15.95" customHeight="1" x14ac:dyDescent="0.25">
      <c r="S1405" s="71"/>
    </row>
    <row r="1406" spans="19:19" customFormat="1" ht="15.95" customHeight="1" x14ac:dyDescent="0.25">
      <c r="S1406" s="71"/>
    </row>
    <row r="1407" spans="19:19" customFormat="1" ht="15.95" customHeight="1" x14ac:dyDescent="0.25">
      <c r="S1407" s="71"/>
    </row>
    <row r="1408" spans="19:19" customFormat="1" ht="15.95" customHeight="1" x14ac:dyDescent="0.25">
      <c r="S1408" s="71"/>
    </row>
    <row r="1409" spans="19:19" customFormat="1" ht="15.95" customHeight="1" x14ac:dyDescent="0.25">
      <c r="S1409" s="71"/>
    </row>
    <row r="1410" spans="19:19" customFormat="1" ht="15.95" customHeight="1" x14ac:dyDescent="0.25">
      <c r="S1410" s="71"/>
    </row>
    <row r="1411" spans="19:19" customFormat="1" ht="15.95" customHeight="1" x14ac:dyDescent="0.25">
      <c r="S1411" s="71"/>
    </row>
    <row r="1412" spans="19:19" customFormat="1" ht="15.95" customHeight="1" x14ac:dyDescent="0.25">
      <c r="S1412" s="71"/>
    </row>
    <row r="1413" spans="19:19" customFormat="1" ht="15.95" customHeight="1" x14ac:dyDescent="0.25">
      <c r="S1413" s="71"/>
    </row>
    <row r="1414" spans="19:19" customFormat="1" ht="15.95" customHeight="1" x14ac:dyDescent="0.25">
      <c r="S1414" s="71"/>
    </row>
    <row r="1415" spans="19:19" customFormat="1" ht="15.95" customHeight="1" x14ac:dyDescent="0.25">
      <c r="S1415" s="71"/>
    </row>
    <row r="1416" spans="19:19" customFormat="1" ht="15.95" customHeight="1" x14ac:dyDescent="0.25">
      <c r="S1416" s="71"/>
    </row>
    <row r="1417" spans="19:19" customFormat="1" ht="15.95" customHeight="1" x14ac:dyDescent="0.25">
      <c r="S1417" s="71"/>
    </row>
    <row r="1418" spans="19:19" customFormat="1" ht="15.95" customHeight="1" x14ac:dyDescent="0.25">
      <c r="S1418" s="71"/>
    </row>
    <row r="1419" spans="19:19" customFormat="1" ht="15.95" customHeight="1" x14ac:dyDescent="0.25">
      <c r="S1419" s="71"/>
    </row>
    <row r="1420" spans="19:19" customFormat="1" ht="15.95" customHeight="1" x14ac:dyDescent="0.25">
      <c r="S1420" s="71"/>
    </row>
    <row r="1421" spans="19:19" customFormat="1" ht="15.95" customHeight="1" x14ac:dyDescent="0.25">
      <c r="S1421" s="71"/>
    </row>
    <row r="1422" spans="19:19" customFormat="1" ht="15.95" customHeight="1" x14ac:dyDescent="0.25">
      <c r="S1422" s="71"/>
    </row>
    <row r="1423" spans="19:19" customFormat="1" ht="15.95" customHeight="1" x14ac:dyDescent="0.25">
      <c r="S1423" s="71"/>
    </row>
    <row r="1424" spans="19:19" customFormat="1" ht="15.95" customHeight="1" x14ac:dyDescent="0.25">
      <c r="S1424" s="71"/>
    </row>
    <row r="1425" spans="19:19" customFormat="1" ht="15.95" customHeight="1" x14ac:dyDescent="0.25">
      <c r="S1425" s="71"/>
    </row>
    <row r="1426" spans="19:19" customFormat="1" ht="15.95" customHeight="1" x14ac:dyDescent="0.25">
      <c r="S1426" s="71"/>
    </row>
    <row r="1427" spans="19:19" customFormat="1" ht="15.95" customHeight="1" x14ac:dyDescent="0.25">
      <c r="S1427" s="71"/>
    </row>
    <row r="1428" spans="19:19" customFormat="1" ht="15.95" customHeight="1" x14ac:dyDescent="0.25">
      <c r="S1428" s="71"/>
    </row>
    <row r="1429" spans="19:19" customFormat="1" ht="15.95" customHeight="1" x14ac:dyDescent="0.25">
      <c r="S1429" s="71"/>
    </row>
    <row r="1430" spans="19:19" customFormat="1" ht="15.95" customHeight="1" x14ac:dyDescent="0.25">
      <c r="S1430" s="71"/>
    </row>
    <row r="1431" spans="19:19" customFormat="1" ht="15.95" customHeight="1" x14ac:dyDescent="0.25">
      <c r="S1431" s="71"/>
    </row>
    <row r="1432" spans="19:19" customFormat="1" ht="15.95" customHeight="1" x14ac:dyDescent="0.25">
      <c r="S1432" s="71"/>
    </row>
    <row r="1433" spans="19:19" customFormat="1" ht="15.95" customHeight="1" x14ac:dyDescent="0.25">
      <c r="S1433" s="71"/>
    </row>
    <row r="1434" spans="19:19" customFormat="1" ht="15.95" customHeight="1" x14ac:dyDescent="0.25">
      <c r="S1434" s="71"/>
    </row>
    <row r="1435" spans="19:19" customFormat="1" ht="15.95" customHeight="1" x14ac:dyDescent="0.25">
      <c r="S1435" s="71"/>
    </row>
    <row r="1436" spans="19:19" customFormat="1" ht="15.95" customHeight="1" x14ac:dyDescent="0.25">
      <c r="S1436" s="71"/>
    </row>
    <row r="1437" spans="19:19" customFormat="1" ht="15.95" customHeight="1" x14ac:dyDescent="0.25">
      <c r="S1437" s="71"/>
    </row>
    <row r="1438" spans="19:19" customFormat="1" ht="15.95" customHeight="1" x14ac:dyDescent="0.25">
      <c r="S1438" s="71"/>
    </row>
    <row r="1439" spans="19:19" customFormat="1" ht="15.95" customHeight="1" x14ac:dyDescent="0.25">
      <c r="S1439" s="71"/>
    </row>
    <row r="1440" spans="19:19" customFormat="1" ht="15.95" customHeight="1" x14ac:dyDescent="0.25">
      <c r="S1440" s="71"/>
    </row>
    <row r="1441" spans="19:19" customFormat="1" ht="15.95" customHeight="1" x14ac:dyDescent="0.25">
      <c r="S1441" s="71"/>
    </row>
    <row r="1442" spans="19:19" customFormat="1" ht="15.95" customHeight="1" x14ac:dyDescent="0.25">
      <c r="S1442" s="71"/>
    </row>
    <row r="1443" spans="19:19" customFormat="1" ht="15.95" customHeight="1" x14ac:dyDescent="0.25">
      <c r="S1443" s="71"/>
    </row>
    <row r="1444" spans="19:19" customFormat="1" ht="15.95" customHeight="1" x14ac:dyDescent="0.25">
      <c r="S1444" s="71"/>
    </row>
    <row r="1445" spans="19:19" customFormat="1" ht="15.95" customHeight="1" x14ac:dyDescent="0.25">
      <c r="S1445" s="71"/>
    </row>
    <row r="1446" spans="19:19" customFormat="1" ht="15.95" customHeight="1" x14ac:dyDescent="0.25">
      <c r="S1446" s="71"/>
    </row>
    <row r="1447" spans="19:19" customFormat="1" ht="15.95" customHeight="1" x14ac:dyDescent="0.25">
      <c r="S1447" s="71"/>
    </row>
    <row r="1448" spans="19:19" customFormat="1" ht="15.95" customHeight="1" x14ac:dyDescent="0.25">
      <c r="S1448" s="71"/>
    </row>
    <row r="1449" spans="19:19" customFormat="1" ht="15.95" customHeight="1" x14ac:dyDescent="0.25">
      <c r="S1449" s="71"/>
    </row>
    <row r="1450" spans="19:19" customFormat="1" ht="15.95" customHeight="1" x14ac:dyDescent="0.25">
      <c r="S1450" s="71"/>
    </row>
    <row r="1451" spans="19:19" customFormat="1" ht="15.95" customHeight="1" x14ac:dyDescent="0.25">
      <c r="S1451" s="71"/>
    </row>
    <row r="1452" spans="19:19" customFormat="1" ht="15.95" customHeight="1" x14ac:dyDescent="0.25">
      <c r="S1452" s="71"/>
    </row>
    <row r="1453" spans="19:19" customFormat="1" ht="15.95" customHeight="1" x14ac:dyDescent="0.25">
      <c r="S1453" s="71"/>
    </row>
    <row r="1454" spans="19:19" customFormat="1" ht="15.95" customHeight="1" x14ac:dyDescent="0.25">
      <c r="S1454" s="71"/>
    </row>
    <row r="1455" spans="19:19" customFormat="1" ht="15.95" customHeight="1" x14ac:dyDescent="0.25">
      <c r="S1455" s="71"/>
    </row>
    <row r="1456" spans="19:19" customFormat="1" ht="15.95" customHeight="1" x14ac:dyDescent="0.25">
      <c r="S1456" s="71"/>
    </row>
    <row r="1457" spans="19:19" customFormat="1" ht="15.95" customHeight="1" x14ac:dyDescent="0.25">
      <c r="S1457" s="71"/>
    </row>
    <row r="1458" spans="19:19" customFormat="1" ht="15.95" customHeight="1" x14ac:dyDescent="0.25">
      <c r="S1458" s="71"/>
    </row>
    <row r="1459" spans="19:19" customFormat="1" ht="15.95" customHeight="1" x14ac:dyDescent="0.25">
      <c r="S1459" s="71"/>
    </row>
    <row r="1460" spans="19:19" customFormat="1" ht="15.95" customHeight="1" x14ac:dyDescent="0.25">
      <c r="S1460" s="71"/>
    </row>
    <row r="1461" spans="19:19" customFormat="1" ht="15.95" customHeight="1" x14ac:dyDescent="0.25">
      <c r="S1461" s="71"/>
    </row>
    <row r="1462" spans="19:19" customFormat="1" ht="15.95" customHeight="1" x14ac:dyDescent="0.25">
      <c r="S1462" s="71"/>
    </row>
    <row r="1463" spans="19:19" customFormat="1" ht="15.95" customHeight="1" x14ac:dyDescent="0.25">
      <c r="S1463" s="71"/>
    </row>
    <row r="1464" spans="19:19" customFormat="1" ht="15.95" customHeight="1" x14ac:dyDescent="0.25">
      <c r="S1464" s="71"/>
    </row>
    <row r="1465" spans="19:19" customFormat="1" ht="15.95" customHeight="1" x14ac:dyDescent="0.25">
      <c r="S1465" s="71"/>
    </row>
    <row r="1466" spans="19:19" customFormat="1" ht="15.95" customHeight="1" x14ac:dyDescent="0.25">
      <c r="S1466" s="71"/>
    </row>
    <row r="1467" spans="19:19" customFormat="1" ht="15.95" customHeight="1" x14ac:dyDescent="0.25">
      <c r="S1467" s="71"/>
    </row>
    <row r="1468" spans="19:19" customFormat="1" ht="15.95" customHeight="1" x14ac:dyDescent="0.25">
      <c r="S1468" s="71"/>
    </row>
    <row r="1469" spans="19:19" customFormat="1" ht="15.95" customHeight="1" x14ac:dyDescent="0.25">
      <c r="S1469" s="71"/>
    </row>
    <row r="1470" spans="19:19" customFormat="1" ht="15.95" customHeight="1" x14ac:dyDescent="0.25">
      <c r="S1470" s="71"/>
    </row>
    <row r="1471" spans="19:19" customFormat="1" ht="15.95" customHeight="1" x14ac:dyDescent="0.25">
      <c r="S1471" s="71"/>
    </row>
    <row r="1472" spans="19:19" customFormat="1" ht="15.95" customHeight="1" x14ac:dyDescent="0.25">
      <c r="S1472" s="71"/>
    </row>
    <row r="1473" spans="19:19" customFormat="1" ht="15.95" customHeight="1" x14ac:dyDescent="0.25">
      <c r="S1473" s="71"/>
    </row>
    <row r="1474" spans="19:19" customFormat="1" ht="15.95" customHeight="1" x14ac:dyDescent="0.25">
      <c r="S1474" s="71"/>
    </row>
    <row r="1475" spans="19:19" customFormat="1" ht="15.95" customHeight="1" x14ac:dyDescent="0.25">
      <c r="S1475" s="71"/>
    </row>
    <row r="1476" spans="19:19" customFormat="1" ht="15.95" customHeight="1" x14ac:dyDescent="0.25">
      <c r="S1476" s="71"/>
    </row>
    <row r="1477" spans="19:19" customFormat="1" ht="15.95" customHeight="1" x14ac:dyDescent="0.25">
      <c r="S1477" s="71"/>
    </row>
    <row r="1478" spans="19:19" customFormat="1" ht="15.95" customHeight="1" x14ac:dyDescent="0.25">
      <c r="S1478" s="71"/>
    </row>
    <row r="1479" spans="19:19" customFormat="1" ht="15.95" customHeight="1" x14ac:dyDescent="0.25">
      <c r="S1479" s="71"/>
    </row>
    <row r="1480" spans="19:19" customFormat="1" ht="15.95" customHeight="1" x14ac:dyDescent="0.25">
      <c r="S1480" s="71"/>
    </row>
    <row r="1481" spans="19:19" customFormat="1" ht="15.95" customHeight="1" x14ac:dyDescent="0.25">
      <c r="S1481" s="71"/>
    </row>
    <row r="1482" spans="19:19" customFormat="1" ht="15.95" customHeight="1" x14ac:dyDescent="0.25">
      <c r="S1482" s="71"/>
    </row>
    <row r="1483" spans="19:19" customFormat="1" ht="15.95" customHeight="1" x14ac:dyDescent="0.25">
      <c r="S1483" s="71"/>
    </row>
    <row r="1484" spans="19:19" customFormat="1" ht="15.95" customHeight="1" x14ac:dyDescent="0.25">
      <c r="S1484" s="71"/>
    </row>
    <row r="1485" spans="19:19" customFormat="1" ht="15.95" customHeight="1" x14ac:dyDescent="0.25">
      <c r="S1485" s="71"/>
    </row>
    <row r="1486" spans="19:19" customFormat="1" ht="15.95" customHeight="1" x14ac:dyDescent="0.25">
      <c r="S1486" s="71"/>
    </row>
    <row r="1487" spans="19:19" customFormat="1" ht="15.95" customHeight="1" x14ac:dyDescent="0.25">
      <c r="S1487" s="71"/>
    </row>
    <row r="1488" spans="19:19" customFormat="1" ht="15.95" customHeight="1" x14ac:dyDescent="0.25">
      <c r="S1488" s="71"/>
    </row>
    <row r="1489" spans="19:19" customFormat="1" ht="15.95" customHeight="1" x14ac:dyDescent="0.25">
      <c r="S1489" s="71"/>
    </row>
    <row r="1490" spans="19:19" customFormat="1" ht="15.95" customHeight="1" x14ac:dyDescent="0.25">
      <c r="S1490" s="71"/>
    </row>
    <row r="1491" spans="19:19" customFormat="1" ht="15.95" customHeight="1" x14ac:dyDescent="0.25">
      <c r="S1491" s="71"/>
    </row>
    <row r="1492" spans="19:19" customFormat="1" ht="15.95" customHeight="1" x14ac:dyDescent="0.25">
      <c r="S1492" s="71"/>
    </row>
    <row r="1493" spans="19:19" customFormat="1" ht="15.95" customHeight="1" x14ac:dyDescent="0.25">
      <c r="S1493" s="71"/>
    </row>
    <row r="1494" spans="19:19" customFormat="1" ht="15.95" customHeight="1" x14ac:dyDescent="0.25">
      <c r="S1494" s="71"/>
    </row>
    <row r="1495" spans="19:19" customFormat="1" ht="15.95" customHeight="1" x14ac:dyDescent="0.25">
      <c r="S1495" s="71"/>
    </row>
    <row r="1496" spans="19:19" customFormat="1" ht="15.95" customHeight="1" x14ac:dyDescent="0.25">
      <c r="S1496" s="71"/>
    </row>
    <row r="1497" spans="19:19" customFormat="1" ht="15.95" customHeight="1" x14ac:dyDescent="0.25">
      <c r="S1497" s="71"/>
    </row>
    <row r="1498" spans="19:19" customFormat="1" ht="15.95" customHeight="1" x14ac:dyDescent="0.25">
      <c r="S1498" s="71"/>
    </row>
    <row r="1499" spans="19:19" customFormat="1" ht="15.95" customHeight="1" x14ac:dyDescent="0.25">
      <c r="S1499" s="71"/>
    </row>
    <row r="1500" spans="19:19" customFormat="1" ht="15.95" customHeight="1" x14ac:dyDescent="0.25">
      <c r="S1500" s="71"/>
    </row>
    <row r="1501" spans="19:19" customFormat="1" ht="15.95" customHeight="1" x14ac:dyDescent="0.25">
      <c r="S1501" s="71"/>
    </row>
    <row r="1502" spans="19:19" customFormat="1" ht="15.95" customHeight="1" x14ac:dyDescent="0.25">
      <c r="S1502" s="71"/>
    </row>
    <row r="1503" spans="19:19" customFormat="1" ht="15.95" customHeight="1" x14ac:dyDescent="0.25">
      <c r="S1503" s="71"/>
    </row>
    <row r="1504" spans="19:19" customFormat="1" ht="15.95" customHeight="1" x14ac:dyDescent="0.25">
      <c r="S1504" s="71"/>
    </row>
    <row r="1505" spans="19:19" customFormat="1" ht="15.95" customHeight="1" x14ac:dyDescent="0.25">
      <c r="S1505" s="71"/>
    </row>
    <row r="1506" spans="19:19" customFormat="1" ht="15.95" customHeight="1" x14ac:dyDescent="0.25">
      <c r="S1506" s="71"/>
    </row>
    <row r="1507" spans="19:19" customFormat="1" ht="15.95" customHeight="1" x14ac:dyDescent="0.25">
      <c r="S1507" s="71"/>
    </row>
    <row r="1508" spans="19:19" customFormat="1" ht="15.95" customHeight="1" x14ac:dyDescent="0.25">
      <c r="S1508" s="71"/>
    </row>
    <row r="1509" spans="19:19" customFormat="1" ht="15.95" customHeight="1" x14ac:dyDescent="0.25">
      <c r="S1509" s="71"/>
    </row>
    <row r="1510" spans="19:19" customFormat="1" ht="15.95" customHeight="1" x14ac:dyDescent="0.25">
      <c r="S1510" s="71"/>
    </row>
    <row r="1511" spans="19:19" customFormat="1" ht="15.95" customHeight="1" x14ac:dyDescent="0.25">
      <c r="S1511" s="71"/>
    </row>
    <row r="1512" spans="19:19" customFormat="1" ht="15.95" customHeight="1" x14ac:dyDescent="0.25">
      <c r="S1512" s="71"/>
    </row>
    <row r="1513" spans="19:19" customFormat="1" ht="15.95" customHeight="1" x14ac:dyDescent="0.25">
      <c r="S1513" s="71"/>
    </row>
    <row r="1514" spans="19:19" customFormat="1" ht="15.95" customHeight="1" x14ac:dyDescent="0.25">
      <c r="S1514" s="71"/>
    </row>
    <row r="1515" spans="19:19" customFormat="1" ht="15.95" customHeight="1" x14ac:dyDescent="0.25">
      <c r="S1515" s="71"/>
    </row>
    <row r="1516" spans="19:19" customFormat="1" ht="15.95" customHeight="1" x14ac:dyDescent="0.25">
      <c r="S1516" s="71"/>
    </row>
    <row r="1517" spans="19:19" customFormat="1" ht="15.95" customHeight="1" x14ac:dyDescent="0.25">
      <c r="S1517" s="71"/>
    </row>
    <row r="1518" spans="19:19" customFormat="1" ht="15.95" customHeight="1" x14ac:dyDescent="0.25">
      <c r="S1518" s="71"/>
    </row>
    <row r="1519" spans="19:19" customFormat="1" ht="15.95" customHeight="1" x14ac:dyDescent="0.25">
      <c r="S1519" s="71"/>
    </row>
    <row r="1520" spans="19:19" customFormat="1" ht="15.95" customHeight="1" x14ac:dyDescent="0.25">
      <c r="S1520" s="71"/>
    </row>
    <row r="1521" spans="19:19" customFormat="1" ht="15.95" customHeight="1" x14ac:dyDescent="0.25">
      <c r="S1521" s="71"/>
    </row>
    <row r="1522" spans="19:19" customFormat="1" ht="15.95" customHeight="1" x14ac:dyDescent="0.25">
      <c r="S1522" s="71"/>
    </row>
    <row r="1523" spans="19:19" customFormat="1" ht="15.95" customHeight="1" x14ac:dyDescent="0.25">
      <c r="S1523" s="71"/>
    </row>
    <row r="1524" spans="19:19" customFormat="1" ht="15.95" customHeight="1" x14ac:dyDescent="0.25">
      <c r="S1524" s="71"/>
    </row>
    <row r="1525" spans="19:19" customFormat="1" ht="15.95" customHeight="1" x14ac:dyDescent="0.25">
      <c r="S1525" s="71"/>
    </row>
    <row r="1526" spans="19:19" customFormat="1" ht="15.95" customHeight="1" x14ac:dyDescent="0.25">
      <c r="S1526" s="71"/>
    </row>
    <row r="1527" spans="19:19" customFormat="1" ht="15.95" customHeight="1" x14ac:dyDescent="0.25">
      <c r="S1527" s="71"/>
    </row>
    <row r="1528" spans="19:19" customFormat="1" ht="15.95" customHeight="1" x14ac:dyDescent="0.25">
      <c r="S1528" s="71"/>
    </row>
    <row r="1529" spans="19:19" customFormat="1" ht="15.95" customHeight="1" x14ac:dyDescent="0.25">
      <c r="S1529" s="71"/>
    </row>
    <row r="1530" spans="19:19" customFormat="1" ht="15.95" customHeight="1" x14ac:dyDescent="0.25">
      <c r="S1530" s="71"/>
    </row>
    <row r="1531" spans="19:19" customFormat="1" ht="15.95" customHeight="1" x14ac:dyDescent="0.25">
      <c r="S1531" s="71"/>
    </row>
    <row r="1532" spans="19:19" customFormat="1" ht="15.95" customHeight="1" x14ac:dyDescent="0.25">
      <c r="S1532" s="71"/>
    </row>
    <row r="1533" spans="19:19" customFormat="1" ht="15.95" customHeight="1" x14ac:dyDescent="0.25">
      <c r="S1533" s="71"/>
    </row>
    <row r="1534" spans="19:19" customFormat="1" ht="15.95" customHeight="1" x14ac:dyDescent="0.25">
      <c r="S1534" s="71"/>
    </row>
    <row r="1535" spans="19:19" customFormat="1" ht="15.95" customHeight="1" x14ac:dyDescent="0.25">
      <c r="S1535" s="71"/>
    </row>
    <row r="1536" spans="19:19" customFormat="1" ht="15.95" customHeight="1" x14ac:dyDescent="0.25">
      <c r="S1536" s="71"/>
    </row>
    <row r="1537" spans="19:19" customFormat="1" ht="15.95" customHeight="1" x14ac:dyDescent="0.25">
      <c r="S1537" s="71"/>
    </row>
    <row r="1538" spans="19:19" customFormat="1" ht="15.95" customHeight="1" x14ac:dyDescent="0.25">
      <c r="S1538" s="71"/>
    </row>
    <row r="1539" spans="19:19" customFormat="1" ht="15.95" customHeight="1" x14ac:dyDescent="0.25">
      <c r="S1539" s="71"/>
    </row>
    <row r="1540" spans="19:19" customFormat="1" ht="15.95" customHeight="1" x14ac:dyDescent="0.25">
      <c r="S1540" s="71"/>
    </row>
    <row r="1541" spans="19:19" customFormat="1" ht="15.95" customHeight="1" x14ac:dyDescent="0.25">
      <c r="S1541" s="71"/>
    </row>
    <row r="1542" spans="19:19" customFormat="1" ht="15.95" customHeight="1" x14ac:dyDescent="0.25">
      <c r="S1542" s="71"/>
    </row>
    <row r="1543" spans="19:19" customFormat="1" ht="15.95" customHeight="1" x14ac:dyDescent="0.25">
      <c r="S1543" s="71"/>
    </row>
    <row r="1544" spans="19:19" customFormat="1" ht="15.95" customHeight="1" x14ac:dyDescent="0.25">
      <c r="S1544" s="71"/>
    </row>
    <row r="1545" spans="19:19" customFormat="1" ht="15.95" customHeight="1" x14ac:dyDescent="0.25">
      <c r="S1545" s="71"/>
    </row>
    <row r="1546" spans="19:19" customFormat="1" ht="15.95" customHeight="1" x14ac:dyDescent="0.25">
      <c r="S1546" s="71"/>
    </row>
    <row r="1547" spans="19:19" customFormat="1" ht="15.95" customHeight="1" x14ac:dyDescent="0.25">
      <c r="S1547" s="71"/>
    </row>
    <row r="1548" spans="19:19" customFormat="1" ht="15.95" customHeight="1" x14ac:dyDescent="0.25">
      <c r="S1548" s="71"/>
    </row>
    <row r="1549" spans="19:19" customFormat="1" ht="15.95" customHeight="1" x14ac:dyDescent="0.25">
      <c r="S1549" s="71"/>
    </row>
    <row r="1550" spans="19:19" customFormat="1" ht="15.95" customHeight="1" x14ac:dyDescent="0.25">
      <c r="S1550" s="71"/>
    </row>
    <row r="1551" spans="19:19" customFormat="1" ht="15.95" customHeight="1" x14ac:dyDescent="0.25">
      <c r="S1551" s="71"/>
    </row>
    <row r="1552" spans="19:19" customFormat="1" ht="15.95" customHeight="1" x14ac:dyDescent="0.25">
      <c r="S1552" s="71"/>
    </row>
    <row r="1553" spans="19:19" customFormat="1" ht="15.95" customHeight="1" x14ac:dyDescent="0.25">
      <c r="S1553" s="71"/>
    </row>
    <row r="1554" spans="19:19" customFormat="1" ht="15.95" customHeight="1" x14ac:dyDescent="0.25">
      <c r="S1554" s="71"/>
    </row>
    <row r="1555" spans="19:19" customFormat="1" ht="15.95" customHeight="1" x14ac:dyDescent="0.25">
      <c r="S1555" s="71"/>
    </row>
    <row r="1556" spans="19:19" customFormat="1" ht="15.95" customHeight="1" x14ac:dyDescent="0.25">
      <c r="S1556" s="71"/>
    </row>
    <row r="1557" spans="19:19" customFormat="1" ht="15.95" customHeight="1" x14ac:dyDescent="0.25">
      <c r="S1557" s="71"/>
    </row>
    <row r="1558" spans="19:19" customFormat="1" ht="15.95" customHeight="1" x14ac:dyDescent="0.25">
      <c r="S1558" s="71"/>
    </row>
    <row r="1559" spans="19:19" customFormat="1" ht="15.95" customHeight="1" x14ac:dyDescent="0.25">
      <c r="S1559" s="71"/>
    </row>
    <row r="1560" spans="19:19" customFormat="1" ht="15.95" customHeight="1" x14ac:dyDescent="0.25">
      <c r="S1560" s="71"/>
    </row>
    <row r="1561" spans="19:19" customFormat="1" ht="15.95" customHeight="1" x14ac:dyDescent="0.25">
      <c r="S1561" s="71"/>
    </row>
    <row r="1562" spans="19:19" customFormat="1" ht="15.95" customHeight="1" x14ac:dyDescent="0.25">
      <c r="S1562" s="71"/>
    </row>
    <row r="1563" spans="19:19" customFormat="1" ht="15.95" customHeight="1" x14ac:dyDescent="0.25">
      <c r="S1563" s="71"/>
    </row>
    <row r="1564" spans="19:19" customFormat="1" ht="15.95" customHeight="1" x14ac:dyDescent="0.25">
      <c r="S1564" s="71"/>
    </row>
    <row r="1565" spans="19:19" customFormat="1" ht="15.95" customHeight="1" x14ac:dyDescent="0.25">
      <c r="S1565" s="71"/>
    </row>
    <row r="1566" spans="19:19" customFormat="1" ht="15.95" customHeight="1" x14ac:dyDescent="0.25">
      <c r="S1566" s="71"/>
    </row>
    <row r="1567" spans="19:19" customFormat="1" ht="15.95" customHeight="1" x14ac:dyDescent="0.25">
      <c r="S1567" s="71"/>
    </row>
    <row r="1568" spans="19:19" customFormat="1" ht="15.95" customHeight="1" x14ac:dyDescent="0.25">
      <c r="S1568" s="71"/>
    </row>
    <row r="1569" spans="19:19" customFormat="1" ht="15.95" customHeight="1" x14ac:dyDescent="0.25">
      <c r="S1569" s="71"/>
    </row>
    <row r="1570" spans="19:19" customFormat="1" ht="15.95" customHeight="1" x14ac:dyDescent="0.25">
      <c r="S1570" s="71"/>
    </row>
    <row r="1571" spans="19:19" customFormat="1" ht="15.95" customHeight="1" x14ac:dyDescent="0.25">
      <c r="S1571" s="71"/>
    </row>
    <row r="1572" spans="19:19" customFormat="1" ht="15.95" customHeight="1" x14ac:dyDescent="0.25">
      <c r="S1572" s="71"/>
    </row>
    <row r="1573" spans="19:19" customFormat="1" ht="15.95" customHeight="1" x14ac:dyDescent="0.25">
      <c r="S1573" s="71"/>
    </row>
    <row r="1574" spans="19:19" customFormat="1" ht="15.95" customHeight="1" x14ac:dyDescent="0.25">
      <c r="S1574" s="71"/>
    </row>
    <row r="1575" spans="19:19" customFormat="1" ht="15.95" customHeight="1" x14ac:dyDescent="0.25">
      <c r="S1575" s="71"/>
    </row>
    <row r="1576" spans="19:19" customFormat="1" ht="15.95" customHeight="1" x14ac:dyDescent="0.25">
      <c r="S1576" s="71"/>
    </row>
    <row r="1577" spans="19:19" customFormat="1" ht="15.95" customHeight="1" x14ac:dyDescent="0.25">
      <c r="S1577" s="71"/>
    </row>
    <row r="1578" spans="19:19" customFormat="1" ht="15.95" customHeight="1" x14ac:dyDescent="0.25">
      <c r="S1578" s="71"/>
    </row>
    <row r="1579" spans="19:19" customFormat="1" ht="15.95" customHeight="1" x14ac:dyDescent="0.25">
      <c r="S1579" s="71"/>
    </row>
    <row r="1580" spans="19:19" customFormat="1" ht="15.95" customHeight="1" x14ac:dyDescent="0.25">
      <c r="S1580" s="71"/>
    </row>
    <row r="1581" spans="19:19" customFormat="1" ht="15.95" customHeight="1" x14ac:dyDescent="0.25">
      <c r="S1581" s="71"/>
    </row>
    <row r="1582" spans="19:19" customFormat="1" ht="15.95" customHeight="1" x14ac:dyDescent="0.25">
      <c r="S1582" s="71"/>
    </row>
    <row r="1583" spans="19:19" customFormat="1" ht="15.95" customHeight="1" x14ac:dyDescent="0.25">
      <c r="S1583" s="71"/>
    </row>
    <row r="1584" spans="19:19" customFormat="1" ht="15.95" customHeight="1" x14ac:dyDescent="0.25">
      <c r="S1584" s="71"/>
    </row>
    <row r="1585" spans="19:19" customFormat="1" ht="15.95" customHeight="1" x14ac:dyDescent="0.25">
      <c r="S1585" s="71"/>
    </row>
    <row r="1586" spans="19:19" customFormat="1" ht="15.95" customHeight="1" x14ac:dyDescent="0.25">
      <c r="S1586" s="71"/>
    </row>
    <row r="1587" spans="19:19" customFormat="1" ht="15.95" customHeight="1" x14ac:dyDescent="0.25">
      <c r="S1587" s="71"/>
    </row>
    <row r="1588" spans="19:19" customFormat="1" ht="15.95" customHeight="1" x14ac:dyDescent="0.25">
      <c r="S1588" s="71"/>
    </row>
    <row r="1589" spans="19:19" customFormat="1" ht="15.95" customHeight="1" x14ac:dyDescent="0.25">
      <c r="S1589" s="71"/>
    </row>
    <row r="1590" spans="19:19" customFormat="1" ht="15.95" customHeight="1" x14ac:dyDescent="0.25">
      <c r="S1590" s="71"/>
    </row>
    <row r="1591" spans="19:19" customFormat="1" ht="15.95" customHeight="1" x14ac:dyDescent="0.25">
      <c r="S1591" s="71"/>
    </row>
    <row r="1592" spans="19:19" customFormat="1" ht="15.95" customHeight="1" x14ac:dyDescent="0.25">
      <c r="S1592" s="71"/>
    </row>
    <row r="1593" spans="19:19" customFormat="1" ht="15.95" customHeight="1" x14ac:dyDescent="0.25">
      <c r="S1593" s="71"/>
    </row>
    <row r="1594" spans="19:19" customFormat="1" ht="15.95" customHeight="1" x14ac:dyDescent="0.25">
      <c r="S1594" s="71"/>
    </row>
    <row r="1595" spans="19:19" customFormat="1" ht="15.95" customHeight="1" x14ac:dyDescent="0.25">
      <c r="S1595" s="71"/>
    </row>
    <row r="1596" spans="19:19" customFormat="1" ht="15.95" customHeight="1" x14ac:dyDescent="0.25">
      <c r="S1596" s="71"/>
    </row>
    <row r="1597" spans="19:19" customFormat="1" ht="15.95" customHeight="1" x14ac:dyDescent="0.25">
      <c r="S1597" s="71"/>
    </row>
    <row r="1598" spans="19:19" customFormat="1" ht="15.95" customHeight="1" x14ac:dyDescent="0.25">
      <c r="S1598" s="71"/>
    </row>
    <row r="1599" spans="19:19" customFormat="1" ht="15.95" customHeight="1" x14ac:dyDescent="0.25">
      <c r="S1599" s="71"/>
    </row>
    <row r="1600" spans="19:19" customFormat="1" ht="15.95" customHeight="1" x14ac:dyDescent="0.25">
      <c r="S1600" s="71"/>
    </row>
    <row r="1601" spans="19:19" customFormat="1" ht="15.95" customHeight="1" x14ac:dyDescent="0.25">
      <c r="S1601" s="71"/>
    </row>
    <row r="1602" spans="19:19" customFormat="1" ht="15.95" customHeight="1" x14ac:dyDescent="0.25">
      <c r="S1602" s="71"/>
    </row>
    <row r="1603" spans="19:19" customFormat="1" ht="15.95" customHeight="1" x14ac:dyDescent="0.25">
      <c r="S1603" s="71"/>
    </row>
    <row r="1604" spans="19:19" customFormat="1" ht="15.95" customHeight="1" x14ac:dyDescent="0.25">
      <c r="S1604" s="71"/>
    </row>
    <row r="1605" spans="19:19" customFormat="1" ht="15.95" customHeight="1" x14ac:dyDescent="0.25">
      <c r="S1605" s="71"/>
    </row>
    <row r="1606" spans="19:19" customFormat="1" ht="15.95" customHeight="1" x14ac:dyDescent="0.25">
      <c r="S1606" s="71"/>
    </row>
    <row r="1607" spans="19:19" customFormat="1" ht="15.95" customHeight="1" x14ac:dyDescent="0.25">
      <c r="S1607" s="71"/>
    </row>
    <row r="1608" spans="19:19" customFormat="1" ht="15.95" customHeight="1" x14ac:dyDescent="0.25">
      <c r="S1608" s="71"/>
    </row>
    <row r="1609" spans="19:19" customFormat="1" ht="15.95" customHeight="1" x14ac:dyDescent="0.25">
      <c r="S1609" s="71"/>
    </row>
    <row r="1610" spans="19:19" customFormat="1" ht="15.95" customHeight="1" x14ac:dyDescent="0.25">
      <c r="S1610" s="71"/>
    </row>
    <row r="1611" spans="19:19" customFormat="1" ht="15.95" customHeight="1" x14ac:dyDescent="0.25">
      <c r="S1611" s="71"/>
    </row>
    <row r="1612" spans="19:19" customFormat="1" ht="15.95" customHeight="1" x14ac:dyDescent="0.25">
      <c r="S1612" s="71"/>
    </row>
    <row r="1613" spans="19:19" customFormat="1" ht="15.95" customHeight="1" x14ac:dyDescent="0.25">
      <c r="S1613" s="71"/>
    </row>
    <row r="1614" spans="19:19" customFormat="1" ht="15.95" customHeight="1" x14ac:dyDescent="0.25">
      <c r="S1614" s="71"/>
    </row>
    <row r="1615" spans="19:19" customFormat="1" ht="15.95" customHeight="1" x14ac:dyDescent="0.25">
      <c r="S1615" s="71"/>
    </row>
    <row r="1616" spans="19:19" customFormat="1" ht="15.95" customHeight="1" x14ac:dyDescent="0.25">
      <c r="S1616" s="71"/>
    </row>
    <row r="1617" spans="19:19" customFormat="1" ht="15.95" customHeight="1" x14ac:dyDescent="0.25">
      <c r="S1617" s="71"/>
    </row>
    <row r="1618" spans="19:19" customFormat="1" ht="15.95" customHeight="1" x14ac:dyDescent="0.25">
      <c r="S1618" s="71"/>
    </row>
    <row r="1619" spans="19:19" customFormat="1" ht="15.95" customHeight="1" x14ac:dyDescent="0.25">
      <c r="S1619" s="71"/>
    </row>
    <row r="1620" spans="19:19" customFormat="1" ht="15.95" customHeight="1" x14ac:dyDescent="0.25">
      <c r="S1620" s="71"/>
    </row>
    <row r="1621" spans="19:19" customFormat="1" ht="15.95" customHeight="1" x14ac:dyDescent="0.25">
      <c r="S1621" s="71"/>
    </row>
    <row r="1622" spans="19:19" customFormat="1" ht="15.95" customHeight="1" x14ac:dyDescent="0.25">
      <c r="S1622" s="71"/>
    </row>
    <row r="1623" spans="19:19" customFormat="1" ht="15.95" customHeight="1" x14ac:dyDescent="0.25">
      <c r="S1623" s="71"/>
    </row>
    <row r="1624" spans="19:19" customFormat="1" ht="15.95" customHeight="1" x14ac:dyDescent="0.25">
      <c r="S1624" s="71"/>
    </row>
    <row r="1625" spans="19:19" customFormat="1" ht="15.95" customHeight="1" x14ac:dyDescent="0.25">
      <c r="S1625" s="71"/>
    </row>
    <row r="1626" spans="19:19" customFormat="1" ht="15.95" customHeight="1" x14ac:dyDescent="0.25">
      <c r="S1626" s="71"/>
    </row>
    <row r="1627" spans="19:19" customFormat="1" ht="15.95" customHeight="1" x14ac:dyDescent="0.25">
      <c r="S1627" s="71"/>
    </row>
    <row r="1628" spans="19:19" customFormat="1" ht="15.95" customHeight="1" x14ac:dyDescent="0.25">
      <c r="S1628" s="71"/>
    </row>
    <row r="1629" spans="19:19" customFormat="1" ht="15.95" customHeight="1" x14ac:dyDescent="0.25">
      <c r="S1629" s="71"/>
    </row>
    <row r="1630" spans="19:19" customFormat="1" ht="15.95" customHeight="1" x14ac:dyDescent="0.25">
      <c r="S1630" s="71"/>
    </row>
    <row r="1631" spans="19:19" customFormat="1" ht="15.95" customHeight="1" x14ac:dyDescent="0.25">
      <c r="S1631" s="71"/>
    </row>
    <row r="1632" spans="19:19" customFormat="1" ht="15.95" customHeight="1" x14ac:dyDescent="0.25">
      <c r="S1632" s="71"/>
    </row>
    <row r="1633" spans="19:19" customFormat="1" ht="15.95" customHeight="1" x14ac:dyDescent="0.25">
      <c r="S1633" s="71"/>
    </row>
    <row r="1634" spans="19:19" customFormat="1" ht="15.95" customHeight="1" x14ac:dyDescent="0.25">
      <c r="S1634" s="71"/>
    </row>
    <row r="1635" spans="19:19" customFormat="1" ht="15.95" customHeight="1" x14ac:dyDescent="0.25">
      <c r="S1635" s="71"/>
    </row>
    <row r="1636" spans="19:19" customFormat="1" ht="15.95" customHeight="1" x14ac:dyDescent="0.25">
      <c r="S1636" s="71"/>
    </row>
    <row r="1637" spans="19:19" customFormat="1" ht="15.95" customHeight="1" x14ac:dyDescent="0.25">
      <c r="S1637" s="71"/>
    </row>
    <row r="1638" spans="19:19" customFormat="1" ht="15.95" customHeight="1" x14ac:dyDescent="0.25">
      <c r="S1638" s="71"/>
    </row>
    <row r="1639" spans="19:19" customFormat="1" ht="15.95" customHeight="1" x14ac:dyDescent="0.25">
      <c r="S1639" s="71"/>
    </row>
    <row r="1640" spans="19:19" customFormat="1" ht="15.95" customHeight="1" x14ac:dyDescent="0.25">
      <c r="S1640" s="71"/>
    </row>
    <row r="1641" spans="19:19" customFormat="1" ht="15.95" customHeight="1" x14ac:dyDescent="0.25">
      <c r="S1641" s="71"/>
    </row>
    <row r="1642" spans="19:19" customFormat="1" ht="15.95" customHeight="1" x14ac:dyDescent="0.25">
      <c r="S1642" s="71"/>
    </row>
    <row r="1643" spans="19:19" customFormat="1" ht="15.95" customHeight="1" x14ac:dyDescent="0.25">
      <c r="S1643" s="71"/>
    </row>
    <row r="1644" spans="19:19" customFormat="1" ht="15.95" customHeight="1" x14ac:dyDescent="0.25">
      <c r="S1644" s="71"/>
    </row>
    <row r="1645" spans="19:19" customFormat="1" ht="15.95" customHeight="1" x14ac:dyDescent="0.25">
      <c r="S1645" s="71"/>
    </row>
    <row r="1646" spans="19:19" customFormat="1" ht="15.95" customHeight="1" x14ac:dyDescent="0.25">
      <c r="S1646" s="71"/>
    </row>
    <row r="1647" spans="19:19" customFormat="1" ht="15.95" customHeight="1" x14ac:dyDescent="0.25">
      <c r="S1647" s="71"/>
    </row>
    <row r="1648" spans="19:19" customFormat="1" ht="15.95" customHeight="1" x14ac:dyDescent="0.25">
      <c r="S1648" s="71"/>
    </row>
    <row r="1649" spans="19:19" customFormat="1" ht="15.95" customHeight="1" x14ac:dyDescent="0.25">
      <c r="S1649" s="71"/>
    </row>
    <row r="1650" spans="19:19" customFormat="1" ht="15.95" customHeight="1" x14ac:dyDescent="0.25">
      <c r="S1650" s="71"/>
    </row>
    <row r="1651" spans="19:19" customFormat="1" ht="15.95" customHeight="1" x14ac:dyDescent="0.25">
      <c r="S1651" s="71"/>
    </row>
    <row r="1652" spans="19:19" customFormat="1" ht="15.95" customHeight="1" x14ac:dyDescent="0.25">
      <c r="S1652" s="71"/>
    </row>
    <row r="1653" spans="19:19" customFormat="1" ht="15.95" customHeight="1" x14ac:dyDescent="0.25">
      <c r="S1653" s="71"/>
    </row>
    <row r="1654" spans="19:19" customFormat="1" ht="15.95" customHeight="1" x14ac:dyDescent="0.25">
      <c r="S1654" s="71"/>
    </row>
    <row r="1655" spans="19:19" customFormat="1" ht="15.95" customHeight="1" x14ac:dyDescent="0.25">
      <c r="S1655" s="71"/>
    </row>
    <row r="1656" spans="19:19" customFormat="1" ht="15.95" customHeight="1" x14ac:dyDescent="0.25">
      <c r="S1656" s="71"/>
    </row>
    <row r="1657" spans="19:19" customFormat="1" ht="15.95" customHeight="1" x14ac:dyDescent="0.25">
      <c r="S1657" s="71"/>
    </row>
    <row r="1658" spans="19:19" customFormat="1" ht="15.95" customHeight="1" x14ac:dyDescent="0.25">
      <c r="S1658" s="71"/>
    </row>
    <row r="1659" spans="19:19" customFormat="1" ht="15.95" customHeight="1" x14ac:dyDescent="0.25">
      <c r="S1659" s="71"/>
    </row>
    <row r="1660" spans="19:19" customFormat="1" ht="15.95" customHeight="1" x14ac:dyDescent="0.25">
      <c r="S1660" s="71"/>
    </row>
    <row r="1661" spans="19:19" customFormat="1" ht="15.95" customHeight="1" x14ac:dyDescent="0.25">
      <c r="S1661" s="71"/>
    </row>
    <row r="1662" spans="19:19" customFormat="1" ht="15.95" customHeight="1" x14ac:dyDescent="0.25">
      <c r="S1662" s="71"/>
    </row>
    <row r="1663" spans="19:19" customFormat="1" ht="15.95" customHeight="1" x14ac:dyDescent="0.25">
      <c r="S1663" s="71"/>
    </row>
    <row r="1664" spans="19:19" customFormat="1" ht="15.95" customHeight="1" x14ac:dyDescent="0.25">
      <c r="S1664" s="71"/>
    </row>
    <row r="1665" spans="19:19" customFormat="1" ht="15.95" customHeight="1" x14ac:dyDescent="0.25">
      <c r="S1665" s="71"/>
    </row>
    <row r="1666" spans="19:19" customFormat="1" ht="15.95" customHeight="1" x14ac:dyDescent="0.25">
      <c r="S1666" s="71"/>
    </row>
    <row r="1667" spans="19:19" customFormat="1" ht="15.95" customHeight="1" x14ac:dyDescent="0.25">
      <c r="S1667" s="71"/>
    </row>
    <row r="1668" spans="19:19" customFormat="1" ht="15.95" customHeight="1" x14ac:dyDescent="0.25">
      <c r="S1668" s="71"/>
    </row>
    <row r="1669" spans="19:19" customFormat="1" ht="15.95" customHeight="1" x14ac:dyDescent="0.25">
      <c r="S1669" s="71"/>
    </row>
    <row r="1670" spans="19:19" customFormat="1" ht="15.95" customHeight="1" x14ac:dyDescent="0.25">
      <c r="S1670" s="71"/>
    </row>
    <row r="1671" spans="19:19" customFormat="1" ht="15.95" customHeight="1" x14ac:dyDescent="0.25">
      <c r="S1671" s="71"/>
    </row>
    <row r="1672" spans="19:19" customFormat="1" ht="15.95" customHeight="1" x14ac:dyDescent="0.25">
      <c r="S1672" s="71"/>
    </row>
    <row r="1673" spans="19:19" customFormat="1" ht="15.95" customHeight="1" x14ac:dyDescent="0.25">
      <c r="S1673" s="71"/>
    </row>
    <row r="1674" spans="19:19" customFormat="1" ht="15.95" customHeight="1" x14ac:dyDescent="0.25">
      <c r="S1674" s="71"/>
    </row>
    <row r="1675" spans="19:19" customFormat="1" ht="15.95" customHeight="1" x14ac:dyDescent="0.25">
      <c r="S1675" s="71"/>
    </row>
    <row r="1676" spans="19:19" customFormat="1" ht="15.95" customHeight="1" x14ac:dyDescent="0.25">
      <c r="S1676" s="71"/>
    </row>
    <row r="1677" spans="19:19" customFormat="1" ht="15.95" customHeight="1" x14ac:dyDescent="0.25">
      <c r="S1677" s="71"/>
    </row>
    <row r="1678" spans="19:19" customFormat="1" ht="15.95" customHeight="1" x14ac:dyDescent="0.25">
      <c r="S1678" s="71"/>
    </row>
    <row r="1679" spans="19:19" customFormat="1" ht="15.95" customHeight="1" x14ac:dyDescent="0.25">
      <c r="S1679" s="71"/>
    </row>
    <row r="1680" spans="19:19" customFormat="1" ht="15.95" customHeight="1" x14ac:dyDescent="0.25">
      <c r="S1680" s="71"/>
    </row>
    <row r="1681" spans="19:19" customFormat="1" ht="15.95" customHeight="1" x14ac:dyDescent="0.25">
      <c r="S1681" s="71"/>
    </row>
    <row r="1682" spans="19:19" customFormat="1" ht="15.95" customHeight="1" x14ac:dyDescent="0.25">
      <c r="S1682" s="71"/>
    </row>
    <row r="1683" spans="19:19" customFormat="1" ht="15.95" customHeight="1" x14ac:dyDescent="0.25">
      <c r="S1683" s="71"/>
    </row>
    <row r="1684" spans="19:19" customFormat="1" ht="15.95" customHeight="1" x14ac:dyDescent="0.25">
      <c r="S1684" s="71"/>
    </row>
    <row r="1685" spans="19:19" customFormat="1" ht="15.95" customHeight="1" x14ac:dyDescent="0.25">
      <c r="S1685" s="71"/>
    </row>
    <row r="1686" spans="19:19" customFormat="1" ht="15.95" customHeight="1" x14ac:dyDescent="0.25">
      <c r="S1686" s="71"/>
    </row>
    <row r="1687" spans="19:19" customFormat="1" ht="15.95" customHeight="1" x14ac:dyDescent="0.25">
      <c r="S1687" s="71"/>
    </row>
    <row r="1688" spans="19:19" customFormat="1" ht="15.95" customHeight="1" x14ac:dyDescent="0.25">
      <c r="S1688" s="71"/>
    </row>
    <row r="1689" spans="19:19" customFormat="1" ht="15.95" customHeight="1" x14ac:dyDescent="0.25">
      <c r="S1689" s="71"/>
    </row>
    <row r="1690" spans="19:19" customFormat="1" ht="15.95" customHeight="1" x14ac:dyDescent="0.25">
      <c r="S1690" s="71"/>
    </row>
    <row r="1691" spans="19:19" customFormat="1" ht="15.95" customHeight="1" x14ac:dyDescent="0.25">
      <c r="S1691" s="71"/>
    </row>
    <row r="1692" spans="19:19" customFormat="1" ht="15.95" customHeight="1" x14ac:dyDescent="0.25">
      <c r="S1692" s="71"/>
    </row>
    <row r="1693" spans="19:19" customFormat="1" ht="15.95" customHeight="1" x14ac:dyDescent="0.25">
      <c r="S1693" s="71"/>
    </row>
    <row r="1694" spans="19:19" customFormat="1" ht="15.95" customHeight="1" x14ac:dyDescent="0.25">
      <c r="S1694" s="71"/>
    </row>
    <row r="1695" spans="19:19" customFormat="1" ht="15.95" customHeight="1" x14ac:dyDescent="0.25">
      <c r="S1695" s="71"/>
    </row>
    <row r="1696" spans="19:19" customFormat="1" ht="15.95" customHeight="1" x14ac:dyDescent="0.25">
      <c r="S1696" s="71"/>
    </row>
    <row r="1697" spans="19:19" customFormat="1" ht="15.95" customHeight="1" x14ac:dyDescent="0.25">
      <c r="S1697" s="71"/>
    </row>
    <row r="1698" spans="19:19" customFormat="1" ht="15.95" customHeight="1" x14ac:dyDescent="0.25">
      <c r="S1698" s="71"/>
    </row>
    <row r="1699" spans="19:19" customFormat="1" ht="15.95" customHeight="1" x14ac:dyDescent="0.25">
      <c r="S1699" s="71"/>
    </row>
    <row r="1700" spans="19:19" customFormat="1" ht="15.95" customHeight="1" x14ac:dyDescent="0.25">
      <c r="S1700" s="71"/>
    </row>
    <row r="1701" spans="19:19" customFormat="1" ht="15.95" customHeight="1" x14ac:dyDescent="0.25">
      <c r="S1701" s="71"/>
    </row>
    <row r="1702" spans="19:19" customFormat="1" ht="15.95" customHeight="1" x14ac:dyDescent="0.25">
      <c r="S1702" s="71"/>
    </row>
    <row r="1703" spans="19:19" customFormat="1" ht="15.95" customHeight="1" x14ac:dyDescent="0.25">
      <c r="S1703" s="71"/>
    </row>
    <row r="1704" spans="19:19" customFormat="1" ht="15.95" customHeight="1" x14ac:dyDescent="0.25">
      <c r="S1704" s="71"/>
    </row>
    <row r="1705" spans="19:19" customFormat="1" ht="15.95" customHeight="1" x14ac:dyDescent="0.25">
      <c r="S1705" s="71"/>
    </row>
    <row r="1706" spans="19:19" customFormat="1" ht="15.95" customHeight="1" x14ac:dyDescent="0.25">
      <c r="S1706" s="71"/>
    </row>
    <row r="1707" spans="19:19" customFormat="1" ht="15.95" customHeight="1" x14ac:dyDescent="0.25">
      <c r="S1707" s="71"/>
    </row>
    <row r="1708" spans="19:19" customFormat="1" ht="15.95" customHeight="1" x14ac:dyDescent="0.25">
      <c r="S1708" s="71"/>
    </row>
    <row r="1709" spans="19:19" customFormat="1" ht="15.95" customHeight="1" x14ac:dyDescent="0.25">
      <c r="S1709" s="71"/>
    </row>
    <row r="1710" spans="19:19" customFormat="1" ht="15.95" customHeight="1" x14ac:dyDescent="0.25">
      <c r="S1710" s="71"/>
    </row>
    <row r="1711" spans="19:19" customFormat="1" ht="15.95" customHeight="1" x14ac:dyDescent="0.25">
      <c r="S1711" s="71"/>
    </row>
    <row r="1712" spans="19:19" customFormat="1" ht="15.95" customHeight="1" x14ac:dyDescent="0.25">
      <c r="S1712" s="71"/>
    </row>
    <row r="1713" spans="19:19" customFormat="1" ht="15.95" customHeight="1" x14ac:dyDescent="0.25">
      <c r="S1713" s="71"/>
    </row>
    <row r="1714" spans="19:19" customFormat="1" ht="15.95" customHeight="1" x14ac:dyDescent="0.25">
      <c r="S1714" s="71"/>
    </row>
    <row r="1715" spans="19:19" customFormat="1" ht="15.95" customHeight="1" x14ac:dyDescent="0.25">
      <c r="S1715" s="71"/>
    </row>
    <row r="1716" spans="19:19" customFormat="1" ht="15.95" customHeight="1" x14ac:dyDescent="0.25">
      <c r="S1716" s="71"/>
    </row>
    <row r="1717" spans="19:19" customFormat="1" ht="15.95" customHeight="1" x14ac:dyDescent="0.25">
      <c r="S1717" s="71"/>
    </row>
    <row r="1718" spans="19:19" customFormat="1" ht="15.95" customHeight="1" x14ac:dyDescent="0.25">
      <c r="S1718" s="71"/>
    </row>
    <row r="1719" spans="19:19" customFormat="1" ht="15.95" customHeight="1" x14ac:dyDescent="0.25">
      <c r="S1719" s="71"/>
    </row>
    <row r="1720" spans="19:19" customFormat="1" ht="15.95" customHeight="1" x14ac:dyDescent="0.25">
      <c r="S1720" s="71"/>
    </row>
    <row r="1721" spans="19:19" customFormat="1" ht="15.95" customHeight="1" x14ac:dyDescent="0.25">
      <c r="S1721" s="71"/>
    </row>
    <row r="1722" spans="19:19" customFormat="1" ht="15.95" customHeight="1" x14ac:dyDescent="0.25">
      <c r="S1722" s="71"/>
    </row>
    <row r="1723" spans="19:19" customFormat="1" ht="15.95" customHeight="1" x14ac:dyDescent="0.25">
      <c r="S1723" s="71"/>
    </row>
    <row r="1724" spans="19:19" customFormat="1" ht="15.95" customHeight="1" x14ac:dyDescent="0.25">
      <c r="S1724" s="71"/>
    </row>
    <row r="1725" spans="19:19" customFormat="1" ht="15.95" customHeight="1" x14ac:dyDescent="0.25">
      <c r="S1725" s="71"/>
    </row>
    <row r="1726" spans="19:19" customFormat="1" ht="15.95" customHeight="1" x14ac:dyDescent="0.25">
      <c r="S1726" s="71"/>
    </row>
    <row r="1727" spans="19:19" customFormat="1" ht="15.95" customHeight="1" x14ac:dyDescent="0.25">
      <c r="S1727" s="71"/>
    </row>
    <row r="1728" spans="19:19" customFormat="1" ht="15.95" customHeight="1" x14ac:dyDescent="0.25">
      <c r="S1728" s="71"/>
    </row>
    <row r="1729" spans="19:19" customFormat="1" ht="15.95" customHeight="1" x14ac:dyDescent="0.25">
      <c r="S1729" s="71"/>
    </row>
    <row r="1730" spans="19:19" customFormat="1" ht="15.95" customHeight="1" x14ac:dyDescent="0.25">
      <c r="S1730" s="71"/>
    </row>
    <row r="1731" spans="19:19" customFormat="1" ht="15.95" customHeight="1" x14ac:dyDescent="0.25">
      <c r="S1731" s="71"/>
    </row>
    <row r="1732" spans="19:19" customFormat="1" ht="15.95" customHeight="1" x14ac:dyDescent="0.25">
      <c r="S1732" s="71"/>
    </row>
    <row r="1733" spans="19:19" customFormat="1" ht="15.95" customHeight="1" x14ac:dyDescent="0.25">
      <c r="S1733" s="71"/>
    </row>
    <row r="1734" spans="19:19" customFormat="1" ht="15.95" customHeight="1" x14ac:dyDescent="0.25">
      <c r="S1734" s="71"/>
    </row>
    <row r="1735" spans="19:19" customFormat="1" ht="15.95" customHeight="1" x14ac:dyDescent="0.25">
      <c r="S1735" s="71"/>
    </row>
    <row r="1736" spans="19:19" customFormat="1" ht="15.95" customHeight="1" x14ac:dyDescent="0.25">
      <c r="S1736" s="71"/>
    </row>
    <row r="1737" spans="19:19" customFormat="1" ht="15.95" customHeight="1" x14ac:dyDescent="0.25">
      <c r="S1737" s="71"/>
    </row>
    <row r="1738" spans="19:19" customFormat="1" ht="15.95" customHeight="1" x14ac:dyDescent="0.25">
      <c r="S1738" s="71"/>
    </row>
    <row r="1739" spans="19:19" customFormat="1" ht="15.95" customHeight="1" x14ac:dyDescent="0.25">
      <c r="S1739" s="71"/>
    </row>
    <row r="1740" spans="19:19" customFormat="1" ht="15.95" customHeight="1" x14ac:dyDescent="0.25">
      <c r="S1740" s="71"/>
    </row>
    <row r="1741" spans="19:19" customFormat="1" ht="15.95" customHeight="1" x14ac:dyDescent="0.25">
      <c r="S1741" s="71"/>
    </row>
    <row r="1742" spans="19:19" customFormat="1" ht="15.95" customHeight="1" x14ac:dyDescent="0.25">
      <c r="S1742" s="71"/>
    </row>
    <row r="1743" spans="19:19" customFormat="1" ht="15.95" customHeight="1" x14ac:dyDescent="0.25">
      <c r="S1743" s="71"/>
    </row>
    <row r="1744" spans="19:19" customFormat="1" ht="15.95" customHeight="1" x14ac:dyDescent="0.25">
      <c r="S1744" s="71"/>
    </row>
    <row r="1745" spans="19:19" customFormat="1" ht="15.95" customHeight="1" x14ac:dyDescent="0.25">
      <c r="S1745" s="71"/>
    </row>
    <row r="1746" spans="19:19" customFormat="1" ht="15.95" customHeight="1" x14ac:dyDescent="0.25">
      <c r="S1746" s="71"/>
    </row>
    <row r="1747" spans="19:19" customFormat="1" ht="15.95" customHeight="1" x14ac:dyDescent="0.25">
      <c r="S1747" s="71"/>
    </row>
    <row r="1748" spans="19:19" customFormat="1" ht="15.95" customHeight="1" x14ac:dyDescent="0.25">
      <c r="S1748" s="71"/>
    </row>
    <row r="1749" spans="19:19" customFormat="1" ht="15.95" customHeight="1" x14ac:dyDescent="0.25">
      <c r="S1749" s="71"/>
    </row>
    <row r="1750" spans="19:19" customFormat="1" ht="15.95" customHeight="1" x14ac:dyDescent="0.25">
      <c r="S1750" s="71"/>
    </row>
    <row r="1751" spans="19:19" customFormat="1" ht="15.95" customHeight="1" x14ac:dyDescent="0.25">
      <c r="S1751" s="71"/>
    </row>
    <row r="1752" spans="19:19" customFormat="1" ht="15.95" customHeight="1" x14ac:dyDescent="0.25">
      <c r="S1752" s="71"/>
    </row>
    <row r="1753" spans="19:19" customFormat="1" ht="15.95" customHeight="1" x14ac:dyDescent="0.25">
      <c r="S1753" s="71"/>
    </row>
    <row r="1754" spans="19:19" customFormat="1" ht="15.95" customHeight="1" x14ac:dyDescent="0.25">
      <c r="S1754" s="71"/>
    </row>
    <row r="1755" spans="19:19" customFormat="1" ht="15.95" customHeight="1" x14ac:dyDescent="0.25">
      <c r="S1755" s="71"/>
    </row>
    <row r="1756" spans="19:19" customFormat="1" ht="15.95" customHeight="1" x14ac:dyDescent="0.25">
      <c r="S1756" s="71"/>
    </row>
    <row r="1757" spans="19:19" customFormat="1" ht="15.95" customHeight="1" x14ac:dyDescent="0.25">
      <c r="S1757" s="71"/>
    </row>
    <row r="1758" spans="19:19" customFormat="1" ht="15.95" customHeight="1" x14ac:dyDescent="0.25">
      <c r="S1758" s="71"/>
    </row>
    <row r="1759" spans="19:19" customFormat="1" ht="15.95" customHeight="1" x14ac:dyDescent="0.25">
      <c r="S1759" s="71"/>
    </row>
    <row r="1760" spans="19:19" customFormat="1" ht="15.95" customHeight="1" x14ac:dyDescent="0.25">
      <c r="S1760" s="71"/>
    </row>
    <row r="1761" spans="19:19" customFormat="1" ht="15.95" customHeight="1" x14ac:dyDescent="0.25">
      <c r="S1761" s="71"/>
    </row>
    <row r="1762" spans="19:19" customFormat="1" ht="15.95" customHeight="1" x14ac:dyDescent="0.25">
      <c r="S1762" s="71"/>
    </row>
    <row r="1763" spans="19:19" customFormat="1" ht="15.95" customHeight="1" x14ac:dyDescent="0.25">
      <c r="S1763" s="71"/>
    </row>
    <row r="1764" spans="19:19" customFormat="1" ht="15.95" customHeight="1" x14ac:dyDescent="0.25">
      <c r="S1764" s="71"/>
    </row>
    <row r="1765" spans="19:19" customFormat="1" ht="15.95" customHeight="1" x14ac:dyDescent="0.25">
      <c r="S1765" s="71"/>
    </row>
    <row r="1766" spans="19:19" customFormat="1" ht="15.95" customHeight="1" x14ac:dyDescent="0.25">
      <c r="S1766" s="71"/>
    </row>
    <row r="1767" spans="19:19" customFormat="1" ht="15.95" customHeight="1" x14ac:dyDescent="0.25">
      <c r="S1767" s="71"/>
    </row>
    <row r="1768" spans="19:19" customFormat="1" ht="15.95" customHeight="1" x14ac:dyDescent="0.25">
      <c r="S1768" s="71"/>
    </row>
    <row r="1769" spans="19:19" customFormat="1" ht="15.95" customHeight="1" x14ac:dyDescent="0.25">
      <c r="S1769" s="71"/>
    </row>
    <row r="1770" spans="19:19" customFormat="1" ht="15.95" customHeight="1" x14ac:dyDescent="0.25">
      <c r="S1770" s="71"/>
    </row>
    <row r="1771" spans="19:19" customFormat="1" ht="15.95" customHeight="1" x14ac:dyDescent="0.25">
      <c r="S1771" s="71"/>
    </row>
    <row r="1772" spans="19:19" customFormat="1" ht="15.95" customHeight="1" x14ac:dyDescent="0.25">
      <c r="S1772" s="71"/>
    </row>
    <row r="1773" spans="19:19" customFormat="1" ht="15.95" customHeight="1" x14ac:dyDescent="0.25">
      <c r="S1773" s="71"/>
    </row>
    <row r="1774" spans="19:19" customFormat="1" ht="15.95" customHeight="1" x14ac:dyDescent="0.25">
      <c r="S1774" s="71"/>
    </row>
    <row r="1775" spans="19:19" customFormat="1" ht="15.95" customHeight="1" x14ac:dyDescent="0.25">
      <c r="S1775" s="71"/>
    </row>
    <row r="1776" spans="19:19" customFormat="1" ht="15.95" customHeight="1" x14ac:dyDescent="0.25">
      <c r="S1776" s="71"/>
    </row>
    <row r="1777" spans="19:19" customFormat="1" ht="15.95" customHeight="1" x14ac:dyDescent="0.25">
      <c r="S1777" s="71"/>
    </row>
    <row r="1778" spans="19:19" customFormat="1" ht="15.95" customHeight="1" x14ac:dyDescent="0.25">
      <c r="S1778" s="71"/>
    </row>
    <row r="1779" spans="19:19" customFormat="1" ht="15.95" customHeight="1" x14ac:dyDescent="0.25">
      <c r="S1779" s="71"/>
    </row>
    <row r="1780" spans="19:19" customFormat="1" ht="15.95" customHeight="1" x14ac:dyDescent="0.25">
      <c r="S1780" s="71"/>
    </row>
    <row r="1781" spans="19:19" customFormat="1" ht="15.95" customHeight="1" x14ac:dyDescent="0.25">
      <c r="S1781" s="71"/>
    </row>
    <row r="1782" spans="19:19" customFormat="1" ht="15.95" customHeight="1" x14ac:dyDescent="0.25">
      <c r="S1782" s="71"/>
    </row>
    <row r="1783" spans="19:19" customFormat="1" ht="15.95" customHeight="1" x14ac:dyDescent="0.25">
      <c r="S1783" s="71"/>
    </row>
    <row r="1784" spans="19:19" customFormat="1" ht="15.95" customHeight="1" x14ac:dyDescent="0.25">
      <c r="S1784" s="71"/>
    </row>
    <row r="1785" spans="19:19" customFormat="1" ht="15.95" customHeight="1" x14ac:dyDescent="0.25">
      <c r="S1785" s="71"/>
    </row>
    <row r="1786" spans="19:19" customFormat="1" ht="15.95" customHeight="1" x14ac:dyDescent="0.25">
      <c r="S1786" s="71"/>
    </row>
    <row r="1787" spans="19:19" customFormat="1" ht="15.95" customHeight="1" x14ac:dyDescent="0.25">
      <c r="S1787" s="71"/>
    </row>
    <row r="1788" spans="19:19" customFormat="1" ht="15.95" customHeight="1" x14ac:dyDescent="0.25">
      <c r="S1788" s="71"/>
    </row>
    <row r="1789" spans="19:19" customFormat="1" ht="15.95" customHeight="1" x14ac:dyDescent="0.25">
      <c r="S1789" s="71"/>
    </row>
    <row r="1790" spans="19:19" customFormat="1" ht="15.95" customHeight="1" x14ac:dyDescent="0.25">
      <c r="S1790" s="71"/>
    </row>
    <row r="1791" spans="19:19" customFormat="1" ht="15.95" customHeight="1" x14ac:dyDescent="0.25">
      <c r="S1791" s="71"/>
    </row>
    <row r="1792" spans="19:19" customFormat="1" ht="15.95" customHeight="1" x14ac:dyDescent="0.25">
      <c r="S1792" s="71"/>
    </row>
    <row r="1793" spans="19:19" customFormat="1" ht="15.95" customHeight="1" x14ac:dyDescent="0.25">
      <c r="S1793" s="71"/>
    </row>
    <row r="1794" spans="19:19" customFormat="1" ht="15.95" customHeight="1" x14ac:dyDescent="0.25">
      <c r="S1794" s="71"/>
    </row>
    <row r="1795" spans="19:19" customFormat="1" ht="15.95" customHeight="1" x14ac:dyDescent="0.25">
      <c r="S1795" s="71"/>
    </row>
    <row r="1796" spans="19:19" customFormat="1" ht="15.95" customHeight="1" x14ac:dyDescent="0.25">
      <c r="S1796" s="71"/>
    </row>
    <row r="1797" spans="19:19" customFormat="1" ht="15.95" customHeight="1" x14ac:dyDescent="0.25">
      <c r="S1797" s="71"/>
    </row>
    <row r="1798" spans="19:19" customFormat="1" ht="15.95" customHeight="1" x14ac:dyDescent="0.25">
      <c r="S1798" s="71"/>
    </row>
    <row r="1799" spans="19:19" customFormat="1" ht="15.95" customHeight="1" x14ac:dyDescent="0.25">
      <c r="S1799" s="71"/>
    </row>
    <row r="1800" spans="19:19" customFormat="1" ht="15.95" customHeight="1" x14ac:dyDescent="0.25">
      <c r="S1800" s="71"/>
    </row>
    <row r="1801" spans="19:19" customFormat="1" ht="15.95" customHeight="1" x14ac:dyDescent="0.25">
      <c r="S1801" s="71"/>
    </row>
    <row r="1802" spans="19:19" customFormat="1" ht="15.95" customHeight="1" x14ac:dyDescent="0.25">
      <c r="S1802" s="71"/>
    </row>
    <row r="1803" spans="19:19" customFormat="1" ht="15.95" customHeight="1" x14ac:dyDescent="0.25">
      <c r="S1803" s="71"/>
    </row>
    <row r="1804" spans="19:19" customFormat="1" ht="15.95" customHeight="1" x14ac:dyDescent="0.25">
      <c r="S1804" s="71"/>
    </row>
    <row r="1805" spans="19:19" customFormat="1" ht="15.95" customHeight="1" x14ac:dyDescent="0.25">
      <c r="S1805" s="71"/>
    </row>
    <row r="1806" spans="19:19" customFormat="1" ht="15.95" customHeight="1" x14ac:dyDescent="0.25">
      <c r="S1806" s="71"/>
    </row>
    <row r="1807" spans="19:19" customFormat="1" ht="15.95" customHeight="1" x14ac:dyDescent="0.25">
      <c r="S1807" s="71"/>
    </row>
    <row r="1808" spans="19:19" customFormat="1" ht="15.95" customHeight="1" x14ac:dyDescent="0.25">
      <c r="S1808" s="71"/>
    </row>
    <row r="1809" spans="19:19" customFormat="1" ht="15.95" customHeight="1" x14ac:dyDescent="0.25">
      <c r="S1809" s="71"/>
    </row>
    <row r="1810" spans="19:19" customFormat="1" ht="15.95" customHeight="1" x14ac:dyDescent="0.25">
      <c r="S1810" s="71"/>
    </row>
    <row r="1811" spans="19:19" customFormat="1" ht="15.95" customHeight="1" x14ac:dyDescent="0.25">
      <c r="S1811" s="71"/>
    </row>
    <row r="1812" spans="19:19" customFormat="1" ht="15.95" customHeight="1" x14ac:dyDescent="0.25">
      <c r="S1812" s="71"/>
    </row>
    <row r="1813" spans="19:19" customFormat="1" ht="15.95" customHeight="1" x14ac:dyDescent="0.25">
      <c r="S1813" s="71"/>
    </row>
    <row r="1814" spans="19:19" customFormat="1" ht="15.95" customHeight="1" x14ac:dyDescent="0.25">
      <c r="S1814" s="71"/>
    </row>
    <row r="1815" spans="19:19" customFormat="1" ht="15.95" customHeight="1" x14ac:dyDescent="0.25">
      <c r="S1815" s="71"/>
    </row>
    <row r="1816" spans="19:19" customFormat="1" ht="15.95" customHeight="1" x14ac:dyDescent="0.25">
      <c r="S1816" s="71"/>
    </row>
    <row r="1817" spans="19:19" customFormat="1" ht="15.95" customHeight="1" x14ac:dyDescent="0.25">
      <c r="S1817" s="71"/>
    </row>
    <row r="1818" spans="19:19" customFormat="1" ht="15.95" customHeight="1" x14ac:dyDescent="0.25">
      <c r="S1818" s="71"/>
    </row>
    <row r="1819" spans="19:19" customFormat="1" ht="15.95" customHeight="1" x14ac:dyDescent="0.25">
      <c r="S1819" s="71"/>
    </row>
    <row r="1820" spans="19:19" customFormat="1" ht="15.95" customHeight="1" x14ac:dyDescent="0.25">
      <c r="S1820" s="71"/>
    </row>
    <row r="1821" spans="19:19" customFormat="1" ht="15.95" customHeight="1" x14ac:dyDescent="0.25">
      <c r="S1821" s="71"/>
    </row>
    <row r="1822" spans="19:19" customFormat="1" ht="15.95" customHeight="1" x14ac:dyDescent="0.25">
      <c r="S1822" s="71"/>
    </row>
    <row r="1823" spans="19:19" customFormat="1" ht="15.95" customHeight="1" x14ac:dyDescent="0.25">
      <c r="S1823" s="71"/>
    </row>
    <row r="1824" spans="19:19" customFormat="1" ht="15.95" customHeight="1" x14ac:dyDescent="0.25">
      <c r="S1824" s="71"/>
    </row>
    <row r="1825" spans="19:19" customFormat="1" ht="15.95" customHeight="1" x14ac:dyDescent="0.25">
      <c r="S1825" s="71"/>
    </row>
    <row r="1826" spans="19:19" customFormat="1" ht="15.95" customHeight="1" x14ac:dyDescent="0.25">
      <c r="S1826" s="71"/>
    </row>
    <row r="1827" spans="19:19" customFormat="1" ht="15.95" customHeight="1" x14ac:dyDescent="0.25">
      <c r="S1827" s="71"/>
    </row>
    <row r="1828" spans="19:19" customFormat="1" ht="15.95" customHeight="1" x14ac:dyDescent="0.25">
      <c r="S1828" s="71"/>
    </row>
    <row r="1829" spans="19:19" customFormat="1" ht="15.95" customHeight="1" x14ac:dyDescent="0.25">
      <c r="S1829" s="71"/>
    </row>
    <row r="1830" spans="19:19" customFormat="1" ht="15.95" customHeight="1" x14ac:dyDescent="0.25">
      <c r="S1830" s="71"/>
    </row>
    <row r="1831" spans="19:19" customFormat="1" ht="15.95" customHeight="1" x14ac:dyDescent="0.25">
      <c r="S1831" s="71"/>
    </row>
    <row r="1832" spans="19:19" customFormat="1" ht="15.95" customHeight="1" x14ac:dyDescent="0.25">
      <c r="S1832" s="71"/>
    </row>
    <row r="1833" spans="19:19" customFormat="1" ht="15.95" customHeight="1" x14ac:dyDescent="0.25">
      <c r="S1833" s="71"/>
    </row>
    <row r="1834" spans="19:19" customFormat="1" ht="15.95" customHeight="1" x14ac:dyDescent="0.25">
      <c r="S1834" s="71"/>
    </row>
    <row r="1835" spans="19:19" customFormat="1" ht="15.95" customHeight="1" x14ac:dyDescent="0.25">
      <c r="S1835" s="71"/>
    </row>
    <row r="1836" spans="19:19" customFormat="1" ht="15.95" customHeight="1" x14ac:dyDescent="0.25">
      <c r="S1836" s="71"/>
    </row>
    <row r="1837" spans="19:19" customFormat="1" ht="15.95" customHeight="1" x14ac:dyDescent="0.25">
      <c r="S1837" s="71"/>
    </row>
    <row r="1838" spans="19:19" customFormat="1" ht="15.95" customHeight="1" x14ac:dyDescent="0.25">
      <c r="S1838" s="71"/>
    </row>
    <row r="1839" spans="19:19" customFormat="1" ht="15.95" customHeight="1" x14ac:dyDescent="0.25">
      <c r="S1839" s="71"/>
    </row>
    <row r="1840" spans="19:19" customFormat="1" ht="15.95" customHeight="1" x14ac:dyDescent="0.25">
      <c r="S1840" s="71"/>
    </row>
    <row r="1841" spans="19:19" customFormat="1" ht="15.95" customHeight="1" x14ac:dyDescent="0.25">
      <c r="S1841" s="71"/>
    </row>
    <row r="1842" spans="19:19" customFormat="1" ht="15.95" customHeight="1" x14ac:dyDescent="0.25">
      <c r="S1842" s="71"/>
    </row>
    <row r="1843" spans="19:19" customFormat="1" ht="15.95" customHeight="1" x14ac:dyDescent="0.25">
      <c r="S1843" s="71"/>
    </row>
    <row r="1844" spans="19:19" customFormat="1" ht="15.95" customHeight="1" x14ac:dyDescent="0.25">
      <c r="S1844" s="71"/>
    </row>
    <row r="1845" spans="19:19" customFormat="1" ht="15.95" customHeight="1" x14ac:dyDescent="0.25">
      <c r="S1845" s="71"/>
    </row>
    <row r="1846" spans="19:19" customFormat="1" ht="15.95" customHeight="1" x14ac:dyDescent="0.25">
      <c r="S1846" s="71"/>
    </row>
    <row r="1847" spans="19:19" customFormat="1" ht="15.95" customHeight="1" x14ac:dyDescent="0.25">
      <c r="S1847" s="71"/>
    </row>
    <row r="1848" spans="19:19" customFormat="1" ht="15.95" customHeight="1" x14ac:dyDescent="0.25">
      <c r="S1848" s="71"/>
    </row>
    <row r="1849" spans="19:19" customFormat="1" ht="15.95" customHeight="1" x14ac:dyDescent="0.25">
      <c r="S1849" s="71"/>
    </row>
    <row r="1850" spans="19:19" customFormat="1" ht="15.95" customHeight="1" x14ac:dyDescent="0.25">
      <c r="S1850" s="71"/>
    </row>
    <row r="1851" spans="19:19" customFormat="1" ht="15.95" customHeight="1" x14ac:dyDescent="0.25">
      <c r="S1851" s="71"/>
    </row>
    <row r="1852" spans="19:19" customFormat="1" ht="15.95" customHeight="1" x14ac:dyDescent="0.25">
      <c r="S1852" s="71"/>
    </row>
    <row r="1853" spans="19:19" customFormat="1" ht="15.95" customHeight="1" x14ac:dyDescent="0.25">
      <c r="S1853" s="71"/>
    </row>
    <row r="1854" spans="19:19" customFormat="1" ht="15.95" customHeight="1" x14ac:dyDescent="0.25">
      <c r="S1854" s="71"/>
    </row>
    <row r="1855" spans="19:19" customFormat="1" ht="15.95" customHeight="1" x14ac:dyDescent="0.25">
      <c r="S1855" s="71"/>
    </row>
    <row r="1856" spans="19:19" customFormat="1" ht="15.95" customHeight="1" x14ac:dyDescent="0.25">
      <c r="S1856" s="71"/>
    </row>
    <row r="1857" spans="19:19" customFormat="1" ht="15.95" customHeight="1" x14ac:dyDescent="0.25">
      <c r="S1857" s="71"/>
    </row>
    <row r="1858" spans="19:19" customFormat="1" ht="15.95" customHeight="1" x14ac:dyDescent="0.25">
      <c r="S1858" s="71"/>
    </row>
    <row r="1859" spans="19:19" customFormat="1" ht="15.95" customHeight="1" x14ac:dyDescent="0.25">
      <c r="S1859" s="71"/>
    </row>
    <row r="1860" spans="19:19" customFormat="1" ht="15.95" customHeight="1" x14ac:dyDescent="0.25">
      <c r="S1860" s="71"/>
    </row>
    <row r="1861" spans="19:19" customFormat="1" ht="15.95" customHeight="1" x14ac:dyDescent="0.25">
      <c r="S1861" s="71"/>
    </row>
    <row r="1862" spans="19:19" customFormat="1" ht="15.95" customHeight="1" x14ac:dyDescent="0.25">
      <c r="S1862" s="71"/>
    </row>
    <row r="1863" spans="19:19" customFormat="1" ht="15.95" customHeight="1" x14ac:dyDescent="0.25">
      <c r="S1863" s="71"/>
    </row>
    <row r="1864" spans="19:19" customFormat="1" ht="15.95" customHeight="1" x14ac:dyDescent="0.25">
      <c r="S1864" s="71"/>
    </row>
    <row r="1865" spans="19:19" customFormat="1" ht="15.95" customHeight="1" x14ac:dyDescent="0.25">
      <c r="S1865" s="71"/>
    </row>
    <row r="1866" spans="19:19" customFormat="1" ht="15.95" customHeight="1" x14ac:dyDescent="0.25">
      <c r="S1866" s="71"/>
    </row>
    <row r="1867" spans="19:19" customFormat="1" ht="15.95" customHeight="1" x14ac:dyDescent="0.25">
      <c r="S1867" s="71"/>
    </row>
    <row r="1868" spans="19:19" customFormat="1" ht="15.95" customHeight="1" x14ac:dyDescent="0.25">
      <c r="S1868" s="71"/>
    </row>
    <row r="1869" spans="19:19" customFormat="1" ht="15.95" customHeight="1" x14ac:dyDescent="0.25">
      <c r="S1869" s="71"/>
    </row>
    <row r="1870" spans="19:19" customFormat="1" ht="15.95" customHeight="1" x14ac:dyDescent="0.25">
      <c r="S1870" s="71"/>
    </row>
    <row r="1871" spans="19:19" customFormat="1" ht="15.95" customHeight="1" x14ac:dyDescent="0.25">
      <c r="S1871" s="71"/>
    </row>
    <row r="1872" spans="19:19" customFormat="1" ht="15.95" customHeight="1" x14ac:dyDescent="0.25">
      <c r="S1872" s="71"/>
    </row>
    <row r="1873" spans="19:19" customFormat="1" ht="15.95" customHeight="1" x14ac:dyDescent="0.25">
      <c r="S1873" s="71"/>
    </row>
    <row r="1874" spans="19:19" customFormat="1" ht="15.95" customHeight="1" x14ac:dyDescent="0.25">
      <c r="S1874" s="71"/>
    </row>
    <row r="1875" spans="19:19" customFormat="1" ht="15.95" customHeight="1" x14ac:dyDescent="0.25">
      <c r="S1875" s="71"/>
    </row>
    <row r="1876" spans="19:19" customFormat="1" ht="15.95" customHeight="1" x14ac:dyDescent="0.25">
      <c r="S1876" s="71"/>
    </row>
    <row r="1877" spans="19:19" customFormat="1" ht="15.95" customHeight="1" x14ac:dyDescent="0.25">
      <c r="S1877" s="71"/>
    </row>
    <row r="1878" spans="19:19" customFormat="1" ht="15.95" customHeight="1" x14ac:dyDescent="0.25">
      <c r="S1878" s="71"/>
    </row>
    <row r="1879" spans="19:19" customFormat="1" ht="15.95" customHeight="1" x14ac:dyDescent="0.25">
      <c r="S1879" s="71"/>
    </row>
    <row r="1880" spans="19:19" customFormat="1" ht="15.95" customHeight="1" x14ac:dyDescent="0.25">
      <c r="S1880" s="71"/>
    </row>
    <row r="1881" spans="19:19" customFormat="1" ht="15.95" customHeight="1" x14ac:dyDescent="0.25">
      <c r="S1881" s="71"/>
    </row>
    <row r="1882" spans="19:19" customFormat="1" ht="15.95" customHeight="1" x14ac:dyDescent="0.25">
      <c r="S1882" s="71"/>
    </row>
    <row r="1883" spans="19:19" customFormat="1" ht="15.95" customHeight="1" x14ac:dyDescent="0.25">
      <c r="S1883" s="71"/>
    </row>
    <row r="1884" spans="19:19" customFormat="1" ht="15.95" customHeight="1" x14ac:dyDescent="0.25">
      <c r="S1884" s="71"/>
    </row>
    <row r="1885" spans="19:19" customFormat="1" ht="15.95" customHeight="1" x14ac:dyDescent="0.25">
      <c r="S1885" s="71"/>
    </row>
    <row r="1886" spans="19:19" customFormat="1" ht="15.95" customHeight="1" x14ac:dyDescent="0.25">
      <c r="S1886" s="71"/>
    </row>
    <row r="1887" spans="19:19" customFormat="1" ht="15.95" customHeight="1" x14ac:dyDescent="0.25">
      <c r="S1887" s="71"/>
    </row>
    <row r="1888" spans="19:19" customFormat="1" ht="15.95" customHeight="1" x14ac:dyDescent="0.25">
      <c r="S1888" s="71"/>
    </row>
    <row r="1889" spans="19:19" customFormat="1" ht="15.95" customHeight="1" x14ac:dyDescent="0.25">
      <c r="S1889" s="71"/>
    </row>
    <row r="1890" spans="19:19" customFormat="1" ht="15.95" customHeight="1" x14ac:dyDescent="0.25">
      <c r="S1890" s="71"/>
    </row>
    <row r="1891" spans="19:19" customFormat="1" ht="15.95" customHeight="1" x14ac:dyDescent="0.25">
      <c r="S1891" s="71"/>
    </row>
    <row r="1892" spans="19:19" customFormat="1" ht="15.95" customHeight="1" x14ac:dyDescent="0.25">
      <c r="S1892" s="71"/>
    </row>
    <row r="1893" spans="19:19" customFormat="1" ht="15.95" customHeight="1" x14ac:dyDescent="0.25">
      <c r="S1893" s="71"/>
    </row>
    <row r="1894" spans="19:19" customFormat="1" ht="15.95" customHeight="1" x14ac:dyDescent="0.25">
      <c r="S1894" s="71"/>
    </row>
    <row r="1895" spans="19:19" customFormat="1" ht="15.95" customHeight="1" x14ac:dyDescent="0.25">
      <c r="S1895" s="71"/>
    </row>
    <row r="1896" spans="19:19" customFormat="1" ht="15.95" customHeight="1" x14ac:dyDescent="0.25">
      <c r="S1896" s="71"/>
    </row>
    <row r="1897" spans="19:19" customFormat="1" ht="15.95" customHeight="1" x14ac:dyDescent="0.25">
      <c r="S1897" s="71"/>
    </row>
    <row r="1898" spans="19:19" customFormat="1" ht="15.95" customHeight="1" x14ac:dyDescent="0.25">
      <c r="S1898" s="71"/>
    </row>
    <row r="1899" spans="19:19" customFormat="1" ht="15.95" customHeight="1" x14ac:dyDescent="0.25">
      <c r="S1899" s="71"/>
    </row>
    <row r="1900" spans="19:19" customFormat="1" ht="15.95" customHeight="1" x14ac:dyDescent="0.25">
      <c r="S1900" s="71"/>
    </row>
    <row r="1901" spans="19:19" customFormat="1" ht="15.95" customHeight="1" x14ac:dyDescent="0.25">
      <c r="S1901" s="71"/>
    </row>
    <row r="1902" spans="19:19" customFormat="1" ht="15.95" customHeight="1" x14ac:dyDescent="0.25">
      <c r="S1902" s="71"/>
    </row>
    <row r="1903" spans="19:19" customFormat="1" ht="15.95" customHeight="1" x14ac:dyDescent="0.25">
      <c r="S1903" s="71"/>
    </row>
    <row r="1904" spans="19:19" customFormat="1" ht="15.95" customHeight="1" x14ac:dyDescent="0.25">
      <c r="S1904" s="71"/>
    </row>
    <row r="1905" spans="19:19" customFormat="1" ht="15.95" customHeight="1" x14ac:dyDescent="0.25">
      <c r="S1905" s="71"/>
    </row>
    <row r="1906" spans="19:19" customFormat="1" ht="15.95" customHeight="1" x14ac:dyDescent="0.25">
      <c r="S1906" s="71"/>
    </row>
    <row r="1907" spans="19:19" customFormat="1" ht="15.95" customHeight="1" x14ac:dyDescent="0.25">
      <c r="S1907" s="71"/>
    </row>
    <row r="1908" spans="19:19" customFormat="1" ht="15.95" customHeight="1" x14ac:dyDescent="0.25">
      <c r="S1908" s="71"/>
    </row>
    <row r="1909" spans="19:19" customFormat="1" ht="15.95" customHeight="1" x14ac:dyDescent="0.25">
      <c r="S1909" s="71"/>
    </row>
    <row r="1910" spans="19:19" customFormat="1" ht="15.95" customHeight="1" x14ac:dyDescent="0.25">
      <c r="S1910" s="71"/>
    </row>
    <row r="1911" spans="19:19" customFormat="1" ht="15.95" customHeight="1" x14ac:dyDescent="0.25">
      <c r="S1911" s="71"/>
    </row>
    <row r="1912" spans="19:19" customFormat="1" ht="15.95" customHeight="1" x14ac:dyDescent="0.25">
      <c r="S1912" s="71"/>
    </row>
    <row r="1913" spans="19:19" customFormat="1" ht="15.95" customHeight="1" x14ac:dyDescent="0.25">
      <c r="S1913" s="71"/>
    </row>
    <row r="1914" spans="19:19" customFormat="1" ht="15.95" customHeight="1" x14ac:dyDescent="0.25">
      <c r="S1914" s="71"/>
    </row>
    <row r="1915" spans="19:19" customFormat="1" ht="15.95" customHeight="1" x14ac:dyDescent="0.25">
      <c r="S1915" s="71"/>
    </row>
    <row r="1916" spans="19:19" customFormat="1" ht="15.95" customHeight="1" x14ac:dyDescent="0.25">
      <c r="S1916" s="71"/>
    </row>
    <row r="1917" spans="19:19" customFormat="1" ht="15.95" customHeight="1" x14ac:dyDescent="0.25">
      <c r="S1917" s="71"/>
    </row>
    <row r="1918" spans="19:19" customFormat="1" ht="15.95" customHeight="1" x14ac:dyDescent="0.25">
      <c r="S1918" s="71"/>
    </row>
    <row r="1919" spans="19:19" customFormat="1" ht="15.95" customHeight="1" x14ac:dyDescent="0.25">
      <c r="S1919" s="71"/>
    </row>
    <row r="1920" spans="19:19" customFormat="1" ht="15.95" customHeight="1" x14ac:dyDescent="0.25">
      <c r="S1920" s="71"/>
    </row>
    <row r="1921" spans="19:19" customFormat="1" ht="15.95" customHeight="1" x14ac:dyDescent="0.25">
      <c r="S1921" s="71"/>
    </row>
    <row r="1922" spans="19:19" customFormat="1" ht="15.95" customHeight="1" x14ac:dyDescent="0.25">
      <c r="S1922" s="71"/>
    </row>
    <row r="1923" spans="19:19" customFormat="1" ht="15.95" customHeight="1" x14ac:dyDescent="0.25">
      <c r="S1923" s="71"/>
    </row>
    <row r="1924" spans="19:19" customFormat="1" ht="15.95" customHeight="1" x14ac:dyDescent="0.25">
      <c r="S1924" s="71"/>
    </row>
    <row r="1925" spans="19:19" customFormat="1" ht="15.95" customHeight="1" x14ac:dyDescent="0.25">
      <c r="S1925" s="71"/>
    </row>
    <row r="1926" spans="19:19" customFormat="1" ht="15.95" customHeight="1" x14ac:dyDescent="0.25">
      <c r="S1926" s="71"/>
    </row>
    <row r="1927" spans="19:19" customFormat="1" ht="15.95" customHeight="1" x14ac:dyDescent="0.25">
      <c r="S1927" s="71"/>
    </row>
    <row r="1928" spans="19:19" customFormat="1" ht="15.95" customHeight="1" x14ac:dyDescent="0.25">
      <c r="S1928" s="71"/>
    </row>
    <row r="1929" spans="19:19" customFormat="1" ht="15.95" customHeight="1" x14ac:dyDescent="0.25">
      <c r="S1929" s="71"/>
    </row>
    <row r="1930" spans="19:19" customFormat="1" ht="15.95" customHeight="1" x14ac:dyDescent="0.25">
      <c r="S1930" s="71"/>
    </row>
    <row r="1931" spans="19:19" customFormat="1" ht="15.95" customHeight="1" x14ac:dyDescent="0.25">
      <c r="S1931" s="71"/>
    </row>
    <row r="1932" spans="19:19" customFormat="1" ht="15.95" customHeight="1" x14ac:dyDescent="0.25">
      <c r="S1932" s="71"/>
    </row>
    <row r="1933" spans="19:19" customFormat="1" ht="15.95" customHeight="1" x14ac:dyDescent="0.25">
      <c r="S1933" s="71"/>
    </row>
    <row r="1934" spans="19:19" customFormat="1" ht="15.95" customHeight="1" x14ac:dyDescent="0.25">
      <c r="S1934" s="71"/>
    </row>
    <row r="1935" spans="19:19" customFormat="1" ht="15.95" customHeight="1" x14ac:dyDescent="0.25">
      <c r="S1935" s="71"/>
    </row>
    <row r="1936" spans="19:19" customFormat="1" ht="15.95" customHeight="1" x14ac:dyDescent="0.25">
      <c r="S1936" s="71"/>
    </row>
    <row r="1937" spans="19:19" customFormat="1" ht="15.95" customHeight="1" x14ac:dyDescent="0.25">
      <c r="S1937" s="71"/>
    </row>
    <row r="1938" spans="19:19" customFormat="1" ht="15.95" customHeight="1" x14ac:dyDescent="0.25">
      <c r="S1938" s="71"/>
    </row>
    <row r="1939" spans="19:19" customFormat="1" ht="15.95" customHeight="1" x14ac:dyDescent="0.25">
      <c r="S1939" s="71"/>
    </row>
    <row r="1940" spans="19:19" customFormat="1" ht="15.95" customHeight="1" x14ac:dyDescent="0.25">
      <c r="S1940" s="71"/>
    </row>
    <row r="1941" spans="19:19" customFormat="1" ht="15.95" customHeight="1" x14ac:dyDescent="0.25">
      <c r="S1941" s="71"/>
    </row>
    <row r="1942" spans="19:19" customFormat="1" ht="15.95" customHeight="1" x14ac:dyDescent="0.25">
      <c r="S1942" s="71"/>
    </row>
    <row r="1943" spans="19:19" customFormat="1" ht="15.95" customHeight="1" x14ac:dyDescent="0.25">
      <c r="S1943" s="71"/>
    </row>
    <row r="1944" spans="19:19" customFormat="1" ht="15.95" customHeight="1" x14ac:dyDescent="0.25">
      <c r="S1944" s="71"/>
    </row>
    <row r="1945" spans="19:19" customFormat="1" ht="15.95" customHeight="1" x14ac:dyDescent="0.25">
      <c r="S1945" s="71"/>
    </row>
    <row r="1946" spans="19:19" customFormat="1" ht="15.95" customHeight="1" x14ac:dyDescent="0.25">
      <c r="S1946" s="71"/>
    </row>
    <row r="1947" spans="19:19" customFormat="1" ht="15.95" customHeight="1" x14ac:dyDescent="0.25">
      <c r="S1947" s="71"/>
    </row>
    <row r="1948" spans="19:19" customFormat="1" ht="15.95" customHeight="1" x14ac:dyDescent="0.25">
      <c r="S1948" s="71"/>
    </row>
    <row r="1949" spans="19:19" customFormat="1" ht="15.95" customHeight="1" x14ac:dyDescent="0.25">
      <c r="S1949" s="71"/>
    </row>
    <row r="1950" spans="19:19" customFormat="1" ht="15.95" customHeight="1" x14ac:dyDescent="0.25">
      <c r="S1950" s="71"/>
    </row>
    <row r="1951" spans="19:19" customFormat="1" ht="15.95" customHeight="1" x14ac:dyDescent="0.25">
      <c r="S1951" s="71"/>
    </row>
    <row r="1952" spans="19:19" customFormat="1" ht="15.95" customHeight="1" x14ac:dyDescent="0.25">
      <c r="S1952" s="71"/>
    </row>
    <row r="1953" spans="19:19" customFormat="1" ht="15.95" customHeight="1" x14ac:dyDescent="0.25">
      <c r="S1953" s="71"/>
    </row>
    <row r="1954" spans="19:19" customFormat="1" ht="15.95" customHeight="1" x14ac:dyDescent="0.25">
      <c r="S1954" s="71"/>
    </row>
    <row r="1955" spans="19:19" customFormat="1" ht="15.95" customHeight="1" x14ac:dyDescent="0.25">
      <c r="S1955" s="71"/>
    </row>
    <row r="1956" spans="19:19" customFormat="1" ht="15.95" customHeight="1" x14ac:dyDescent="0.25">
      <c r="S1956" s="71"/>
    </row>
    <row r="1957" spans="19:19" customFormat="1" ht="15.95" customHeight="1" x14ac:dyDescent="0.25">
      <c r="S1957" s="71"/>
    </row>
    <row r="1958" spans="19:19" customFormat="1" ht="15.95" customHeight="1" x14ac:dyDescent="0.25">
      <c r="S1958" s="71"/>
    </row>
    <row r="1959" spans="19:19" customFormat="1" ht="15.95" customHeight="1" x14ac:dyDescent="0.25">
      <c r="S1959" s="71"/>
    </row>
    <row r="1960" spans="19:19" customFormat="1" ht="15.95" customHeight="1" x14ac:dyDescent="0.25">
      <c r="S1960" s="71"/>
    </row>
    <row r="1961" spans="19:19" customFormat="1" ht="15.95" customHeight="1" x14ac:dyDescent="0.25">
      <c r="S1961" s="71"/>
    </row>
    <row r="1962" spans="19:19" customFormat="1" ht="15.95" customHeight="1" x14ac:dyDescent="0.25">
      <c r="S1962" s="71"/>
    </row>
    <row r="1963" spans="19:19" customFormat="1" ht="15.95" customHeight="1" x14ac:dyDescent="0.25">
      <c r="S1963" s="71"/>
    </row>
    <row r="1964" spans="19:19" customFormat="1" ht="15.95" customHeight="1" x14ac:dyDescent="0.25">
      <c r="S1964" s="71"/>
    </row>
    <row r="1965" spans="19:19" customFormat="1" ht="15.95" customHeight="1" x14ac:dyDescent="0.25">
      <c r="S1965" s="71"/>
    </row>
    <row r="1966" spans="19:19" customFormat="1" ht="15.95" customHeight="1" x14ac:dyDescent="0.25">
      <c r="S1966" s="71"/>
    </row>
    <row r="1967" spans="19:19" customFormat="1" ht="15.95" customHeight="1" x14ac:dyDescent="0.25">
      <c r="S1967" s="71"/>
    </row>
    <row r="1968" spans="19:19" customFormat="1" ht="15.95" customHeight="1" x14ac:dyDescent="0.25">
      <c r="S1968" s="71"/>
    </row>
    <row r="1969" spans="19:19" customFormat="1" ht="15.95" customHeight="1" x14ac:dyDescent="0.25">
      <c r="S1969" s="71"/>
    </row>
    <row r="1970" spans="19:19" customFormat="1" ht="15.95" customHeight="1" x14ac:dyDescent="0.25">
      <c r="S1970" s="71"/>
    </row>
    <row r="1971" spans="19:19" customFormat="1" ht="15.95" customHeight="1" x14ac:dyDescent="0.25">
      <c r="S1971" s="71"/>
    </row>
    <row r="1972" spans="19:19" customFormat="1" ht="15.95" customHeight="1" x14ac:dyDescent="0.25">
      <c r="S1972" s="71"/>
    </row>
    <row r="1973" spans="19:19" customFormat="1" ht="15.95" customHeight="1" x14ac:dyDescent="0.25">
      <c r="S1973" s="71"/>
    </row>
    <row r="1974" spans="19:19" customFormat="1" ht="15.95" customHeight="1" x14ac:dyDescent="0.25">
      <c r="S1974" s="71"/>
    </row>
    <row r="1975" spans="19:19" customFormat="1" ht="15.95" customHeight="1" x14ac:dyDescent="0.25">
      <c r="S1975" s="71"/>
    </row>
    <row r="1976" spans="19:19" customFormat="1" ht="15.95" customHeight="1" x14ac:dyDescent="0.25">
      <c r="S1976" s="71"/>
    </row>
    <row r="1977" spans="19:19" customFormat="1" ht="15.95" customHeight="1" x14ac:dyDescent="0.25">
      <c r="S1977" s="71"/>
    </row>
    <row r="1978" spans="19:19" customFormat="1" ht="15.95" customHeight="1" x14ac:dyDescent="0.25">
      <c r="S1978" s="71"/>
    </row>
    <row r="1979" spans="19:19" customFormat="1" ht="15.95" customHeight="1" x14ac:dyDescent="0.25">
      <c r="S1979" s="71"/>
    </row>
    <row r="1980" spans="19:19" customFormat="1" ht="15.95" customHeight="1" x14ac:dyDescent="0.25">
      <c r="S1980" s="71"/>
    </row>
    <row r="1981" spans="19:19" customFormat="1" ht="15.95" customHeight="1" x14ac:dyDescent="0.25">
      <c r="S1981" s="71"/>
    </row>
    <row r="1982" spans="19:19" customFormat="1" ht="15.95" customHeight="1" x14ac:dyDescent="0.25">
      <c r="S1982" s="71"/>
    </row>
    <row r="1983" spans="19:19" customFormat="1" ht="15.95" customHeight="1" x14ac:dyDescent="0.25">
      <c r="S1983" s="71"/>
    </row>
    <row r="1984" spans="19:19" customFormat="1" ht="15.95" customHeight="1" x14ac:dyDescent="0.25">
      <c r="S1984" s="71"/>
    </row>
    <row r="1985" spans="19:19" customFormat="1" ht="15.95" customHeight="1" x14ac:dyDescent="0.25">
      <c r="S1985" s="71"/>
    </row>
    <row r="1986" spans="19:19" customFormat="1" ht="15.95" customHeight="1" x14ac:dyDescent="0.25">
      <c r="S1986" s="71"/>
    </row>
    <row r="1987" spans="19:19" customFormat="1" ht="15.95" customHeight="1" x14ac:dyDescent="0.25">
      <c r="S1987" s="71"/>
    </row>
    <row r="1988" spans="19:19" customFormat="1" ht="15.95" customHeight="1" x14ac:dyDescent="0.25">
      <c r="S1988" s="71"/>
    </row>
    <row r="1989" spans="19:19" customFormat="1" ht="15.95" customHeight="1" x14ac:dyDescent="0.25">
      <c r="S1989" s="71"/>
    </row>
    <row r="1990" spans="19:19" customFormat="1" ht="15.95" customHeight="1" x14ac:dyDescent="0.25">
      <c r="S1990" s="71"/>
    </row>
    <row r="1991" spans="19:19" customFormat="1" ht="15.95" customHeight="1" x14ac:dyDescent="0.25">
      <c r="S1991" s="71"/>
    </row>
    <row r="1992" spans="19:19" customFormat="1" ht="15.95" customHeight="1" x14ac:dyDescent="0.25">
      <c r="S1992" s="71"/>
    </row>
    <row r="1993" spans="19:19" customFormat="1" ht="15.95" customHeight="1" x14ac:dyDescent="0.25">
      <c r="S1993" s="71"/>
    </row>
    <row r="1994" spans="19:19" customFormat="1" ht="15.95" customHeight="1" x14ac:dyDescent="0.25">
      <c r="S1994" s="71"/>
    </row>
    <row r="1995" spans="19:19" customFormat="1" ht="15.95" customHeight="1" x14ac:dyDescent="0.25">
      <c r="S1995" s="71"/>
    </row>
    <row r="1996" spans="19:19" customFormat="1" ht="15.95" customHeight="1" x14ac:dyDescent="0.25">
      <c r="S1996" s="71"/>
    </row>
    <row r="1997" spans="19:19" customFormat="1" ht="15.95" customHeight="1" x14ac:dyDescent="0.25">
      <c r="S1997" s="71"/>
    </row>
    <row r="1998" spans="19:19" customFormat="1" ht="15.95" customHeight="1" x14ac:dyDescent="0.25">
      <c r="S1998" s="71"/>
    </row>
    <row r="1999" spans="19:19" customFormat="1" ht="15.95" customHeight="1" x14ac:dyDescent="0.25">
      <c r="S1999" s="71"/>
    </row>
    <row r="2000" spans="19:19" customFormat="1" ht="15.95" customHeight="1" x14ac:dyDescent="0.25">
      <c r="S2000" s="71"/>
    </row>
    <row r="2001" spans="3:19" customFormat="1" ht="15.95" customHeight="1" x14ac:dyDescent="0.25">
      <c r="F2001" s="56"/>
      <c r="S2001" s="71"/>
    </row>
    <row r="2002" spans="3:19" customFormat="1" ht="15.95" customHeight="1" x14ac:dyDescent="0.25">
      <c r="F2002" s="56"/>
      <c r="S2002" s="71"/>
    </row>
    <row r="2003" spans="3:19" ht="15.95" customHeight="1" x14ac:dyDescent="0.25">
      <c r="C2003"/>
      <c r="D2003"/>
      <c r="E2003"/>
      <c r="I2003"/>
      <c r="J2003"/>
      <c r="K2003"/>
      <c r="L2003"/>
      <c r="M2003"/>
      <c r="N2003"/>
    </row>
    <row r="2004" spans="3:19" ht="15.95" customHeight="1" x14ac:dyDescent="0.25">
      <c r="C2004"/>
      <c r="D2004"/>
      <c r="E2004"/>
      <c r="I2004"/>
      <c r="J2004"/>
      <c r="K2004"/>
      <c r="L2004"/>
      <c r="M2004"/>
      <c r="N2004"/>
    </row>
    <row r="2005" spans="3:19" ht="15.95" customHeight="1" x14ac:dyDescent="0.25">
      <c r="C2005"/>
      <c r="D2005"/>
      <c r="E2005"/>
      <c r="I2005"/>
      <c r="J2005"/>
      <c r="K2005"/>
      <c r="L2005"/>
      <c r="M2005"/>
      <c r="N2005"/>
    </row>
    <row r="2006" spans="3:19" ht="15.95" customHeight="1" x14ac:dyDescent="0.25">
      <c r="C2006"/>
      <c r="D2006"/>
      <c r="E2006"/>
      <c r="I2006"/>
      <c r="J2006"/>
      <c r="K2006"/>
      <c r="L2006"/>
      <c r="M2006"/>
      <c r="N2006"/>
    </row>
    <row r="2007" spans="3:19" ht="15.95" customHeight="1" x14ac:dyDescent="0.25">
      <c r="C2007"/>
      <c r="D2007"/>
      <c r="E2007"/>
      <c r="I2007"/>
      <c r="J2007"/>
      <c r="K2007"/>
      <c r="L2007"/>
      <c r="M2007"/>
      <c r="N2007"/>
    </row>
    <row r="2008" spans="3:19" ht="15.95" customHeight="1" x14ac:dyDescent="0.25">
      <c r="C2008"/>
      <c r="D2008"/>
      <c r="E2008"/>
      <c r="I2008"/>
      <c r="J2008"/>
      <c r="K2008"/>
      <c r="L2008"/>
      <c r="M2008"/>
      <c r="N2008"/>
    </row>
    <row r="2009" spans="3:19" ht="15.95" customHeight="1" x14ac:dyDescent="0.25">
      <c r="C2009"/>
      <c r="D2009"/>
      <c r="E2009"/>
      <c r="I2009"/>
      <c r="J2009"/>
      <c r="K2009"/>
      <c r="L2009"/>
      <c r="M2009"/>
      <c r="N2009"/>
    </row>
    <row r="2010" spans="3:19" ht="15.95" customHeight="1" x14ac:dyDescent="0.25">
      <c r="C2010"/>
      <c r="D2010"/>
      <c r="E2010"/>
      <c r="I2010"/>
      <c r="J2010"/>
      <c r="K2010"/>
      <c r="L2010"/>
      <c r="M2010"/>
      <c r="N2010"/>
    </row>
    <row r="2011" spans="3:19" ht="15.95" customHeight="1" x14ac:dyDescent="0.25">
      <c r="C2011"/>
      <c r="D2011"/>
      <c r="E2011"/>
      <c r="I2011"/>
      <c r="J2011"/>
      <c r="K2011"/>
      <c r="L2011"/>
      <c r="M2011"/>
      <c r="N2011"/>
    </row>
    <row r="2012" spans="3:19" ht="15.95" customHeight="1" x14ac:dyDescent="0.25">
      <c r="C2012"/>
      <c r="D2012"/>
      <c r="E2012"/>
      <c r="I2012"/>
      <c r="J2012"/>
      <c r="K2012"/>
      <c r="L2012"/>
      <c r="M2012"/>
      <c r="N2012"/>
    </row>
    <row r="2013" spans="3:19" ht="15.95" customHeight="1" x14ac:dyDescent="0.25">
      <c r="C2013"/>
      <c r="D2013"/>
      <c r="E2013"/>
      <c r="I2013"/>
      <c r="J2013"/>
      <c r="K2013"/>
      <c r="L2013"/>
      <c r="M2013"/>
      <c r="N2013"/>
    </row>
    <row r="2014" spans="3:19" ht="15.95" customHeight="1" x14ac:dyDescent="0.25">
      <c r="C2014"/>
      <c r="D2014"/>
      <c r="E2014"/>
      <c r="I2014"/>
      <c r="J2014"/>
      <c r="K2014"/>
      <c r="L2014"/>
      <c r="M2014"/>
      <c r="N2014"/>
    </row>
    <row r="2015" spans="3:19" ht="15.95" customHeight="1" x14ac:dyDescent="0.25">
      <c r="C2015"/>
      <c r="D2015"/>
      <c r="E2015"/>
      <c r="I2015"/>
      <c r="J2015"/>
      <c r="K2015"/>
      <c r="L2015"/>
      <c r="M2015"/>
      <c r="N2015"/>
    </row>
    <row r="2016" spans="3:19" ht="15.95" customHeight="1" x14ac:dyDescent="0.25">
      <c r="C2016"/>
      <c r="D2016"/>
      <c r="E2016"/>
      <c r="I2016"/>
      <c r="J2016"/>
      <c r="K2016"/>
      <c r="L2016"/>
      <c r="M2016"/>
      <c r="N2016"/>
    </row>
    <row r="2017" spans="3:14" ht="15.95" customHeight="1" x14ac:dyDescent="0.25">
      <c r="C2017"/>
      <c r="D2017"/>
      <c r="E2017"/>
      <c r="I2017"/>
      <c r="J2017"/>
      <c r="K2017"/>
      <c r="L2017"/>
      <c r="M2017"/>
      <c r="N2017"/>
    </row>
    <row r="2018" spans="3:14" ht="15.95" customHeight="1" x14ac:dyDescent="0.25">
      <c r="C2018"/>
      <c r="D2018"/>
      <c r="E2018"/>
      <c r="I2018"/>
      <c r="J2018"/>
      <c r="K2018"/>
      <c r="L2018"/>
      <c r="M2018"/>
      <c r="N2018"/>
    </row>
    <row r="2019" spans="3:14" ht="15.95" customHeight="1" x14ac:dyDescent="0.25">
      <c r="C2019"/>
      <c r="D2019"/>
      <c r="E2019"/>
      <c r="I2019"/>
      <c r="J2019"/>
      <c r="K2019"/>
      <c r="L2019"/>
      <c r="M2019"/>
      <c r="N2019"/>
    </row>
    <row r="2020" spans="3:14" ht="15.95" customHeight="1" x14ac:dyDescent="0.25">
      <c r="C2020"/>
      <c r="D2020"/>
      <c r="E2020"/>
      <c r="I2020"/>
      <c r="J2020"/>
      <c r="K2020"/>
      <c r="L2020"/>
      <c r="M2020"/>
      <c r="N2020"/>
    </row>
    <row r="2021" spans="3:14" ht="15.95" customHeight="1" x14ac:dyDescent="0.25">
      <c r="C2021"/>
      <c r="D2021"/>
      <c r="E2021"/>
      <c r="I2021"/>
      <c r="J2021"/>
      <c r="K2021"/>
      <c r="L2021"/>
      <c r="M2021"/>
      <c r="N2021"/>
    </row>
    <row r="2022" spans="3:14" ht="15.95" customHeight="1" x14ac:dyDescent="0.25">
      <c r="C2022"/>
      <c r="D2022"/>
      <c r="E2022"/>
    </row>
    <row r="2023" spans="3:14" ht="15.95" customHeight="1" x14ac:dyDescent="0.25">
      <c r="C2023"/>
      <c r="D2023"/>
      <c r="E2023"/>
    </row>
    <row r="2024" spans="3:14" ht="15.95" customHeight="1" x14ac:dyDescent="0.25">
      <c r="C2024"/>
      <c r="D2024"/>
      <c r="E2024"/>
    </row>
    <row r="2025" spans="3:14" ht="15.95" customHeight="1" x14ac:dyDescent="0.25">
      <c r="C2025"/>
      <c r="D2025"/>
      <c r="E2025"/>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x14ac:dyDescent="0.25"/>
  <cols>
    <col min="1" max="1" width="1.7109375" customWidth="1"/>
    <col min="2" max="2" width="23.5703125" style="1" bestFit="1" customWidth="1"/>
    <col min="3" max="3" width="51" style="35" customWidth="1"/>
    <col min="4" max="4" width="31" style="109" customWidth="1"/>
    <col min="5" max="5" width="29.5703125" style="1" customWidth="1"/>
    <col min="6" max="6" width="22.28515625" style="1" bestFit="1" customWidth="1"/>
    <col min="7" max="7" width="25.7109375" style="154" customWidth="1"/>
    <col min="8" max="8" width="24" style="154" customWidth="1"/>
    <col min="9" max="9" width="20.42578125" customWidth="1"/>
  </cols>
  <sheetData>
    <row r="1" spans="1:8" ht="2.25" customHeight="1" x14ac:dyDescent="0.25">
      <c r="A1">
        <v>1</v>
      </c>
      <c r="G1" s="153"/>
    </row>
    <row r="2" spans="1:8" ht="12.75" customHeight="1" x14ac:dyDescent="0.25">
      <c r="A2" s="398"/>
      <c r="B2" s="400"/>
      <c r="C2" s="404" t="s">
        <v>30</v>
      </c>
      <c r="D2" s="405"/>
      <c r="E2" s="405"/>
      <c r="F2" s="405"/>
      <c r="G2" s="405"/>
      <c r="H2" s="405"/>
    </row>
    <row r="3" spans="1:8" ht="12.75" customHeight="1" x14ac:dyDescent="0.25">
      <c r="A3" s="412"/>
      <c r="B3" s="413"/>
      <c r="C3" s="404"/>
      <c r="D3" s="405"/>
      <c r="E3" s="405"/>
      <c r="F3" s="405"/>
      <c r="G3" s="405"/>
      <c r="H3" s="405"/>
    </row>
    <row r="4" spans="1:8" ht="12.75" customHeight="1" x14ac:dyDescent="0.25">
      <c r="A4" s="412"/>
      <c r="B4" s="413"/>
      <c r="C4" s="404"/>
      <c r="D4" s="405"/>
      <c r="E4" s="405"/>
      <c r="F4" s="405"/>
      <c r="G4" s="405"/>
      <c r="H4" s="405"/>
    </row>
    <row r="5" spans="1:8" ht="12.75" customHeight="1" x14ac:dyDescent="0.25">
      <c r="A5" s="412"/>
      <c r="B5" s="413"/>
      <c r="C5" s="404"/>
      <c r="D5" s="405"/>
      <c r="E5" s="405"/>
      <c r="F5" s="405"/>
      <c r="G5" s="405"/>
      <c r="H5" s="405"/>
    </row>
    <row r="6" spans="1:8" ht="12" customHeight="1" x14ac:dyDescent="0.25">
      <c r="A6" s="401"/>
      <c r="B6" s="403"/>
      <c r="C6" s="404"/>
      <c r="D6" s="405"/>
      <c r="E6" s="405"/>
      <c r="F6" s="405"/>
      <c r="G6" s="405"/>
      <c r="H6" s="405"/>
    </row>
    <row r="7" spans="1:8" ht="12.75" customHeight="1" x14ac:dyDescent="0.85">
      <c r="B7" s="34"/>
      <c r="C7" s="132"/>
      <c r="D7" s="110"/>
      <c r="E7" s="19"/>
      <c r="F7" s="19"/>
      <c r="G7" s="21"/>
      <c r="H7" s="21"/>
    </row>
    <row r="8" spans="1:8" ht="12.75" customHeight="1" thickBot="1" x14ac:dyDescent="0.9">
      <c r="B8" s="34"/>
      <c r="C8" s="132"/>
      <c r="D8" s="110"/>
      <c r="E8" s="19"/>
      <c r="F8" s="19"/>
      <c r="G8" s="21"/>
      <c r="H8" s="21"/>
    </row>
    <row r="9" spans="1:8" ht="12.75" hidden="1" customHeight="1" x14ac:dyDescent="0.85">
      <c r="B9" s="30"/>
      <c r="C9" s="132"/>
      <c r="D9" s="111"/>
      <c r="E9" s="31"/>
      <c r="F9" s="31"/>
      <c r="G9" s="32"/>
      <c r="H9" s="1"/>
    </row>
    <row r="10" spans="1:8" ht="18" hidden="1" customHeight="1" x14ac:dyDescent="0.25">
      <c r="B10" s="100"/>
      <c r="C10" s="133"/>
      <c r="D10" s="112"/>
      <c r="E10" s="101"/>
      <c r="F10" s="103"/>
      <c r="G10" s="101"/>
    </row>
    <row r="11" spans="1:8" ht="18" hidden="1" customHeight="1" x14ac:dyDescent="0.25">
      <c r="B11" s="100"/>
      <c r="C11" s="133"/>
      <c r="D11" s="112"/>
      <c r="E11" s="101"/>
      <c r="F11" s="155"/>
      <c r="G11" s="156"/>
    </row>
    <row r="12" spans="1:8" ht="18.75" hidden="1" customHeight="1" thickBot="1" x14ac:dyDescent="0.3">
      <c r="B12" s="100"/>
      <c r="C12" s="133"/>
      <c r="D12" s="112"/>
      <c r="E12" s="101"/>
      <c r="F12" s="155"/>
      <c r="G12" s="156"/>
    </row>
    <row r="13" spans="1:8" ht="18.75" hidden="1" customHeight="1" thickBot="1" x14ac:dyDescent="0.3">
      <c r="B13" s="100"/>
      <c r="C13" s="133"/>
      <c r="D13" s="112"/>
      <c r="E13" s="101"/>
      <c r="F13" s="155"/>
      <c r="G13" s="156"/>
    </row>
    <row r="14" spans="1:8" ht="18.75" hidden="1" thickBot="1" x14ac:dyDescent="0.3">
      <c r="B14" s="100"/>
      <c r="C14" s="133"/>
      <c r="D14" s="112"/>
      <c r="E14" s="101"/>
      <c r="F14" s="155"/>
      <c r="G14" s="157"/>
    </row>
    <row r="15" spans="1:8" ht="16.5" hidden="1" thickBot="1" x14ac:dyDescent="0.3">
      <c r="B15" s="102"/>
      <c r="C15" s="134"/>
      <c r="D15" s="105"/>
      <c r="E15" s="157"/>
      <c r="G15" s="157"/>
    </row>
    <row r="16" spans="1:8" ht="18.75" hidden="1" thickBot="1" x14ac:dyDescent="0.3">
      <c r="D16" s="113"/>
      <c r="F16" s="158"/>
    </row>
    <row r="17" spans="1:9" s="146" customFormat="1" ht="84" customHeight="1" thickTop="1" x14ac:dyDescent="0.25">
      <c r="B17" s="147"/>
      <c r="C17" s="35"/>
      <c r="D17" s="114"/>
      <c r="E17" s="148" t="s">
        <v>31</v>
      </c>
      <c r="F17" s="148" t="s">
        <v>32</v>
      </c>
      <c r="G17" s="148" t="s">
        <v>33</v>
      </c>
      <c r="H17" s="148" t="s">
        <v>34</v>
      </c>
      <c r="I17" s="148" t="s">
        <v>35</v>
      </c>
    </row>
    <row r="18" spans="1:9" s="146" customFormat="1" ht="18" customHeight="1" x14ac:dyDescent="0.25">
      <c r="B18" s="147"/>
      <c r="C18" s="35"/>
      <c r="D18" s="372" t="s">
        <v>36</v>
      </c>
      <c r="E18" s="372">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372">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372">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372">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372">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61" customFormat="1" ht="20.25" customHeight="1" x14ac:dyDescent="0.25">
      <c r="B19" s="33"/>
      <c r="C19" s="35"/>
      <c r="D19" s="115" t="s">
        <v>37</v>
      </c>
      <c r="E19" s="159" t="str">
        <f>IFERROR(AVERAGE('1'!AD71,'2'!AD71,'3'!AD71,'4'!AD71,'5'!AD71,'6'!AD71,'7'!AD71,'8'!AD71,'9'!AD71,'10'!AD71,'11'!AD71,'12'!AD71,'13'!AD71,'14'!AD71,'15'!AD71,'16'!AD71,'17'!AD71,'18'!AD71,'19'!AD71,'20'!AD71,'21'!AD71,'22'!AD71,'23'!AD71,'24'!AD71,'25'!AD71,'26'!AD71,'27'!AD71,'28'!AD71,'29'!AD71,'30'!AD71,'31'!AD71,'32'!AD71,'33'!AD71,'34'!AD71,'35'!AD71,'36'!AD191,'37'!AD192,'38'!AD192,'39'!AD192,'40'!AD192),"")</f>
        <v/>
      </c>
      <c r="F19" s="159" t="str">
        <f>IFERROR(AVERAGE('1'!AD71,'2'!AD71,'3'!AD71,'4'!AD71,'5'!AD71,'6'!AD71,'7'!AD71,'8'!AD71,'9'!AD71,'10'!AD71,'11'!AD71,'12'!AD71,'13'!AD71,'14'!AD71,'15'!AD71,'16'!AD71,'17'!AD71,'18'!AD71,'19'!AD71,'20'!AD71,'21'!AD71,'22'!AD71,'23'!AD71,'24'!AD71,'25'!AD71,'26'!AD71,'27'!AD71,'28'!AD71,'29'!AD71,'30'!AD71,'31'!AD71,'32'!AD71,'33'!AD71,'34'!AD71,'35'!AD71,'36'!AD191,'37'!AD192,'38'!AD192,'39'!AD192,'40'!AD192),"")</f>
        <v/>
      </c>
      <c r="G19" s="159" t="str">
        <f>IFERROR(AVERAGE('1'!AD71,'2'!AD71,'3'!AD71,'4'!AD71,'5'!AD71,'6'!AD71,'7'!AD71,'8'!AD71,'9'!AD71,'10'!AD71,'11'!AD71,'12'!AD71,'13'!AD71,'14'!AD71,'15'!AD71,'16'!AD71,'17'!AD71,'18'!AD71,'19'!AD71,'20'!AD71,'21'!AD71,'22'!AD71,'23'!AD71,'24'!AD71,'25'!AD71,'26'!AD71,'27'!AD71,'28'!AD71,'29'!AD71,'30'!AD71,'31'!AD71,'32'!AD71,'33'!AD71,'34'!AD71,'35'!AD71,'36'!AD191,'37'!AD192,'38'!AD192,'39'!AD192,'40'!AD192),"")</f>
        <v/>
      </c>
      <c r="H19" s="159" t="str">
        <f>IFERROR(AVERAGE('1'!AD71,'2'!AD71,'3'!AD71,'4'!AD71,'5'!AD71,'6'!AD71,'7'!AD71,'8'!AD71,'9'!AD71,'10'!AD71,'11'!AD71,'12'!AD71,'13'!AD71,'14'!AD71,'15'!AD71,'16'!AD71,'17'!AD71,'18'!AD71,'19'!AD71,'20'!AD71,'21'!AD71,'22'!AD71,'23'!AD71,'24'!AD71,'25'!AD71,'26'!AD71,'27'!AD71,'28'!AD71,'29'!AD71,'30'!AD71,'31'!AD71,'32'!AD71,'33'!AD71,'34'!AD71,'35'!AD71,'36'!AD191,'37'!AD192,'38'!AD192,'39'!AD192,'40'!AD192),"")</f>
        <v/>
      </c>
      <c r="I19" s="159" t="str">
        <f>IFERROR(AVERAGE('1'!AD71,'2'!AD71,'3'!AD71,'4'!AD71,'5'!AD71,'6'!AD71,'7'!AD71,'8'!AD71,'9'!AD71,'10'!AD71,'11'!AD71,'12'!AD71,'13'!AD71,'14'!AD71,'15'!AD71,'16'!AD71,'17'!AD71,'18'!AD71,'19'!AD71,'20'!AD71,'21'!AD71,'22'!AD71,'23'!AD71,'24'!AD71,'25'!AD71,'26'!AD71,'27'!AD71,'28'!AD71,'29'!AD71,'30'!AD71,'31'!AD71,'32'!AD71,'33'!AD71,'34'!AD71,'35'!AD71,'36'!AD191,'37'!AD192,'38'!AD192,'39'!AD192,'40'!AD192),"")</f>
        <v/>
      </c>
    </row>
    <row r="20" spans="1:9" s="2" customFormat="1" ht="15.75" x14ac:dyDescent="0.25">
      <c r="A20"/>
      <c r="B20" s="38"/>
      <c r="C20" s="135" t="str">
        <f>Référentiel!C14</f>
        <v>Accueil</v>
      </c>
      <c r="D20" s="116">
        <f t="shared" ref="D20:D35" si="0">IFERROR(AVERAGE(E20:H20),"")</f>
        <v>1</v>
      </c>
      <c r="E20" s="116">
        <f>IFERROR(AVERAGE('1'!D21,'2'!D22,'3'!D21,'4'!D22,'5'!D21,'6'!D21,'7'!D21,'8'!D21,'9'!D21,'10'!D21,'11'!D21,'12'!D21,'13'!D21,'14'!D21,'15'!D21,'16'!D21,'17'!D21,'18'!D21,'19'!D21,'20'!D21,'21'!D21,'22'!D21,'23'!D21,'24'!D21,'25'!D21,'26'!D21,'27'!D21,'28'!D21,'29'!D21,'30'!D21,'31'!D21,'32'!D21,'33'!D21,'34'!D21,'35'!D21,'36'!D21,'37'!D21,'38'!D21,'39'!D21,'40'!D21),"")</f>
        <v>1</v>
      </c>
      <c r="F20" s="116" t="str">
        <f>IFERROR(AVERAGE('1'!I21,'2'!I21,'3'!I21,'4'!I21,'5'!I21,'6'!I21,'7'!I21,'8'!I21,'9'!I21,'10'!I21,'11'!I21,'12'!I21,'13'!I21,'14'!I21,'15'!I21,'16'!I21,'17'!I21,'18'!I21,'19'!I21,'20'!I21,'21'!I21,'22'!I21,'23'!I21,'24'!I21,'25'!I21,'26'!I21,'27'!I21,'28'!I21,'29'!I21,'30'!I21,'31'!I21,'32'!I21,'33'!I21,'34'!I21,'35'!I21,'36'!I21,'37'!I21,'38'!I21,'39'!I21,'40'!I21),"")</f>
        <v/>
      </c>
      <c r="G20" s="116" t="str">
        <f>IFERROR(AVERAGE('1'!O21,'2'!O21,'3'!O21,'4'!O21,'5'!O21,'6'!O21,'7'!O21,'8'!O21,'9'!O21,'10'!O21,'11'!O21,'12'!O21,'13'!O21,'14'!O21,'15'!O21,'16'!O21,'17'!O21,'18'!O21,'19'!O21,'20'!O21,'21'!O21,'22'!O21,'23'!O21,'24'!O21,'25'!O21,'26'!O21,'27'!O21,'28'!O21,'29'!O21,'30'!O21,'31'!O21,'32'!O21,'33'!O21,'34'!O21,'35'!O21,'36'!O21,'37'!O21,'38'!O21,'39'!O21,'40'!O21),"")</f>
        <v/>
      </c>
      <c r="H20" s="116" t="str">
        <f>IFERROR(AVERAGE('1'!U21,'2'!U21,'3'!U21,'4'!U21,'5'!U21,'6'!U21,'7'!U21,'8'!U21,'9'!U21,'10'!U21,'11'!U21,'12'!U21,'13'!U21,'14'!U21,'15'!U21,'16'!U21,'17'!U21,'18'!U21,'19'!U21,'20'!U21,'21'!U21,'22'!U21,'23'!U21,'24'!U21,'25'!U21,'26'!U21,'27'!U21,'28'!U21,'29'!U21,'30'!U21,'31'!U21,'32'!U21,'33'!U21,'34'!U21,'35'!U21,'36'!U21,'37'!U21,'38'!U21,'39'!U21,'40'!U21),"")</f>
        <v/>
      </c>
      <c r="I20" s="116" t="str">
        <f>IFERROR(AVERAGE('1'!AD71,'2'!AA21,'3'!AA21,'4'!AA21,'5'!AA21,'6'!AA21,'7'!AA21,'8'!AA21,'9'!AA21,'10'!AA21,'11'!AA21,'12'!AA21,'13'!AA21,'14'!AA21,'15'!AA21,'16'!AA21,'17'!AA21,'18'!AA21,'19'!AA21,'20'!AA21,'21'!AA21,'22'!AA21,'23'!AA21,'24'!AA21,'25'!AA21,'26'!AA21,'27'!AA21,'28'!AA21,'29'!AA21,'30'!AA21,'31'!AA21,'32'!AA21,'33'!AA21,'34'!AA21,'35'!AA21,'36'!AA21,'37'!AA21,'38'!AA21,'39'!AA21,'40'!AA21),"")</f>
        <v/>
      </c>
    </row>
    <row r="21" spans="1:9" s="2" customFormat="1" ht="18" x14ac:dyDescent="0.25">
      <c r="A21"/>
      <c r="B21" s="39"/>
      <c r="C21" s="131" t="str">
        <f>Référentiel!C15</f>
        <v xml:space="preserve">Accueil du client </v>
      </c>
      <c r="D21" s="124">
        <f t="shared" si="0"/>
        <v>1</v>
      </c>
      <c r="E21" s="124">
        <f>IFERROR(AVERAGE('1'!D22,'2'!D22,'3'!D22,'4'!D22,'5'!D22,'6'!D22,'7'!D22,'8'!D22,'9'!D22,'10'!D22,'11'!D22,'12'!D22,'13'!D22,'14'!D22,'15'!D22,'16'!D22,'17'!D22,'18'!D22,'19'!D22,'20'!D22,'21'!D22,'22'!D22,'23'!D22,'24'!D22,'25'!D22,'26'!D22,'27'!D22,'28'!D22,'29'!D22,'30'!D22,'31'!D22,'32'!D22,'33'!D22,'34'!D22,'35'!D22,'36'!D22,'37'!D22,'38'!D22,'39'!D22,'40'!D22),"")</f>
        <v>1</v>
      </c>
      <c r="F21" s="124" t="str">
        <f>IFERROR(AVERAGE('1'!I22,'2'!I22,'3'!I22,'4'!I22,'5'!I22,'6'!I22,'7'!I22,'8'!I22,'9'!I22,'10'!I22,'11'!I22,'12'!I22,'13'!I22,'14'!I22,'15'!I22,'16'!I22,'17'!I22,'18'!I22,'19'!I22,'20'!I22,'21'!I22,'22'!I22,'23'!I22,'24'!I22,'25'!I22,'26'!I22,'27'!I22,'28'!I22,'29'!I22,'30'!I22,'31'!I22,'32'!I22,'33'!I22,'34'!I22,'35'!I22,'36'!I22,'37'!I22,'38'!I22,'39'!I22,'40'!I22),"")</f>
        <v/>
      </c>
      <c r="G21" s="124" t="str">
        <f>IFERROR(AVERAGE('1'!O22,'2'!O22,'3'!O22,'4'!O22,'5'!O22,'6'!O22,'7'!O22,'8'!O22,'9'!O22,'10'!O22,'11'!O22,'12'!O22,'13'!O22,'14'!O22,'15'!O22,'16'!O22,'17'!O22,'18'!O22,'19'!O22,'20'!O22,'21'!O22,'22'!O22,'23'!O22,'24'!O22,'25'!O22,'26'!O22,'27'!O22,'28'!O22,'29'!O22,'30'!O22,'31'!O22,'32'!O22,'33'!O22,'34'!O22,'35'!O22,'36'!O22,'37'!O22,'38'!O22,'39'!O22,'40'!O22),"")</f>
        <v/>
      </c>
      <c r="H21" s="124" t="str">
        <f>IFERROR(AVERAGE('1'!U22,'2'!U22,'3'!U22,'4'!U22,'5'!U22,'6'!U22,'7'!U22,'8'!U22,'9'!U22,'10'!U22,'11'!U22,'12'!U22,'13'!U22,'14'!U22,'15'!U22,'16'!U22,'17'!U22,'18'!U22,'19'!U22,'20'!U22,'21'!U22,'22'!U22,'23'!U22,'24'!U22,'25'!U22,'26'!U22,'27'!U22,'28'!U22,'29'!U22,'30'!U22,'31'!U22,'32'!U22,'33'!U22,'34'!U22,'35'!U22,'36'!U22,'37'!U22,'38'!U22,'39'!U22,'40'!U22),"")</f>
        <v/>
      </c>
      <c r="I21" s="124" t="str">
        <f>IFERROR(AVERAGE('1'!AA22,'2'!AA22,'3'!AA22,'4'!AA22,'5'!AA22,'6'!AA22,'7'!AA22,'8'!AA22,'9'!AA22,'10'!AA22,'11'!AA22,'12'!AA22,'13'!AA22,'14'!AA22,'15'!AA22,'16'!AA22,'17'!AA22,'18'!AA22,'19'!AA22,'20'!AA22,'21'!AA22,'22'!AA22,'23'!AA22,'24'!AA22,'25'!AA22,'26'!AA22,'27'!AA22,'28'!AA22,'29'!AA22,'30'!AA22,'31'!AA22,'32'!AA22,'33'!AA22,'34'!AA22,'35'!AA22,'36'!AA22,'37'!AA22,'38'!AA22,'39'!AA22,'40'!AA22),"")</f>
        <v/>
      </c>
    </row>
    <row r="22" spans="1:9" s="2" customFormat="1" ht="18" x14ac:dyDescent="0.25">
      <c r="A22"/>
      <c r="B22" s="38"/>
      <c r="C22" s="131" t="str">
        <f>Référentiel!C16</f>
        <v>Présentation</v>
      </c>
      <c r="D22" s="124">
        <f t="shared" si="0"/>
        <v>1</v>
      </c>
      <c r="E22" s="124">
        <f>IFERROR(AVERAGE('1'!D23,'2'!D23,'3'!D23,'4'!D23,'5'!D23,'6'!D23,'7'!D23,'8'!D23,'9'!D23,'10'!D23,'11'!D23,'12'!D23,'13'!D23,'14'!D23,'15'!D23,'16'!D23,'17'!D23,'18'!D23,'19'!D23,'20'!D23,'21'!D23,'22'!D23,'23'!D23,'24'!D23,'25'!D23,'26'!D23,'27'!D23,'28'!D23,'29'!D23,'30'!D23,'31'!D23,'32'!D23,'33'!D23,'34'!D23,'35'!D23,'36'!D23,'37'!D23,'38'!D23,'39'!D23,'40'!D23),"")</f>
        <v>1</v>
      </c>
      <c r="F22" s="124" t="str">
        <f>IFERROR(AVERAGE('1'!I23,'2'!I23,'3'!I23,'4'!I23,'5'!I23,'6'!I23,'7'!I23,'8'!I23,'9'!I23,'10'!I23,'11'!I23,'12'!I23,'13'!I23,'14'!I23,'15'!I23,'16'!I23,'17'!I23,'18'!I23,'19'!I23,'20'!I23,'21'!I23,'22'!I23,'23'!I23,'24'!I23,'25'!I23,'26'!I23,'27'!I23,'28'!I23,'29'!I23,'30'!I23,'31'!I23,'32'!I23,'33'!I23,'34'!I23,'35'!I23,'36'!I23,'37'!I23,'38'!I23,'39'!I23,'40'!I23),"")</f>
        <v/>
      </c>
      <c r="G22" s="124" t="str">
        <f>IFERROR(AVERAGE('1'!O23,'2'!O23,'3'!O23,'4'!O23,'5'!O23,'6'!O23,'7'!O23,'8'!O23,'9'!O23,'10'!O23,'11'!O23,'12'!O23,'13'!O23,'14'!O23,'15'!O23,'16'!O23,'17'!O23,'18'!O23,'19'!O23,'20'!O23,'21'!O23,'22'!O23,'23'!O23,'24'!O23,'25'!O23,'26'!O23,'27'!O23,'28'!O23,'29'!O23,'30'!O23,'31'!O23,'32'!O23,'33'!O23,'34'!O23,'35'!O23,'36'!O23,'37'!O23,'38'!O23,'39'!O23,'40'!O23),"")</f>
        <v/>
      </c>
      <c r="H22" s="124" t="str">
        <f>IFERROR(AVERAGE('1'!U23,'2'!U23,'3'!U23,'4'!U23,'5'!U23,'6'!U23,'7'!U23,'8'!U23,'9'!U23,'10'!U23,'11'!U23,'12'!U23,'13'!U23,'14'!U23,'15'!U23,'16'!U23,'17'!U23,'18'!U23,'19'!U23,'20'!U23,'21'!U23,'22'!U23,'23'!U23,'24'!U23,'25'!U23,'26'!U23,'27'!U23,'28'!U23,'29'!U23,'30'!U23,'31'!U23,'32'!U23,'33'!U23,'34'!U23,'35'!U23,'36'!U23,'37'!U23,'38'!U23,'39'!U23,'40'!U23),"")</f>
        <v/>
      </c>
      <c r="I22" s="124" t="str">
        <f>IFERROR(AVERAGE('1'!AA23,'2'!AA23,'3'!AA23,'4'!AA23,'5'!AA23,'6'!AA23,'7'!AA23,'8'!AA23,'9'!AA23,'10'!AA23,'11'!AA23,'12'!AA23,'13'!AA23,'14'!AA23,'15'!AA23,'16'!AA23,'17'!AA23,'18'!AA23,'19'!AA23,'20'!AA23,'21'!AA23,'22'!AA23,'23'!AA23,'24'!AA23,'25'!AA23,'26'!AA23,'27'!AA23,'28'!AA23,'29'!AA23,'30'!AA23,'31'!AA23,'32'!AA23,'33'!AA23,'34'!AA23,'35'!AA23,'36'!AA23,'37'!AA23,'38'!AA23,'39'!AA23,'40'!AA23),"")</f>
        <v/>
      </c>
    </row>
    <row r="23" spans="1:9" s="2" customFormat="1" ht="18" hidden="1" x14ac:dyDescent="0.25">
      <c r="A23"/>
      <c r="B23" s="38"/>
      <c r="C23" s="131" t="e">
        <f>Référentiel!#REF!</f>
        <v>#REF!</v>
      </c>
      <c r="D23" s="124" t="str">
        <f t="shared" si="0"/>
        <v/>
      </c>
      <c r="E23" s="124" t="str">
        <f>IFERROR(AVERAGE('1'!D24,'2'!D24,'3'!D24,'4'!D24,'5'!D24,'6'!D24,'7'!D24,'8'!D24,'9'!D24,'10'!D24,'11'!D24,'12'!D24,'13'!D24,'14'!D24,'15'!D24,'16'!D24,'17'!D24,'18'!D24,'19'!D24,'20'!D24,'21'!D24,'22'!D24,'23'!D24,'24'!D24,'25'!D24,'26'!D24,'27'!D24,'28'!D24,'29'!D24,'30'!D24,'31'!D24,'32'!D24,'33'!D24,'34'!D24,'35'!D24,'36'!D24,'37'!D24,'38'!D24,'39'!D24,'40'!D24),"")</f>
        <v/>
      </c>
      <c r="F23" s="124" t="str">
        <f>IFERROR(AVERAGE('1'!I24,'2'!I24,'3'!I24,'4'!I24,'5'!I24,'6'!I24,'7'!I24,'8'!I24,'9'!I24,'10'!I24,'11'!I24,'12'!I24,'13'!I24,'14'!I24,'15'!I24,'16'!I24,'17'!I24,'18'!I24,'19'!I24,'20'!I24,'21'!I24,'22'!I24,'23'!I24,'24'!I24,'25'!I24,'26'!I24,'27'!I24,'28'!I24,'29'!I24,'30'!I24,'31'!I24,'32'!I24,'33'!I24,'34'!I24,'35'!I24,'36'!I24,'37'!I24,'38'!I24,'39'!I24,'40'!I24),"")</f>
        <v/>
      </c>
      <c r="G23" s="124" t="str">
        <f>IFERROR(AVERAGE('1'!O24,'2'!O24,'3'!O24,'4'!O24,'5'!O24,'6'!O24,'7'!O24,'8'!O24,'9'!O24,'10'!O24,'11'!O24,'12'!O24,'13'!O24,'14'!O24,'15'!O24,'16'!O24,'17'!O24,'18'!O24,'19'!O24,'20'!O24,'21'!O24,'22'!O24,'23'!O24,'24'!O24,'25'!O24,'26'!O24,'27'!O24,'28'!O24,'29'!O24,'30'!O24,'31'!O24,'32'!O24,'33'!O24,'34'!O24,'35'!O24,'36'!O24,'37'!O24,'38'!O24,'39'!O24,'40'!O24),"")</f>
        <v/>
      </c>
      <c r="H23" s="124" t="str">
        <f>IFERROR(AVERAGE('1'!U24,'2'!U24,'3'!U24,'4'!U24,'5'!U24,'6'!U24,'7'!U24,'8'!U24,'9'!U24,'10'!U24,'11'!U24,'12'!U24,'13'!U24,'14'!U24,'15'!U24,'16'!U24,'17'!U24,'18'!U24,'19'!U24,'20'!U24,'21'!U24,'22'!U24,'23'!U24,'24'!U24,'25'!U24,'26'!U24,'27'!U24,'28'!U24,'29'!U24,'30'!U24,'31'!U24,'32'!U24,'33'!U24,'34'!U24,'35'!U24,'36'!U24,'37'!U24,'38'!U24,'39'!U24,'40'!U24),"")</f>
        <v/>
      </c>
      <c r="I23" s="124" t="str">
        <f>IFERROR(AVERAGE('1'!AA24,'2'!AA24,'3'!AA24,'4'!AA24,'5'!AA24,'6'!AA24,'7'!AA24,'8'!AA24,'9'!AA24,'10'!AA24,'11'!AA24,'12'!AA24,'13'!AA24,'14'!AA24,'15'!AA24,'16'!AA24,'17'!AA24,'18'!AA24,'19'!AA24,'20'!AA24,'21'!AA24,'22'!AA24,'23'!AA24,'24'!AA24,'25'!AA24,'26'!AA24,'27'!AA24,'28'!AA24,'29'!AA24,'30'!AA24,'31'!AA24,'32'!AA24,'33'!AA24,'34'!AA24,'35'!AA24,'36'!AA24,'37'!AA24,'38'!AA24,'39'!AA24,'40'!AA24),"")</f>
        <v/>
      </c>
    </row>
    <row r="24" spans="1:9" s="2" customFormat="1" ht="18" hidden="1" x14ac:dyDescent="0.25">
      <c r="A24"/>
      <c r="B24" s="40"/>
      <c r="C24" s="131" t="e">
        <f>Référentiel!#REF!</f>
        <v>#REF!</v>
      </c>
      <c r="D24" s="124" t="str">
        <f t="shared" si="0"/>
        <v/>
      </c>
      <c r="E24" s="124" t="str">
        <f>IFERROR(AVERAGE('1'!D25,'2'!D25,'3'!D25,'4'!D25,'5'!D25,'6'!D25,'7'!D25,'8'!D25,'9'!D25,'10'!D25,'11'!D25,'12'!D25,'13'!D25,'14'!D25,'15'!D25,'16'!D25,'17'!D25,'18'!D25,'19'!D25,'20'!D25,'21'!D25,'22'!D25,'23'!D25,'24'!D25,'25'!D25,'26'!D25,'27'!D25,'28'!D25,'29'!D25,'30'!D25,'31'!D25,'32'!D25,'33'!D25,'34'!D25,'35'!D25,'36'!D25,'37'!D25,'38'!D25,'39'!D25,'40'!D25),"")</f>
        <v/>
      </c>
      <c r="F24" s="124" t="str">
        <f>IFERROR(AVERAGE('1'!I25,'2'!I25,'3'!I25,'4'!I25,'5'!I25,'6'!I25,'7'!I25,'8'!I25,'9'!I25,'10'!I25,'11'!I25,'12'!I25,'13'!I25,'14'!I25,'15'!I25,'16'!I25,'17'!I25,'18'!I25,'19'!I25,'20'!I25,'21'!I25,'22'!I25,'23'!I25,'24'!I25,'25'!I25,'26'!I25,'27'!I25,'28'!I25,'29'!I25,'30'!I25,'31'!I25,'32'!I25,'33'!I25,'34'!I25,'35'!I25,'36'!I25,'37'!I25,'38'!I25,'39'!I25,'40'!I25),"")</f>
        <v/>
      </c>
      <c r="G24" s="124" t="str">
        <f>IFERROR(AVERAGE('1'!O25,'2'!O25,'3'!O25,'4'!O25,'5'!O25,'6'!O25,'7'!O25,'8'!O25,'9'!O25,'10'!O25,'11'!O25,'12'!O25,'13'!O25,'14'!O25,'15'!O25,'16'!O25,'17'!O25,'18'!O25,'19'!O25,'20'!O25,'21'!O25,'22'!O25,'23'!O25,'24'!O25,'25'!O25,'26'!O25,'27'!O25,'28'!O25,'29'!O25,'30'!O25,'31'!O25,'32'!O25,'33'!O25,'34'!O25,'35'!O25,'36'!O25,'37'!O25,'38'!O25,'39'!O25,'40'!O25),"")</f>
        <v/>
      </c>
      <c r="H24" s="124" t="str">
        <f>IFERROR(AVERAGE('1'!U25,'2'!U25,'3'!U25,'4'!U25,'5'!U25,'6'!U25,'7'!U25,'8'!U25,'9'!U25,'10'!U25,'11'!U25,'12'!U25,'13'!U25,'14'!U25,'15'!U25,'16'!U25,'17'!U25,'18'!U25,'19'!U25,'20'!U25,'21'!U25,'22'!U25,'23'!U25,'24'!U25,'25'!U25,'26'!U25,'27'!U25,'28'!U25,'29'!U25,'30'!U25,'31'!U25,'32'!U25,'33'!U25,'34'!U25,'35'!U25,'36'!U25,'37'!U25,'38'!U25,'39'!U25,'40'!U25),"")</f>
        <v/>
      </c>
      <c r="I24" s="124" t="str">
        <f>IFERROR(AVERAGE('1'!AA25,'2'!AA25,'3'!AA25,'4'!AA25,'5'!AA25,'6'!AA25,'7'!AA25,'8'!AA25,'9'!AA25,'10'!AA25,'11'!AA25,'12'!AA25,'13'!AA25,'14'!AA25,'15'!AA25,'16'!AA25,'17'!AA25,'18'!AA25,'19'!AA25,'20'!AA25,'21'!AA25,'22'!AA25,'23'!AA25,'24'!AA25,'25'!AA25,'26'!AA25,'27'!AA25,'28'!AA25,'29'!AA25,'30'!AA25,'31'!AA25,'32'!AA25,'33'!AA25,'34'!AA25,'35'!AA25,'36'!AA25,'37'!AA25,'38'!AA25,'39'!AA25,'40'!AA25),"")</f>
        <v/>
      </c>
    </row>
    <row r="25" spans="1:9" s="2" customFormat="1" ht="18" hidden="1" x14ac:dyDescent="0.25">
      <c r="A25"/>
      <c r="B25" s="4"/>
      <c r="C25" s="131" t="e">
        <f>Référentiel!#REF!</f>
        <v>#REF!</v>
      </c>
      <c r="D25" s="124" t="str">
        <f t="shared" si="0"/>
        <v/>
      </c>
      <c r="E25" s="124" t="str">
        <f>IFERROR(AVERAGE('1'!D26,'2'!D26,'3'!D26,'4'!D26,'5'!D26,'6'!D26,'7'!D26,'8'!D26,'9'!D26,'10'!D26,'11'!D26,'12'!D26,'13'!D26,'14'!D26,'15'!D26,'16'!D26,'17'!D26,'18'!D26,'19'!D26,'20'!D26,'21'!D26,'22'!D26,'23'!D26,'24'!D26,'25'!D26,'26'!D26,'27'!D26,'28'!D26,'29'!D26,'30'!D26,'31'!D26,'32'!D26,'33'!D26,'34'!D26,'35'!D26,'36'!D26,'37'!D26,'38'!D26,'39'!D26,'40'!D26),"")</f>
        <v/>
      </c>
      <c r="F25" s="124" t="str">
        <f>IFERROR(AVERAGE('1'!I26,'2'!I26,'3'!I26,'4'!I26,'5'!I26,'6'!I26,'7'!I26,'8'!I26,'9'!I26,'10'!I26,'11'!I26,'12'!I26,'13'!I26,'14'!I26,'15'!I26,'16'!I26,'17'!I26,'18'!I26,'19'!I26,'20'!I26,'21'!I26,'22'!I26,'23'!I26,'24'!I26,'25'!I26,'26'!I26,'27'!I26,'28'!I26,'29'!I26,'30'!I26,'31'!I26,'32'!I26,'33'!I26,'34'!I26,'35'!I26,'36'!I26,'37'!I26,'38'!I26,'39'!I26,'40'!I26),"")</f>
        <v/>
      </c>
      <c r="G25" s="124" t="str">
        <f>IFERROR(AVERAGE('1'!O26,'2'!O26,'3'!O26,'4'!O26,'5'!O26,'6'!O26,'7'!O26,'8'!O26,'9'!O26,'10'!O26,'11'!O26,'12'!O26,'13'!O26,'14'!O26,'15'!O26,'16'!O26,'17'!O26,'18'!O26,'19'!O26,'20'!O26,'21'!O26,'22'!O26,'23'!O26,'24'!O26,'25'!O26,'26'!O26,'27'!O26,'28'!O26,'29'!O26,'30'!O26,'31'!O26,'32'!O26,'33'!O26,'34'!O26,'35'!O26,'36'!O26,'37'!O26,'38'!O26,'39'!O26,'40'!O26),"")</f>
        <v/>
      </c>
      <c r="H25" s="124" t="str">
        <f>IFERROR(AVERAGE('1'!U26,'2'!U26,'3'!U26,'4'!U26,'5'!U26,'6'!U26,'7'!U26,'8'!U26,'9'!U26,'10'!U26,'11'!U26,'12'!U26,'13'!U26,'14'!U26,'15'!U26,'16'!U26,'17'!U26,'18'!U26,'19'!U26,'20'!U26,'21'!U26,'22'!U26,'23'!U26,'24'!U26,'25'!U26,'26'!U26,'27'!U26,'28'!U26,'29'!U26,'30'!U26,'31'!U26,'32'!U26,'33'!U26,'34'!U26,'35'!U26,'36'!U26,'37'!U26,'38'!U26,'39'!U26,'40'!U26),"")</f>
        <v/>
      </c>
      <c r="I25" s="124" t="str">
        <f>IFERROR(AVERAGE('1'!AA26,'2'!AA26,'3'!AA26,'4'!AA26,'5'!AA26,'6'!AA26,'7'!AA26,'8'!AA26,'9'!AA26,'10'!AA26,'11'!AA26,'12'!AA26,'13'!AA26,'14'!AA26,'15'!AA26,'16'!AA26,'17'!AA26,'18'!AA26,'19'!AA26,'20'!AA26,'21'!AA26,'22'!AA26,'23'!AA26,'24'!AA26,'25'!AA26,'26'!AA26,'27'!AA26,'28'!AA26,'29'!AA26,'30'!AA26,'31'!AA26,'32'!AA26,'33'!AA26,'34'!AA26,'35'!AA26,'36'!AA26,'37'!AA26,'38'!AA26,'39'!AA26,'40'!AA26),"")</f>
        <v/>
      </c>
    </row>
    <row r="26" spans="1:9" s="2" customFormat="1" ht="18" hidden="1" x14ac:dyDescent="0.25">
      <c r="A26"/>
      <c r="B26" s="4"/>
      <c r="C26" s="131" t="e">
        <f>Référentiel!#REF!</f>
        <v>#REF!</v>
      </c>
      <c r="D26" s="124" t="str">
        <f t="shared" si="0"/>
        <v/>
      </c>
      <c r="E26" s="124" t="str">
        <f>IFERROR(AVERAGE('1'!#REF!,'2'!#REF!,'3'!#REF!,'4'!#REF!,'5'!#REF!,'6'!#REF!,'7'!#REF!,'8'!#REF!,'9'!#REF!,'10'!#REF!,'11'!#REF!,'12'!#REF!,'13'!#REF!,'14'!#REF!,'15'!#REF!,'16'!#REF!,'17'!#REF!,'18'!#REF!,'19'!#REF!,'20'!#REF!,'21'!#REF!,'22'!#REF!,'23'!#REF!,'24'!#REF!,'25'!#REF!,'26'!#REF!,'27'!#REF!,'28'!#REF!,'29'!#REF!,'30'!#REF!,'31'!#REF!,'32'!#REF!,'33'!#REF!,'34'!#REF!,'35'!#REF!,'36'!D27,'37'!D27,'38'!D27,'39'!D27,'40'!D27),"")</f>
        <v/>
      </c>
      <c r="F26" s="124" t="str">
        <f>IFERROR(AVERAGE('1'!#REF!,'2'!#REF!,'3'!#REF!,'4'!#REF!,'5'!#REF!,'6'!#REF!,'7'!#REF!,'8'!#REF!,'9'!#REF!,'10'!#REF!,'11'!#REF!,'12'!#REF!,'13'!#REF!,'14'!#REF!,'15'!#REF!,'16'!#REF!,'17'!#REF!,'18'!#REF!,'19'!#REF!,'20'!#REF!,'21'!#REF!,'22'!#REF!,'23'!#REF!,'24'!#REF!,'25'!#REF!,'26'!#REF!,'27'!#REF!,'28'!#REF!,'29'!#REF!,'30'!#REF!,'31'!#REF!,'32'!#REF!,'33'!#REF!,'34'!#REF!,'35'!#REF!,'36'!I27,'37'!I27,'38'!I27,'39'!I27,'40'!I27),"")</f>
        <v/>
      </c>
      <c r="G26" s="124" t="str">
        <f>IFERROR(AVERAGE('1'!#REF!,'2'!#REF!,'3'!#REF!,'4'!#REF!,'5'!#REF!,'6'!#REF!,'7'!#REF!,'8'!#REF!,'9'!#REF!,'10'!#REF!,'11'!#REF!,'12'!#REF!,'13'!#REF!,'14'!#REF!,'15'!#REF!,'16'!#REF!,'17'!#REF!,'18'!#REF!,'19'!#REF!,'20'!#REF!,'21'!#REF!,'22'!#REF!,'23'!#REF!,'24'!#REF!,'25'!#REF!,'26'!#REF!,'27'!#REF!,'28'!#REF!,'29'!#REF!,'30'!#REF!,'31'!#REF!,'32'!#REF!,'33'!#REF!,'34'!#REF!,'35'!#REF!,'36'!O27,'37'!O27,'38'!O27,'39'!O27,'40'!O27),"")</f>
        <v/>
      </c>
      <c r="H26" s="124" t="str">
        <f>IFERROR(AVERAGE('1'!#REF!,'2'!#REF!,'3'!#REF!,'4'!#REF!,'5'!#REF!,'6'!#REF!,'7'!#REF!,'8'!#REF!,'9'!#REF!,'10'!#REF!,'11'!#REF!,'12'!#REF!,'13'!#REF!,'14'!#REF!,'15'!#REF!,'16'!#REF!,'17'!#REF!,'18'!#REF!,'19'!#REF!,'20'!#REF!,'21'!#REF!,'22'!#REF!,'23'!#REF!,'24'!#REF!,'25'!#REF!,'26'!#REF!,'27'!#REF!,'28'!#REF!,'29'!#REF!,'30'!#REF!,'31'!#REF!,'32'!#REF!,'33'!#REF!,'34'!#REF!,'35'!#REF!,'36'!U27,'37'!U27,'38'!U27,'39'!U27,'40'!U27),"")</f>
        <v/>
      </c>
      <c r="I26" s="124" t="str">
        <f>IFERROR(AVERAGE('1'!#REF!,'2'!#REF!,'3'!#REF!,'4'!#REF!,'5'!#REF!,'6'!#REF!,'7'!#REF!,'8'!#REF!,'9'!#REF!,'10'!#REF!,'11'!#REF!,'12'!#REF!,'13'!#REF!,'14'!#REF!,'15'!#REF!,'16'!#REF!,'17'!#REF!,'18'!#REF!,'19'!#REF!,'20'!#REF!,'21'!#REF!,'22'!#REF!,'23'!#REF!,'24'!#REF!,'25'!#REF!,'26'!#REF!,'27'!#REF!,'28'!#REF!,'29'!#REF!,'30'!#REF!,'31'!#REF!,'32'!#REF!,'33'!#REF!,'34'!#REF!,'35'!#REF!,'36'!AA27,'37'!AA27,'38'!AA27,'39'!AA27,'40'!AA27),"")</f>
        <v/>
      </c>
    </row>
    <row r="27" spans="1:9" s="2" customFormat="1" ht="18" hidden="1" x14ac:dyDescent="0.25">
      <c r="A27"/>
      <c r="B27" s="4"/>
      <c r="C27" s="131" t="e">
        <f>Référentiel!#REF!</f>
        <v>#REF!</v>
      </c>
      <c r="D27" s="124" t="str">
        <f t="shared" si="0"/>
        <v/>
      </c>
      <c r="E27" s="124" t="str">
        <f>IFERROR(AVERAGE('1'!#REF!,'2'!#REF!,'3'!#REF!,'4'!#REF!,'5'!#REF!,'6'!#REF!,'7'!#REF!,'8'!#REF!,'9'!#REF!,'10'!#REF!,'11'!#REF!,'12'!#REF!,'13'!#REF!,'14'!#REF!,'15'!#REF!,'16'!#REF!,'17'!#REF!,'18'!#REF!,'19'!#REF!,'20'!#REF!,'21'!#REF!,'22'!#REF!,'23'!#REF!,'24'!#REF!,'25'!#REF!,'26'!#REF!,'27'!#REF!,'28'!#REF!,'29'!#REF!,'30'!#REF!,'31'!#REF!,'32'!#REF!,'33'!#REF!,'34'!#REF!,'35'!#REF!,'36'!D28,'37'!D28,'38'!D28,'39'!D28,'40'!D28),"")</f>
        <v/>
      </c>
      <c r="F27" s="124" t="str">
        <f>IFERROR(AVERAGE('1'!#REF!,'2'!#REF!,'3'!#REF!,'4'!#REF!,'5'!#REF!,'6'!#REF!,'7'!#REF!,'8'!#REF!,'9'!#REF!,'10'!#REF!,'11'!#REF!,'12'!#REF!,'13'!#REF!,'14'!#REF!,'15'!#REF!,'16'!#REF!,'17'!#REF!,'18'!#REF!,'19'!#REF!,'20'!#REF!,'21'!#REF!,'22'!#REF!,'23'!#REF!,'24'!#REF!,'25'!#REF!,'26'!#REF!,'27'!#REF!,'28'!#REF!,'29'!#REF!,'30'!#REF!,'31'!#REF!,'32'!#REF!,'33'!#REF!,'34'!#REF!,'35'!#REF!,'36'!I28,'37'!I28,'38'!I28,'39'!I28,'40'!I28),"")</f>
        <v/>
      </c>
      <c r="G27" s="124" t="str">
        <f>IFERROR(AVERAGE('1'!#REF!,'2'!#REF!,'3'!#REF!,'4'!#REF!,'5'!#REF!,'6'!#REF!,'7'!#REF!,'8'!#REF!,'9'!#REF!,'10'!#REF!,'11'!#REF!,'12'!#REF!,'13'!#REF!,'14'!#REF!,'15'!#REF!,'16'!#REF!,'17'!#REF!,'18'!#REF!,'19'!#REF!,'20'!#REF!,'21'!#REF!,'22'!#REF!,'23'!#REF!,'24'!#REF!,'25'!#REF!,'26'!#REF!,'27'!#REF!,'28'!#REF!,'29'!#REF!,'30'!#REF!,'31'!#REF!,'32'!#REF!,'33'!#REF!,'34'!#REF!,'35'!#REF!,'36'!O28,'37'!O28,'38'!O28,'39'!O28,'40'!O28),"")</f>
        <v/>
      </c>
      <c r="H27" s="124" t="str">
        <f>IFERROR(AVERAGE('1'!#REF!,'2'!#REF!,'3'!#REF!,'4'!#REF!,'5'!#REF!,'6'!#REF!,'7'!#REF!,'8'!#REF!,'9'!#REF!,'10'!#REF!,'11'!#REF!,'12'!#REF!,'13'!#REF!,'14'!#REF!,'15'!#REF!,'16'!#REF!,'17'!#REF!,'18'!#REF!,'19'!#REF!,'20'!#REF!,'21'!#REF!,'22'!#REF!,'23'!#REF!,'24'!#REF!,'25'!#REF!,'26'!#REF!,'27'!#REF!,'28'!#REF!,'29'!#REF!,'30'!#REF!,'31'!#REF!,'32'!#REF!,'33'!#REF!,'34'!#REF!,'35'!#REF!,'36'!U28,'37'!U28,'38'!U28,'39'!U28,'40'!U28),"")</f>
        <v/>
      </c>
      <c r="I27" s="124" t="str">
        <f>IFERROR(AVERAGE('1'!#REF!,'2'!#REF!,'3'!#REF!,'4'!#REF!,'5'!#REF!,'6'!#REF!,'7'!#REF!,'8'!#REF!,'9'!#REF!,'10'!#REF!,'11'!#REF!,'12'!#REF!,'13'!#REF!,'14'!#REF!,'15'!#REF!,'16'!#REF!,'17'!#REF!,'18'!#REF!,'19'!#REF!,'20'!#REF!,'21'!#REF!,'22'!#REF!,'23'!#REF!,'24'!#REF!,'25'!#REF!,'26'!#REF!,'27'!#REF!,'28'!#REF!,'29'!#REF!,'30'!#REF!,'31'!#REF!,'32'!#REF!,'33'!#REF!,'34'!#REF!,'35'!#REF!,'36'!AA28,'37'!AA28,'38'!AA28,'39'!AA28,'40'!AA28),"")</f>
        <v/>
      </c>
    </row>
    <row r="28" spans="1:9" s="2" customFormat="1" ht="18" hidden="1" x14ac:dyDescent="0.25">
      <c r="A28"/>
      <c r="B28" s="4"/>
      <c r="C28" s="131" t="e">
        <f>Référentiel!#REF!</f>
        <v>#REF!</v>
      </c>
      <c r="D28" s="124" t="str">
        <f t="shared" si="0"/>
        <v/>
      </c>
      <c r="E28" s="124" t="str">
        <f>IFERROR(AVERAGE('1'!#REF!,'2'!#REF!,'3'!#REF!,'4'!#REF!,'5'!#REF!,'6'!#REF!,'7'!#REF!,'8'!#REF!,'9'!#REF!,'10'!#REF!,'11'!#REF!,'12'!#REF!,'13'!#REF!,'14'!#REF!,'15'!#REF!,'16'!#REF!,'17'!#REF!,'18'!#REF!,'19'!#REF!,'20'!#REF!,'21'!#REF!,'22'!#REF!,'23'!#REF!,'24'!#REF!,'25'!#REF!,'26'!#REF!,'27'!#REF!,'28'!#REF!,'29'!#REF!,'30'!#REF!,'31'!#REF!,'32'!#REF!,'33'!#REF!,'34'!#REF!,'35'!#REF!,'36'!D29,'37'!D29,'38'!D29,'39'!D29,'40'!D29),"")</f>
        <v/>
      </c>
      <c r="F28" s="124" t="str">
        <f>IFERROR(AVERAGE('1'!#REF!,'2'!#REF!,'3'!#REF!,'4'!#REF!,'5'!#REF!,'6'!#REF!,'7'!#REF!,'8'!#REF!,'9'!#REF!,'10'!#REF!,'11'!#REF!,'12'!#REF!,'13'!#REF!,'14'!#REF!,'15'!#REF!,'16'!#REF!,'17'!#REF!,'18'!#REF!,'19'!#REF!,'20'!#REF!,'21'!#REF!,'22'!#REF!,'23'!#REF!,'24'!#REF!,'25'!#REF!,'26'!#REF!,'27'!#REF!,'28'!#REF!,'29'!#REF!,'30'!#REF!,'31'!#REF!,'32'!#REF!,'33'!#REF!,'34'!#REF!,'35'!#REF!,'36'!I29,'37'!I29,'38'!I29,'39'!I29,'40'!I29),"")</f>
        <v/>
      </c>
      <c r="G28" s="124" t="str">
        <f>IFERROR(AVERAGE('1'!#REF!,'2'!#REF!,'3'!#REF!,'4'!#REF!,'5'!#REF!,'6'!#REF!,'7'!#REF!,'8'!#REF!,'9'!#REF!,'10'!#REF!,'11'!#REF!,'12'!#REF!,'13'!#REF!,'14'!#REF!,'15'!#REF!,'16'!#REF!,'17'!#REF!,'18'!#REF!,'19'!#REF!,'20'!#REF!,'21'!#REF!,'22'!#REF!,'23'!#REF!,'24'!#REF!,'25'!#REF!,'26'!#REF!,'27'!#REF!,'28'!#REF!,'29'!#REF!,'30'!#REF!,'31'!#REF!,'32'!#REF!,'33'!#REF!,'34'!#REF!,'35'!#REF!,'36'!O29,'37'!O29,'38'!O29,'39'!O29,'40'!O29),"")</f>
        <v/>
      </c>
      <c r="H28" s="124" t="str">
        <f>IFERROR(AVERAGE('1'!#REF!,'2'!#REF!,'3'!#REF!,'4'!#REF!,'5'!#REF!,'6'!#REF!,'7'!#REF!,'8'!#REF!,'9'!#REF!,'10'!#REF!,'11'!#REF!,'12'!#REF!,'13'!#REF!,'14'!#REF!,'15'!#REF!,'16'!#REF!,'17'!#REF!,'18'!#REF!,'19'!#REF!,'20'!#REF!,'21'!#REF!,'22'!#REF!,'23'!#REF!,'24'!#REF!,'25'!#REF!,'26'!#REF!,'27'!#REF!,'28'!#REF!,'29'!#REF!,'30'!#REF!,'31'!#REF!,'32'!#REF!,'33'!#REF!,'34'!#REF!,'35'!#REF!,'36'!U29,'37'!U29,'38'!U29,'39'!U29,'40'!U29),"")</f>
        <v/>
      </c>
      <c r="I28" s="124" t="str">
        <f>IFERROR(AVERAGE('1'!#REF!,'2'!#REF!,'3'!#REF!,'4'!#REF!,'5'!#REF!,'6'!#REF!,'7'!#REF!,'8'!#REF!,'9'!#REF!,'10'!#REF!,'11'!#REF!,'12'!#REF!,'13'!#REF!,'14'!#REF!,'15'!#REF!,'16'!#REF!,'17'!#REF!,'18'!#REF!,'19'!#REF!,'20'!#REF!,'21'!#REF!,'22'!#REF!,'23'!#REF!,'24'!#REF!,'25'!#REF!,'26'!#REF!,'27'!#REF!,'28'!#REF!,'29'!#REF!,'30'!#REF!,'31'!#REF!,'32'!#REF!,'33'!#REF!,'34'!#REF!,'35'!#REF!,'36'!AA29,'37'!AA29,'38'!AA29,'39'!AA29,'40'!AA29),"")</f>
        <v/>
      </c>
    </row>
    <row r="29" spans="1:9" s="2" customFormat="1" ht="18" hidden="1" x14ac:dyDescent="0.25">
      <c r="A29"/>
      <c r="B29" s="4"/>
      <c r="C29" s="131" t="e">
        <f>Référentiel!#REF!</f>
        <v>#REF!</v>
      </c>
      <c r="D29" s="124" t="str">
        <f t="shared" si="0"/>
        <v/>
      </c>
      <c r="E29" s="124" t="str">
        <f>IFERROR(AVERAGE('1'!#REF!,'2'!#REF!,'3'!#REF!,'4'!#REF!,'5'!#REF!,'6'!#REF!,'7'!#REF!,'8'!#REF!,'9'!#REF!,'10'!#REF!,'11'!#REF!,'12'!#REF!,'13'!#REF!,'14'!#REF!,'15'!#REF!,'16'!#REF!,'17'!#REF!,'18'!#REF!,'19'!#REF!,'20'!#REF!,'21'!#REF!,'22'!#REF!,'23'!#REF!,'24'!#REF!,'25'!#REF!,'26'!#REF!,'27'!#REF!,'28'!#REF!,'29'!#REF!,'30'!#REF!,'31'!#REF!,'32'!#REF!,'33'!#REF!,'34'!#REF!,'35'!#REF!,'36'!D30,'37'!D30,'38'!D30,'39'!D30,'40'!D30),"")</f>
        <v/>
      </c>
      <c r="F29" s="124" t="str">
        <f>IFERROR(AVERAGE('1'!#REF!,'2'!#REF!,'3'!#REF!,'4'!#REF!,'5'!#REF!,'6'!#REF!,'7'!#REF!,'8'!#REF!,'9'!#REF!,'10'!#REF!,'11'!#REF!,'12'!#REF!,'13'!#REF!,'14'!#REF!,'15'!#REF!,'16'!#REF!,'17'!#REF!,'18'!#REF!,'19'!#REF!,'20'!#REF!,'21'!#REF!,'22'!#REF!,'23'!#REF!,'24'!#REF!,'25'!#REF!,'26'!#REF!,'27'!#REF!,'28'!#REF!,'29'!#REF!,'30'!#REF!,'31'!#REF!,'32'!#REF!,'33'!#REF!,'34'!#REF!,'35'!#REF!,'36'!I30,'37'!I30,'38'!I30,'39'!I30,'40'!I30),"")</f>
        <v/>
      </c>
      <c r="G29" s="124" t="str">
        <f>IFERROR(AVERAGE('1'!#REF!,'2'!#REF!,'3'!#REF!,'4'!#REF!,'5'!#REF!,'6'!#REF!,'7'!#REF!,'8'!#REF!,'9'!#REF!,'10'!#REF!,'11'!#REF!,'12'!#REF!,'13'!#REF!,'14'!#REF!,'15'!#REF!,'16'!#REF!,'17'!#REF!,'18'!#REF!,'19'!#REF!,'20'!#REF!,'21'!#REF!,'22'!#REF!,'23'!#REF!,'24'!#REF!,'25'!#REF!,'26'!#REF!,'27'!#REF!,'28'!#REF!,'29'!#REF!,'30'!#REF!,'31'!#REF!,'32'!#REF!,'33'!#REF!,'34'!#REF!,'35'!#REF!,'36'!O30,'37'!O30,'38'!O30,'39'!O30,'40'!O30),"")</f>
        <v/>
      </c>
      <c r="H29" s="124" t="str">
        <f>IFERROR(AVERAGE('1'!#REF!,'2'!#REF!,'3'!#REF!,'4'!#REF!,'5'!#REF!,'6'!#REF!,'7'!#REF!,'8'!#REF!,'9'!#REF!,'10'!#REF!,'11'!#REF!,'12'!#REF!,'13'!#REF!,'14'!#REF!,'15'!#REF!,'16'!#REF!,'17'!#REF!,'18'!#REF!,'19'!#REF!,'20'!#REF!,'21'!#REF!,'22'!#REF!,'23'!#REF!,'24'!#REF!,'25'!#REF!,'26'!#REF!,'27'!#REF!,'28'!#REF!,'29'!#REF!,'30'!#REF!,'31'!#REF!,'32'!#REF!,'33'!#REF!,'34'!#REF!,'35'!#REF!,'36'!U30,'37'!U30,'38'!U30,'39'!U30,'40'!U30),"")</f>
        <v/>
      </c>
      <c r="I29" s="124" t="str">
        <f>IFERROR(AVERAGE('1'!#REF!,'2'!#REF!,'3'!#REF!,'4'!#REF!,'5'!#REF!,'6'!#REF!,'7'!#REF!,'8'!#REF!,'9'!#REF!,'10'!#REF!,'11'!#REF!,'12'!#REF!,'13'!#REF!,'14'!#REF!,'15'!#REF!,'16'!#REF!,'17'!#REF!,'18'!#REF!,'19'!#REF!,'20'!#REF!,'21'!#REF!,'22'!#REF!,'23'!#REF!,'24'!#REF!,'25'!#REF!,'26'!#REF!,'27'!#REF!,'28'!#REF!,'29'!#REF!,'30'!#REF!,'31'!#REF!,'32'!#REF!,'33'!#REF!,'34'!#REF!,'35'!#REF!,'36'!AA30,'37'!AA30,'38'!AA30,'39'!AA30,'40'!AA30),"")</f>
        <v/>
      </c>
    </row>
    <row r="30" spans="1:9" s="2" customFormat="1" ht="18" hidden="1" x14ac:dyDescent="0.25">
      <c r="A30"/>
      <c r="B30" s="4"/>
      <c r="C30" s="131" t="e">
        <f>Référentiel!#REF!</f>
        <v>#REF!</v>
      </c>
      <c r="D30" s="124" t="str">
        <f t="shared" si="0"/>
        <v/>
      </c>
      <c r="E30" s="124" t="str">
        <f>IFERROR(AVERAGE('1'!#REF!,'2'!#REF!,'3'!#REF!,'4'!#REF!,'5'!#REF!,'6'!#REF!,'7'!#REF!,'8'!#REF!,'9'!#REF!,'10'!#REF!,'11'!#REF!,'12'!#REF!,'13'!#REF!,'14'!#REF!,'15'!#REF!,'16'!#REF!,'17'!#REF!,'18'!#REF!,'19'!#REF!,'20'!#REF!,'21'!#REF!,'22'!#REF!,'23'!#REF!,'24'!#REF!,'25'!#REF!,'26'!#REF!,'27'!#REF!,'28'!#REF!,'29'!#REF!,'30'!#REF!,'31'!#REF!,'32'!#REF!,'33'!#REF!,'34'!#REF!,'35'!#REF!,'36'!D31,'37'!D31,'38'!D31,'39'!D31,'40'!D31),"")</f>
        <v/>
      </c>
      <c r="F30" s="124" t="str">
        <f>IFERROR(AVERAGE('1'!#REF!,'2'!#REF!,'3'!#REF!,'4'!#REF!,'5'!#REF!,'6'!#REF!,'7'!#REF!,'8'!#REF!,'9'!#REF!,'10'!#REF!,'11'!#REF!,'12'!#REF!,'13'!#REF!,'14'!#REF!,'15'!#REF!,'16'!#REF!,'17'!#REF!,'18'!#REF!,'19'!#REF!,'20'!#REF!,'21'!#REF!,'22'!#REF!,'23'!#REF!,'24'!#REF!,'25'!#REF!,'26'!#REF!,'27'!#REF!,'28'!#REF!,'29'!#REF!,'30'!#REF!,'31'!#REF!,'32'!#REF!,'33'!#REF!,'34'!#REF!,'35'!#REF!,'36'!I31,'37'!I31,'38'!I31,'39'!I31,'40'!I31),"")</f>
        <v/>
      </c>
      <c r="G30" s="124" t="str">
        <f>IFERROR(AVERAGE('1'!#REF!,'2'!#REF!,'3'!#REF!,'4'!#REF!,'5'!#REF!,'6'!#REF!,'7'!#REF!,'8'!#REF!,'9'!#REF!,'10'!#REF!,'11'!#REF!,'12'!#REF!,'13'!#REF!,'14'!#REF!,'15'!#REF!,'16'!#REF!,'17'!#REF!,'18'!#REF!,'19'!#REF!,'20'!#REF!,'21'!#REF!,'22'!#REF!,'23'!#REF!,'24'!#REF!,'25'!#REF!,'26'!#REF!,'27'!#REF!,'28'!#REF!,'29'!#REF!,'30'!#REF!,'31'!#REF!,'32'!#REF!,'33'!#REF!,'34'!#REF!,'35'!#REF!,'36'!O31,'37'!O31,'38'!O31,'39'!O31,'40'!O31),"")</f>
        <v/>
      </c>
      <c r="H30" s="124" t="str">
        <f>IFERROR(AVERAGE('1'!#REF!,'2'!#REF!,'3'!#REF!,'4'!#REF!,'5'!#REF!,'6'!#REF!,'7'!#REF!,'8'!#REF!,'9'!#REF!,'10'!#REF!,'11'!#REF!,'12'!#REF!,'13'!#REF!,'14'!#REF!,'15'!#REF!,'16'!#REF!,'17'!#REF!,'18'!#REF!,'19'!#REF!,'20'!#REF!,'21'!#REF!,'22'!#REF!,'23'!#REF!,'24'!#REF!,'25'!#REF!,'26'!#REF!,'27'!#REF!,'28'!#REF!,'29'!#REF!,'30'!#REF!,'31'!#REF!,'32'!#REF!,'33'!#REF!,'34'!#REF!,'35'!#REF!,'36'!U31,'37'!U31,'38'!U31,'39'!U31,'40'!U31),"")</f>
        <v/>
      </c>
      <c r="I30" s="124" t="str">
        <f>IFERROR(AVERAGE('1'!#REF!,'2'!#REF!,'3'!#REF!,'4'!#REF!,'5'!#REF!,'6'!#REF!,'7'!#REF!,'8'!#REF!,'9'!#REF!,'10'!#REF!,'11'!#REF!,'12'!#REF!,'13'!#REF!,'14'!#REF!,'15'!#REF!,'16'!#REF!,'17'!#REF!,'18'!#REF!,'19'!#REF!,'20'!#REF!,'21'!#REF!,'22'!#REF!,'23'!#REF!,'24'!#REF!,'25'!#REF!,'26'!#REF!,'27'!#REF!,'28'!#REF!,'29'!#REF!,'30'!#REF!,'31'!#REF!,'32'!#REF!,'33'!#REF!,'34'!#REF!,'35'!#REF!,'36'!AA31,'37'!AA31,'38'!AA31,'39'!AA31,'40'!AA31),"")</f>
        <v/>
      </c>
    </row>
    <row r="31" spans="1:9" s="2" customFormat="1" ht="18" hidden="1" x14ac:dyDescent="0.25">
      <c r="A31"/>
      <c r="B31" s="4"/>
      <c r="C31" s="131" t="e">
        <f>Référentiel!#REF!</f>
        <v>#REF!</v>
      </c>
      <c r="D31" s="124" t="str">
        <f t="shared" si="0"/>
        <v/>
      </c>
      <c r="E31" s="124" t="str">
        <f>IFERROR(AVERAGE('1'!#REF!,'2'!#REF!,'3'!#REF!,'4'!#REF!,'5'!#REF!,'6'!#REF!,'7'!#REF!,'8'!#REF!,'9'!#REF!,'10'!#REF!,'11'!#REF!,'12'!#REF!,'13'!#REF!,'14'!#REF!,'15'!#REF!,'16'!#REF!,'17'!#REF!,'18'!#REF!,'19'!#REF!,'20'!#REF!,'21'!#REF!,'22'!#REF!,'23'!#REF!,'24'!#REF!,'25'!#REF!,'26'!#REF!,'27'!#REF!,'28'!#REF!,'29'!#REF!,'30'!#REF!,'31'!#REF!,'32'!#REF!,'33'!#REF!,'34'!#REF!,'35'!#REF!,'36'!D32,'37'!D32,'38'!D32,'39'!D32,'40'!D32),"")</f>
        <v/>
      </c>
      <c r="F31" s="124" t="str">
        <f>IFERROR(AVERAGE('1'!#REF!,'2'!#REF!,'3'!#REF!,'4'!#REF!,'5'!#REF!,'6'!#REF!,'7'!#REF!,'8'!#REF!,'9'!#REF!,'10'!#REF!,'11'!#REF!,'12'!#REF!,'13'!#REF!,'14'!#REF!,'15'!#REF!,'16'!#REF!,'17'!#REF!,'18'!#REF!,'19'!#REF!,'20'!#REF!,'21'!#REF!,'22'!#REF!,'23'!#REF!,'24'!#REF!,'25'!#REF!,'26'!#REF!,'27'!#REF!,'28'!#REF!,'29'!#REF!,'30'!#REF!,'31'!#REF!,'32'!#REF!,'33'!#REF!,'34'!#REF!,'35'!#REF!,'36'!I32,'37'!I32,'38'!I32,'39'!I32,'40'!I32),"")</f>
        <v/>
      </c>
      <c r="G31" s="124" t="str">
        <f>IFERROR(AVERAGE('1'!#REF!,'2'!#REF!,'3'!#REF!,'4'!#REF!,'5'!#REF!,'6'!#REF!,'7'!#REF!,'8'!#REF!,'9'!#REF!,'10'!#REF!,'11'!#REF!,'12'!#REF!,'13'!#REF!,'14'!#REF!,'15'!#REF!,'16'!#REF!,'17'!#REF!,'18'!#REF!,'19'!#REF!,'20'!#REF!,'21'!#REF!,'22'!#REF!,'23'!#REF!,'24'!#REF!,'25'!#REF!,'26'!#REF!,'27'!#REF!,'28'!#REF!,'29'!#REF!,'30'!#REF!,'31'!#REF!,'32'!#REF!,'33'!#REF!,'34'!#REF!,'35'!#REF!,'36'!O32,'37'!O32,'38'!O32,'39'!O32,'40'!O32),"")</f>
        <v/>
      </c>
      <c r="H31" s="124" t="str">
        <f>IFERROR(AVERAGE('1'!#REF!,'2'!#REF!,'3'!#REF!,'4'!#REF!,'5'!#REF!,'6'!#REF!,'7'!#REF!,'8'!#REF!,'9'!#REF!,'10'!#REF!,'11'!#REF!,'12'!#REF!,'13'!#REF!,'14'!#REF!,'15'!#REF!,'16'!#REF!,'17'!#REF!,'18'!#REF!,'19'!#REF!,'20'!#REF!,'21'!#REF!,'22'!#REF!,'23'!#REF!,'24'!#REF!,'25'!#REF!,'26'!#REF!,'27'!#REF!,'28'!#REF!,'29'!#REF!,'30'!#REF!,'31'!#REF!,'32'!#REF!,'33'!#REF!,'34'!#REF!,'35'!#REF!,'36'!U32,'37'!U32,'38'!U32,'39'!U32,'40'!U32),"")</f>
        <v/>
      </c>
      <c r="I31" s="124" t="str">
        <f>IFERROR(AVERAGE('1'!#REF!,'2'!#REF!,'3'!#REF!,'4'!#REF!,'5'!#REF!,'6'!#REF!,'7'!#REF!,'8'!#REF!,'9'!#REF!,'10'!#REF!,'11'!#REF!,'12'!#REF!,'13'!#REF!,'14'!#REF!,'15'!#REF!,'16'!#REF!,'17'!#REF!,'18'!#REF!,'19'!#REF!,'20'!#REF!,'21'!#REF!,'22'!#REF!,'23'!#REF!,'24'!#REF!,'25'!#REF!,'26'!#REF!,'27'!#REF!,'28'!#REF!,'29'!#REF!,'30'!#REF!,'31'!#REF!,'32'!#REF!,'33'!#REF!,'34'!#REF!,'35'!#REF!,'36'!AA32,'37'!AA32,'38'!AA32,'39'!AA32,'40'!AA32),"")</f>
        <v/>
      </c>
    </row>
    <row r="32" spans="1:9" s="2" customFormat="1" ht="18" hidden="1" x14ac:dyDescent="0.25">
      <c r="A32"/>
      <c r="B32" s="4"/>
      <c r="C32" s="131" t="e">
        <f>Référentiel!#REF!</f>
        <v>#REF!</v>
      </c>
      <c r="D32" s="124" t="str">
        <f t="shared" si="0"/>
        <v/>
      </c>
      <c r="E32" s="124" t="str">
        <f>IFERROR(AVERAGE('1'!#REF!,'2'!#REF!,'3'!#REF!,'4'!#REF!,'5'!#REF!,'6'!#REF!,'7'!#REF!,'8'!#REF!,'9'!#REF!,'10'!#REF!,'11'!#REF!,'12'!#REF!,'13'!#REF!,'14'!#REF!,'15'!#REF!,'16'!#REF!,'17'!#REF!,'18'!#REF!,'19'!#REF!,'20'!#REF!,'21'!#REF!,'22'!#REF!,'23'!#REF!,'24'!#REF!,'25'!#REF!,'26'!#REF!,'27'!#REF!,'28'!#REF!,'29'!#REF!,'30'!#REF!,'31'!#REF!,'32'!#REF!,'33'!#REF!,'34'!#REF!,'35'!#REF!,'36'!D33,'37'!D33,'38'!D33,'39'!D33,'40'!D33),"")</f>
        <v/>
      </c>
      <c r="F32" s="124" t="str">
        <f>IFERROR(AVERAGE('1'!#REF!,'2'!#REF!,'3'!#REF!,'4'!#REF!,'5'!#REF!,'6'!#REF!,'7'!#REF!,'8'!#REF!,'9'!#REF!,'10'!#REF!,'11'!#REF!,'12'!#REF!,'13'!#REF!,'14'!#REF!,'15'!#REF!,'16'!#REF!,'17'!#REF!,'18'!#REF!,'19'!#REF!,'20'!#REF!,'21'!#REF!,'22'!#REF!,'23'!#REF!,'24'!#REF!,'25'!#REF!,'26'!#REF!,'27'!#REF!,'28'!#REF!,'29'!#REF!,'30'!#REF!,'31'!#REF!,'32'!#REF!,'33'!#REF!,'34'!#REF!,'35'!#REF!,'36'!I33,'37'!I33,'38'!I33,'39'!I33,'40'!I33),"")</f>
        <v/>
      </c>
      <c r="G32" s="124" t="str">
        <f>IFERROR(AVERAGE('1'!#REF!,'2'!#REF!,'3'!#REF!,'4'!#REF!,'5'!#REF!,'6'!#REF!,'7'!#REF!,'8'!#REF!,'9'!#REF!,'10'!#REF!,'11'!#REF!,'12'!#REF!,'13'!#REF!,'14'!#REF!,'15'!#REF!,'16'!#REF!,'17'!#REF!,'18'!#REF!,'19'!#REF!,'20'!#REF!,'21'!#REF!,'22'!#REF!,'23'!#REF!,'24'!#REF!,'25'!#REF!,'26'!#REF!,'27'!#REF!,'28'!#REF!,'29'!#REF!,'30'!#REF!,'31'!#REF!,'32'!#REF!,'33'!#REF!,'34'!#REF!,'35'!#REF!,'36'!O33,'37'!O33,'38'!O33,'39'!O33,'40'!O33),"")</f>
        <v/>
      </c>
      <c r="H32" s="124" t="str">
        <f>IFERROR(AVERAGE('1'!#REF!,'2'!#REF!,'3'!#REF!,'4'!#REF!,'5'!#REF!,'6'!#REF!,'7'!#REF!,'8'!#REF!,'9'!#REF!,'10'!#REF!,'11'!#REF!,'12'!#REF!,'13'!#REF!,'14'!#REF!,'15'!#REF!,'16'!#REF!,'17'!#REF!,'18'!#REF!,'19'!#REF!,'20'!#REF!,'21'!#REF!,'22'!#REF!,'23'!#REF!,'24'!#REF!,'25'!#REF!,'26'!#REF!,'27'!#REF!,'28'!#REF!,'29'!#REF!,'30'!#REF!,'31'!#REF!,'32'!#REF!,'33'!#REF!,'34'!#REF!,'35'!#REF!,'36'!U33,'37'!U33,'38'!U33,'39'!U33,'40'!U33),"")</f>
        <v/>
      </c>
      <c r="I32" s="124" t="str">
        <f>IFERROR(AVERAGE('1'!#REF!,'2'!#REF!,'3'!#REF!,'4'!#REF!,'5'!#REF!,'6'!#REF!,'7'!#REF!,'8'!#REF!,'9'!#REF!,'10'!#REF!,'11'!#REF!,'12'!#REF!,'13'!#REF!,'14'!#REF!,'15'!#REF!,'16'!#REF!,'17'!#REF!,'18'!#REF!,'19'!#REF!,'20'!#REF!,'21'!#REF!,'22'!#REF!,'23'!#REF!,'24'!#REF!,'25'!#REF!,'26'!#REF!,'27'!#REF!,'28'!#REF!,'29'!#REF!,'30'!#REF!,'31'!#REF!,'32'!#REF!,'33'!#REF!,'34'!#REF!,'35'!#REF!,'36'!AA33,'37'!AA33,'38'!AA33,'39'!AA33,'40'!AA33),"")</f>
        <v/>
      </c>
    </row>
    <row r="33" spans="1:9" s="2" customFormat="1" ht="18" hidden="1" x14ac:dyDescent="0.25">
      <c r="A33"/>
      <c r="B33" s="4"/>
      <c r="C33" s="131" t="e">
        <f>Référentiel!#REF!</f>
        <v>#REF!</v>
      </c>
      <c r="D33" s="124" t="str">
        <f t="shared" si="0"/>
        <v/>
      </c>
      <c r="E33" s="124" t="str">
        <f>IFERROR(AVERAGE('1'!#REF!,'2'!#REF!,'3'!#REF!,'4'!#REF!,'5'!#REF!,'6'!#REF!,'7'!#REF!,'8'!#REF!,'9'!#REF!,'10'!#REF!,'11'!#REF!,'12'!#REF!,'13'!#REF!,'14'!#REF!,'15'!#REF!,'16'!#REF!,'17'!#REF!,'18'!#REF!,'19'!#REF!,'20'!#REF!,'21'!#REF!,'22'!#REF!,'23'!#REF!,'24'!#REF!,'25'!#REF!,'26'!#REF!,'27'!#REF!,'28'!#REF!,'29'!#REF!,'30'!#REF!,'31'!#REF!,'32'!#REF!,'33'!#REF!,'34'!#REF!,'35'!#REF!,'36'!#REF!,'37'!D34,'38'!D34,'39'!D34,'40'!D34),"")</f>
        <v/>
      </c>
      <c r="F33" s="124" t="str">
        <f>IFERROR(AVERAGE('1'!#REF!,'2'!#REF!,'3'!#REF!,'4'!#REF!,'5'!#REF!,'6'!#REF!,'7'!#REF!,'8'!#REF!,'9'!#REF!,'10'!#REF!,'11'!#REF!,'12'!#REF!,'13'!#REF!,'14'!#REF!,'15'!#REF!,'16'!#REF!,'17'!#REF!,'18'!#REF!,'19'!#REF!,'20'!#REF!,'21'!#REF!,'22'!#REF!,'23'!#REF!,'24'!#REF!,'25'!#REF!,'26'!#REF!,'27'!#REF!,'28'!#REF!,'29'!#REF!,'30'!#REF!,'31'!#REF!,'32'!#REF!,'33'!#REF!,'34'!#REF!,'35'!#REF!,'36'!#REF!,'37'!I34,'38'!I34,'39'!I34,'40'!I34),"")</f>
        <v/>
      </c>
      <c r="G33" s="124" t="str">
        <f>IFERROR(AVERAGE('1'!#REF!,'2'!#REF!,'3'!#REF!,'4'!#REF!,'5'!#REF!,'6'!#REF!,'7'!#REF!,'8'!#REF!,'9'!#REF!,'10'!#REF!,'11'!#REF!,'12'!#REF!,'13'!#REF!,'14'!#REF!,'15'!#REF!,'16'!#REF!,'17'!#REF!,'18'!#REF!,'19'!#REF!,'20'!#REF!,'21'!#REF!,'22'!#REF!,'23'!#REF!,'24'!#REF!,'25'!#REF!,'26'!#REF!,'27'!#REF!,'28'!#REF!,'29'!#REF!,'30'!#REF!,'31'!#REF!,'32'!#REF!,'33'!#REF!,'34'!#REF!,'35'!#REF!,'36'!#REF!,'37'!O34,'38'!O34,'39'!O34,'40'!O34),"")</f>
        <v/>
      </c>
      <c r="H33" s="124" t="str">
        <f>IFERROR(AVERAGE('1'!#REF!,'2'!#REF!,'3'!#REF!,'4'!#REF!,'5'!#REF!,'6'!#REF!,'7'!#REF!,'8'!#REF!,'9'!#REF!,'10'!#REF!,'11'!#REF!,'12'!#REF!,'13'!#REF!,'14'!#REF!,'15'!#REF!,'16'!#REF!,'17'!#REF!,'18'!#REF!,'19'!#REF!,'20'!#REF!,'21'!#REF!,'22'!#REF!,'23'!#REF!,'24'!#REF!,'25'!#REF!,'26'!#REF!,'27'!#REF!,'28'!#REF!,'29'!#REF!,'30'!#REF!,'31'!#REF!,'32'!#REF!,'33'!#REF!,'34'!#REF!,'35'!#REF!,'36'!#REF!,'37'!U34,'38'!U34,'39'!U34,'40'!U34),"")</f>
        <v/>
      </c>
      <c r="I33" s="124" t="str">
        <f>IFERROR(AVERAGE('1'!#REF!,'2'!#REF!,'3'!#REF!,'4'!#REF!,'5'!#REF!,'6'!#REF!,'7'!#REF!,'8'!#REF!,'9'!#REF!,'10'!#REF!,'11'!#REF!,'12'!#REF!,'13'!#REF!,'14'!#REF!,'15'!#REF!,'16'!#REF!,'17'!#REF!,'18'!#REF!,'19'!#REF!,'20'!#REF!,'21'!#REF!,'22'!#REF!,'23'!#REF!,'24'!#REF!,'25'!#REF!,'26'!#REF!,'27'!#REF!,'28'!#REF!,'29'!#REF!,'30'!#REF!,'31'!#REF!,'32'!#REF!,'33'!#REF!,'34'!#REF!,'35'!#REF!,'36'!#REF!,'37'!AA34,'38'!AA34,'39'!AA34,'40'!AA34),"")</f>
        <v/>
      </c>
    </row>
    <row r="34" spans="1:9" s="2" customFormat="1" ht="18" hidden="1" x14ac:dyDescent="0.25">
      <c r="A34"/>
      <c r="B34" s="4"/>
      <c r="C34" s="131" t="e">
        <f>Référentiel!#REF!</f>
        <v>#REF!</v>
      </c>
      <c r="D34" s="124" t="str">
        <f t="shared" si="0"/>
        <v/>
      </c>
      <c r="E34" s="124" t="str">
        <f>IFERROR(AVERAGE('1'!#REF!,'2'!#REF!,'3'!#REF!,'4'!#REF!,'5'!#REF!,'6'!#REF!,'7'!#REF!,'8'!#REF!,'9'!#REF!,'10'!#REF!,'11'!#REF!,'12'!#REF!,'13'!#REF!,'14'!#REF!,'15'!#REF!,'16'!#REF!,'17'!#REF!,'18'!#REF!,'19'!#REF!,'20'!#REF!,'21'!#REF!,'22'!#REF!,'23'!#REF!,'24'!#REF!,'25'!#REF!,'26'!#REF!,'27'!#REF!,'28'!#REF!,'29'!#REF!,'30'!#REF!,'31'!#REF!,'32'!#REF!,'33'!#REF!,'34'!#REF!,'35'!#REF!,'36'!D34,'37'!D35,'38'!D35,'39'!D35,'40'!D35),"")</f>
        <v/>
      </c>
      <c r="F34" s="124" t="str">
        <f>IFERROR(AVERAGE('1'!#REF!,'2'!#REF!,'3'!#REF!,'4'!#REF!,'5'!#REF!,'6'!#REF!,'7'!#REF!,'8'!#REF!,'9'!#REF!,'10'!#REF!,'11'!#REF!,'12'!#REF!,'13'!#REF!,'14'!#REF!,'15'!#REF!,'16'!#REF!,'17'!#REF!,'18'!#REF!,'19'!#REF!,'20'!#REF!,'21'!#REF!,'22'!#REF!,'23'!#REF!,'24'!#REF!,'25'!#REF!,'26'!#REF!,'27'!#REF!,'28'!#REF!,'29'!#REF!,'30'!#REF!,'31'!#REF!,'32'!#REF!,'33'!#REF!,'34'!#REF!,'35'!#REF!,'36'!I34,'37'!I35,'38'!I35,'39'!I35,'40'!I35),"")</f>
        <v/>
      </c>
      <c r="G34" s="124" t="str">
        <f>IFERROR(AVERAGE('1'!#REF!,'2'!#REF!,'3'!#REF!,'4'!#REF!,'5'!#REF!,'6'!#REF!,'7'!#REF!,'8'!#REF!,'9'!#REF!,'10'!#REF!,'11'!#REF!,'12'!#REF!,'13'!#REF!,'14'!#REF!,'15'!#REF!,'16'!#REF!,'17'!#REF!,'18'!#REF!,'19'!#REF!,'20'!#REF!,'21'!#REF!,'22'!#REF!,'23'!#REF!,'24'!#REF!,'25'!#REF!,'26'!#REF!,'27'!#REF!,'28'!#REF!,'29'!#REF!,'30'!#REF!,'31'!#REF!,'32'!#REF!,'33'!#REF!,'34'!#REF!,'35'!#REF!,'36'!O34,'37'!O35,'38'!O35,'39'!O35,'40'!O35),"")</f>
        <v/>
      </c>
      <c r="H34" s="124" t="str">
        <f>IFERROR(AVERAGE('1'!#REF!,'2'!#REF!,'3'!#REF!,'4'!#REF!,'5'!#REF!,'6'!#REF!,'7'!#REF!,'8'!#REF!,'9'!#REF!,'10'!#REF!,'11'!#REF!,'12'!#REF!,'13'!#REF!,'14'!#REF!,'15'!#REF!,'16'!#REF!,'17'!#REF!,'18'!#REF!,'19'!#REF!,'20'!#REF!,'21'!#REF!,'22'!#REF!,'23'!#REF!,'24'!#REF!,'25'!#REF!,'26'!#REF!,'27'!#REF!,'28'!#REF!,'29'!#REF!,'30'!#REF!,'31'!#REF!,'32'!#REF!,'33'!#REF!,'34'!#REF!,'35'!#REF!,'36'!U34,'37'!U35,'38'!U35,'39'!U35,'40'!U35),"")</f>
        <v/>
      </c>
      <c r="I34" s="124" t="str">
        <f>IFERROR(AVERAGE('1'!#REF!,'2'!#REF!,'3'!#REF!,'4'!#REF!,'5'!#REF!,'6'!#REF!,'7'!#REF!,'8'!#REF!,'9'!#REF!,'10'!#REF!,'11'!#REF!,'12'!#REF!,'13'!#REF!,'14'!#REF!,'15'!#REF!,'16'!#REF!,'17'!#REF!,'18'!#REF!,'19'!#REF!,'20'!#REF!,'21'!#REF!,'22'!#REF!,'23'!#REF!,'24'!#REF!,'25'!#REF!,'26'!#REF!,'27'!#REF!,'28'!#REF!,'29'!#REF!,'30'!#REF!,'31'!#REF!,'32'!#REF!,'33'!#REF!,'34'!#REF!,'35'!#REF!,'36'!AA34,'37'!AA35,'38'!AA35,'39'!AA35,'40'!AA35),"")</f>
        <v/>
      </c>
    </row>
    <row r="35" spans="1:9" s="2" customFormat="1" ht="18" hidden="1" x14ac:dyDescent="0.25">
      <c r="A35"/>
      <c r="B35" s="4"/>
      <c r="C35" s="131" t="e">
        <f>Référentiel!#REF!</f>
        <v>#REF!</v>
      </c>
      <c r="D35" s="124" t="str">
        <f t="shared" si="0"/>
        <v/>
      </c>
      <c r="E35" s="124" t="str">
        <f>IFERROR(AVERAGE('1'!#REF!,'2'!#REF!,'3'!#REF!,'4'!#REF!,'5'!#REF!,'6'!#REF!,'7'!#REF!,'8'!#REF!,'9'!#REF!,'10'!#REF!,'11'!#REF!,'12'!#REF!,'13'!#REF!,'14'!#REF!,'15'!#REF!,'16'!#REF!,'17'!#REF!,'18'!#REF!,'19'!#REF!,'20'!#REF!,'21'!#REF!,'22'!#REF!,'23'!#REF!,'24'!#REF!,'25'!#REF!,'26'!#REF!,'27'!#REF!,'28'!#REF!,'29'!#REF!,'30'!#REF!,'31'!#REF!,'32'!#REF!,'33'!#REF!,'34'!#REF!,'35'!#REF!,'36'!D35,'37'!D36,'38'!D36,'39'!D36,'40'!D36),"")</f>
        <v/>
      </c>
      <c r="F35" s="124" t="str">
        <f>IFERROR(AVERAGE('1'!#REF!,'2'!#REF!,'3'!#REF!,'4'!#REF!,'5'!#REF!,'6'!#REF!,'7'!#REF!,'8'!#REF!,'9'!#REF!,'10'!#REF!,'11'!#REF!,'12'!#REF!,'13'!#REF!,'14'!#REF!,'15'!#REF!,'16'!#REF!,'17'!#REF!,'18'!#REF!,'19'!#REF!,'20'!#REF!,'21'!#REF!,'22'!#REF!,'23'!#REF!,'24'!#REF!,'25'!#REF!,'26'!#REF!,'27'!#REF!,'28'!#REF!,'29'!#REF!,'30'!#REF!,'31'!#REF!,'32'!#REF!,'33'!#REF!,'34'!#REF!,'35'!#REF!,'36'!I35,'37'!I36,'38'!I36,'39'!I36,'40'!I36),"")</f>
        <v/>
      </c>
      <c r="G35" s="124" t="str">
        <f>IFERROR(AVERAGE('1'!#REF!,'2'!#REF!,'3'!#REF!,'4'!#REF!,'5'!#REF!,'6'!#REF!,'7'!#REF!,'8'!#REF!,'9'!#REF!,'10'!#REF!,'11'!#REF!,'12'!#REF!,'13'!#REF!,'14'!#REF!,'15'!#REF!,'16'!#REF!,'17'!#REF!,'18'!#REF!,'19'!#REF!,'20'!#REF!,'21'!#REF!,'22'!#REF!,'23'!#REF!,'24'!#REF!,'25'!#REF!,'26'!#REF!,'27'!#REF!,'28'!#REF!,'29'!#REF!,'30'!#REF!,'31'!#REF!,'32'!#REF!,'33'!#REF!,'34'!#REF!,'35'!#REF!,'36'!O35,'37'!O36,'38'!O36,'39'!O36,'40'!O36),"")</f>
        <v/>
      </c>
      <c r="H35" s="124" t="str">
        <f>IFERROR(AVERAGE('1'!#REF!,'2'!#REF!,'3'!#REF!,'4'!#REF!,'5'!#REF!,'6'!#REF!,'7'!#REF!,'8'!#REF!,'9'!#REF!,'10'!#REF!,'11'!#REF!,'12'!#REF!,'13'!#REF!,'14'!#REF!,'15'!#REF!,'16'!#REF!,'17'!#REF!,'18'!#REF!,'19'!#REF!,'20'!#REF!,'21'!#REF!,'22'!#REF!,'23'!#REF!,'24'!#REF!,'25'!#REF!,'26'!#REF!,'27'!#REF!,'28'!#REF!,'29'!#REF!,'30'!#REF!,'31'!#REF!,'32'!#REF!,'33'!#REF!,'34'!#REF!,'35'!#REF!,'36'!U35,'37'!U36,'38'!U36,'39'!U36,'40'!U36),"")</f>
        <v/>
      </c>
      <c r="I35" s="124" t="str">
        <f>IFERROR(AVERAGE('1'!#REF!,'2'!#REF!,'3'!#REF!,'4'!#REF!,'5'!#REF!,'6'!#REF!,'7'!#REF!,'8'!#REF!,'9'!#REF!,'10'!#REF!,'11'!#REF!,'12'!#REF!,'13'!#REF!,'14'!#REF!,'15'!#REF!,'16'!#REF!,'17'!#REF!,'18'!#REF!,'19'!#REF!,'20'!#REF!,'21'!#REF!,'22'!#REF!,'23'!#REF!,'24'!#REF!,'25'!#REF!,'26'!#REF!,'27'!#REF!,'28'!#REF!,'29'!#REF!,'30'!#REF!,'31'!#REF!,'32'!#REF!,'33'!#REF!,'34'!#REF!,'35'!#REF!,'36'!AA35,'37'!AA36,'38'!AA36,'39'!AA36,'40'!AA36),"")</f>
        <v/>
      </c>
    </row>
    <row r="36" spans="1:9" s="2" customFormat="1" ht="13.5" customHeight="1" x14ac:dyDescent="0.25">
      <c r="A36" s="3"/>
      <c r="B36" s="5"/>
      <c r="C36" s="136"/>
      <c r="D36" s="125"/>
      <c r="E36" s="125" t="str">
        <f>IFERROR(AVERAGE('1'!D27,'2'!D27,'3'!D27,'4'!D27,'5'!D27,'6'!D27,'7'!D27,'8'!D27,'9'!D27,'10'!D27,'11'!D27,'12'!D27,'13'!D27,'14'!D27,'15'!D27,'16'!D27,'17'!D27,'18'!D27,'19'!D27,'20'!D27,'21'!D27,'22'!D27,'23'!D27,'24'!D27,'25'!D27,'26'!D27,'27'!D27,'28'!D27,'29'!D27,'30'!D27,'31'!D27,'32'!D27,'33'!D27,'34'!D27,'35'!D27,'36'!D36,'37'!D37,'38'!D37,'39'!D37,'40'!D37),"")</f>
        <v/>
      </c>
      <c r="F36" s="125" t="str">
        <f>IFERROR(AVERAGE('1'!I27,'2'!I27,'3'!I27,'4'!I27,'5'!I27,'6'!I27,'7'!I27,'8'!I27,'9'!I27,'10'!I27,'11'!I27,'12'!I27,'13'!I27,'14'!I27,'15'!I27,'16'!I27,'17'!I27,'18'!I27,'19'!I27,'20'!I27,'21'!I27,'22'!I27,'23'!I27,'24'!I27,'25'!I27,'26'!I27,'27'!I27,'28'!I27,'29'!I27,'30'!I27,'31'!I27,'32'!I27,'33'!I27,'34'!I27,'35'!I27,'36'!I36,'37'!I37,'38'!I37,'39'!I37,'40'!I37),"")</f>
        <v/>
      </c>
      <c r="G36" s="125" t="str">
        <f>IFERROR(AVERAGE('1'!O27,'2'!O27,'3'!O27,'4'!O27,'5'!O27,'6'!O27,'7'!O27,'8'!O27,'9'!O27,'10'!O27,'11'!O27,'12'!O27,'13'!O27,'14'!O27,'15'!O27,'16'!O27,'17'!O27,'18'!O27,'19'!O27,'20'!O27,'21'!O27,'22'!O27,'23'!O27,'24'!O27,'25'!O27,'26'!O27,'27'!O27,'28'!O27,'29'!O27,'30'!O27,'31'!O27,'32'!O27,'33'!O27,'34'!O27,'35'!O27,'36'!O36,'37'!O37,'38'!O37,'39'!O37,'40'!O37),"")</f>
        <v/>
      </c>
      <c r="H36" s="125" t="str">
        <f>IFERROR(AVERAGE('1'!U27,'2'!U27,'3'!U27,'4'!U27,'5'!U27,'6'!U27,'7'!U27,'8'!U27,'9'!U27,'10'!U27,'11'!U27,'12'!U27,'13'!U27,'14'!U27,'15'!U27,'16'!U27,'17'!U27,'18'!U27,'19'!U27,'20'!U27,'21'!U27,'22'!U27,'23'!U27,'24'!U27,'25'!U27,'26'!U27,'27'!U27,'28'!U27,'29'!U27,'30'!U27,'31'!U27,'32'!U27,'33'!U27,'34'!U27,'35'!U27,'36'!U36,'37'!U37,'38'!U37,'39'!U37,'40'!U37),"")</f>
        <v/>
      </c>
      <c r="I36" s="125"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07" customFormat="1" ht="18.75" customHeight="1" x14ac:dyDescent="0.25">
      <c r="A37" s="61"/>
      <c r="B37" s="106"/>
      <c r="C37" s="149" t="str">
        <f>Référentiel!C31</f>
        <v>Prise en charge et traitement de la demande</v>
      </c>
      <c r="D37" s="116">
        <f t="shared" ref="D37:D52" si="1">IFERROR(AVERAGE(E37:H37),"")</f>
        <v>1</v>
      </c>
      <c r="E37" s="116">
        <f>IFERROR(AVERAGE('1'!D28,'2'!D28,'3'!D28,'4'!D28,'5'!D28,'6'!D28,'7'!D28,'8'!D28,'9'!D28,'10'!D28,'11'!D28,'12'!D28,'13'!D28,'14'!D28,'15'!D28,'16'!D28,'17'!D28,'18'!D28,'19'!D28,'20'!D28,'21'!D28,'22'!D28,'23'!D28,'24'!D28,'25'!D28,'26'!D28,'27'!D28,'28'!D28,'29'!D28,'30'!D28,'31'!D28,'32'!D28,'33'!D28,'34'!D28,'35'!D28,'36'!D37,'37'!D38,'38'!D38,'39'!D38,'40'!D38),"")</f>
        <v>1</v>
      </c>
      <c r="F37" s="116" t="str">
        <f>IFERROR(AVERAGE('1'!I28,'2'!I28,'3'!I28,'4'!I28,'5'!I28,'6'!I28,'7'!I28,'8'!I28,'9'!I28,'10'!I28,'11'!I28,'12'!I28,'13'!I28,'14'!I28,'15'!I28,'16'!I28,'17'!I28,'18'!I28,'19'!I28,'20'!I28,'21'!I28,'22'!I28,'23'!I28,'24'!I28,'25'!I28,'26'!I28,'27'!I28,'28'!I28,'29'!I28,'30'!I28,'31'!I28,'32'!I28,'33'!I28,'34'!I28,'35'!I28,'36'!I37,'37'!I38,'38'!I38,'39'!I38,'40'!I38),"")</f>
        <v/>
      </c>
      <c r="G37" s="116" t="str">
        <f>IFERROR(AVERAGE('1'!O28,'2'!O28,'3'!O28,'4'!O28,'5'!O28,'6'!O28,'7'!O28,'8'!O28,'9'!O28,'10'!O28,'11'!O28,'12'!O28,'13'!O28,'14'!O28,'15'!O28,'16'!O28,'17'!O28,'18'!O28,'19'!O28,'20'!O28,'21'!O28,'22'!O28,'23'!O28,'24'!O28,'25'!O28,'26'!O28,'27'!O28,'28'!O28,'29'!O28,'30'!O28,'31'!O28,'32'!O28,'33'!O28,'34'!O28,'35'!O28,'36'!O37,'37'!O38,'38'!O38,'39'!O38,'40'!O38),"")</f>
        <v/>
      </c>
      <c r="H37" s="116" t="str">
        <f>IFERROR(AVERAGE('1'!U28,'2'!U28,'3'!U28,'4'!U28,'5'!U28,'6'!U28,'7'!U28,'8'!U28,'9'!U28,'10'!U28,'11'!U28,'12'!U28,'13'!U28,'14'!U28,'15'!U28,'16'!U28,'17'!U28,'18'!U28,'19'!U28,'20'!U28,'21'!U28,'22'!U28,'23'!U28,'24'!U28,'25'!U28,'26'!U28,'27'!U28,'28'!U28,'29'!U28,'30'!U28,'31'!U28,'32'!U28,'33'!U28,'34'!U28,'35'!U28,'36'!U37,'37'!U38,'38'!U38,'39'!U38,'40'!U38),"")</f>
        <v/>
      </c>
      <c r="I37" s="116" t="str">
        <f>IFERROR(AVERAGE('1'!AA28,'2'!AA28,'3'!AA28,'4'!AA28,'5'!AA28,'6'!AA28,'7'!AA28,'8'!AA28,'9'!AA28,'10'!AA28,'11'!AA28,'12'!AA28,'13'!AA28,'14'!AA28,'15'!AA28,'16'!AA28,'17'!AA28,'18'!AA28,'19'!AA28,'20'!AA28,'21'!AA28,'22'!AA28,'23'!AA28,'24'!AA28,'25'!AA28,'26'!AA28,'27'!AA28,'28'!AA28,'29'!AA28,'30'!AA28,'31'!AA28,'32'!AA28,'33'!AA28,'34'!AA28,'35'!AA28,'36'!AA37,'37'!AA38,'38'!AA38,'39'!AA38,'40'!AA38),"")</f>
        <v/>
      </c>
    </row>
    <row r="38" spans="1:9" s="2" customFormat="1" ht="18" x14ac:dyDescent="0.25">
      <c r="A38"/>
      <c r="B38" s="1"/>
      <c r="C38" s="131" t="str">
        <f>Référentiel!C37</f>
        <v>Aide à la formulation</v>
      </c>
      <c r="D38" s="124">
        <f t="shared" si="1"/>
        <v>1</v>
      </c>
      <c r="E38" s="124">
        <f>IFERROR(AVERAGE('1'!D29,'2'!D29,'3'!D29,'4'!D29,'5'!D29,'6'!D29,'7'!D29,'8'!D29,'9'!D29,'10'!D29,'11'!D29,'12'!D29,'13'!D29,'14'!D29,'15'!D29,'16'!D29,'17'!D29,'18'!D29,'19'!D29,'20'!D29,'21'!D29,'22'!D29,'23'!D29,'24'!D29,'25'!D29,'26'!D29,'27'!D29,'28'!D29,'29'!D29,'30'!D29,'31'!D29,'32'!D29,'33'!D29,'34'!D29,'35'!D29,'36'!D38,'37'!D39,'38'!D39,'39'!D39,'40'!D39),"")</f>
        <v>1</v>
      </c>
      <c r="F38" s="124" t="str">
        <f>IFERROR(AVERAGE('1'!I29,'2'!I29,'3'!I29,'4'!I29,'5'!I29,'6'!I29,'7'!I29,'8'!I29,'9'!I29,'10'!I29,'11'!I29,'12'!I29,'13'!I29,'14'!I29,'15'!I29,'16'!I29,'17'!I29,'18'!I29,'19'!I29,'20'!I29,'21'!I29,'22'!I29,'23'!I29,'24'!I29,'25'!I29,'26'!I29,'27'!I29,'28'!I29,'29'!I29,'30'!I29,'31'!I29,'32'!I29,'33'!I29,'34'!I29,'35'!I29,'36'!I38,'37'!I39,'38'!I39,'39'!I39,'40'!I39),"")</f>
        <v/>
      </c>
      <c r="G38" s="124" t="str">
        <f>IFERROR(AVERAGE('1'!O29,'2'!O29,'3'!O29,'4'!O29,'5'!O29,'6'!O29,'7'!O29,'8'!O29,'9'!O29,'10'!O29,'11'!O29,'12'!O29,'13'!O29,'14'!O29,'15'!O29,'16'!O29,'17'!O29,'18'!O29,'19'!O29,'20'!O29,'21'!O29,'22'!O29,'23'!O29,'24'!O29,'25'!O29,'26'!O29,'27'!O29,'28'!O29,'29'!O29,'30'!O29,'31'!O29,'32'!O29,'33'!O29,'34'!O29,'35'!O29,'36'!O38,'37'!O39,'38'!O39,'39'!O39,'40'!O39),"")</f>
        <v/>
      </c>
      <c r="H38" s="124" t="str">
        <f>IFERROR(AVERAGE('1'!U29,'2'!U29,'3'!U29,'4'!U29,'5'!U29,'6'!U29,'7'!U29,'8'!U29,'9'!U29,'10'!U29,'11'!U29,'12'!U29,'13'!U29,'14'!U29,'15'!U29,'16'!U29,'17'!U29,'18'!U29,'19'!U29,'20'!U29,'21'!U29,'22'!U29,'23'!U29,'24'!U29,'25'!U29,'26'!U29,'27'!U29,'28'!U29,'29'!U29,'30'!U29,'31'!U29,'32'!U29,'33'!U29,'34'!U29,'35'!U29,'36'!U38,'37'!U39,'38'!U39,'39'!U39,'40'!U39),"")</f>
        <v/>
      </c>
      <c r="I38" s="124" t="str">
        <f>IFERROR(AVERAGE('1'!AA29,'2'!AA29,'3'!AA29,'4'!AA29,'5'!AA29,'6'!AA29,'7'!AA29,'8'!AA29,'9'!AA29,'10'!AA29,'11'!AA29,'12'!AA29,'13'!AA29,'14'!AA29,'15'!AA29,'16'!AA29,'17'!AA29,'18'!AA29,'19'!AA29,'20'!AA29,'21'!AA29,'22'!AA29,'23'!AA29,'24'!AA29,'25'!AA29,'26'!AA29,'27'!AA29,'28'!AA29,'29'!AA29,'30'!AA29,'31'!AA29,'32'!AA29,'33'!AA29,'34'!AA29,'35'!AA29,'36'!AA38,'37'!AA39,'38'!AA39,'39'!AA39,'40'!AA39),"")</f>
        <v/>
      </c>
    </row>
    <row r="39" spans="1:9" s="2" customFormat="1" ht="36" x14ac:dyDescent="0.25">
      <c r="A39"/>
      <c r="B39" s="1"/>
      <c r="C39" s="131" t="str">
        <f>Référentiel!C38</f>
        <v>Analyse claire et concise du dossier/Exploitation des outils</v>
      </c>
      <c r="D39" s="124">
        <f t="shared" si="1"/>
        <v>1</v>
      </c>
      <c r="E39" s="124">
        <f>IFERROR(AVERAGE('1'!D30,'2'!D30,'3'!D30,'4'!D30,'5'!D30,'6'!D30,'7'!D30,'8'!D30,'9'!D30,'10'!D30,'11'!D30,'12'!D30,'13'!D30,'14'!D30,'15'!D30,'16'!D30,'17'!D30,'18'!D30,'19'!D30,'20'!D30,'21'!D30,'22'!D30,'23'!D30,'24'!D30,'25'!D30,'26'!D30,'27'!D30,'28'!D30,'29'!D30,'30'!D30,'31'!D30,'32'!D30,'33'!D30,'34'!D30,'35'!D30,'36'!D39,'37'!D40,'38'!D40,'39'!D40,'40'!D40),"")</f>
        <v>1</v>
      </c>
      <c r="F39" s="124" t="str">
        <f>IFERROR(AVERAGE('1'!I30,'2'!I30,'3'!I30,'4'!I30,'5'!I30,'6'!I30,'7'!I30,'8'!I30,'9'!I30,'10'!I30,'11'!I30,'12'!I30,'13'!I30,'14'!I30,'15'!I30,'16'!I30,'17'!I30,'18'!I30,'19'!I30,'20'!I30,'21'!I30,'22'!I30,'23'!I30,'24'!I30,'25'!I30,'26'!I30,'27'!I30,'28'!I30,'29'!I30,'30'!I30,'31'!I30,'32'!I30,'33'!I30,'34'!I30,'35'!I30,'36'!I39,'37'!I40,'38'!I40,'39'!I40,'40'!I40),"")</f>
        <v/>
      </c>
      <c r="G39" s="124" t="str">
        <f>IFERROR(AVERAGE('1'!O30,'2'!O30,'3'!O30,'4'!O30,'5'!O30,'6'!O30,'7'!O30,'8'!O30,'9'!O30,'10'!O30,'11'!O30,'12'!O30,'13'!O30,'14'!O30,'15'!O30,'16'!O30,'17'!O30,'18'!O30,'19'!O30,'20'!O30,'21'!O30,'22'!O30,'23'!O30,'24'!O30,'25'!O30,'26'!O30,'27'!O30,'28'!O30,'29'!O30,'30'!O30,'31'!O30,'32'!O30,'33'!O30,'34'!O30,'35'!O30,'36'!O39,'37'!O40,'38'!O40,'39'!O40,'40'!O40),"")</f>
        <v/>
      </c>
      <c r="H39" s="124" t="str">
        <f>IFERROR(AVERAGE('1'!U30,'2'!U30,'3'!U30,'4'!U30,'5'!U30,'6'!U30,'7'!U30,'8'!U30,'9'!U30,'10'!U30,'11'!U30,'12'!U30,'13'!U30,'14'!U30,'15'!U30,'16'!U30,'17'!U30,'18'!U30,'19'!U30,'20'!U30,'21'!U30,'22'!U30,'23'!U30,'24'!U30,'25'!U30,'26'!U30,'27'!U30,'28'!U30,'29'!U30,'30'!U30,'31'!U30,'32'!U30,'33'!U30,'34'!U30,'35'!U30,'36'!U39,'37'!U40,'38'!U40,'39'!U40,'40'!U40),"")</f>
        <v/>
      </c>
      <c r="I39" s="124" t="str">
        <f>IFERROR(AVERAGE('1'!AA30,'2'!AA30,'3'!AA30,'4'!AA30,'5'!AA30,'6'!AA30,'7'!AA30,'8'!AA30,'9'!AA30,'10'!AA30,'11'!AA30,'12'!AA30,'13'!AA30,'14'!AA30,'15'!AA30,'16'!AA30,'17'!AA30,'18'!AA30,'19'!AA30,'20'!AA30,'21'!AA30,'22'!AA30,'23'!AA30,'24'!AA30,'25'!AA30,'26'!AA30,'27'!AA30,'28'!AA30,'29'!AA30,'30'!AA30,'31'!AA30,'32'!AA30,'33'!AA30,'34'!AA30,'35'!AA30,'36'!AA39,'37'!AA40,'38'!AA40,'39'!AA40,'40'!AA40),"")</f>
        <v/>
      </c>
    </row>
    <row r="40" spans="1:9" s="2" customFormat="1" ht="18" x14ac:dyDescent="0.25">
      <c r="A40"/>
      <c r="B40" s="1"/>
      <c r="C40" s="131" t="str">
        <f>Référentiel!C39</f>
        <v>Reformulation de la demande</v>
      </c>
      <c r="D40" s="124">
        <f t="shared" si="1"/>
        <v>1</v>
      </c>
      <c r="E40" s="124">
        <f>IFERROR(AVERAGE('1'!D31,'2'!D31,'3'!D31,'4'!D31,'5'!D31,'6'!D31,'7'!D31,'8'!D31,'9'!D31,'10'!D31,'11'!D31,'12'!D31,'13'!D31,'14'!D31,'15'!D31,'16'!D31,'17'!D31,'18'!D31,'19'!D31,'20'!D31,'21'!D31,'22'!D31,'23'!D31,'24'!D31,'25'!D31,'26'!D31,'27'!D31,'28'!D31,'29'!D31,'30'!D31,'31'!D31,'32'!D31,'33'!D31,'34'!D31,'35'!D31,'36'!D40,'37'!D41,'38'!D41,'39'!D41,'40'!D41),"")</f>
        <v>1</v>
      </c>
      <c r="F40" s="124" t="str">
        <f>IFERROR(AVERAGE('1'!I31,'2'!I31,'3'!I31,'4'!I31,'5'!I31,'6'!I31,'7'!I31,'8'!I31,'9'!I31,'10'!I31,'11'!I31,'12'!I31,'13'!I31,'14'!I31,'15'!I31,'16'!I31,'17'!I31,'18'!I31,'19'!I31,'20'!I31,'21'!I31,'22'!I31,'23'!I31,'24'!I31,'25'!I31,'26'!I31,'27'!I31,'28'!I31,'29'!I31,'30'!I31,'31'!I31,'32'!I31,'33'!I31,'34'!I31,'35'!I31,'36'!I40,'37'!I41,'38'!I41,'39'!I41,'40'!I41),"")</f>
        <v/>
      </c>
      <c r="G40" s="124" t="str">
        <f>IFERROR(AVERAGE('1'!O31,'2'!O31,'3'!O31,'4'!O31,'5'!O31,'6'!O31,'7'!O31,'8'!O31,'9'!O31,'10'!O31,'11'!O31,'12'!O31,'13'!O31,'14'!O31,'15'!O31,'16'!O31,'17'!O31,'18'!O31,'19'!O31,'20'!O31,'21'!O31,'22'!O31,'23'!O31,'24'!O31,'25'!O31,'26'!O31,'27'!O31,'28'!O31,'29'!O31,'30'!O31,'31'!O31,'32'!O31,'33'!O31,'34'!O31,'35'!O31,'36'!O40,'37'!O41,'38'!O41,'39'!O41,'40'!O41),"")</f>
        <v/>
      </c>
      <c r="H40" s="124" t="str">
        <f>IFERROR(AVERAGE('1'!U31,'2'!U31,'3'!U31,'4'!U31,'5'!U31,'6'!U31,'7'!U31,'8'!U31,'9'!U31,'10'!U31,'11'!U31,'12'!U31,'13'!U31,'14'!U31,'15'!U31,'16'!U31,'17'!U31,'18'!U31,'19'!U31,'20'!U31,'21'!U31,'22'!U31,'23'!U31,'24'!U31,'25'!U31,'26'!U31,'27'!U31,'28'!U31,'29'!U31,'30'!U31,'31'!U31,'32'!U31,'33'!U31,'34'!U31,'35'!U31,'36'!U40,'37'!U41,'38'!U41,'39'!U41,'40'!U41),"")</f>
        <v/>
      </c>
      <c r="I40" s="124" t="str">
        <f>IFERROR(AVERAGE('1'!AA31,'2'!AA31,'3'!AA31,'4'!AA31,'5'!AA31,'6'!AA31,'7'!AA31,'8'!AA31,'9'!AA31,'10'!AA31,'11'!AA31,'12'!AA31,'13'!AA31,'14'!AA31,'15'!AA31,'16'!AA31,'17'!AA31,'18'!AA31,'19'!AA31,'20'!AA31,'21'!AA31,'22'!AA31,'23'!AA31,'24'!AA31,'25'!AA31,'26'!AA31,'27'!AA31,'28'!AA31,'29'!AA31,'30'!AA31,'31'!AA31,'32'!AA31,'33'!AA31,'34'!AA31,'35'!AA31,'36'!AA40,'37'!AA41,'38'!AA41,'39'!AA41,'40'!AA41),"")</f>
        <v/>
      </c>
    </row>
    <row r="41" spans="1:9" s="2" customFormat="1" ht="18" x14ac:dyDescent="0.25">
      <c r="A41"/>
      <c r="B41" s="1"/>
      <c r="C41" s="131" t="str">
        <f>Référentiel!C40</f>
        <v>Réponse adéquate</v>
      </c>
      <c r="D41" s="124">
        <f t="shared" si="1"/>
        <v>1</v>
      </c>
      <c r="E41" s="124">
        <f>IFERROR(AVERAGE('1'!D32,'2'!D32,'3'!D32,'4'!D32,'5'!D32,'6'!D32,'7'!D32,'8'!D32,'9'!D32,'10'!D32,'11'!D32,'12'!D32,'13'!D32,'14'!D32,'15'!D32,'16'!D32,'17'!D32,'18'!D32,'19'!D32,'20'!D32,'21'!D32,'22'!D32,'23'!D32,'24'!D32,'25'!D32,'26'!D32,'27'!D32,'28'!D32,'29'!D32,'30'!D32,'31'!D32,'32'!D32,'33'!D32,'34'!D32,'35'!D32,'36'!D41,'37'!D42,'38'!D42,'39'!D42,'40'!D42),"")</f>
        <v>1</v>
      </c>
      <c r="F41" s="124" t="str">
        <f>IFERROR(AVERAGE('1'!I32,'2'!I32,'3'!I32,'4'!I32,'5'!I32,'6'!I32,'7'!I32,'8'!I32,'9'!I32,'10'!I32,'11'!I32,'12'!I32,'13'!I32,'14'!I32,'15'!I32,'16'!I32,'17'!I32,'18'!I32,'19'!I32,'20'!I32,'21'!I32,'22'!I32,'23'!I32,'24'!I32,'25'!I32,'26'!I32,'27'!I32,'28'!I32,'29'!I32,'30'!I32,'31'!I32,'32'!I32,'33'!I32,'34'!I32,'35'!I32,'36'!I41,'37'!I42,'38'!I42,'39'!I42,'40'!I42),"")</f>
        <v/>
      </c>
      <c r="G41" s="124" t="str">
        <f>IFERROR(AVERAGE('1'!O32,'2'!O32,'3'!O32,'4'!O32,'5'!O32,'6'!O32,'7'!O32,'8'!O32,'9'!O32,'10'!O32,'11'!O32,'12'!O32,'13'!O32,'14'!O32,'15'!O32,'16'!O32,'17'!O32,'18'!O32,'19'!O32,'20'!O32,'21'!O32,'22'!O32,'23'!O32,'24'!O32,'25'!O32,'26'!O32,'27'!O32,'28'!O32,'29'!O32,'30'!O32,'31'!O32,'32'!O32,'33'!O32,'34'!O32,'35'!O32,'36'!O41,'37'!O42,'38'!O42,'39'!O42,'40'!O42),"")</f>
        <v/>
      </c>
      <c r="H41" s="124" t="str">
        <f>IFERROR(AVERAGE('1'!U32,'2'!U32,'3'!U32,'4'!U32,'5'!U32,'6'!U32,'7'!U32,'8'!U32,'9'!U32,'10'!U32,'11'!U32,'12'!U32,'13'!U32,'14'!U32,'15'!U32,'16'!U32,'17'!U32,'18'!U32,'19'!U32,'20'!U32,'21'!U32,'22'!U32,'23'!U32,'24'!U32,'25'!U32,'26'!U32,'27'!U32,'28'!U32,'29'!U32,'30'!U32,'31'!U32,'32'!U32,'33'!U32,'34'!U32,'35'!U32,'36'!U41,'37'!U42,'38'!U42,'39'!U42,'40'!U42),"")</f>
        <v/>
      </c>
      <c r="I41" s="124" t="str">
        <f>IFERROR(AVERAGE('1'!AA32,'2'!AA32,'3'!AA32,'4'!AA32,'5'!AA32,'6'!AA32,'7'!AA32,'8'!AA32,'9'!AA32,'10'!AA32,'11'!AA32,'12'!AA32,'13'!AA32,'14'!AA32,'15'!AA32,'16'!AA32,'17'!AA32,'18'!AA32,'19'!AA32,'20'!AA32,'21'!AA32,'22'!AA32,'23'!AA32,'24'!AA32,'25'!AA32,'26'!AA32,'27'!AA32,'28'!AA32,'29'!AA32,'30'!AA32,'31'!AA32,'32'!AA32,'33'!AA32,'34'!AA32,'35'!AA32,'36'!AA41,'37'!AA42,'38'!AA42,'39'!AA42,'40'!AA42),"")</f>
        <v/>
      </c>
    </row>
    <row r="42" spans="1:9" s="2" customFormat="1" ht="36.75" customHeight="1" x14ac:dyDescent="0.25">
      <c r="A42"/>
      <c r="B42" s="1"/>
      <c r="C42" s="131" t="str">
        <f>Référentiel!C41</f>
        <v>Présentation des bénéfices de la solution</v>
      </c>
      <c r="D42" s="124">
        <f t="shared" si="1"/>
        <v>1</v>
      </c>
      <c r="E42" s="124">
        <f>IFERROR(AVERAGE('1'!D33,'2'!D33,'3'!D33,'4'!D33,'5'!D33,'6'!D33,'7'!D33,'8'!D33,'9'!D33,'10'!D33,'11'!D33,'12'!D33,'13'!D33,'14'!D33,'15'!D33,'16'!D33,'17'!D33,'18'!D33,'19'!D33,'20'!D33,'21'!D33,'22'!D33,'23'!D33,'24'!D33,'25'!D33,'26'!D33,'27'!D33,'28'!D33,'29'!D33,'30'!D33,'31'!D33,'32'!D33,'33'!D33,'34'!D33,'35'!D33,'36'!D42,'37'!D43,'38'!D43,'39'!D43,'40'!D43),"")</f>
        <v>1</v>
      </c>
      <c r="F42" s="124" t="str">
        <f>IFERROR(AVERAGE('1'!I33,'2'!I33,'3'!I33,'4'!I33,'5'!I33,'6'!I33,'7'!I33,'8'!I33,'9'!I33,'10'!I33,'11'!I33,'12'!I33,'13'!I33,'14'!I33,'15'!I33,'16'!I33,'17'!I33,'18'!I33,'19'!I33,'20'!I33,'21'!I33,'22'!I33,'23'!I33,'24'!I33,'25'!I33,'26'!I33,'27'!I33,'28'!I33,'29'!I33,'30'!I33,'31'!I33,'32'!I33,'33'!I33,'34'!I33,'35'!I33,'36'!I42,'37'!I43,'38'!I43,'39'!I43,'40'!I43),"")</f>
        <v/>
      </c>
      <c r="G42" s="124" t="str">
        <f>IFERROR(AVERAGE('1'!O33,'2'!O33,'3'!O33,'4'!O33,'5'!O33,'6'!O33,'7'!O33,'8'!O33,'9'!O33,'10'!O33,'11'!O33,'12'!O33,'13'!O33,'14'!O33,'15'!O33,'16'!O33,'17'!O33,'18'!O33,'19'!O33,'20'!O33,'21'!O33,'22'!O33,'23'!O33,'24'!O33,'25'!O33,'26'!O33,'27'!O33,'28'!O33,'29'!O33,'30'!O33,'31'!O33,'32'!O33,'33'!O33,'34'!O33,'35'!O33,'36'!O42,'37'!O43,'38'!O43,'39'!O43,'40'!O43),"")</f>
        <v/>
      </c>
      <c r="H42" s="124" t="str">
        <f>IFERROR(AVERAGE('1'!U33,'2'!U33,'3'!U33,'4'!U33,'5'!U33,'6'!U33,'7'!U33,'8'!U33,'9'!U33,'10'!U33,'11'!U33,'12'!U33,'13'!U33,'14'!U33,'15'!U33,'16'!U33,'17'!U33,'18'!U33,'19'!U33,'20'!U33,'21'!U33,'22'!U33,'23'!U33,'24'!U33,'25'!U33,'26'!U33,'27'!U33,'28'!U33,'29'!U33,'30'!U33,'31'!U33,'32'!U33,'33'!U33,'34'!U33,'35'!U33,'36'!U42,'37'!U43,'38'!U43,'39'!U43,'40'!U43),"")</f>
        <v/>
      </c>
      <c r="I42" s="124" t="str">
        <f>IFERROR(AVERAGE('1'!AA33,'2'!AA33,'3'!AA33,'4'!AA33,'5'!AA33,'6'!AA33,'7'!AA33,'8'!AA33,'9'!AA33,'10'!AA33,'11'!AA33,'12'!AA33,'13'!AA33,'14'!AA33,'15'!AA33,'16'!AA33,'17'!AA33,'18'!AA33,'19'!AA33,'20'!AA33,'21'!AA33,'22'!AA33,'23'!AA33,'24'!AA33,'25'!AA33,'26'!AA33,'27'!AA33,'28'!AA33,'29'!AA33,'30'!AA33,'31'!AA33,'32'!AA33,'33'!AA33,'34'!AA33,'35'!AA33,'36'!AA42,'37'!AA43,'38'!AA43,'39'!AA43,'40'!AA43),"")</f>
        <v/>
      </c>
    </row>
    <row r="43" spans="1:9" s="2" customFormat="1" ht="18" hidden="1" x14ac:dyDescent="0.25">
      <c r="A43"/>
      <c r="B43" s="1"/>
      <c r="C43" s="131">
        <f>Référentiel!C42</f>
        <v>0</v>
      </c>
      <c r="D43" s="124" t="str">
        <f t="shared" si="1"/>
        <v/>
      </c>
      <c r="E43" s="124" t="str">
        <f>IFERROR(AVERAGE('1'!#REF!,'2'!#REF!,'3'!#REF!,'4'!#REF!,'5'!#REF!,'6'!#REF!,'7'!#REF!,'8'!#REF!,'9'!#REF!,'10'!#REF!,'11'!#REF!,'12'!#REF!,'13'!#REF!,'14'!#REF!,'15'!#REF!,'16'!#REF!,'17'!#REF!,'18'!#REF!,'19'!#REF!,'20'!#REF!,'21'!#REF!,'22'!#REF!,'23'!#REF!,'24'!#REF!,'25'!#REF!,'26'!#REF!,'27'!#REF!,'28'!#REF!,'29'!#REF!,'30'!#REF!,'31'!#REF!,'32'!#REF!,'33'!#REF!,'34'!#REF!,'35'!#REF!,'36'!D43,'37'!D44,'38'!D44,'39'!D44,'40'!D44),"")</f>
        <v/>
      </c>
      <c r="F43" s="124" t="str">
        <f>IFERROR(AVERAGE('1'!#REF!,'2'!#REF!,'3'!#REF!,'4'!#REF!,'5'!#REF!,'6'!#REF!,'7'!#REF!,'8'!#REF!,'9'!#REF!,'10'!#REF!,'11'!#REF!,'12'!#REF!,'13'!#REF!,'14'!#REF!,'15'!#REF!,'16'!#REF!,'17'!#REF!,'18'!#REF!,'19'!#REF!,'20'!#REF!,'21'!#REF!,'22'!#REF!,'23'!#REF!,'24'!#REF!,'25'!#REF!,'26'!#REF!,'27'!#REF!,'28'!#REF!,'29'!#REF!,'30'!#REF!,'31'!#REF!,'32'!#REF!,'33'!#REF!,'34'!#REF!,'35'!#REF!,'36'!I43,'37'!I44,'38'!I44,'39'!I44,'40'!I44),"")</f>
        <v/>
      </c>
      <c r="G43" s="124" t="str">
        <f>IFERROR(AVERAGE('1'!#REF!,'2'!#REF!,'3'!#REF!,'4'!#REF!,'5'!#REF!,'6'!#REF!,'7'!#REF!,'8'!#REF!,'9'!#REF!,'10'!#REF!,'11'!#REF!,'12'!#REF!,'13'!#REF!,'14'!#REF!,'15'!#REF!,'16'!#REF!,'17'!#REF!,'18'!#REF!,'19'!#REF!,'20'!#REF!,'21'!#REF!,'22'!#REF!,'23'!#REF!,'24'!#REF!,'25'!#REF!,'26'!#REF!,'27'!#REF!,'28'!#REF!,'29'!#REF!,'30'!#REF!,'31'!#REF!,'32'!#REF!,'33'!#REF!,'34'!#REF!,'35'!#REF!,'36'!O43,'37'!O44,'38'!O44,'39'!O44,'40'!O44),"")</f>
        <v/>
      </c>
      <c r="H43" s="124" t="str">
        <f>IFERROR(AVERAGE('1'!#REF!,'2'!#REF!,'3'!#REF!,'4'!#REF!,'5'!#REF!,'6'!#REF!,'7'!#REF!,'8'!#REF!,'9'!#REF!,'10'!#REF!,'11'!#REF!,'12'!#REF!,'13'!#REF!,'14'!#REF!,'15'!#REF!,'16'!#REF!,'17'!#REF!,'18'!#REF!,'19'!#REF!,'20'!#REF!,'21'!#REF!,'22'!#REF!,'23'!#REF!,'24'!#REF!,'25'!#REF!,'26'!#REF!,'27'!#REF!,'28'!#REF!,'29'!#REF!,'30'!#REF!,'31'!#REF!,'32'!#REF!,'33'!#REF!,'34'!#REF!,'35'!#REF!,'36'!U43,'37'!U44,'38'!U44,'39'!U44,'40'!U44),"")</f>
        <v/>
      </c>
      <c r="I43" s="124" t="str">
        <f>IFERROR(AVERAGE('1'!#REF!,'2'!#REF!,'3'!#REF!,'4'!#REF!,'5'!#REF!,'6'!#REF!,'7'!#REF!,'8'!#REF!,'9'!#REF!,'10'!#REF!,'11'!#REF!,'12'!#REF!,'13'!#REF!,'14'!#REF!,'15'!#REF!,'16'!#REF!,'17'!#REF!,'18'!#REF!,'19'!#REF!,'20'!#REF!,'21'!#REF!,'22'!#REF!,'23'!#REF!,'24'!#REF!,'25'!#REF!,'26'!#REF!,'27'!#REF!,'28'!#REF!,'29'!#REF!,'30'!#REF!,'31'!#REF!,'32'!#REF!,'33'!#REF!,'34'!#REF!,'35'!#REF!,'36'!AA43,'37'!AA44,'38'!AA44,'39'!AA44,'40'!AA44),"")</f>
        <v/>
      </c>
    </row>
    <row r="44" spans="1:9" s="2" customFormat="1" ht="22.5" customHeight="1" x14ac:dyDescent="0.25">
      <c r="A44"/>
      <c r="B44" s="1"/>
      <c r="C44" s="131" t="e">
        <f>Référentiel!#REF!</f>
        <v>#REF!</v>
      </c>
      <c r="D44" s="124" t="str">
        <f t="shared" si="1"/>
        <v/>
      </c>
      <c r="E44" s="124" t="str">
        <f>IFERROR(AVERAGE('1'!#REF!,'2'!#REF!,'3'!#REF!,'4'!#REF!,'5'!#REF!,'6'!#REF!,'7'!#REF!,'8'!#REF!,'9'!#REF!,'10'!#REF!,'11'!#REF!,'12'!#REF!,'13'!#REF!,'14'!#REF!,'15'!#REF!,'16'!#REF!,'17'!#REF!,'18'!#REF!,'19'!#REF!,'20'!#REF!,'21'!#REF!,'22'!#REF!,'23'!#REF!,'24'!#REF!,'25'!#REF!,'26'!#REF!,'27'!#REF!,'28'!#REF!,'29'!#REF!,'30'!#REF!,'31'!#REF!,'32'!#REF!,'33'!#REF!,'34'!#REF!,'35'!#REF!,'36'!D44,'37'!D45,'38'!D45,'39'!D45,'40'!D45),"")</f>
        <v/>
      </c>
      <c r="F44" s="124" t="str">
        <f>IFERROR(AVERAGE('1'!#REF!,'2'!#REF!,'3'!#REF!,'4'!#REF!,'5'!#REF!,'6'!#REF!,'7'!#REF!,'8'!#REF!,'9'!#REF!,'10'!#REF!,'11'!#REF!,'12'!#REF!,'13'!#REF!,'14'!#REF!,'15'!#REF!,'16'!#REF!,'17'!#REF!,'18'!#REF!,'19'!#REF!,'20'!#REF!,'21'!#REF!,'22'!#REF!,'23'!#REF!,'24'!#REF!,'25'!#REF!,'26'!#REF!,'27'!#REF!,'28'!#REF!,'29'!#REF!,'30'!#REF!,'31'!#REF!,'32'!#REF!,'33'!#REF!,'34'!#REF!,'35'!#REF!,'36'!I44,'37'!I45,'38'!I45,'39'!I45,'40'!I45),"")</f>
        <v/>
      </c>
      <c r="G44" s="124" t="str">
        <f>IFERROR(AVERAGE('1'!#REF!,'2'!#REF!,'3'!#REF!,'4'!#REF!,'5'!#REF!,'6'!#REF!,'7'!#REF!,'8'!#REF!,'9'!#REF!,'10'!#REF!,'11'!#REF!,'12'!#REF!,'13'!#REF!,'14'!#REF!,'15'!#REF!,'16'!#REF!,'17'!#REF!,'18'!#REF!,'19'!#REF!,'20'!#REF!,'21'!#REF!,'22'!#REF!,'23'!#REF!,'24'!#REF!,'25'!#REF!,'26'!#REF!,'27'!#REF!,'28'!#REF!,'29'!#REF!,'30'!#REF!,'31'!#REF!,'32'!#REF!,'33'!#REF!,'34'!#REF!,'35'!#REF!,'36'!O44,'37'!O45,'38'!O45,'39'!O45,'40'!O45),"")</f>
        <v/>
      </c>
      <c r="H44" s="124" t="str">
        <f>IFERROR(AVERAGE('1'!#REF!,'2'!#REF!,'3'!#REF!,'4'!#REF!,'5'!#REF!,'6'!#REF!,'7'!#REF!,'8'!#REF!,'9'!#REF!,'10'!#REF!,'11'!#REF!,'12'!#REF!,'13'!#REF!,'14'!#REF!,'15'!#REF!,'16'!#REF!,'17'!#REF!,'18'!#REF!,'19'!#REF!,'20'!#REF!,'21'!#REF!,'22'!#REF!,'23'!#REF!,'24'!#REF!,'25'!#REF!,'26'!#REF!,'27'!#REF!,'28'!#REF!,'29'!#REF!,'30'!#REF!,'31'!#REF!,'32'!#REF!,'33'!#REF!,'34'!#REF!,'35'!#REF!,'36'!U44,'37'!U45,'38'!U45,'39'!U45,'40'!U45),"")</f>
        <v/>
      </c>
      <c r="I44" s="124" t="str">
        <f>IFERROR(AVERAGE('1'!#REF!,'2'!#REF!,'3'!#REF!,'4'!#REF!,'5'!#REF!,'6'!#REF!,'7'!#REF!,'8'!#REF!,'9'!#REF!,'10'!#REF!,'11'!#REF!,'12'!#REF!,'13'!#REF!,'14'!#REF!,'15'!#REF!,'16'!#REF!,'17'!#REF!,'18'!#REF!,'19'!#REF!,'20'!#REF!,'21'!#REF!,'22'!#REF!,'23'!#REF!,'24'!#REF!,'25'!#REF!,'26'!#REF!,'27'!#REF!,'28'!#REF!,'29'!#REF!,'30'!#REF!,'31'!#REF!,'32'!#REF!,'33'!#REF!,'34'!#REF!,'35'!#REF!,'36'!AA44,'37'!AA45,'38'!AA45,'39'!AA45,'40'!AA45),"")</f>
        <v/>
      </c>
    </row>
    <row r="45" spans="1:9" s="2" customFormat="1" ht="27" hidden="1" customHeight="1" x14ac:dyDescent="0.25">
      <c r="A45"/>
      <c r="B45" s="1"/>
      <c r="C45" s="131" t="e">
        <f>Référentiel!#REF!</f>
        <v>#REF!</v>
      </c>
      <c r="D45" s="124" t="str">
        <f t="shared" si="1"/>
        <v/>
      </c>
      <c r="E45" s="124" t="str">
        <f>IFERROR(AVERAGE('1'!#REF!,'2'!#REF!,'3'!#REF!,'4'!#REF!,'5'!#REF!,'6'!#REF!,'7'!#REF!,'8'!#REF!,'9'!#REF!,'10'!#REF!,'11'!#REF!,'12'!#REF!,'13'!#REF!,'14'!#REF!,'15'!#REF!,'16'!#REF!,'17'!#REF!,'18'!#REF!,'19'!#REF!,'20'!#REF!,'21'!#REF!,'22'!#REF!,'23'!#REF!,'24'!#REF!,'25'!#REF!,'26'!#REF!,'27'!#REF!,'28'!#REF!,'29'!#REF!,'30'!#REF!,'31'!#REF!,'32'!#REF!,'33'!#REF!,'34'!#REF!,'35'!#REF!,'36'!D45,'37'!D46,'38'!D46,'39'!D46,'40'!D46),"")</f>
        <v/>
      </c>
      <c r="F45" s="124" t="str">
        <f>IFERROR(AVERAGE('1'!#REF!,'2'!#REF!,'3'!#REF!,'4'!#REF!,'5'!#REF!,'6'!#REF!,'7'!#REF!,'8'!#REF!,'9'!#REF!,'10'!#REF!,'11'!#REF!,'12'!#REF!,'13'!#REF!,'14'!#REF!,'15'!#REF!,'16'!#REF!,'17'!#REF!,'18'!#REF!,'19'!#REF!,'20'!#REF!,'21'!#REF!,'22'!#REF!,'23'!#REF!,'24'!#REF!,'25'!#REF!,'26'!#REF!,'27'!#REF!,'28'!#REF!,'29'!#REF!,'30'!#REF!,'31'!#REF!,'32'!#REF!,'33'!#REF!,'34'!#REF!,'35'!#REF!,'36'!I45,'37'!I46,'38'!I46,'39'!I46,'40'!I46),"")</f>
        <v/>
      </c>
      <c r="G45" s="124" t="str">
        <f>IFERROR(AVERAGE('1'!#REF!,'2'!#REF!,'3'!#REF!,'4'!#REF!,'5'!#REF!,'6'!#REF!,'7'!#REF!,'8'!#REF!,'9'!#REF!,'10'!#REF!,'11'!#REF!,'12'!#REF!,'13'!#REF!,'14'!#REF!,'15'!#REF!,'16'!#REF!,'17'!#REF!,'18'!#REF!,'19'!#REF!,'20'!#REF!,'21'!#REF!,'22'!#REF!,'23'!#REF!,'24'!#REF!,'25'!#REF!,'26'!#REF!,'27'!#REF!,'28'!#REF!,'29'!#REF!,'30'!#REF!,'31'!#REF!,'32'!#REF!,'33'!#REF!,'34'!#REF!,'35'!#REF!,'36'!O45,'37'!O46,'38'!O46,'39'!O46,'40'!O46),"")</f>
        <v/>
      </c>
      <c r="H45" s="124" t="str">
        <f>IFERROR(AVERAGE('1'!#REF!,'2'!#REF!,'3'!#REF!,'4'!#REF!,'5'!#REF!,'6'!#REF!,'7'!#REF!,'8'!#REF!,'9'!#REF!,'10'!#REF!,'11'!#REF!,'12'!#REF!,'13'!#REF!,'14'!#REF!,'15'!#REF!,'16'!#REF!,'17'!#REF!,'18'!#REF!,'19'!#REF!,'20'!#REF!,'21'!#REF!,'22'!#REF!,'23'!#REF!,'24'!#REF!,'25'!#REF!,'26'!#REF!,'27'!#REF!,'28'!#REF!,'29'!#REF!,'30'!#REF!,'31'!#REF!,'32'!#REF!,'33'!#REF!,'34'!#REF!,'35'!#REF!,'36'!U45,'37'!U46,'38'!U46,'39'!U46,'40'!U46),"")</f>
        <v/>
      </c>
      <c r="I45" s="124" t="str">
        <f>IFERROR(AVERAGE('1'!#REF!,'2'!#REF!,'3'!#REF!,'4'!#REF!,'5'!#REF!,'6'!#REF!,'7'!#REF!,'8'!#REF!,'9'!#REF!,'10'!#REF!,'11'!#REF!,'12'!#REF!,'13'!#REF!,'14'!#REF!,'15'!#REF!,'16'!#REF!,'17'!#REF!,'18'!#REF!,'19'!#REF!,'20'!#REF!,'21'!#REF!,'22'!#REF!,'23'!#REF!,'24'!#REF!,'25'!#REF!,'26'!#REF!,'27'!#REF!,'28'!#REF!,'29'!#REF!,'30'!#REF!,'31'!#REF!,'32'!#REF!,'33'!#REF!,'34'!#REF!,'35'!#REF!,'36'!AA45,'37'!AA46,'38'!AA46,'39'!AA46,'40'!AA46),"")</f>
        <v/>
      </c>
    </row>
    <row r="46" spans="1:9" s="2" customFormat="1" ht="30.75" hidden="1" customHeight="1" x14ac:dyDescent="0.25">
      <c r="A46"/>
      <c r="B46" s="1"/>
      <c r="C46" s="131" t="str">
        <f>Référentiel!C40</f>
        <v>Réponse adéquate</v>
      </c>
      <c r="D46" s="124" t="str">
        <f t="shared" si="1"/>
        <v/>
      </c>
      <c r="E46" s="124" t="str">
        <f>IFERROR(AVERAGE('1'!#REF!,'2'!#REF!,'3'!#REF!,'4'!#REF!,'5'!#REF!,'6'!#REF!,'7'!#REF!,'8'!#REF!,'9'!#REF!,'10'!#REF!,'11'!#REF!,'12'!#REF!,'13'!#REF!,'14'!#REF!,'15'!#REF!,'16'!#REF!,'17'!#REF!,'18'!#REF!,'19'!#REF!,'20'!#REF!,'21'!#REF!,'22'!#REF!,'23'!#REF!,'24'!#REF!,'25'!#REF!,'26'!#REF!,'27'!#REF!,'28'!#REF!,'29'!#REF!,'30'!#REF!,'31'!#REF!,'32'!#REF!,'33'!#REF!,'34'!#REF!,'35'!#REF!,'36'!D46,'37'!D47,'38'!D47,'39'!D47,'40'!D47),"")</f>
        <v/>
      </c>
      <c r="F46" s="124" t="str">
        <f>IFERROR(AVERAGE('1'!#REF!,'2'!#REF!,'3'!#REF!,'4'!#REF!,'5'!#REF!,'6'!#REF!,'7'!#REF!,'8'!#REF!,'9'!#REF!,'10'!#REF!,'11'!#REF!,'12'!#REF!,'13'!#REF!,'14'!#REF!,'15'!#REF!,'16'!#REF!,'17'!#REF!,'18'!#REF!,'19'!#REF!,'20'!#REF!,'21'!#REF!,'22'!#REF!,'23'!#REF!,'24'!#REF!,'25'!#REF!,'26'!#REF!,'27'!#REF!,'28'!#REF!,'29'!#REF!,'30'!#REF!,'31'!#REF!,'32'!#REF!,'33'!#REF!,'34'!#REF!,'35'!#REF!,'36'!I46,'37'!I47,'38'!I47,'39'!I47,'40'!I47),"")</f>
        <v/>
      </c>
      <c r="G46" s="124" t="str">
        <f>IFERROR(AVERAGE('1'!#REF!,'2'!#REF!,'3'!#REF!,'4'!#REF!,'5'!#REF!,'6'!#REF!,'7'!#REF!,'8'!#REF!,'9'!#REF!,'10'!#REF!,'11'!#REF!,'12'!#REF!,'13'!#REF!,'14'!#REF!,'15'!#REF!,'16'!#REF!,'17'!#REF!,'18'!#REF!,'19'!#REF!,'20'!#REF!,'21'!#REF!,'22'!#REF!,'23'!#REF!,'24'!#REF!,'25'!#REF!,'26'!#REF!,'27'!#REF!,'28'!#REF!,'29'!#REF!,'30'!#REF!,'31'!#REF!,'32'!#REF!,'33'!#REF!,'34'!#REF!,'35'!#REF!,'36'!O46,'37'!O47,'38'!O47,'39'!O47,'40'!O47),"")</f>
        <v/>
      </c>
      <c r="H46" s="124" t="str">
        <f>IFERROR(AVERAGE('1'!#REF!,'2'!#REF!,'3'!#REF!,'4'!#REF!,'5'!#REF!,'6'!#REF!,'7'!#REF!,'8'!#REF!,'9'!#REF!,'10'!#REF!,'11'!#REF!,'12'!#REF!,'13'!#REF!,'14'!#REF!,'15'!#REF!,'16'!#REF!,'17'!#REF!,'18'!#REF!,'19'!#REF!,'20'!#REF!,'21'!#REF!,'22'!#REF!,'23'!#REF!,'24'!#REF!,'25'!#REF!,'26'!#REF!,'27'!#REF!,'28'!#REF!,'29'!#REF!,'30'!#REF!,'31'!#REF!,'32'!#REF!,'33'!#REF!,'34'!#REF!,'35'!#REF!,'36'!U46,'37'!U47,'38'!U47,'39'!U47,'40'!U47),"")</f>
        <v/>
      </c>
      <c r="I46" s="124" t="str">
        <f>IFERROR(AVERAGE('1'!#REF!,'2'!#REF!,'3'!#REF!,'4'!#REF!,'5'!#REF!,'6'!#REF!,'7'!#REF!,'8'!#REF!,'9'!#REF!,'10'!#REF!,'11'!#REF!,'12'!#REF!,'13'!#REF!,'14'!#REF!,'15'!#REF!,'16'!#REF!,'17'!#REF!,'18'!#REF!,'19'!#REF!,'20'!#REF!,'21'!#REF!,'22'!#REF!,'23'!#REF!,'24'!#REF!,'25'!#REF!,'26'!#REF!,'27'!#REF!,'28'!#REF!,'29'!#REF!,'30'!#REF!,'31'!#REF!,'32'!#REF!,'33'!#REF!,'34'!#REF!,'35'!#REF!,'36'!AA46,'37'!AA47,'38'!AA47,'39'!AA47,'40'!AA47),"")</f>
        <v/>
      </c>
    </row>
    <row r="47" spans="1:9" s="2" customFormat="1" ht="30.75" hidden="1" customHeight="1" x14ac:dyDescent="0.25">
      <c r="A47"/>
      <c r="B47" s="1"/>
      <c r="C47" s="131" t="e">
        <f>Référentiel!#REF!</f>
        <v>#REF!</v>
      </c>
      <c r="D47" s="124" t="str">
        <f t="shared" si="1"/>
        <v/>
      </c>
      <c r="E47" s="124" t="str">
        <f>IFERROR(AVERAGE('1'!#REF!,'2'!#REF!,'3'!#REF!,'4'!#REF!,'5'!#REF!,'6'!#REF!,'7'!#REF!,'8'!#REF!,'9'!#REF!,'10'!#REF!,'11'!#REF!,'12'!#REF!,'13'!#REF!,'14'!#REF!,'15'!#REF!,'16'!#REF!,'17'!#REF!,'18'!#REF!,'19'!#REF!,'20'!#REF!,'21'!#REF!,'22'!#REF!,'23'!#REF!,'24'!#REF!,'25'!#REF!,'26'!#REF!,'27'!#REF!,'28'!#REF!,'29'!#REF!,'30'!#REF!,'31'!#REF!,'32'!#REF!,'33'!#REF!,'34'!#REF!,'35'!#REF!,'36'!D47,'37'!D48,'38'!D48,'39'!D48,'40'!D48),"")</f>
        <v/>
      </c>
      <c r="F47" s="124" t="str">
        <f>IFERROR(AVERAGE('1'!#REF!,'2'!#REF!,'3'!#REF!,'4'!#REF!,'5'!#REF!,'6'!#REF!,'7'!#REF!,'8'!#REF!,'9'!#REF!,'10'!#REF!,'11'!#REF!,'12'!#REF!,'13'!#REF!,'14'!#REF!,'15'!#REF!,'16'!#REF!,'17'!#REF!,'18'!#REF!,'19'!#REF!,'20'!#REF!,'21'!#REF!,'22'!#REF!,'23'!#REF!,'24'!#REF!,'25'!#REF!,'26'!#REF!,'27'!#REF!,'28'!#REF!,'29'!#REF!,'30'!#REF!,'31'!#REF!,'32'!#REF!,'33'!#REF!,'34'!#REF!,'35'!#REF!,'36'!I47,'37'!I48,'38'!I48,'39'!I48,'40'!I48),"")</f>
        <v/>
      </c>
      <c r="G47" s="124" t="str">
        <f>IFERROR(AVERAGE('1'!#REF!,'2'!#REF!,'3'!#REF!,'4'!#REF!,'5'!#REF!,'6'!#REF!,'7'!#REF!,'8'!#REF!,'9'!#REF!,'10'!#REF!,'11'!#REF!,'12'!#REF!,'13'!#REF!,'14'!#REF!,'15'!#REF!,'16'!#REF!,'17'!#REF!,'18'!#REF!,'19'!#REF!,'20'!#REF!,'21'!#REF!,'22'!#REF!,'23'!#REF!,'24'!#REF!,'25'!#REF!,'26'!#REF!,'27'!#REF!,'28'!#REF!,'29'!#REF!,'30'!#REF!,'31'!#REF!,'32'!#REF!,'33'!#REF!,'34'!#REF!,'35'!#REF!,'36'!O47,'37'!O48,'38'!O48,'39'!O48,'40'!O48),"")</f>
        <v/>
      </c>
      <c r="H47" s="124" t="str">
        <f>IFERROR(AVERAGE('1'!#REF!,'2'!#REF!,'3'!#REF!,'4'!#REF!,'5'!#REF!,'6'!#REF!,'7'!#REF!,'8'!#REF!,'9'!#REF!,'10'!#REF!,'11'!#REF!,'12'!#REF!,'13'!#REF!,'14'!#REF!,'15'!#REF!,'16'!#REF!,'17'!#REF!,'18'!#REF!,'19'!#REF!,'20'!#REF!,'21'!#REF!,'22'!#REF!,'23'!#REF!,'24'!#REF!,'25'!#REF!,'26'!#REF!,'27'!#REF!,'28'!#REF!,'29'!#REF!,'30'!#REF!,'31'!#REF!,'32'!#REF!,'33'!#REF!,'34'!#REF!,'35'!#REF!,'36'!U47,'37'!U48,'38'!U48,'39'!U48,'40'!U48),"")</f>
        <v/>
      </c>
      <c r="I47" s="124" t="str">
        <f>IFERROR(AVERAGE('1'!#REF!,'2'!#REF!,'3'!#REF!,'4'!#REF!,'5'!#REF!,'6'!#REF!,'7'!#REF!,'8'!#REF!,'9'!#REF!,'10'!#REF!,'11'!#REF!,'12'!#REF!,'13'!#REF!,'14'!#REF!,'15'!#REF!,'16'!#REF!,'17'!#REF!,'18'!#REF!,'19'!#REF!,'20'!#REF!,'21'!#REF!,'22'!#REF!,'23'!#REF!,'24'!#REF!,'25'!#REF!,'26'!#REF!,'27'!#REF!,'28'!#REF!,'29'!#REF!,'30'!#REF!,'31'!#REF!,'32'!#REF!,'33'!#REF!,'34'!#REF!,'35'!#REF!,'36'!AA47,'37'!AA48,'38'!AA48,'39'!AA48,'40'!AA48),"")</f>
        <v/>
      </c>
    </row>
    <row r="48" spans="1:9" s="2" customFormat="1" ht="40.5" hidden="1" customHeight="1" x14ac:dyDescent="0.25">
      <c r="A48"/>
      <c r="B48" s="1"/>
      <c r="C48" s="131" t="str">
        <f>Référentiel!C41</f>
        <v>Présentation des bénéfices de la solution</v>
      </c>
      <c r="D48" s="124" t="str">
        <f t="shared" si="1"/>
        <v/>
      </c>
      <c r="E48" s="124" t="str">
        <f>IFERROR(AVERAGE('1'!#REF!,'2'!#REF!,'3'!#REF!,'4'!#REF!,'5'!#REF!,'6'!#REF!,'7'!#REF!,'8'!#REF!,'9'!#REF!,'10'!#REF!,'11'!#REF!,'12'!#REF!,'13'!#REF!,'14'!#REF!,'15'!#REF!,'16'!#REF!,'17'!#REF!,'18'!#REF!,'19'!#REF!,'20'!#REF!,'21'!#REF!,'22'!#REF!,'23'!#REF!,'24'!#REF!,'25'!#REF!,'26'!#REF!,'27'!#REF!,'28'!#REF!,'29'!#REF!,'30'!#REF!,'31'!#REF!,'32'!#REF!,'33'!#REF!,'34'!#REF!,'35'!#REF!,'36'!D48,'37'!D49,'38'!D49,'39'!D49,'40'!D49),"")</f>
        <v/>
      </c>
      <c r="F48" s="124" t="str">
        <f>IFERROR(AVERAGE('1'!#REF!,'2'!#REF!,'3'!#REF!,'4'!#REF!,'5'!#REF!,'6'!#REF!,'7'!#REF!,'8'!#REF!,'9'!#REF!,'10'!#REF!,'11'!#REF!,'12'!#REF!,'13'!#REF!,'14'!#REF!,'15'!#REF!,'16'!#REF!,'17'!#REF!,'18'!#REF!,'19'!#REF!,'20'!#REF!,'21'!#REF!,'22'!#REF!,'23'!#REF!,'24'!#REF!,'25'!#REF!,'26'!#REF!,'27'!#REF!,'28'!#REF!,'29'!#REF!,'30'!#REF!,'31'!#REF!,'32'!#REF!,'33'!#REF!,'34'!#REF!,'35'!#REF!,'36'!I48,'37'!I49,'38'!I49,'39'!I49,'40'!I49),"")</f>
        <v/>
      </c>
      <c r="G48" s="124" t="str">
        <f>IFERROR(AVERAGE('1'!#REF!,'2'!#REF!,'3'!#REF!,'4'!#REF!,'5'!#REF!,'6'!#REF!,'7'!#REF!,'8'!#REF!,'9'!#REF!,'10'!#REF!,'11'!#REF!,'12'!#REF!,'13'!#REF!,'14'!#REF!,'15'!#REF!,'16'!#REF!,'17'!#REF!,'18'!#REF!,'19'!#REF!,'20'!#REF!,'21'!#REF!,'22'!#REF!,'23'!#REF!,'24'!#REF!,'25'!#REF!,'26'!#REF!,'27'!#REF!,'28'!#REF!,'29'!#REF!,'30'!#REF!,'31'!#REF!,'32'!#REF!,'33'!#REF!,'34'!#REF!,'35'!#REF!,'36'!O48,'37'!O49,'38'!O49,'39'!O49,'40'!O49),"")</f>
        <v/>
      </c>
      <c r="H48" s="124" t="str">
        <f>IFERROR(AVERAGE('1'!#REF!,'2'!#REF!,'3'!#REF!,'4'!#REF!,'5'!#REF!,'6'!#REF!,'7'!#REF!,'8'!#REF!,'9'!#REF!,'10'!#REF!,'11'!#REF!,'12'!#REF!,'13'!#REF!,'14'!#REF!,'15'!#REF!,'16'!#REF!,'17'!#REF!,'18'!#REF!,'19'!#REF!,'20'!#REF!,'21'!#REF!,'22'!#REF!,'23'!#REF!,'24'!#REF!,'25'!#REF!,'26'!#REF!,'27'!#REF!,'28'!#REF!,'29'!#REF!,'30'!#REF!,'31'!#REF!,'32'!#REF!,'33'!#REF!,'34'!#REF!,'35'!#REF!,'36'!U48,'37'!U49,'38'!U49,'39'!U49,'40'!U49),"")</f>
        <v/>
      </c>
      <c r="I48" s="124" t="str">
        <f>IFERROR(AVERAGE('1'!#REF!,'2'!#REF!,'3'!#REF!,'4'!#REF!,'5'!#REF!,'6'!#REF!,'7'!#REF!,'8'!#REF!,'9'!#REF!,'10'!#REF!,'11'!#REF!,'12'!#REF!,'13'!#REF!,'14'!#REF!,'15'!#REF!,'16'!#REF!,'17'!#REF!,'18'!#REF!,'19'!#REF!,'20'!#REF!,'21'!#REF!,'22'!#REF!,'23'!#REF!,'24'!#REF!,'25'!#REF!,'26'!#REF!,'27'!#REF!,'28'!#REF!,'29'!#REF!,'30'!#REF!,'31'!#REF!,'32'!#REF!,'33'!#REF!,'34'!#REF!,'35'!#REF!,'36'!AA48,'37'!AA49,'38'!AA49,'39'!AA49,'40'!AA49),"")</f>
        <v/>
      </c>
    </row>
    <row r="49" spans="1:9" s="2" customFormat="1" ht="30.75" hidden="1" customHeight="1" x14ac:dyDescent="0.25">
      <c r="A49"/>
      <c r="B49" s="1"/>
      <c r="C49" s="131">
        <f>Référentiel!C42</f>
        <v>0</v>
      </c>
      <c r="D49" s="124" t="str">
        <f t="shared" si="1"/>
        <v/>
      </c>
      <c r="E49" s="124" t="str">
        <f>IFERROR(AVERAGE('1'!#REF!,'2'!#REF!,'3'!#REF!,'4'!#REF!,'5'!#REF!,'6'!#REF!,'7'!#REF!,'8'!#REF!,'9'!#REF!,'10'!#REF!,'11'!#REF!,'12'!#REF!,'13'!#REF!,'14'!#REF!,'15'!#REF!,'16'!#REF!,'17'!#REF!,'18'!#REF!,'19'!#REF!,'20'!#REF!,'21'!#REF!,'22'!#REF!,'23'!#REF!,'24'!#REF!,'25'!#REF!,'26'!#REF!,'27'!#REF!,'28'!#REF!,'29'!#REF!,'30'!#REF!,'31'!#REF!,'32'!#REF!,'33'!#REF!,'34'!#REF!,'35'!#REF!,'36'!D49,'37'!D50,'38'!D50,'39'!D50,'40'!D50),"")</f>
        <v/>
      </c>
      <c r="F49" s="124" t="str">
        <f>IFERROR(AVERAGE('1'!#REF!,'2'!#REF!,'3'!#REF!,'4'!#REF!,'5'!#REF!,'6'!#REF!,'7'!#REF!,'8'!#REF!,'9'!#REF!,'10'!#REF!,'11'!#REF!,'12'!#REF!,'13'!#REF!,'14'!#REF!,'15'!#REF!,'16'!#REF!,'17'!#REF!,'18'!#REF!,'19'!#REF!,'20'!#REF!,'21'!#REF!,'22'!#REF!,'23'!#REF!,'24'!#REF!,'25'!#REF!,'26'!#REF!,'27'!#REF!,'28'!#REF!,'29'!#REF!,'30'!#REF!,'31'!#REF!,'32'!#REF!,'33'!#REF!,'34'!#REF!,'35'!#REF!,'36'!I49,'37'!I50,'38'!I50,'39'!I50,'40'!I50),"")</f>
        <v/>
      </c>
      <c r="G49" s="124" t="str">
        <f>IFERROR(AVERAGE('1'!#REF!,'2'!#REF!,'3'!#REF!,'4'!#REF!,'5'!#REF!,'6'!#REF!,'7'!#REF!,'8'!#REF!,'9'!#REF!,'10'!#REF!,'11'!#REF!,'12'!#REF!,'13'!#REF!,'14'!#REF!,'15'!#REF!,'16'!#REF!,'17'!#REF!,'18'!#REF!,'19'!#REF!,'20'!#REF!,'21'!#REF!,'22'!#REF!,'23'!#REF!,'24'!#REF!,'25'!#REF!,'26'!#REF!,'27'!#REF!,'28'!#REF!,'29'!#REF!,'30'!#REF!,'31'!#REF!,'32'!#REF!,'33'!#REF!,'34'!#REF!,'35'!#REF!,'36'!O49,'37'!O50,'38'!O50,'39'!O50,'40'!O50),"")</f>
        <v/>
      </c>
      <c r="H49" s="124" t="str">
        <f>IFERROR(AVERAGE('1'!#REF!,'2'!#REF!,'3'!#REF!,'4'!#REF!,'5'!#REF!,'6'!#REF!,'7'!#REF!,'8'!#REF!,'9'!#REF!,'10'!#REF!,'11'!#REF!,'12'!#REF!,'13'!#REF!,'14'!#REF!,'15'!#REF!,'16'!#REF!,'17'!#REF!,'18'!#REF!,'19'!#REF!,'20'!#REF!,'21'!#REF!,'22'!#REF!,'23'!#REF!,'24'!#REF!,'25'!#REF!,'26'!#REF!,'27'!#REF!,'28'!#REF!,'29'!#REF!,'30'!#REF!,'31'!#REF!,'32'!#REF!,'33'!#REF!,'34'!#REF!,'35'!#REF!,'36'!U49,'37'!U50,'38'!U50,'39'!U50,'40'!U50),"")</f>
        <v/>
      </c>
      <c r="I49" s="124" t="str">
        <f>IFERROR(AVERAGE('1'!#REF!,'2'!#REF!,'3'!#REF!,'4'!#REF!,'5'!#REF!,'6'!#REF!,'7'!#REF!,'8'!#REF!,'9'!#REF!,'10'!#REF!,'11'!#REF!,'12'!#REF!,'13'!#REF!,'14'!#REF!,'15'!#REF!,'16'!#REF!,'17'!#REF!,'18'!#REF!,'19'!#REF!,'20'!#REF!,'21'!#REF!,'22'!#REF!,'23'!#REF!,'24'!#REF!,'25'!#REF!,'26'!#REF!,'27'!#REF!,'28'!#REF!,'29'!#REF!,'30'!#REF!,'31'!#REF!,'32'!#REF!,'33'!#REF!,'34'!#REF!,'35'!#REF!,'36'!AA49,'37'!AA50,'38'!AA50,'39'!AA50,'40'!AA50),"")</f>
        <v/>
      </c>
    </row>
    <row r="50" spans="1:9" s="2" customFormat="1" ht="14.25" hidden="1" customHeight="1" x14ac:dyDescent="0.25">
      <c r="A50"/>
      <c r="B50" s="1"/>
      <c r="C50" s="131" t="e">
        <f>Référentiel!#REF!</f>
        <v>#REF!</v>
      </c>
      <c r="D50" s="124" t="str">
        <f t="shared" si="1"/>
        <v/>
      </c>
      <c r="E50" s="124" t="str">
        <f>IFERROR(AVERAGE('1'!#REF!,'2'!#REF!,'3'!#REF!,'4'!#REF!,'5'!#REF!,'6'!#REF!,'7'!#REF!,'8'!#REF!,'9'!#REF!,'10'!#REF!,'11'!#REF!,'12'!#REF!,'13'!#REF!,'14'!#REF!,'15'!#REF!,'16'!#REF!,'17'!#REF!,'18'!#REF!,'19'!#REF!,'20'!#REF!,'21'!#REF!,'22'!#REF!,'23'!#REF!,'24'!#REF!,'25'!#REF!,'26'!#REF!,'27'!#REF!,'28'!#REF!,'29'!#REF!,'30'!#REF!,'31'!#REF!,'32'!#REF!,'33'!#REF!,'34'!#REF!,'35'!#REF!,'36'!D50,'37'!D51,'38'!D51,'39'!D51,'40'!D51),"")</f>
        <v/>
      </c>
      <c r="F50" s="124" t="str">
        <f>IFERROR(AVERAGE('1'!#REF!,'2'!#REF!,'3'!#REF!,'4'!#REF!,'5'!#REF!,'6'!#REF!,'7'!#REF!,'8'!#REF!,'9'!#REF!,'10'!#REF!,'11'!#REF!,'12'!#REF!,'13'!#REF!,'14'!#REF!,'15'!#REF!,'16'!#REF!,'17'!#REF!,'18'!#REF!,'19'!#REF!,'20'!#REF!,'21'!#REF!,'22'!#REF!,'23'!#REF!,'24'!#REF!,'25'!#REF!,'26'!#REF!,'27'!#REF!,'28'!#REF!,'29'!#REF!,'30'!#REF!,'31'!#REF!,'32'!#REF!,'33'!#REF!,'34'!#REF!,'35'!#REF!,'36'!I50,'37'!I51,'38'!I51,'39'!I51,'40'!I51),"")</f>
        <v/>
      </c>
      <c r="G50" s="124" t="str">
        <f>IFERROR(AVERAGE('1'!#REF!,'2'!#REF!,'3'!#REF!,'4'!#REF!,'5'!#REF!,'6'!#REF!,'7'!#REF!,'8'!#REF!,'9'!#REF!,'10'!#REF!,'11'!#REF!,'12'!#REF!,'13'!#REF!,'14'!#REF!,'15'!#REF!,'16'!#REF!,'17'!#REF!,'18'!#REF!,'19'!#REF!,'20'!#REF!,'21'!#REF!,'22'!#REF!,'23'!#REF!,'24'!#REF!,'25'!#REF!,'26'!#REF!,'27'!#REF!,'28'!#REF!,'29'!#REF!,'30'!#REF!,'31'!#REF!,'32'!#REF!,'33'!#REF!,'34'!#REF!,'35'!#REF!,'36'!O50,'37'!O51,'38'!O51,'39'!O51,'40'!O51),"")</f>
        <v/>
      </c>
      <c r="H50" s="124" t="str">
        <f>IFERROR(AVERAGE('1'!#REF!,'2'!#REF!,'3'!#REF!,'4'!#REF!,'5'!#REF!,'6'!#REF!,'7'!#REF!,'8'!#REF!,'9'!#REF!,'10'!#REF!,'11'!#REF!,'12'!#REF!,'13'!#REF!,'14'!#REF!,'15'!#REF!,'16'!#REF!,'17'!#REF!,'18'!#REF!,'19'!#REF!,'20'!#REF!,'21'!#REF!,'22'!#REF!,'23'!#REF!,'24'!#REF!,'25'!#REF!,'26'!#REF!,'27'!#REF!,'28'!#REF!,'29'!#REF!,'30'!#REF!,'31'!#REF!,'32'!#REF!,'33'!#REF!,'34'!#REF!,'35'!#REF!,'36'!U50,'37'!U51,'38'!U51,'39'!U51,'40'!U51),"")</f>
        <v/>
      </c>
      <c r="I50" s="124" t="str">
        <f>IFERROR(AVERAGE('1'!#REF!,'2'!#REF!,'3'!#REF!,'4'!#REF!,'5'!#REF!,'6'!#REF!,'7'!#REF!,'8'!#REF!,'9'!#REF!,'10'!#REF!,'11'!#REF!,'12'!#REF!,'13'!#REF!,'14'!#REF!,'15'!#REF!,'16'!#REF!,'17'!#REF!,'18'!#REF!,'19'!#REF!,'20'!#REF!,'21'!#REF!,'22'!#REF!,'23'!#REF!,'24'!#REF!,'25'!#REF!,'26'!#REF!,'27'!#REF!,'28'!#REF!,'29'!#REF!,'30'!#REF!,'31'!#REF!,'32'!#REF!,'33'!#REF!,'34'!#REF!,'35'!#REF!,'36'!AA50,'37'!AA51,'38'!AA51,'39'!AA51,'40'!AA51),"")</f>
        <v/>
      </c>
    </row>
    <row r="51" spans="1:9" s="2" customFormat="1" ht="15" hidden="1" customHeight="1" x14ac:dyDescent="0.25">
      <c r="A51"/>
      <c r="B51" s="1"/>
      <c r="C51" s="131" t="e">
        <f>Référentiel!#REF!</f>
        <v>#REF!</v>
      </c>
      <c r="D51" s="124" t="str">
        <f t="shared" si="1"/>
        <v/>
      </c>
      <c r="E51" s="124" t="str">
        <f>IFERROR(AVERAGE('1'!#REF!,'2'!#REF!,'3'!#REF!,'4'!#REF!,'5'!#REF!,'6'!#REF!,'7'!#REF!,'8'!#REF!,'9'!#REF!,'10'!#REF!,'11'!#REF!,'12'!#REF!,'13'!#REF!,'14'!#REF!,'15'!#REF!,'16'!#REF!,'17'!#REF!,'18'!#REF!,'19'!#REF!,'20'!#REF!,'21'!#REF!,'22'!#REF!,'23'!#REF!,'24'!#REF!,'25'!#REF!,'26'!#REF!,'27'!#REF!,'28'!#REF!,'29'!#REF!,'30'!#REF!,'31'!#REF!,'32'!#REF!,'33'!#REF!,'34'!#REF!,'35'!#REF!,'36'!D51,'37'!D52,'38'!D52,'39'!D52,'40'!D52),"")</f>
        <v/>
      </c>
      <c r="F51" s="124" t="str">
        <f>IFERROR(AVERAGE('1'!#REF!,'2'!#REF!,'3'!#REF!,'4'!#REF!,'5'!#REF!,'6'!#REF!,'7'!#REF!,'8'!#REF!,'9'!#REF!,'10'!#REF!,'11'!#REF!,'12'!#REF!,'13'!#REF!,'14'!#REF!,'15'!#REF!,'16'!#REF!,'17'!#REF!,'18'!#REF!,'19'!#REF!,'20'!#REF!,'21'!#REF!,'22'!#REF!,'23'!#REF!,'24'!#REF!,'25'!#REF!,'26'!#REF!,'27'!#REF!,'28'!#REF!,'29'!#REF!,'30'!#REF!,'31'!#REF!,'32'!#REF!,'33'!#REF!,'34'!#REF!,'35'!#REF!,'36'!I51,'37'!I52,'38'!I52,'39'!I52,'40'!I52),"")</f>
        <v/>
      </c>
      <c r="G51" s="124" t="str">
        <f>IFERROR(AVERAGE('1'!#REF!,'2'!#REF!,'3'!#REF!,'4'!#REF!,'5'!#REF!,'6'!#REF!,'7'!#REF!,'8'!#REF!,'9'!#REF!,'10'!#REF!,'11'!#REF!,'12'!#REF!,'13'!#REF!,'14'!#REF!,'15'!#REF!,'16'!#REF!,'17'!#REF!,'18'!#REF!,'19'!#REF!,'20'!#REF!,'21'!#REF!,'22'!#REF!,'23'!#REF!,'24'!#REF!,'25'!#REF!,'26'!#REF!,'27'!#REF!,'28'!#REF!,'29'!#REF!,'30'!#REF!,'31'!#REF!,'32'!#REF!,'33'!#REF!,'34'!#REF!,'35'!#REF!,'36'!O51,'37'!O52,'38'!O52,'39'!O52,'40'!O52),"")</f>
        <v/>
      </c>
      <c r="H51" s="124" t="str">
        <f>IFERROR(AVERAGE('1'!#REF!,'2'!#REF!,'3'!#REF!,'4'!#REF!,'5'!#REF!,'6'!#REF!,'7'!#REF!,'8'!#REF!,'9'!#REF!,'10'!#REF!,'11'!#REF!,'12'!#REF!,'13'!#REF!,'14'!#REF!,'15'!#REF!,'16'!#REF!,'17'!#REF!,'18'!#REF!,'19'!#REF!,'20'!#REF!,'21'!#REF!,'22'!#REF!,'23'!#REF!,'24'!#REF!,'25'!#REF!,'26'!#REF!,'27'!#REF!,'28'!#REF!,'29'!#REF!,'30'!#REF!,'31'!#REF!,'32'!#REF!,'33'!#REF!,'34'!#REF!,'35'!#REF!,'36'!U51,'37'!U52,'38'!U52,'39'!U52,'40'!U52),"")</f>
        <v/>
      </c>
      <c r="I51" s="124" t="str">
        <f>IFERROR(AVERAGE('1'!#REF!,'2'!#REF!,'3'!#REF!,'4'!#REF!,'5'!#REF!,'6'!#REF!,'7'!#REF!,'8'!#REF!,'9'!#REF!,'10'!#REF!,'11'!#REF!,'12'!#REF!,'13'!#REF!,'14'!#REF!,'15'!#REF!,'16'!#REF!,'17'!#REF!,'18'!#REF!,'19'!#REF!,'20'!#REF!,'21'!#REF!,'22'!#REF!,'23'!#REF!,'24'!#REF!,'25'!#REF!,'26'!#REF!,'27'!#REF!,'28'!#REF!,'29'!#REF!,'30'!#REF!,'31'!#REF!,'32'!#REF!,'33'!#REF!,'34'!#REF!,'35'!#REF!,'36'!AA51,'37'!AA52,'38'!AA52,'39'!AA52,'40'!AA52),"")</f>
        <v/>
      </c>
    </row>
    <row r="52" spans="1:9" s="2" customFormat="1" ht="21.75" hidden="1" customHeight="1" x14ac:dyDescent="0.25">
      <c r="A52"/>
      <c r="B52" s="1"/>
      <c r="C52" s="131" t="e">
        <f>Référentiel!#REF!</f>
        <v>#REF!</v>
      </c>
      <c r="D52" s="124" t="str">
        <f t="shared" si="1"/>
        <v/>
      </c>
      <c r="E52" s="124" t="str">
        <f>IFERROR(AVERAGE('1'!#REF!,'2'!#REF!,'3'!#REF!,'4'!#REF!,'5'!#REF!,'6'!#REF!,'7'!#REF!,'8'!#REF!,'9'!#REF!,'10'!#REF!,'11'!#REF!,'12'!#REF!,'13'!#REF!,'14'!#REF!,'15'!#REF!,'16'!#REF!,'17'!#REF!,'18'!#REF!,'19'!#REF!,'20'!#REF!,'21'!#REF!,'22'!#REF!,'23'!#REF!,'24'!#REF!,'25'!#REF!,'26'!#REF!,'27'!#REF!,'28'!#REF!,'29'!#REF!,'30'!#REF!,'31'!#REF!,'32'!#REF!,'33'!#REF!,'34'!#REF!,'35'!#REF!,'36'!D52,'37'!D53,'38'!D53,'39'!D53,'40'!D53),"")</f>
        <v/>
      </c>
      <c r="F52" s="124" t="str">
        <f>IFERROR(AVERAGE('1'!#REF!,'2'!#REF!,'3'!#REF!,'4'!#REF!,'5'!#REF!,'6'!#REF!,'7'!#REF!,'8'!#REF!,'9'!#REF!,'10'!#REF!,'11'!#REF!,'12'!#REF!,'13'!#REF!,'14'!#REF!,'15'!#REF!,'16'!#REF!,'17'!#REF!,'18'!#REF!,'19'!#REF!,'20'!#REF!,'21'!#REF!,'22'!#REF!,'23'!#REF!,'24'!#REF!,'25'!#REF!,'26'!#REF!,'27'!#REF!,'28'!#REF!,'29'!#REF!,'30'!#REF!,'31'!#REF!,'32'!#REF!,'33'!#REF!,'34'!#REF!,'35'!#REF!,'36'!I52,'37'!I53,'38'!I53,'39'!I53,'40'!I53),"")</f>
        <v/>
      </c>
      <c r="G52" s="124" t="str">
        <f>IFERROR(AVERAGE('1'!#REF!,'2'!#REF!,'3'!#REF!,'4'!#REF!,'5'!#REF!,'6'!#REF!,'7'!#REF!,'8'!#REF!,'9'!#REF!,'10'!#REF!,'11'!#REF!,'12'!#REF!,'13'!#REF!,'14'!#REF!,'15'!#REF!,'16'!#REF!,'17'!#REF!,'18'!#REF!,'19'!#REF!,'20'!#REF!,'21'!#REF!,'22'!#REF!,'23'!#REF!,'24'!#REF!,'25'!#REF!,'26'!#REF!,'27'!#REF!,'28'!#REF!,'29'!#REF!,'30'!#REF!,'31'!#REF!,'32'!#REF!,'33'!#REF!,'34'!#REF!,'35'!#REF!,'36'!O52,'37'!O53,'38'!O53,'39'!O53,'40'!O53),"")</f>
        <v/>
      </c>
      <c r="H52" s="124" t="str">
        <f>IFERROR(AVERAGE('1'!#REF!,'2'!#REF!,'3'!#REF!,'4'!#REF!,'5'!#REF!,'6'!#REF!,'7'!#REF!,'8'!#REF!,'9'!#REF!,'10'!#REF!,'11'!#REF!,'12'!#REF!,'13'!#REF!,'14'!#REF!,'15'!#REF!,'16'!#REF!,'17'!#REF!,'18'!#REF!,'19'!#REF!,'20'!#REF!,'21'!#REF!,'22'!#REF!,'23'!#REF!,'24'!#REF!,'25'!#REF!,'26'!#REF!,'27'!#REF!,'28'!#REF!,'29'!#REF!,'30'!#REF!,'31'!#REF!,'32'!#REF!,'33'!#REF!,'34'!#REF!,'35'!#REF!,'36'!U52,'37'!U53,'38'!U53,'39'!U53,'40'!U53),"")</f>
        <v/>
      </c>
      <c r="I52" s="124" t="str">
        <f>IFERROR(AVERAGE('1'!#REF!,'2'!#REF!,'3'!#REF!,'4'!#REF!,'5'!#REF!,'6'!#REF!,'7'!#REF!,'8'!#REF!,'9'!#REF!,'10'!#REF!,'11'!#REF!,'12'!#REF!,'13'!#REF!,'14'!#REF!,'15'!#REF!,'16'!#REF!,'17'!#REF!,'18'!#REF!,'19'!#REF!,'20'!#REF!,'21'!#REF!,'22'!#REF!,'23'!#REF!,'24'!#REF!,'25'!#REF!,'26'!#REF!,'27'!#REF!,'28'!#REF!,'29'!#REF!,'30'!#REF!,'31'!#REF!,'32'!#REF!,'33'!#REF!,'34'!#REF!,'35'!#REF!,'36'!AA52,'37'!AA53,'38'!AA53,'39'!AA53,'40'!AA53),"")</f>
        <v/>
      </c>
    </row>
    <row r="53" spans="1:9" s="35" customFormat="1" x14ac:dyDescent="0.25">
      <c r="E53" s="35" t="str">
        <f>IFERROR(AVERAGE('1'!D34,'2'!D34,'3'!D34,'4'!D34,'5'!D34,'6'!D34,'7'!D34,'8'!D34,'9'!D34,'10'!D34,'11'!D34,'12'!D34,'13'!D34,'14'!D34,'15'!D34,'16'!D34,'17'!D34,'18'!D34,'19'!D34,'20'!D34,'21'!D34,'22'!D34,'23'!D34,'24'!D34,'25'!D34,'26'!D34,'27'!D34,'28'!D34,'29'!D34,'30'!D34,'31'!D34,'32'!D34,'33'!D34,'34'!D34,'35'!D34,'36'!D53,'37'!D54,'38'!D54,'39'!D54,'40'!D54),"")</f>
        <v/>
      </c>
      <c r="F53" s="35" t="str">
        <f>IFERROR(AVERAGE('1'!I34,'2'!I34,'3'!I34,'4'!I34,'5'!I34,'6'!I34,'7'!I34,'8'!I34,'9'!I34,'10'!I34,'11'!I34,'12'!I34,'13'!I34,'14'!I34,'15'!I34,'16'!I34,'17'!I34,'18'!I34,'19'!I34,'20'!I34,'21'!I34,'22'!I34,'23'!I34,'24'!I34,'25'!I34,'26'!I34,'27'!I34,'28'!I34,'29'!I34,'30'!I34,'31'!I34,'32'!I34,'33'!I34,'34'!I34,'35'!I34,'36'!I53,'37'!I54,'38'!I54,'39'!I54,'40'!I54),"")</f>
        <v/>
      </c>
      <c r="G53" s="35" t="str">
        <f>IFERROR(AVERAGE('1'!O34,'2'!O34,'3'!O34,'4'!O34,'5'!O34,'6'!O34,'7'!O34,'8'!O34,'9'!O34,'10'!O34,'11'!O34,'12'!O34,'13'!O34,'14'!O34,'15'!O34,'16'!O34,'17'!O34,'18'!O34,'19'!O34,'20'!O34,'21'!O34,'22'!O34,'23'!O34,'24'!O34,'25'!O34,'26'!O34,'27'!O34,'28'!O34,'29'!O34,'30'!O34,'31'!O34,'32'!O34,'33'!O34,'34'!O34,'35'!O34,'36'!O53,'37'!O54,'38'!O54,'39'!O54,'40'!O54),"")</f>
        <v/>
      </c>
      <c r="H53" s="35" t="str">
        <f>IFERROR(AVERAGE('1'!U34,'2'!U34,'3'!U34,'4'!U34,'5'!U34,'6'!U34,'7'!U34,'8'!U34,'9'!U34,'10'!U34,'11'!U34,'12'!U34,'13'!U34,'14'!U34,'15'!U34,'16'!U34,'17'!U34,'18'!U34,'19'!U34,'20'!U34,'21'!U34,'22'!U34,'23'!U34,'24'!U34,'25'!U34,'26'!U34,'27'!U34,'28'!U34,'29'!U34,'30'!U34,'31'!U34,'32'!U34,'33'!U34,'34'!U34,'35'!U34,'36'!U53,'37'!U54,'38'!U54,'39'!U54,'40'!U54),"")</f>
        <v/>
      </c>
      <c r="I53" s="35" t="str">
        <f>IFERROR(AVERAGE('1'!AA34,'2'!AA34,'3'!AA34,'4'!AA34,'5'!AA34,'6'!AA34,'7'!AA34,'8'!AA34,'9'!AA34,'10'!AA34,'11'!AA34,'12'!AA34,'13'!AA34,'14'!AA34,'15'!AA34,'16'!AA34,'17'!AA34,'18'!AA34,'19'!AA34,'20'!AA34,'21'!AA34,'22'!AA34,'23'!AA34,'24'!AA34,'25'!AA34,'26'!AA34,'27'!AA34,'28'!AA34,'29'!AA34,'30'!AA34,'31'!AA34,'32'!AA34,'33'!AA34,'34'!AA34,'35'!AA34,'36'!AA53,'37'!AA54,'38'!AA54,'39'!AA54,'40'!AA54),"")</f>
        <v/>
      </c>
    </row>
    <row r="54" spans="1:9" s="2" customFormat="1" ht="15.75" x14ac:dyDescent="0.25">
      <c r="A54"/>
      <c r="B54" s="1"/>
      <c r="C54" s="138" t="str">
        <f>Référentiel!C44</f>
        <v>Prise de congé</v>
      </c>
      <c r="D54" s="116">
        <f t="shared" ref="D54:D69" si="2">IFERROR(AVERAGE(E54:H54),"")</f>
        <v>1</v>
      </c>
      <c r="E54" s="116">
        <f>IFERROR(AVERAGE('1'!D35,'2'!D35,'3'!D35,'4'!D35,'5'!D35,'6'!D35,'7'!D35,'8'!D35,'9'!D35,'10'!D35,'11'!D35,'12'!D35,'13'!D35,'14'!D35,'15'!D35,'16'!D35,'17'!D35,'18'!D35,'19'!D35,'20'!D35,'21'!D35,'22'!D35,'23'!D35,'24'!D35,'25'!D35,'26'!D35,'27'!D35,'28'!D35,'29'!D35,'30'!D35,'31'!D35,'32'!D35,'33'!D35,'34'!D35,'35'!D35,'36'!D54,'37'!D55,'38'!D55,'39'!D55,'40'!D55),"")</f>
        <v>1</v>
      </c>
      <c r="F54" s="116" t="str">
        <f>IFERROR(AVERAGE('1'!I35,'2'!I35,'3'!I35,'4'!I35,'5'!I35,'6'!I35,'7'!I35,'8'!I35,'9'!I35,'10'!I35,'11'!I35,'12'!I35,'13'!I35,'14'!I35,'15'!I35,'16'!I35,'17'!I35,'18'!I35,'19'!I35,'20'!I35,'21'!I35,'22'!I35,'23'!I35,'24'!I35,'25'!I35,'26'!I35,'27'!I35,'28'!I35,'29'!I35,'30'!I35,'31'!I35,'32'!I35,'33'!I35,'34'!I35,'35'!I35,'36'!I54,'37'!I55,'38'!I55,'39'!I55,'40'!I55),"")</f>
        <v/>
      </c>
      <c r="G54" s="116" t="str">
        <f>IFERROR(AVERAGE('1'!O35,'2'!O35,'3'!O35,'4'!O35,'5'!O35,'6'!O35,'7'!O35,'8'!O35,'9'!O35,'10'!O35,'11'!O35,'12'!O35,'13'!O35,'14'!O35,'15'!O35,'16'!O35,'17'!O35,'18'!O35,'19'!O35,'20'!O35,'21'!O35,'22'!O35,'23'!O35,'24'!O35,'25'!O35,'26'!O35,'27'!O35,'28'!O35,'29'!O35,'30'!O35,'31'!O35,'32'!O35,'33'!O35,'34'!O35,'35'!O35,'36'!O54,'37'!O55,'38'!O55,'39'!O55,'40'!O55),"")</f>
        <v/>
      </c>
      <c r="H54" s="116" t="str">
        <f>IFERROR(AVERAGE('1'!U35,'2'!U35,'3'!U35,'4'!U35,'5'!U35,'6'!U35,'7'!U35,'8'!U35,'9'!U35,'10'!U35,'11'!U35,'12'!U35,'13'!U35,'14'!U35,'15'!U35,'16'!U35,'17'!U35,'18'!U35,'19'!U35,'20'!U35,'21'!U35,'22'!U35,'23'!U35,'24'!U35,'25'!U35,'26'!U35,'27'!U35,'28'!U35,'29'!U35,'30'!U35,'31'!U35,'32'!U35,'33'!U35,'34'!U35,'35'!U35,'36'!U54,'37'!U55,'38'!U55,'39'!U55,'40'!U55),"")</f>
        <v/>
      </c>
      <c r="I54" s="116" t="str">
        <f>IFERROR(AVERAGE('1'!AA35,'2'!AA35,'3'!AA35,'4'!AA35,'5'!AA35,'6'!AA35,'7'!AA35,'8'!AA35,'9'!AA35,'10'!AA35,'11'!AA35,'12'!AA35,'13'!AA35,'14'!AA35,'15'!AA35,'16'!AA35,'17'!AA35,'18'!AA35,'19'!AA35,'20'!AA35,'21'!AA35,'22'!AA35,'23'!AA35,'24'!AA35,'25'!AA35,'26'!AA35,'27'!AA35,'28'!AA35,'29'!AA35,'30'!AA35,'31'!AA35,'32'!AA35,'33'!AA35,'34'!AA35,'35'!AA35,'36'!AA54,'37'!AA55,'38'!AA55,'39'!AA55,'40'!AA55),"")</f>
        <v/>
      </c>
    </row>
    <row r="55" spans="1:9" s="2" customFormat="1" ht="18" x14ac:dyDescent="0.25">
      <c r="A55"/>
      <c r="B55" s="1"/>
      <c r="C55" s="131" t="str">
        <f>Référentiel!C52</f>
        <v>Synthèse et validation</v>
      </c>
      <c r="D55" s="124">
        <f t="shared" si="2"/>
        <v>1</v>
      </c>
      <c r="E55" s="124">
        <f>IFERROR(AVERAGE('1'!D36,'2'!D36,'3'!D36,'4'!D36,'5'!D36,'6'!D36,'7'!D36,'8'!D36,'9'!D36,'10'!D36,'11'!D36,'12'!D36,'13'!D36,'14'!D36,'15'!D36,'16'!D36,'17'!D36,'18'!D36,'19'!D36,'20'!D36,'21'!D36,'22'!D36,'23'!D36,'24'!D36,'25'!D36,'26'!D36,'27'!D36,'28'!D36,'29'!D36,'30'!D36,'31'!D36,'32'!D36,'33'!D36,'34'!D36,'35'!D36,'36'!D55,'37'!D56,'38'!D56,'39'!D56,'40'!D56),"")</f>
        <v>1</v>
      </c>
      <c r="F55" s="124" t="str">
        <f>IFERROR(AVERAGE('1'!I36,'2'!I36,'3'!I36,'4'!I36,'5'!I36,'6'!I36,'7'!I36,'8'!I36,'9'!I36,'10'!I36,'11'!I36,'12'!I36,'13'!I36,'14'!I36,'15'!I36,'16'!I36,'17'!I36,'18'!I36,'19'!I36,'20'!I36,'21'!I36,'22'!I36,'23'!I36,'24'!I36,'25'!I36,'26'!I36,'27'!I36,'28'!I36,'29'!I36,'30'!I36,'31'!I36,'32'!I36,'33'!I36,'34'!I36,'35'!I36,'36'!I55,'37'!I56,'38'!I56,'39'!I56,'40'!I56),"")</f>
        <v/>
      </c>
      <c r="G55" s="124" t="str">
        <f>IFERROR(AVERAGE('1'!O36,'2'!O36,'3'!O36,'4'!O36,'5'!O36,'6'!O36,'7'!O36,'8'!O36,'9'!O36,'10'!O36,'11'!O36,'12'!O36,'13'!O36,'14'!O36,'15'!O36,'16'!O36,'17'!O36,'18'!O36,'19'!O36,'20'!O36,'21'!O36,'22'!O36,'23'!O36,'24'!O36,'25'!O36,'26'!O36,'27'!O36,'28'!O36,'29'!O36,'30'!O36,'31'!O36,'32'!O36,'33'!O36,'34'!O36,'35'!O36,'36'!O55,'37'!O56,'38'!O56,'39'!O56,'40'!O56),"")</f>
        <v/>
      </c>
      <c r="H55" s="124" t="str">
        <f>IFERROR(AVERAGE('1'!U36,'2'!U36,'3'!U36,'4'!U36,'5'!U36,'6'!U36,'7'!U36,'8'!U36,'9'!U36,'10'!U36,'11'!U36,'12'!U36,'13'!U36,'14'!U36,'15'!U36,'16'!U36,'17'!U36,'18'!U36,'19'!U36,'20'!U36,'21'!U36,'22'!U36,'23'!U36,'24'!U36,'25'!U36,'26'!U36,'27'!U36,'28'!U36,'29'!U36,'30'!U36,'31'!U36,'32'!U36,'33'!U36,'34'!U36,'35'!U36,'36'!U55,'37'!U56,'38'!U56,'39'!U56,'40'!U56),"")</f>
        <v/>
      </c>
      <c r="I55" s="124" t="str">
        <f>IFERROR(AVERAGE('1'!AA36,'2'!AA36,'3'!AA36,'4'!AA36,'5'!AA36,'6'!AA36,'7'!AA36,'8'!AA36,'9'!AA36,'10'!AA36,'11'!AA36,'12'!AA36,'13'!AA36,'14'!AA36,'15'!AA36,'16'!AA36,'17'!AA36,'18'!AA36,'19'!AA36,'20'!AA36,'21'!AA36,'22'!AA36,'23'!AA36,'24'!AA36,'25'!AA36,'26'!AA36,'27'!AA36,'28'!AA36,'29'!AA36,'30'!AA36,'31'!AA36,'32'!AA36,'33'!AA36,'34'!AA36,'35'!AA36,'36'!AA55,'37'!AA56,'38'!AA56,'39'!AA56,'40'!AA56),"")</f>
        <v/>
      </c>
    </row>
    <row r="56" spans="1:9" s="2" customFormat="1" ht="18" x14ac:dyDescent="0.25">
      <c r="A56"/>
      <c r="B56" s="1"/>
      <c r="C56" s="131" t="str">
        <f>Référentiel!C53</f>
        <v>Prise de congé</v>
      </c>
      <c r="D56" s="124">
        <f t="shared" si="2"/>
        <v>1</v>
      </c>
      <c r="E56" s="124">
        <f>IFERROR(AVERAGE('1'!D37,'2'!D37,'3'!D37,'4'!D37,'5'!D37,'6'!D37,'7'!D37,'8'!D37,'9'!D37,'10'!D37,'11'!D37,'12'!D37,'13'!D37,'14'!D37,'15'!D37,'16'!D37,'17'!D37,'18'!D37,'19'!D37,'20'!D37,'21'!D37,'22'!D37,'23'!D37,'24'!D37,'25'!D37,'26'!D37,'27'!D37,'28'!D37,'29'!D37,'30'!D37,'31'!D37,'32'!D37,'33'!D37,'34'!D37,'35'!D37,'36'!D56,'37'!D57,'38'!D57,'39'!D57,'40'!D57),"")</f>
        <v>1</v>
      </c>
      <c r="F56" s="124" t="str">
        <f>IFERROR(AVERAGE('1'!I37,'2'!I37,'3'!I37,'4'!I37,'5'!I37,'6'!I37,'7'!I37,'8'!I37,'9'!I37,'10'!I37,'11'!I37,'12'!I37,'13'!I37,'14'!I37,'15'!I37,'16'!I37,'17'!I37,'18'!I37,'19'!I37,'20'!I37,'21'!I37,'22'!I37,'23'!I37,'24'!I37,'25'!I37,'26'!I37,'27'!I37,'28'!I37,'29'!I37,'30'!I37,'31'!I37,'32'!I37,'33'!I37,'34'!I37,'35'!I37,'36'!I56,'37'!I57,'38'!I57,'39'!I57,'40'!I57),"")</f>
        <v/>
      </c>
      <c r="G56" s="124" t="str">
        <f>IFERROR(AVERAGE('1'!O37,'2'!O37,'3'!O37,'4'!O37,'5'!O37,'6'!O37,'7'!O37,'8'!O37,'9'!O37,'10'!O37,'11'!O37,'12'!O37,'13'!O37,'14'!O37,'15'!O37,'16'!O37,'17'!O37,'18'!O37,'19'!O37,'20'!O37,'21'!O37,'22'!O37,'23'!O37,'24'!O37,'25'!O37,'26'!O37,'27'!O37,'28'!O37,'29'!O37,'30'!O37,'31'!O37,'32'!O37,'33'!O37,'34'!O37,'35'!O37,'36'!O56,'37'!O57,'38'!O57,'39'!O57,'40'!O57),"")</f>
        <v/>
      </c>
      <c r="H56" s="124" t="str">
        <f>IFERROR(AVERAGE('1'!U37,'2'!U37,'3'!U37,'4'!U37,'5'!U37,'6'!U37,'7'!U37,'8'!U37,'9'!U37,'10'!U37,'11'!U37,'12'!U37,'13'!U37,'14'!U37,'15'!U37,'16'!U37,'17'!U37,'18'!U37,'19'!U37,'20'!U37,'21'!U37,'22'!U37,'23'!U37,'24'!U37,'25'!U37,'26'!U37,'27'!U37,'28'!U37,'29'!U37,'30'!U37,'31'!U37,'32'!U37,'33'!U37,'34'!U37,'35'!U37,'36'!U56,'37'!U57,'38'!U57,'39'!U57,'40'!U57),"")</f>
        <v/>
      </c>
      <c r="I56" s="124" t="str">
        <f>IFERROR(AVERAGE('1'!AA37,'2'!AA37,'3'!AA37,'4'!AA37,'5'!AA37,'6'!AA37,'7'!AA37,'8'!AA37,'9'!AA37,'10'!AA37,'11'!AA37,'12'!AA37,'13'!AA37,'14'!AA37,'15'!AA37,'16'!AA37,'17'!AA37,'18'!AA37,'19'!AA37,'20'!AA37,'21'!AA37,'22'!AA37,'23'!AA37,'24'!AA37,'25'!AA37,'26'!AA37,'27'!AA37,'28'!AA37,'29'!AA37,'30'!AA37,'31'!AA37,'32'!AA37,'33'!AA37,'34'!AA37,'35'!AA37,'36'!AA56,'37'!AA57,'38'!AA57,'39'!AA57,'40'!AA57),"")</f>
        <v/>
      </c>
    </row>
    <row r="57" spans="1:9" s="2" customFormat="1" ht="18" hidden="1" x14ac:dyDescent="0.25">
      <c r="A57"/>
      <c r="B57" s="1"/>
      <c r="C57" s="131">
        <f>Référentiel!C47</f>
        <v>0</v>
      </c>
      <c r="D57" s="124" t="str">
        <f t="shared" si="2"/>
        <v/>
      </c>
      <c r="E57" s="124" t="str">
        <f>IFERROR(AVERAGE('1'!#REF!,'2'!#REF!,'3'!#REF!,'4'!#REF!,'5'!#REF!,'6'!#REF!,'7'!#REF!,'8'!#REF!,'9'!#REF!,'10'!#REF!,'11'!#REF!,'12'!#REF!,'13'!#REF!,'14'!#REF!,'15'!#REF!,'16'!#REF!,'17'!#REF!,'18'!#REF!,'19'!#REF!,'20'!#REF!,'21'!#REF!,'22'!#REF!,'23'!#REF!,'24'!#REF!,'25'!#REF!,'26'!#REF!,'27'!#REF!,'28'!#REF!,'29'!#REF!,'30'!#REF!,'31'!#REF!,'32'!#REF!,'33'!#REF!,'34'!#REF!,'35'!#REF!,'36'!D57,'37'!D58,'38'!D58,'39'!D58,'40'!D58),"")</f>
        <v/>
      </c>
      <c r="F57" s="124" t="str">
        <f>IFERROR(AVERAGE('1'!#REF!,'2'!#REF!,'3'!#REF!,'4'!#REF!,'5'!#REF!,'6'!#REF!,'7'!#REF!,'8'!#REF!,'9'!#REF!,'10'!#REF!,'11'!#REF!,'12'!#REF!,'13'!#REF!,'14'!#REF!,'15'!#REF!,'16'!#REF!,'17'!#REF!,'18'!#REF!,'19'!#REF!,'20'!#REF!,'21'!#REF!,'22'!#REF!,'23'!#REF!,'24'!#REF!,'25'!#REF!,'26'!#REF!,'27'!#REF!,'28'!#REF!,'29'!#REF!,'30'!#REF!,'31'!#REF!,'32'!#REF!,'33'!#REF!,'34'!#REF!,'35'!#REF!,'36'!I57,'37'!I58,'38'!I58,'39'!I58,'40'!I58),"")</f>
        <v/>
      </c>
      <c r="G57" s="124" t="str">
        <f>IFERROR(AVERAGE('1'!#REF!,'2'!#REF!,'3'!#REF!,'4'!#REF!,'5'!#REF!,'6'!#REF!,'7'!#REF!,'8'!#REF!,'9'!#REF!,'10'!#REF!,'11'!#REF!,'12'!#REF!,'13'!#REF!,'14'!#REF!,'15'!#REF!,'16'!#REF!,'17'!#REF!,'18'!#REF!,'19'!#REF!,'20'!#REF!,'21'!#REF!,'22'!#REF!,'23'!#REF!,'24'!#REF!,'25'!#REF!,'26'!#REF!,'27'!#REF!,'28'!#REF!,'29'!#REF!,'30'!#REF!,'31'!#REF!,'32'!#REF!,'33'!#REF!,'34'!#REF!,'35'!#REF!,'36'!O57,'37'!O58,'38'!O58,'39'!O58,'40'!O58),"")</f>
        <v/>
      </c>
      <c r="H57" s="124" t="str">
        <f>IFERROR(AVERAGE('1'!#REF!,'2'!#REF!,'3'!#REF!,'4'!#REF!,'5'!#REF!,'6'!#REF!,'7'!#REF!,'8'!#REF!,'9'!#REF!,'10'!#REF!,'11'!#REF!,'12'!#REF!,'13'!#REF!,'14'!#REF!,'15'!#REF!,'16'!#REF!,'17'!#REF!,'18'!#REF!,'19'!#REF!,'20'!#REF!,'21'!#REF!,'22'!#REF!,'23'!#REF!,'24'!#REF!,'25'!#REF!,'26'!#REF!,'27'!#REF!,'28'!#REF!,'29'!#REF!,'30'!#REF!,'31'!#REF!,'32'!#REF!,'33'!#REF!,'34'!#REF!,'35'!#REF!,'36'!U57,'37'!U58,'38'!U58,'39'!U58,'40'!U58),"")</f>
        <v/>
      </c>
      <c r="I57" s="124" t="str">
        <f>IFERROR(AVERAGE('1'!#REF!,'2'!#REF!,'3'!#REF!,'4'!#REF!,'5'!#REF!,'6'!#REF!,'7'!#REF!,'8'!#REF!,'9'!#REF!,'10'!#REF!,'11'!#REF!,'12'!#REF!,'13'!#REF!,'14'!#REF!,'15'!#REF!,'16'!#REF!,'17'!#REF!,'18'!#REF!,'19'!#REF!,'20'!#REF!,'21'!#REF!,'22'!#REF!,'23'!#REF!,'24'!#REF!,'25'!#REF!,'26'!#REF!,'27'!#REF!,'28'!#REF!,'29'!#REF!,'30'!#REF!,'31'!#REF!,'32'!#REF!,'33'!#REF!,'34'!#REF!,'35'!#REF!,'36'!AA57,'37'!AA58,'38'!AA58,'39'!AA58,'40'!AA58),"")</f>
        <v/>
      </c>
    </row>
    <row r="58" spans="1:9" s="2" customFormat="1" ht="18" hidden="1" x14ac:dyDescent="0.25">
      <c r="A58"/>
      <c r="B58" s="1"/>
      <c r="C58" s="131">
        <f>Référentiel!C48</f>
        <v>0</v>
      </c>
      <c r="D58" s="124" t="str">
        <f t="shared" si="2"/>
        <v/>
      </c>
      <c r="E58" s="124" t="str">
        <f>IFERROR(AVERAGE('1'!#REF!,'2'!#REF!,'3'!#REF!,'4'!#REF!,'5'!#REF!,'6'!#REF!,'7'!#REF!,'8'!#REF!,'9'!#REF!,'10'!#REF!,'11'!#REF!,'12'!#REF!,'13'!#REF!,'14'!#REF!,'15'!#REF!,'16'!#REF!,'17'!#REF!,'18'!#REF!,'19'!#REF!,'20'!#REF!,'21'!#REF!,'22'!#REF!,'23'!#REF!,'24'!#REF!,'25'!#REF!,'26'!#REF!,'27'!#REF!,'28'!#REF!,'29'!#REF!,'30'!#REF!,'31'!#REF!,'32'!#REF!,'33'!#REF!,'34'!#REF!,'35'!#REF!,'36'!D58,'37'!D59,'38'!D59,'39'!D59,'40'!D59),"")</f>
        <v/>
      </c>
      <c r="F58" s="124" t="str">
        <f>IFERROR(AVERAGE('1'!#REF!,'2'!#REF!,'3'!#REF!,'4'!#REF!,'5'!#REF!,'6'!#REF!,'7'!#REF!,'8'!#REF!,'9'!#REF!,'10'!#REF!,'11'!#REF!,'12'!#REF!,'13'!#REF!,'14'!#REF!,'15'!#REF!,'16'!#REF!,'17'!#REF!,'18'!#REF!,'19'!#REF!,'20'!#REF!,'21'!#REF!,'22'!#REF!,'23'!#REF!,'24'!#REF!,'25'!#REF!,'26'!#REF!,'27'!#REF!,'28'!#REF!,'29'!#REF!,'30'!#REF!,'31'!#REF!,'32'!#REF!,'33'!#REF!,'34'!#REF!,'35'!#REF!,'36'!I58,'37'!I59,'38'!I59,'39'!I59,'40'!I59),"")</f>
        <v/>
      </c>
      <c r="G58" s="124" t="str">
        <f>IFERROR(AVERAGE('1'!#REF!,'2'!#REF!,'3'!#REF!,'4'!#REF!,'5'!#REF!,'6'!#REF!,'7'!#REF!,'8'!#REF!,'9'!#REF!,'10'!#REF!,'11'!#REF!,'12'!#REF!,'13'!#REF!,'14'!#REF!,'15'!#REF!,'16'!#REF!,'17'!#REF!,'18'!#REF!,'19'!#REF!,'20'!#REF!,'21'!#REF!,'22'!#REF!,'23'!#REF!,'24'!#REF!,'25'!#REF!,'26'!#REF!,'27'!#REF!,'28'!#REF!,'29'!#REF!,'30'!#REF!,'31'!#REF!,'32'!#REF!,'33'!#REF!,'34'!#REF!,'35'!#REF!,'36'!O58,'37'!O59,'38'!O59,'39'!O59,'40'!O59),"")</f>
        <v/>
      </c>
      <c r="H58" s="124" t="str">
        <f>IFERROR(AVERAGE('1'!#REF!,'2'!#REF!,'3'!#REF!,'4'!#REF!,'5'!#REF!,'6'!#REF!,'7'!#REF!,'8'!#REF!,'9'!#REF!,'10'!#REF!,'11'!#REF!,'12'!#REF!,'13'!#REF!,'14'!#REF!,'15'!#REF!,'16'!#REF!,'17'!#REF!,'18'!#REF!,'19'!#REF!,'20'!#REF!,'21'!#REF!,'22'!#REF!,'23'!#REF!,'24'!#REF!,'25'!#REF!,'26'!#REF!,'27'!#REF!,'28'!#REF!,'29'!#REF!,'30'!#REF!,'31'!#REF!,'32'!#REF!,'33'!#REF!,'34'!#REF!,'35'!#REF!,'36'!U58,'37'!U59,'38'!U59,'39'!U59,'40'!U59),"")</f>
        <v/>
      </c>
      <c r="I58" s="124" t="str">
        <f>IFERROR(AVERAGE('1'!#REF!,'2'!#REF!,'3'!#REF!,'4'!#REF!,'5'!#REF!,'6'!#REF!,'7'!#REF!,'8'!#REF!,'9'!#REF!,'10'!#REF!,'11'!#REF!,'12'!#REF!,'13'!#REF!,'14'!#REF!,'15'!#REF!,'16'!#REF!,'17'!#REF!,'18'!#REF!,'19'!#REF!,'20'!#REF!,'21'!#REF!,'22'!#REF!,'23'!#REF!,'24'!#REF!,'25'!#REF!,'26'!#REF!,'27'!#REF!,'28'!#REF!,'29'!#REF!,'30'!#REF!,'31'!#REF!,'32'!#REF!,'33'!#REF!,'34'!#REF!,'35'!#REF!,'36'!AA58,'37'!AA59,'38'!AA59,'39'!AA59,'40'!AA59),"")</f>
        <v/>
      </c>
    </row>
    <row r="59" spans="1:9" s="2" customFormat="1" ht="18" hidden="1" x14ac:dyDescent="0.25">
      <c r="A59"/>
      <c r="B59" s="1"/>
      <c r="C59" s="131">
        <f>Référentiel!C49</f>
        <v>0</v>
      </c>
      <c r="D59" s="124" t="str">
        <f t="shared" si="2"/>
        <v/>
      </c>
      <c r="E59" s="124" t="str">
        <f>IFERROR(AVERAGE('1'!#REF!,'2'!#REF!,'3'!#REF!,'4'!#REF!,'5'!#REF!,'6'!#REF!,'7'!#REF!,'8'!#REF!,'9'!#REF!,'10'!#REF!,'11'!#REF!,'12'!#REF!,'13'!#REF!,'14'!#REF!,'15'!#REF!,'16'!#REF!,'17'!#REF!,'18'!#REF!,'19'!#REF!,'20'!#REF!,'21'!#REF!,'22'!#REF!,'23'!#REF!,'24'!#REF!,'25'!#REF!,'26'!#REF!,'27'!#REF!,'28'!#REF!,'29'!#REF!,'30'!#REF!,'31'!#REF!,'32'!#REF!,'33'!#REF!,'34'!#REF!,'35'!#REF!,'36'!D59,'37'!D60,'38'!D60,'39'!D60,'40'!D60),"")</f>
        <v/>
      </c>
      <c r="F59" s="124" t="str">
        <f>IFERROR(AVERAGE('1'!#REF!,'2'!#REF!,'3'!#REF!,'4'!#REF!,'5'!#REF!,'6'!#REF!,'7'!#REF!,'8'!#REF!,'9'!#REF!,'10'!#REF!,'11'!#REF!,'12'!#REF!,'13'!#REF!,'14'!#REF!,'15'!#REF!,'16'!#REF!,'17'!#REF!,'18'!#REF!,'19'!#REF!,'20'!#REF!,'21'!#REF!,'22'!#REF!,'23'!#REF!,'24'!#REF!,'25'!#REF!,'26'!#REF!,'27'!#REF!,'28'!#REF!,'29'!#REF!,'30'!#REF!,'31'!#REF!,'32'!#REF!,'33'!#REF!,'34'!#REF!,'35'!#REF!,'36'!I59,'37'!I60,'38'!I60,'39'!I60,'40'!I60),"")</f>
        <v/>
      </c>
      <c r="G59" s="124" t="str">
        <f>IFERROR(AVERAGE('1'!#REF!,'2'!#REF!,'3'!#REF!,'4'!#REF!,'5'!#REF!,'6'!#REF!,'7'!#REF!,'8'!#REF!,'9'!#REF!,'10'!#REF!,'11'!#REF!,'12'!#REF!,'13'!#REF!,'14'!#REF!,'15'!#REF!,'16'!#REF!,'17'!#REF!,'18'!#REF!,'19'!#REF!,'20'!#REF!,'21'!#REF!,'22'!#REF!,'23'!#REF!,'24'!#REF!,'25'!#REF!,'26'!#REF!,'27'!#REF!,'28'!#REF!,'29'!#REF!,'30'!#REF!,'31'!#REF!,'32'!#REF!,'33'!#REF!,'34'!#REF!,'35'!#REF!,'36'!O59,'37'!O60,'38'!O60,'39'!O60,'40'!O60),"")</f>
        <v/>
      </c>
      <c r="H59" s="124" t="str">
        <f>IFERROR(AVERAGE('1'!#REF!,'2'!#REF!,'3'!#REF!,'4'!#REF!,'5'!#REF!,'6'!#REF!,'7'!#REF!,'8'!#REF!,'9'!#REF!,'10'!#REF!,'11'!#REF!,'12'!#REF!,'13'!#REF!,'14'!#REF!,'15'!#REF!,'16'!#REF!,'17'!#REF!,'18'!#REF!,'19'!#REF!,'20'!#REF!,'21'!#REF!,'22'!#REF!,'23'!#REF!,'24'!#REF!,'25'!#REF!,'26'!#REF!,'27'!#REF!,'28'!#REF!,'29'!#REF!,'30'!#REF!,'31'!#REF!,'32'!#REF!,'33'!#REF!,'34'!#REF!,'35'!#REF!,'36'!U59,'37'!U60,'38'!U60,'39'!U60,'40'!U60),"")</f>
        <v/>
      </c>
      <c r="I59" s="124" t="str">
        <f>IFERROR(AVERAGE('1'!#REF!,'2'!#REF!,'3'!#REF!,'4'!#REF!,'5'!#REF!,'6'!#REF!,'7'!#REF!,'8'!#REF!,'9'!#REF!,'10'!#REF!,'11'!#REF!,'12'!#REF!,'13'!#REF!,'14'!#REF!,'15'!#REF!,'16'!#REF!,'17'!#REF!,'18'!#REF!,'19'!#REF!,'20'!#REF!,'21'!#REF!,'22'!#REF!,'23'!#REF!,'24'!#REF!,'25'!#REF!,'26'!#REF!,'27'!#REF!,'28'!#REF!,'29'!#REF!,'30'!#REF!,'31'!#REF!,'32'!#REF!,'33'!#REF!,'34'!#REF!,'35'!#REF!,'36'!AA59,'37'!AA60,'38'!AA60,'39'!AA60,'40'!AA60),"")</f>
        <v/>
      </c>
    </row>
    <row r="60" spans="1:9" s="2" customFormat="1" ht="18" hidden="1" x14ac:dyDescent="0.25">
      <c r="A60"/>
      <c r="B60" s="1"/>
      <c r="C60" s="131">
        <f>Référentiel!C50</f>
        <v>0</v>
      </c>
      <c r="D60" s="124" t="str">
        <f t="shared" si="2"/>
        <v/>
      </c>
      <c r="E60" s="124" t="str">
        <f>IFERROR(AVERAGE('1'!#REF!,'2'!#REF!,'3'!#REF!,'4'!#REF!,'5'!#REF!,'6'!#REF!,'7'!#REF!,'8'!#REF!,'9'!#REF!,'10'!#REF!,'11'!#REF!,'12'!#REF!,'13'!#REF!,'14'!#REF!,'15'!#REF!,'16'!#REF!,'17'!#REF!,'18'!#REF!,'19'!#REF!,'20'!#REF!,'21'!#REF!,'22'!#REF!,'23'!#REF!,'24'!#REF!,'25'!#REF!,'26'!#REF!,'27'!#REF!,'28'!#REF!,'29'!#REF!,'30'!#REF!,'31'!#REF!,'32'!#REF!,'33'!#REF!,'34'!#REF!,'35'!#REF!,'36'!D60,'37'!D61,'38'!D61,'39'!D61,'40'!D61),"")</f>
        <v/>
      </c>
      <c r="F60" s="124" t="str">
        <f>IFERROR(AVERAGE('1'!#REF!,'2'!#REF!,'3'!#REF!,'4'!#REF!,'5'!#REF!,'6'!#REF!,'7'!#REF!,'8'!#REF!,'9'!#REF!,'10'!#REF!,'11'!#REF!,'12'!#REF!,'13'!#REF!,'14'!#REF!,'15'!#REF!,'16'!#REF!,'17'!#REF!,'18'!#REF!,'19'!#REF!,'20'!#REF!,'21'!#REF!,'22'!#REF!,'23'!#REF!,'24'!#REF!,'25'!#REF!,'26'!#REF!,'27'!#REF!,'28'!#REF!,'29'!#REF!,'30'!#REF!,'31'!#REF!,'32'!#REF!,'33'!#REF!,'34'!#REF!,'35'!#REF!,'36'!I60,'37'!I61,'38'!I61,'39'!I61,'40'!I61),"")</f>
        <v/>
      </c>
      <c r="G60" s="124" t="str">
        <f>IFERROR(AVERAGE('1'!#REF!,'2'!#REF!,'3'!#REF!,'4'!#REF!,'5'!#REF!,'6'!#REF!,'7'!#REF!,'8'!#REF!,'9'!#REF!,'10'!#REF!,'11'!#REF!,'12'!#REF!,'13'!#REF!,'14'!#REF!,'15'!#REF!,'16'!#REF!,'17'!#REF!,'18'!#REF!,'19'!#REF!,'20'!#REF!,'21'!#REF!,'22'!#REF!,'23'!#REF!,'24'!#REF!,'25'!#REF!,'26'!#REF!,'27'!#REF!,'28'!#REF!,'29'!#REF!,'30'!#REF!,'31'!#REF!,'32'!#REF!,'33'!#REF!,'34'!#REF!,'35'!#REF!,'36'!O60,'37'!O61,'38'!O61,'39'!O61,'40'!O61),"")</f>
        <v/>
      </c>
      <c r="H60" s="124" t="str">
        <f>IFERROR(AVERAGE('1'!#REF!,'2'!#REF!,'3'!#REF!,'4'!#REF!,'5'!#REF!,'6'!#REF!,'7'!#REF!,'8'!#REF!,'9'!#REF!,'10'!#REF!,'11'!#REF!,'12'!#REF!,'13'!#REF!,'14'!#REF!,'15'!#REF!,'16'!#REF!,'17'!#REF!,'18'!#REF!,'19'!#REF!,'20'!#REF!,'21'!#REF!,'22'!#REF!,'23'!#REF!,'24'!#REF!,'25'!#REF!,'26'!#REF!,'27'!#REF!,'28'!#REF!,'29'!#REF!,'30'!#REF!,'31'!#REF!,'32'!#REF!,'33'!#REF!,'34'!#REF!,'35'!#REF!,'36'!U60,'37'!U61,'38'!U61,'39'!U61,'40'!U61),"")</f>
        <v/>
      </c>
      <c r="I60" s="124" t="str">
        <f>IFERROR(AVERAGE('1'!#REF!,'2'!#REF!,'3'!#REF!,'4'!#REF!,'5'!#REF!,'6'!#REF!,'7'!#REF!,'8'!#REF!,'9'!#REF!,'10'!#REF!,'11'!#REF!,'12'!#REF!,'13'!#REF!,'14'!#REF!,'15'!#REF!,'16'!#REF!,'17'!#REF!,'18'!#REF!,'19'!#REF!,'20'!#REF!,'21'!#REF!,'22'!#REF!,'23'!#REF!,'24'!#REF!,'25'!#REF!,'26'!#REF!,'27'!#REF!,'28'!#REF!,'29'!#REF!,'30'!#REF!,'31'!#REF!,'32'!#REF!,'33'!#REF!,'34'!#REF!,'35'!#REF!,'36'!AA60,'37'!AA61,'38'!AA61,'39'!AA61,'40'!AA61),"")</f>
        <v/>
      </c>
    </row>
    <row r="61" spans="1:9" s="2" customFormat="1" ht="18" hidden="1" x14ac:dyDescent="0.25">
      <c r="A61"/>
      <c r="B61" s="1"/>
      <c r="C61" s="131">
        <f>Référentiel!C51</f>
        <v>0</v>
      </c>
      <c r="D61" s="124" t="str">
        <f t="shared" si="2"/>
        <v/>
      </c>
      <c r="E61" s="124" t="str">
        <f>IFERROR(AVERAGE('1'!#REF!,'2'!#REF!,'3'!#REF!,'4'!#REF!,'5'!#REF!,'6'!#REF!,'7'!#REF!,'8'!#REF!,'9'!#REF!,'10'!#REF!,'11'!#REF!,'12'!#REF!,'13'!#REF!,'14'!#REF!,'15'!#REF!,'16'!#REF!,'17'!#REF!,'18'!#REF!,'19'!#REF!,'20'!#REF!,'21'!#REF!,'22'!#REF!,'23'!#REF!,'24'!#REF!,'25'!#REF!,'26'!#REF!,'27'!#REF!,'28'!#REF!,'29'!#REF!,'30'!#REF!,'31'!#REF!,'32'!#REF!,'33'!#REF!,'34'!#REF!,'35'!#REF!,'36'!D61,'37'!D62,'38'!D62,'39'!D62,'40'!D62),"")</f>
        <v/>
      </c>
      <c r="F61" s="124" t="str">
        <f>IFERROR(AVERAGE('1'!#REF!,'2'!#REF!,'3'!#REF!,'4'!#REF!,'5'!#REF!,'6'!#REF!,'7'!#REF!,'8'!#REF!,'9'!#REF!,'10'!#REF!,'11'!#REF!,'12'!#REF!,'13'!#REF!,'14'!#REF!,'15'!#REF!,'16'!#REF!,'17'!#REF!,'18'!#REF!,'19'!#REF!,'20'!#REF!,'21'!#REF!,'22'!#REF!,'23'!#REF!,'24'!#REF!,'25'!#REF!,'26'!#REF!,'27'!#REF!,'28'!#REF!,'29'!#REF!,'30'!#REF!,'31'!#REF!,'32'!#REF!,'33'!#REF!,'34'!#REF!,'35'!#REF!,'36'!I61,'37'!I62,'38'!I62,'39'!I62,'40'!I62),"")</f>
        <v/>
      </c>
      <c r="G61" s="124" t="str">
        <f>IFERROR(AVERAGE('1'!#REF!,'2'!#REF!,'3'!#REF!,'4'!#REF!,'5'!#REF!,'6'!#REF!,'7'!#REF!,'8'!#REF!,'9'!#REF!,'10'!#REF!,'11'!#REF!,'12'!#REF!,'13'!#REF!,'14'!#REF!,'15'!#REF!,'16'!#REF!,'17'!#REF!,'18'!#REF!,'19'!#REF!,'20'!#REF!,'21'!#REF!,'22'!#REF!,'23'!#REF!,'24'!#REF!,'25'!#REF!,'26'!#REF!,'27'!#REF!,'28'!#REF!,'29'!#REF!,'30'!#REF!,'31'!#REF!,'32'!#REF!,'33'!#REF!,'34'!#REF!,'35'!#REF!,'36'!O61,'37'!O62,'38'!O62,'39'!O62,'40'!O62),"")</f>
        <v/>
      </c>
      <c r="H61" s="124" t="str">
        <f>IFERROR(AVERAGE('1'!#REF!,'2'!#REF!,'3'!#REF!,'4'!#REF!,'5'!#REF!,'6'!#REF!,'7'!#REF!,'8'!#REF!,'9'!#REF!,'10'!#REF!,'11'!#REF!,'12'!#REF!,'13'!#REF!,'14'!#REF!,'15'!#REF!,'16'!#REF!,'17'!#REF!,'18'!#REF!,'19'!#REF!,'20'!#REF!,'21'!#REF!,'22'!#REF!,'23'!#REF!,'24'!#REF!,'25'!#REF!,'26'!#REF!,'27'!#REF!,'28'!#REF!,'29'!#REF!,'30'!#REF!,'31'!#REF!,'32'!#REF!,'33'!#REF!,'34'!#REF!,'35'!#REF!,'36'!U61,'37'!U62,'38'!U62,'39'!U62,'40'!U62),"")</f>
        <v/>
      </c>
      <c r="I61" s="124" t="str">
        <f>IFERROR(AVERAGE('1'!#REF!,'2'!#REF!,'3'!#REF!,'4'!#REF!,'5'!#REF!,'6'!#REF!,'7'!#REF!,'8'!#REF!,'9'!#REF!,'10'!#REF!,'11'!#REF!,'12'!#REF!,'13'!#REF!,'14'!#REF!,'15'!#REF!,'16'!#REF!,'17'!#REF!,'18'!#REF!,'19'!#REF!,'20'!#REF!,'21'!#REF!,'22'!#REF!,'23'!#REF!,'24'!#REF!,'25'!#REF!,'26'!#REF!,'27'!#REF!,'28'!#REF!,'29'!#REF!,'30'!#REF!,'31'!#REF!,'32'!#REF!,'33'!#REF!,'34'!#REF!,'35'!#REF!,'36'!AA61,'37'!AA62,'38'!AA62,'39'!AA62,'40'!AA62),"")</f>
        <v/>
      </c>
    </row>
    <row r="62" spans="1:9" s="2" customFormat="1" ht="18" hidden="1" x14ac:dyDescent="0.25">
      <c r="A62"/>
      <c r="B62" s="1"/>
      <c r="C62" s="131" t="str">
        <f>Référentiel!C52</f>
        <v>Synthèse et validation</v>
      </c>
      <c r="D62" s="124" t="str">
        <f t="shared" si="2"/>
        <v/>
      </c>
      <c r="E62" s="124" t="str">
        <f>IFERROR(AVERAGE('1'!#REF!,'2'!#REF!,'3'!#REF!,'4'!#REF!,'5'!#REF!,'6'!#REF!,'7'!#REF!,'8'!#REF!,'9'!#REF!,'10'!#REF!,'11'!#REF!,'12'!#REF!,'13'!#REF!,'14'!#REF!,'15'!#REF!,'16'!#REF!,'17'!#REF!,'18'!#REF!,'19'!#REF!,'20'!#REF!,'21'!#REF!,'22'!#REF!,'23'!#REF!,'24'!#REF!,'25'!#REF!,'26'!#REF!,'27'!#REF!,'28'!#REF!,'29'!#REF!,'30'!#REF!,'31'!#REF!,'32'!#REF!,'33'!#REF!,'34'!#REF!,'35'!#REF!,'36'!D62,'37'!D63,'38'!D63,'39'!D63,'40'!D63),"")</f>
        <v/>
      </c>
      <c r="F62" s="124" t="str">
        <f>IFERROR(AVERAGE('1'!#REF!,'2'!#REF!,'3'!#REF!,'4'!#REF!,'5'!#REF!,'6'!#REF!,'7'!#REF!,'8'!#REF!,'9'!#REF!,'10'!#REF!,'11'!#REF!,'12'!#REF!,'13'!#REF!,'14'!#REF!,'15'!#REF!,'16'!#REF!,'17'!#REF!,'18'!#REF!,'19'!#REF!,'20'!#REF!,'21'!#REF!,'22'!#REF!,'23'!#REF!,'24'!#REF!,'25'!#REF!,'26'!#REF!,'27'!#REF!,'28'!#REF!,'29'!#REF!,'30'!#REF!,'31'!#REF!,'32'!#REF!,'33'!#REF!,'34'!#REF!,'35'!#REF!,'36'!I62,'37'!I63,'38'!I63,'39'!I63,'40'!I63),"")</f>
        <v/>
      </c>
      <c r="G62" s="124" t="str">
        <f>IFERROR(AVERAGE('1'!#REF!,'2'!#REF!,'3'!#REF!,'4'!#REF!,'5'!#REF!,'6'!#REF!,'7'!#REF!,'8'!#REF!,'9'!#REF!,'10'!#REF!,'11'!#REF!,'12'!#REF!,'13'!#REF!,'14'!#REF!,'15'!#REF!,'16'!#REF!,'17'!#REF!,'18'!#REF!,'19'!#REF!,'20'!#REF!,'21'!#REF!,'22'!#REF!,'23'!#REF!,'24'!#REF!,'25'!#REF!,'26'!#REF!,'27'!#REF!,'28'!#REF!,'29'!#REF!,'30'!#REF!,'31'!#REF!,'32'!#REF!,'33'!#REF!,'34'!#REF!,'35'!#REF!,'36'!O62,'37'!O63,'38'!O63,'39'!O63,'40'!O63),"")</f>
        <v/>
      </c>
      <c r="H62" s="124" t="str">
        <f>IFERROR(AVERAGE('1'!#REF!,'2'!#REF!,'3'!#REF!,'4'!#REF!,'5'!#REF!,'6'!#REF!,'7'!#REF!,'8'!#REF!,'9'!#REF!,'10'!#REF!,'11'!#REF!,'12'!#REF!,'13'!#REF!,'14'!#REF!,'15'!#REF!,'16'!#REF!,'17'!#REF!,'18'!#REF!,'19'!#REF!,'20'!#REF!,'21'!#REF!,'22'!#REF!,'23'!#REF!,'24'!#REF!,'25'!#REF!,'26'!#REF!,'27'!#REF!,'28'!#REF!,'29'!#REF!,'30'!#REF!,'31'!#REF!,'32'!#REF!,'33'!#REF!,'34'!#REF!,'35'!#REF!,'36'!U62,'37'!U63,'38'!U63,'39'!U63,'40'!U63),"")</f>
        <v/>
      </c>
      <c r="I62" s="124" t="str">
        <f>IFERROR(AVERAGE('1'!#REF!,'2'!#REF!,'3'!#REF!,'4'!#REF!,'5'!#REF!,'6'!#REF!,'7'!#REF!,'8'!#REF!,'9'!#REF!,'10'!#REF!,'11'!#REF!,'12'!#REF!,'13'!#REF!,'14'!#REF!,'15'!#REF!,'16'!#REF!,'17'!#REF!,'18'!#REF!,'19'!#REF!,'20'!#REF!,'21'!#REF!,'22'!#REF!,'23'!#REF!,'24'!#REF!,'25'!#REF!,'26'!#REF!,'27'!#REF!,'28'!#REF!,'29'!#REF!,'30'!#REF!,'31'!#REF!,'32'!#REF!,'33'!#REF!,'34'!#REF!,'35'!#REF!,'36'!AA62,'37'!AA63,'38'!AA63,'39'!AA63,'40'!AA63),"")</f>
        <v/>
      </c>
    </row>
    <row r="63" spans="1:9" s="2" customFormat="1" ht="18" hidden="1" x14ac:dyDescent="0.25">
      <c r="A63"/>
      <c r="B63" s="1"/>
      <c r="C63" s="131" t="str">
        <f>Référentiel!C53</f>
        <v>Prise de congé</v>
      </c>
      <c r="D63" s="124" t="str">
        <f t="shared" si="2"/>
        <v/>
      </c>
      <c r="E63" s="124" t="str">
        <f>IFERROR(AVERAGE('1'!#REF!,'2'!#REF!,'3'!#REF!,'4'!#REF!,'5'!#REF!,'6'!#REF!,'7'!#REF!,'8'!#REF!,'9'!#REF!,'10'!#REF!,'11'!#REF!,'12'!#REF!,'13'!#REF!,'14'!#REF!,'15'!#REF!,'16'!#REF!,'17'!#REF!,'18'!#REF!,'19'!#REF!,'20'!#REF!,'21'!#REF!,'22'!#REF!,'23'!#REF!,'24'!#REF!,'25'!#REF!,'26'!#REF!,'27'!#REF!,'28'!#REF!,'29'!#REF!,'30'!#REF!,'31'!#REF!,'32'!#REF!,'33'!#REF!,'34'!#REF!,'35'!#REF!,'36'!D63,'37'!D64,'38'!D64,'39'!D64,'40'!D64),"")</f>
        <v/>
      </c>
      <c r="F63" s="124" t="str">
        <f>IFERROR(AVERAGE('1'!#REF!,'2'!#REF!,'3'!#REF!,'4'!#REF!,'5'!#REF!,'6'!#REF!,'7'!#REF!,'8'!#REF!,'9'!#REF!,'10'!#REF!,'11'!#REF!,'12'!#REF!,'13'!#REF!,'14'!#REF!,'15'!#REF!,'16'!#REF!,'17'!#REF!,'18'!#REF!,'19'!#REF!,'20'!#REF!,'21'!#REF!,'22'!#REF!,'23'!#REF!,'24'!#REF!,'25'!#REF!,'26'!#REF!,'27'!#REF!,'28'!#REF!,'29'!#REF!,'30'!#REF!,'31'!#REF!,'32'!#REF!,'33'!#REF!,'34'!#REF!,'35'!#REF!,'36'!I63,'37'!I64,'38'!I64,'39'!I64,'40'!I64),"")</f>
        <v/>
      </c>
      <c r="G63" s="124" t="str">
        <f>IFERROR(AVERAGE('1'!#REF!,'2'!#REF!,'3'!#REF!,'4'!#REF!,'5'!#REF!,'6'!#REF!,'7'!#REF!,'8'!#REF!,'9'!#REF!,'10'!#REF!,'11'!#REF!,'12'!#REF!,'13'!#REF!,'14'!#REF!,'15'!#REF!,'16'!#REF!,'17'!#REF!,'18'!#REF!,'19'!#REF!,'20'!#REF!,'21'!#REF!,'22'!#REF!,'23'!#REF!,'24'!#REF!,'25'!#REF!,'26'!#REF!,'27'!#REF!,'28'!#REF!,'29'!#REF!,'30'!#REF!,'31'!#REF!,'32'!#REF!,'33'!#REF!,'34'!#REF!,'35'!#REF!,'36'!O63,'37'!O64,'38'!O64,'39'!O64,'40'!O64),"")</f>
        <v/>
      </c>
      <c r="H63" s="124" t="str">
        <f>IFERROR(AVERAGE('1'!#REF!,'2'!#REF!,'3'!#REF!,'4'!#REF!,'5'!#REF!,'6'!#REF!,'7'!#REF!,'8'!#REF!,'9'!#REF!,'10'!#REF!,'11'!#REF!,'12'!#REF!,'13'!#REF!,'14'!#REF!,'15'!#REF!,'16'!#REF!,'17'!#REF!,'18'!#REF!,'19'!#REF!,'20'!#REF!,'21'!#REF!,'22'!#REF!,'23'!#REF!,'24'!#REF!,'25'!#REF!,'26'!#REF!,'27'!#REF!,'28'!#REF!,'29'!#REF!,'30'!#REF!,'31'!#REF!,'32'!#REF!,'33'!#REF!,'34'!#REF!,'35'!#REF!,'36'!U63,'37'!U64,'38'!U64,'39'!U64,'40'!U64),"")</f>
        <v/>
      </c>
      <c r="I63" s="124" t="str">
        <f>IFERROR(AVERAGE('1'!#REF!,'2'!#REF!,'3'!#REF!,'4'!#REF!,'5'!#REF!,'6'!#REF!,'7'!#REF!,'8'!#REF!,'9'!#REF!,'10'!#REF!,'11'!#REF!,'12'!#REF!,'13'!#REF!,'14'!#REF!,'15'!#REF!,'16'!#REF!,'17'!#REF!,'18'!#REF!,'19'!#REF!,'20'!#REF!,'21'!#REF!,'22'!#REF!,'23'!#REF!,'24'!#REF!,'25'!#REF!,'26'!#REF!,'27'!#REF!,'28'!#REF!,'29'!#REF!,'30'!#REF!,'31'!#REF!,'32'!#REF!,'33'!#REF!,'34'!#REF!,'35'!#REF!,'36'!AA63,'37'!AA64,'38'!AA64,'39'!AA64,'40'!AA64),"")</f>
        <v/>
      </c>
    </row>
    <row r="64" spans="1:9" s="2" customFormat="1" ht="18" hidden="1" x14ac:dyDescent="0.25">
      <c r="A64"/>
      <c r="B64" s="1"/>
      <c r="C64" s="131">
        <f>Référentiel!C54</f>
        <v>0</v>
      </c>
      <c r="D64" s="124" t="str">
        <f t="shared" si="2"/>
        <v/>
      </c>
      <c r="E64" s="124" t="str">
        <f>IFERROR(AVERAGE('1'!#REF!,'2'!#REF!,'3'!#REF!,'4'!#REF!,'5'!#REF!,'6'!#REF!,'7'!#REF!,'8'!#REF!,'9'!#REF!,'10'!#REF!,'11'!#REF!,'12'!#REF!,'13'!#REF!,'14'!#REF!,'15'!#REF!,'16'!#REF!,'17'!#REF!,'18'!#REF!,'19'!#REF!,'20'!#REF!,'21'!#REF!,'22'!#REF!,'23'!#REF!,'24'!#REF!,'25'!#REF!,'26'!#REF!,'27'!#REF!,'28'!#REF!,'29'!#REF!,'30'!#REF!,'31'!#REF!,'32'!#REF!,'33'!#REF!,'34'!#REF!,'35'!#REF!,'36'!D64,'37'!D65,'38'!D65,'39'!D65,'40'!D65),"")</f>
        <v/>
      </c>
      <c r="F64" s="124" t="str">
        <f>IFERROR(AVERAGE('1'!#REF!,'2'!#REF!,'3'!#REF!,'4'!#REF!,'5'!#REF!,'6'!#REF!,'7'!#REF!,'8'!#REF!,'9'!#REF!,'10'!#REF!,'11'!#REF!,'12'!#REF!,'13'!#REF!,'14'!#REF!,'15'!#REF!,'16'!#REF!,'17'!#REF!,'18'!#REF!,'19'!#REF!,'20'!#REF!,'21'!#REF!,'22'!#REF!,'23'!#REF!,'24'!#REF!,'25'!#REF!,'26'!#REF!,'27'!#REF!,'28'!#REF!,'29'!#REF!,'30'!#REF!,'31'!#REF!,'32'!#REF!,'33'!#REF!,'34'!#REF!,'35'!#REF!,'36'!I64,'37'!I65,'38'!I65,'39'!I65,'40'!I65),"")</f>
        <v/>
      </c>
      <c r="G64" s="124" t="str">
        <f>IFERROR(AVERAGE('1'!#REF!,'2'!#REF!,'3'!#REF!,'4'!#REF!,'5'!#REF!,'6'!#REF!,'7'!#REF!,'8'!#REF!,'9'!#REF!,'10'!#REF!,'11'!#REF!,'12'!#REF!,'13'!#REF!,'14'!#REF!,'15'!#REF!,'16'!#REF!,'17'!#REF!,'18'!#REF!,'19'!#REF!,'20'!#REF!,'21'!#REF!,'22'!#REF!,'23'!#REF!,'24'!#REF!,'25'!#REF!,'26'!#REF!,'27'!#REF!,'28'!#REF!,'29'!#REF!,'30'!#REF!,'31'!#REF!,'32'!#REF!,'33'!#REF!,'34'!#REF!,'35'!#REF!,'36'!O64,'37'!O65,'38'!O65,'39'!O65,'40'!O65),"")</f>
        <v/>
      </c>
      <c r="H64" s="124" t="str">
        <f>IFERROR(AVERAGE('1'!#REF!,'2'!#REF!,'3'!#REF!,'4'!#REF!,'5'!#REF!,'6'!#REF!,'7'!#REF!,'8'!#REF!,'9'!#REF!,'10'!#REF!,'11'!#REF!,'12'!#REF!,'13'!#REF!,'14'!#REF!,'15'!#REF!,'16'!#REF!,'17'!#REF!,'18'!#REF!,'19'!#REF!,'20'!#REF!,'21'!#REF!,'22'!#REF!,'23'!#REF!,'24'!#REF!,'25'!#REF!,'26'!#REF!,'27'!#REF!,'28'!#REF!,'29'!#REF!,'30'!#REF!,'31'!#REF!,'32'!#REF!,'33'!#REF!,'34'!#REF!,'35'!#REF!,'36'!U64,'37'!U65,'38'!U65,'39'!U65,'40'!U65),"")</f>
        <v/>
      </c>
      <c r="I64" s="124" t="str">
        <f>IFERROR(AVERAGE('1'!#REF!,'2'!#REF!,'3'!#REF!,'4'!#REF!,'5'!#REF!,'6'!#REF!,'7'!#REF!,'8'!#REF!,'9'!#REF!,'10'!#REF!,'11'!#REF!,'12'!#REF!,'13'!#REF!,'14'!#REF!,'15'!#REF!,'16'!#REF!,'17'!#REF!,'18'!#REF!,'19'!#REF!,'20'!#REF!,'21'!#REF!,'22'!#REF!,'23'!#REF!,'24'!#REF!,'25'!#REF!,'26'!#REF!,'27'!#REF!,'28'!#REF!,'29'!#REF!,'30'!#REF!,'31'!#REF!,'32'!#REF!,'33'!#REF!,'34'!#REF!,'35'!#REF!,'36'!AA64,'37'!AA65,'38'!AA65,'39'!AA65,'40'!AA65),"")</f>
        <v/>
      </c>
    </row>
    <row r="65" spans="1:9" s="2" customFormat="1" ht="18" hidden="1" x14ac:dyDescent="0.25">
      <c r="A65"/>
      <c r="B65" s="1"/>
      <c r="C65" s="131">
        <f>Référentiel!C55</f>
        <v>0</v>
      </c>
      <c r="D65" s="124" t="str">
        <f t="shared" si="2"/>
        <v/>
      </c>
      <c r="E65" s="124" t="str">
        <f>IFERROR(AVERAGE('1'!#REF!,'2'!#REF!,'3'!#REF!,'4'!#REF!,'5'!#REF!,'6'!#REF!,'7'!#REF!,'8'!#REF!,'9'!#REF!,'10'!#REF!,'11'!#REF!,'12'!#REF!,'13'!#REF!,'14'!#REF!,'15'!#REF!,'16'!#REF!,'17'!#REF!,'18'!#REF!,'19'!#REF!,'20'!#REF!,'21'!#REF!,'22'!#REF!,'23'!#REF!,'24'!#REF!,'25'!#REF!,'26'!#REF!,'27'!#REF!,'28'!#REF!,'29'!#REF!,'30'!#REF!,'31'!#REF!,'32'!#REF!,'33'!#REF!,'34'!#REF!,'35'!#REF!,'36'!D65,'37'!D66,'38'!D66,'39'!D66,'40'!D66),"")</f>
        <v/>
      </c>
      <c r="F65" s="124" t="str">
        <f>IFERROR(AVERAGE('1'!#REF!,'2'!#REF!,'3'!#REF!,'4'!#REF!,'5'!#REF!,'6'!#REF!,'7'!#REF!,'8'!#REF!,'9'!#REF!,'10'!#REF!,'11'!#REF!,'12'!#REF!,'13'!#REF!,'14'!#REF!,'15'!#REF!,'16'!#REF!,'17'!#REF!,'18'!#REF!,'19'!#REF!,'20'!#REF!,'21'!#REF!,'22'!#REF!,'23'!#REF!,'24'!#REF!,'25'!#REF!,'26'!#REF!,'27'!#REF!,'28'!#REF!,'29'!#REF!,'30'!#REF!,'31'!#REF!,'32'!#REF!,'33'!#REF!,'34'!#REF!,'35'!#REF!,'36'!I65,'37'!I66,'38'!I66,'39'!I66,'40'!I66),"")</f>
        <v/>
      </c>
      <c r="G65" s="124" t="str">
        <f>IFERROR(AVERAGE('1'!#REF!,'2'!#REF!,'3'!#REF!,'4'!#REF!,'5'!#REF!,'6'!#REF!,'7'!#REF!,'8'!#REF!,'9'!#REF!,'10'!#REF!,'11'!#REF!,'12'!#REF!,'13'!#REF!,'14'!#REF!,'15'!#REF!,'16'!#REF!,'17'!#REF!,'18'!#REF!,'19'!#REF!,'20'!#REF!,'21'!#REF!,'22'!#REF!,'23'!#REF!,'24'!#REF!,'25'!#REF!,'26'!#REF!,'27'!#REF!,'28'!#REF!,'29'!#REF!,'30'!#REF!,'31'!#REF!,'32'!#REF!,'33'!#REF!,'34'!#REF!,'35'!#REF!,'36'!O65,'37'!O66,'38'!O66,'39'!O66,'40'!O66),"")</f>
        <v/>
      </c>
      <c r="H65" s="124" t="str">
        <f>IFERROR(AVERAGE('1'!#REF!,'2'!#REF!,'3'!#REF!,'4'!#REF!,'5'!#REF!,'6'!#REF!,'7'!#REF!,'8'!#REF!,'9'!#REF!,'10'!#REF!,'11'!#REF!,'12'!#REF!,'13'!#REF!,'14'!#REF!,'15'!#REF!,'16'!#REF!,'17'!#REF!,'18'!#REF!,'19'!#REF!,'20'!#REF!,'21'!#REF!,'22'!#REF!,'23'!#REF!,'24'!#REF!,'25'!#REF!,'26'!#REF!,'27'!#REF!,'28'!#REF!,'29'!#REF!,'30'!#REF!,'31'!#REF!,'32'!#REF!,'33'!#REF!,'34'!#REF!,'35'!#REF!,'36'!U65,'37'!U66,'38'!U66,'39'!U66,'40'!U66),"")</f>
        <v/>
      </c>
      <c r="I65" s="124" t="str">
        <f>IFERROR(AVERAGE('1'!#REF!,'2'!#REF!,'3'!#REF!,'4'!#REF!,'5'!#REF!,'6'!#REF!,'7'!#REF!,'8'!#REF!,'9'!#REF!,'10'!#REF!,'11'!#REF!,'12'!#REF!,'13'!#REF!,'14'!#REF!,'15'!#REF!,'16'!#REF!,'17'!#REF!,'18'!#REF!,'19'!#REF!,'20'!#REF!,'21'!#REF!,'22'!#REF!,'23'!#REF!,'24'!#REF!,'25'!#REF!,'26'!#REF!,'27'!#REF!,'28'!#REF!,'29'!#REF!,'30'!#REF!,'31'!#REF!,'32'!#REF!,'33'!#REF!,'34'!#REF!,'35'!#REF!,'36'!AA65,'37'!AA66,'38'!AA66,'39'!AA66,'40'!AA66),"")</f>
        <v/>
      </c>
    </row>
    <row r="66" spans="1:9" s="2" customFormat="1" ht="18" hidden="1" x14ac:dyDescent="0.25">
      <c r="A66"/>
      <c r="B66" s="1"/>
      <c r="C66" s="131">
        <f>Référentiel!C56</f>
        <v>0</v>
      </c>
      <c r="D66" s="124" t="str">
        <f t="shared" si="2"/>
        <v/>
      </c>
      <c r="E66" s="124" t="str">
        <f>IFERROR(AVERAGE('1'!#REF!,'2'!#REF!,'3'!#REF!,'4'!#REF!,'5'!#REF!,'6'!#REF!,'7'!#REF!,'8'!#REF!,'9'!#REF!,'10'!#REF!,'11'!#REF!,'12'!#REF!,'13'!#REF!,'14'!#REF!,'15'!#REF!,'16'!#REF!,'17'!#REF!,'18'!#REF!,'19'!#REF!,'20'!#REF!,'21'!#REF!,'22'!#REF!,'23'!#REF!,'24'!#REF!,'25'!#REF!,'26'!#REF!,'27'!#REF!,'28'!#REF!,'29'!#REF!,'30'!#REF!,'31'!#REF!,'32'!#REF!,'33'!#REF!,'34'!#REF!,'35'!#REF!,'36'!D66,'37'!D67,'38'!D67,'39'!D67,'40'!D67),"")</f>
        <v/>
      </c>
      <c r="F66" s="124" t="str">
        <f>IFERROR(AVERAGE('1'!#REF!,'2'!#REF!,'3'!#REF!,'4'!#REF!,'5'!#REF!,'6'!#REF!,'7'!#REF!,'8'!#REF!,'9'!#REF!,'10'!#REF!,'11'!#REF!,'12'!#REF!,'13'!#REF!,'14'!#REF!,'15'!#REF!,'16'!#REF!,'17'!#REF!,'18'!#REF!,'19'!#REF!,'20'!#REF!,'21'!#REF!,'22'!#REF!,'23'!#REF!,'24'!#REF!,'25'!#REF!,'26'!#REF!,'27'!#REF!,'28'!#REF!,'29'!#REF!,'30'!#REF!,'31'!#REF!,'32'!#REF!,'33'!#REF!,'34'!#REF!,'35'!#REF!,'36'!I66,'37'!I67,'38'!I67,'39'!I67,'40'!I67),"")</f>
        <v/>
      </c>
      <c r="G66" s="124" t="str">
        <f>IFERROR(AVERAGE('1'!#REF!,'2'!#REF!,'3'!#REF!,'4'!#REF!,'5'!#REF!,'6'!#REF!,'7'!#REF!,'8'!#REF!,'9'!#REF!,'10'!#REF!,'11'!#REF!,'12'!#REF!,'13'!#REF!,'14'!#REF!,'15'!#REF!,'16'!#REF!,'17'!#REF!,'18'!#REF!,'19'!#REF!,'20'!#REF!,'21'!#REF!,'22'!#REF!,'23'!#REF!,'24'!#REF!,'25'!#REF!,'26'!#REF!,'27'!#REF!,'28'!#REF!,'29'!#REF!,'30'!#REF!,'31'!#REF!,'32'!#REF!,'33'!#REF!,'34'!#REF!,'35'!#REF!,'36'!O66,'37'!O67,'38'!O67,'39'!O67,'40'!O67),"")</f>
        <v/>
      </c>
      <c r="H66" s="124" t="str">
        <f>IFERROR(AVERAGE('1'!#REF!,'2'!#REF!,'3'!#REF!,'4'!#REF!,'5'!#REF!,'6'!#REF!,'7'!#REF!,'8'!#REF!,'9'!#REF!,'10'!#REF!,'11'!#REF!,'12'!#REF!,'13'!#REF!,'14'!#REF!,'15'!#REF!,'16'!#REF!,'17'!#REF!,'18'!#REF!,'19'!#REF!,'20'!#REF!,'21'!#REF!,'22'!#REF!,'23'!#REF!,'24'!#REF!,'25'!#REF!,'26'!#REF!,'27'!#REF!,'28'!#REF!,'29'!#REF!,'30'!#REF!,'31'!#REF!,'32'!#REF!,'33'!#REF!,'34'!#REF!,'35'!#REF!,'36'!U66,'37'!U67,'38'!U67,'39'!U67,'40'!U67),"")</f>
        <v/>
      </c>
      <c r="I66" s="124" t="str">
        <f>IFERROR(AVERAGE('1'!#REF!,'2'!#REF!,'3'!#REF!,'4'!#REF!,'5'!#REF!,'6'!#REF!,'7'!#REF!,'8'!#REF!,'9'!#REF!,'10'!#REF!,'11'!#REF!,'12'!#REF!,'13'!#REF!,'14'!#REF!,'15'!#REF!,'16'!#REF!,'17'!#REF!,'18'!#REF!,'19'!#REF!,'20'!#REF!,'21'!#REF!,'22'!#REF!,'23'!#REF!,'24'!#REF!,'25'!#REF!,'26'!#REF!,'27'!#REF!,'28'!#REF!,'29'!#REF!,'30'!#REF!,'31'!#REF!,'32'!#REF!,'33'!#REF!,'34'!#REF!,'35'!#REF!,'36'!AA66,'37'!AA67,'38'!AA67,'39'!AA67,'40'!AA67),"")</f>
        <v/>
      </c>
    </row>
    <row r="67" spans="1:9" s="2" customFormat="1" ht="18" hidden="1" x14ac:dyDescent="0.25">
      <c r="A67"/>
      <c r="B67" s="1"/>
      <c r="C67" s="131">
        <f>Référentiel!C57</f>
        <v>0</v>
      </c>
      <c r="D67" s="124" t="str">
        <f t="shared" si="2"/>
        <v/>
      </c>
      <c r="E67" s="124" t="str">
        <f>IFERROR(AVERAGE('1'!#REF!,'2'!#REF!,'3'!#REF!,'4'!#REF!,'5'!#REF!,'6'!#REF!,'7'!#REF!,'8'!#REF!,'9'!#REF!,'10'!#REF!,'11'!#REF!,'12'!#REF!,'13'!#REF!,'14'!#REF!,'15'!#REF!,'16'!#REF!,'17'!#REF!,'18'!#REF!,'19'!#REF!,'20'!#REF!,'21'!#REF!,'22'!#REF!,'23'!#REF!,'24'!#REF!,'25'!#REF!,'26'!#REF!,'27'!#REF!,'28'!#REF!,'29'!#REF!,'30'!#REF!,'31'!#REF!,'32'!#REF!,'33'!#REF!,'34'!#REF!,'35'!#REF!,'36'!D67,'37'!D68,'38'!D68,'39'!D68,'40'!D68),"")</f>
        <v/>
      </c>
      <c r="F67" s="124" t="str">
        <f>IFERROR(AVERAGE('1'!#REF!,'2'!#REF!,'3'!#REF!,'4'!#REF!,'5'!#REF!,'6'!#REF!,'7'!#REF!,'8'!#REF!,'9'!#REF!,'10'!#REF!,'11'!#REF!,'12'!#REF!,'13'!#REF!,'14'!#REF!,'15'!#REF!,'16'!#REF!,'17'!#REF!,'18'!#REF!,'19'!#REF!,'20'!#REF!,'21'!#REF!,'22'!#REF!,'23'!#REF!,'24'!#REF!,'25'!#REF!,'26'!#REF!,'27'!#REF!,'28'!#REF!,'29'!#REF!,'30'!#REF!,'31'!#REF!,'32'!#REF!,'33'!#REF!,'34'!#REF!,'35'!#REF!,'36'!I67,'37'!I68,'38'!I68,'39'!I68,'40'!I68),"")</f>
        <v/>
      </c>
      <c r="G67" s="124" t="str">
        <f>IFERROR(AVERAGE('1'!#REF!,'2'!#REF!,'3'!#REF!,'4'!#REF!,'5'!#REF!,'6'!#REF!,'7'!#REF!,'8'!#REF!,'9'!#REF!,'10'!#REF!,'11'!#REF!,'12'!#REF!,'13'!#REF!,'14'!#REF!,'15'!#REF!,'16'!#REF!,'17'!#REF!,'18'!#REF!,'19'!#REF!,'20'!#REF!,'21'!#REF!,'22'!#REF!,'23'!#REF!,'24'!#REF!,'25'!#REF!,'26'!#REF!,'27'!#REF!,'28'!#REF!,'29'!#REF!,'30'!#REF!,'31'!#REF!,'32'!#REF!,'33'!#REF!,'34'!#REF!,'35'!#REF!,'36'!O67,'37'!O68,'38'!O68,'39'!O68,'40'!O68),"")</f>
        <v/>
      </c>
      <c r="H67" s="124" t="str">
        <f>IFERROR(AVERAGE('1'!#REF!,'2'!#REF!,'3'!#REF!,'4'!#REF!,'5'!#REF!,'6'!#REF!,'7'!#REF!,'8'!#REF!,'9'!#REF!,'10'!#REF!,'11'!#REF!,'12'!#REF!,'13'!#REF!,'14'!#REF!,'15'!#REF!,'16'!#REF!,'17'!#REF!,'18'!#REF!,'19'!#REF!,'20'!#REF!,'21'!#REF!,'22'!#REF!,'23'!#REF!,'24'!#REF!,'25'!#REF!,'26'!#REF!,'27'!#REF!,'28'!#REF!,'29'!#REF!,'30'!#REF!,'31'!#REF!,'32'!#REF!,'33'!#REF!,'34'!#REF!,'35'!#REF!,'36'!U67,'37'!U68,'38'!U68,'39'!U68,'40'!U68),"")</f>
        <v/>
      </c>
      <c r="I67" s="124" t="str">
        <f>IFERROR(AVERAGE('1'!#REF!,'2'!#REF!,'3'!#REF!,'4'!#REF!,'5'!#REF!,'6'!#REF!,'7'!#REF!,'8'!#REF!,'9'!#REF!,'10'!#REF!,'11'!#REF!,'12'!#REF!,'13'!#REF!,'14'!#REF!,'15'!#REF!,'16'!#REF!,'17'!#REF!,'18'!#REF!,'19'!#REF!,'20'!#REF!,'21'!#REF!,'22'!#REF!,'23'!#REF!,'24'!#REF!,'25'!#REF!,'26'!#REF!,'27'!#REF!,'28'!#REF!,'29'!#REF!,'30'!#REF!,'31'!#REF!,'32'!#REF!,'33'!#REF!,'34'!#REF!,'35'!#REF!,'36'!AA67,'37'!AA68,'38'!AA68,'39'!AA68,'40'!AA68),"")</f>
        <v/>
      </c>
    </row>
    <row r="68" spans="1:9" s="2" customFormat="1" ht="18" hidden="1" x14ac:dyDescent="0.25">
      <c r="A68"/>
      <c r="B68" s="1"/>
      <c r="C68" s="131">
        <f>Référentiel!C58</f>
        <v>0</v>
      </c>
      <c r="D68" s="124" t="str">
        <f t="shared" si="2"/>
        <v/>
      </c>
      <c r="E68" s="124" t="str">
        <f>IFERROR(AVERAGE('1'!#REF!,'2'!#REF!,'3'!#REF!,'4'!#REF!,'5'!#REF!,'6'!#REF!,'7'!#REF!,'8'!#REF!,'9'!#REF!,'10'!#REF!,'11'!#REF!,'12'!#REF!,'13'!#REF!,'14'!#REF!,'15'!#REF!,'16'!#REF!,'17'!#REF!,'18'!#REF!,'19'!#REF!,'20'!#REF!,'21'!#REF!,'22'!#REF!,'23'!#REF!,'24'!#REF!,'25'!#REF!,'26'!#REF!,'27'!#REF!,'28'!#REF!,'29'!#REF!,'30'!#REF!,'31'!#REF!,'32'!#REF!,'33'!#REF!,'34'!#REF!,'35'!#REF!,'36'!D68,'37'!D69,'38'!D69,'39'!D69,'40'!D69),"")</f>
        <v/>
      </c>
      <c r="F68" s="124" t="str">
        <f>IFERROR(AVERAGE('1'!#REF!,'2'!#REF!,'3'!#REF!,'4'!#REF!,'5'!#REF!,'6'!#REF!,'7'!#REF!,'8'!#REF!,'9'!#REF!,'10'!#REF!,'11'!#REF!,'12'!#REF!,'13'!#REF!,'14'!#REF!,'15'!#REF!,'16'!#REF!,'17'!#REF!,'18'!#REF!,'19'!#REF!,'20'!#REF!,'21'!#REF!,'22'!#REF!,'23'!#REF!,'24'!#REF!,'25'!#REF!,'26'!#REF!,'27'!#REF!,'28'!#REF!,'29'!#REF!,'30'!#REF!,'31'!#REF!,'32'!#REF!,'33'!#REF!,'34'!#REF!,'35'!#REF!,'36'!I68,'37'!I69,'38'!I69,'39'!I69,'40'!I69),"")</f>
        <v/>
      </c>
      <c r="G68" s="124" t="str">
        <f>IFERROR(AVERAGE('1'!#REF!,'2'!#REF!,'3'!#REF!,'4'!#REF!,'5'!#REF!,'6'!#REF!,'7'!#REF!,'8'!#REF!,'9'!#REF!,'10'!#REF!,'11'!#REF!,'12'!#REF!,'13'!#REF!,'14'!#REF!,'15'!#REF!,'16'!#REF!,'17'!#REF!,'18'!#REF!,'19'!#REF!,'20'!#REF!,'21'!#REF!,'22'!#REF!,'23'!#REF!,'24'!#REF!,'25'!#REF!,'26'!#REF!,'27'!#REF!,'28'!#REF!,'29'!#REF!,'30'!#REF!,'31'!#REF!,'32'!#REF!,'33'!#REF!,'34'!#REF!,'35'!#REF!,'36'!O68,'37'!O69,'38'!O69,'39'!O69,'40'!O69),"")</f>
        <v/>
      </c>
      <c r="H68" s="124" t="str">
        <f>IFERROR(AVERAGE('1'!#REF!,'2'!#REF!,'3'!#REF!,'4'!#REF!,'5'!#REF!,'6'!#REF!,'7'!#REF!,'8'!#REF!,'9'!#REF!,'10'!#REF!,'11'!#REF!,'12'!#REF!,'13'!#REF!,'14'!#REF!,'15'!#REF!,'16'!#REF!,'17'!#REF!,'18'!#REF!,'19'!#REF!,'20'!#REF!,'21'!#REF!,'22'!#REF!,'23'!#REF!,'24'!#REF!,'25'!#REF!,'26'!#REF!,'27'!#REF!,'28'!#REF!,'29'!#REF!,'30'!#REF!,'31'!#REF!,'32'!#REF!,'33'!#REF!,'34'!#REF!,'35'!#REF!,'36'!U68,'37'!U69,'38'!U69,'39'!U69,'40'!U69),"")</f>
        <v/>
      </c>
      <c r="I68" s="124" t="str">
        <f>IFERROR(AVERAGE('1'!#REF!,'2'!#REF!,'3'!#REF!,'4'!#REF!,'5'!#REF!,'6'!#REF!,'7'!#REF!,'8'!#REF!,'9'!#REF!,'10'!#REF!,'11'!#REF!,'12'!#REF!,'13'!#REF!,'14'!#REF!,'15'!#REF!,'16'!#REF!,'17'!#REF!,'18'!#REF!,'19'!#REF!,'20'!#REF!,'21'!#REF!,'22'!#REF!,'23'!#REF!,'24'!#REF!,'25'!#REF!,'26'!#REF!,'27'!#REF!,'28'!#REF!,'29'!#REF!,'30'!#REF!,'31'!#REF!,'32'!#REF!,'33'!#REF!,'34'!#REF!,'35'!#REF!,'36'!AA68,'37'!AA69,'38'!AA69,'39'!AA69,'40'!AA69),"")</f>
        <v/>
      </c>
    </row>
    <row r="69" spans="1:9" s="2" customFormat="1" ht="18" hidden="1" x14ac:dyDescent="0.25">
      <c r="A69"/>
      <c r="B69" s="1"/>
      <c r="C69" s="131">
        <f>Référentiel!C59</f>
        <v>0</v>
      </c>
      <c r="D69" s="124" t="str">
        <f t="shared" si="2"/>
        <v/>
      </c>
      <c r="E69" s="124" t="str">
        <f>IFERROR(AVERAGE('1'!#REF!,'2'!#REF!,'3'!#REF!,'4'!#REF!,'5'!#REF!,'6'!#REF!,'7'!#REF!,'8'!#REF!,'9'!#REF!,'10'!#REF!,'11'!#REF!,'12'!#REF!,'13'!#REF!,'14'!#REF!,'15'!#REF!,'16'!#REF!,'17'!#REF!,'18'!#REF!,'19'!#REF!,'20'!#REF!,'21'!#REF!,'22'!#REF!,'23'!#REF!,'24'!#REF!,'25'!#REF!,'26'!#REF!,'27'!#REF!,'28'!#REF!,'29'!#REF!,'30'!#REF!,'31'!#REF!,'32'!#REF!,'33'!#REF!,'34'!#REF!,'35'!#REF!,'36'!D69,'37'!D70,'38'!D70,'39'!D70,'40'!D70),"")</f>
        <v/>
      </c>
      <c r="F69" s="124" t="str">
        <f>IFERROR(AVERAGE('1'!#REF!,'2'!#REF!,'3'!#REF!,'4'!#REF!,'5'!#REF!,'6'!#REF!,'7'!#REF!,'8'!#REF!,'9'!#REF!,'10'!#REF!,'11'!#REF!,'12'!#REF!,'13'!#REF!,'14'!#REF!,'15'!#REF!,'16'!#REF!,'17'!#REF!,'18'!#REF!,'19'!#REF!,'20'!#REF!,'21'!#REF!,'22'!#REF!,'23'!#REF!,'24'!#REF!,'25'!#REF!,'26'!#REF!,'27'!#REF!,'28'!#REF!,'29'!#REF!,'30'!#REF!,'31'!#REF!,'32'!#REF!,'33'!#REF!,'34'!#REF!,'35'!#REF!,'36'!I69,'37'!I70,'38'!I70,'39'!I70,'40'!I70),"")</f>
        <v/>
      </c>
      <c r="G69" s="124" t="str">
        <f>IFERROR(AVERAGE('1'!#REF!,'2'!#REF!,'3'!#REF!,'4'!#REF!,'5'!#REF!,'6'!#REF!,'7'!#REF!,'8'!#REF!,'9'!#REF!,'10'!#REF!,'11'!#REF!,'12'!#REF!,'13'!#REF!,'14'!#REF!,'15'!#REF!,'16'!#REF!,'17'!#REF!,'18'!#REF!,'19'!#REF!,'20'!#REF!,'21'!#REF!,'22'!#REF!,'23'!#REF!,'24'!#REF!,'25'!#REF!,'26'!#REF!,'27'!#REF!,'28'!#REF!,'29'!#REF!,'30'!#REF!,'31'!#REF!,'32'!#REF!,'33'!#REF!,'34'!#REF!,'35'!#REF!,'36'!O69,'37'!O70,'38'!O70,'39'!O70,'40'!O70),"")</f>
        <v/>
      </c>
      <c r="H69" s="124" t="str">
        <f>IFERROR(AVERAGE('1'!#REF!,'2'!#REF!,'3'!#REF!,'4'!#REF!,'5'!#REF!,'6'!#REF!,'7'!#REF!,'8'!#REF!,'9'!#REF!,'10'!#REF!,'11'!#REF!,'12'!#REF!,'13'!#REF!,'14'!#REF!,'15'!#REF!,'16'!#REF!,'17'!#REF!,'18'!#REF!,'19'!#REF!,'20'!#REF!,'21'!#REF!,'22'!#REF!,'23'!#REF!,'24'!#REF!,'25'!#REF!,'26'!#REF!,'27'!#REF!,'28'!#REF!,'29'!#REF!,'30'!#REF!,'31'!#REF!,'32'!#REF!,'33'!#REF!,'34'!#REF!,'35'!#REF!,'36'!U69,'37'!U70,'38'!U70,'39'!U70,'40'!U70),"")</f>
        <v/>
      </c>
      <c r="I69" s="124" t="str">
        <f>IFERROR(AVERAGE('1'!#REF!,'2'!#REF!,'3'!#REF!,'4'!#REF!,'5'!#REF!,'6'!#REF!,'7'!#REF!,'8'!#REF!,'9'!#REF!,'10'!#REF!,'11'!#REF!,'12'!#REF!,'13'!#REF!,'14'!#REF!,'15'!#REF!,'16'!#REF!,'17'!#REF!,'18'!#REF!,'19'!#REF!,'20'!#REF!,'21'!#REF!,'22'!#REF!,'23'!#REF!,'24'!#REF!,'25'!#REF!,'26'!#REF!,'27'!#REF!,'28'!#REF!,'29'!#REF!,'30'!#REF!,'31'!#REF!,'32'!#REF!,'33'!#REF!,'34'!#REF!,'35'!#REF!,'36'!AA69,'37'!AA70,'38'!AA70,'39'!AA70,'40'!AA70),"")</f>
        <v/>
      </c>
    </row>
    <row r="70" spans="1:9" s="35" customFormat="1" x14ac:dyDescent="0.25">
      <c r="E70" s="35" t="str">
        <f>IFERROR(AVERAGE('1'!D38,'2'!D38,'3'!D38,'4'!D38,'5'!D38,'6'!D38,'7'!D38,'8'!D38,'9'!D38,'10'!D38,'11'!D38,'12'!D38,'13'!D38,'14'!D38,'15'!D38,'16'!D38,'17'!D38,'18'!D38,'19'!D38,'20'!D38,'21'!D38,'22'!D38,'23'!D38,'24'!D38,'25'!D38,'26'!D38,'27'!D38,'28'!D38,'29'!D38,'30'!D38,'31'!D38,'32'!D38,'33'!D38,'34'!D38,'35'!D38,'36'!D70,'37'!D71,'38'!D71,'39'!D71,'40'!D71),"")</f>
        <v/>
      </c>
      <c r="F70" s="35" t="str">
        <f>IFERROR(AVERAGE('1'!I38,'2'!I38,'3'!I38,'4'!I38,'5'!I38,'6'!I38,'7'!I38,'8'!I38,'9'!I38,'10'!I38,'11'!I38,'12'!I38,'13'!I38,'14'!I38,'15'!I38,'16'!I38,'17'!I38,'18'!I38,'19'!I38,'20'!I38,'21'!I38,'22'!I38,'23'!I38,'24'!I38,'25'!I38,'26'!I38,'27'!I38,'28'!I38,'29'!I38,'30'!I38,'31'!I38,'32'!I38,'33'!I38,'34'!I38,'35'!I38,'36'!I70,'37'!I71,'38'!I71,'39'!I71,'40'!I71),"")</f>
        <v/>
      </c>
      <c r="G70" s="35" t="str">
        <f>IFERROR(AVERAGE('1'!O38,'2'!O38,'3'!O38,'4'!O38,'5'!O38,'6'!O38,'7'!O38,'8'!O38,'9'!O38,'10'!O38,'11'!O38,'12'!O38,'13'!O38,'14'!O38,'15'!O38,'16'!O38,'17'!O38,'18'!O38,'19'!O38,'20'!O38,'21'!O38,'22'!O38,'23'!O38,'24'!O38,'25'!O38,'26'!O38,'27'!O38,'28'!O38,'29'!O38,'30'!O38,'31'!O38,'32'!O38,'33'!O38,'34'!O38,'35'!O38,'36'!O70,'37'!O71,'38'!O71,'39'!O71,'40'!O71),"")</f>
        <v/>
      </c>
      <c r="H70" s="35" t="str">
        <f>IFERROR(AVERAGE('1'!U38,'2'!U38,'3'!U38,'4'!U38,'5'!U38,'6'!U38,'7'!U38,'8'!U38,'9'!U38,'10'!U38,'11'!U38,'12'!U38,'13'!U38,'14'!U38,'15'!U38,'16'!U38,'17'!U38,'18'!U38,'19'!U38,'20'!U38,'21'!U38,'22'!U38,'23'!U38,'24'!U38,'25'!U38,'26'!U38,'27'!U38,'28'!U38,'29'!U38,'30'!U38,'31'!U38,'32'!U38,'33'!U38,'34'!U38,'35'!U38,'36'!U70,'37'!U71,'38'!U71,'39'!U71,'40'!U71),"")</f>
        <v/>
      </c>
      <c r="I70" s="35" t="str">
        <f>IFERROR(AVERAGE('1'!AA38,'2'!AA38,'3'!AA38,'4'!AA38,'5'!AA38,'6'!AA38,'7'!AA38,'8'!AA38,'9'!AA38,'10'!AA38,'11'!AA38,'12'!AA38,'13'!AA38,'14'!AA38,'15'!AA38,'16'!AA38,'17'!AA38,'18'!AA38,'19'!AA38,'20'!AA38,'21'!AA38,'22'!AA38,'23'!AA38,'24'!AA38,'25'!AA38,'26'!AA38,'27'!AA38,'28'!AA38,'29'!AA38,'30'!AA38,'31'!AA38,'32'!AA38,'33'!AA38,'34'!AA38,'35'!AA38,'36'!AA70,'37'!AA71,'38'!AA71,'39'!AA71,'40'!AA71),"")</f>
        <v/>
      </c>
    </row>
    <row r="71" spans="1:9" s="2" customFormat="1" ht="15.75" x14ac:dyDescent="0.25">
      <c r="A71"/>
      <c r="B71" s="1"/>
      <c r="C71" s="138" t="str">
        <f>Référentiel!C61</f>
        <v>Mise en attente</v>
      </c>
      <c r="D71" s="116">
        <f t="shared" ref="D71:D86" si="3">IFERROR(AVERAGE(E71:H71),"")</f>
        <v>1</v>
      </c>
      <c r="E71" s="116">
        <f>IFERROR(AVERAGE('1'!D39,'2'!D39,'3'!D39,'4'!D39,'5'!D39,'6'!D39,'7'!D39,'8'!D39,'9'!D39,'10'!D39,'11'!D39,'12'!D39,'13'!D39,'14'!D39,'15'!D39,'16'!D39,'17'!D39,'18'!D39,'19'!D39,'20'!D39,'21'!D39,'22'!D39,'23'!D39,'24'!D39,'25'!D39,'26'!D39,'27'!D39,'28'!D39,'29'!D39,'30'!D39,'31'!D39,'32'!D39,'33'!D39,'34'!D39,'35'!D39,'36'!D71,'37'!D72,'38'!D72,'39'!D72,'40'!D72),"")</f>
        <v>1</v>
      </c>
      <c r="F71" s="116" t="str">
        <f>IFERROR(AVERAGE('1'!I39,'2'!I39,'3'!I39,'4'!I39,'5'!I39,'6'!I39,'7'!I39,'8'!I39,'9'!I39,'10'!I39,'11'!I39,'12'!I39,'13'!I39,'14'!I39,'15'!I39,'16'!I39,'17'!I39,'18'!I39,'19'!I39,'20'!I39,'21'!I39,'22'!I39,'23'!I39,'24'!I39,'25'!I39,'26'!I39,'27'!I39,'28'!I39,'29'!I39,'30'!I39,'31'!I39,'32'!I39,'33'!I39,'34'!I39,'35'!I39,'36'!I71,'37'!I72,'38'!I72,'39'!I72,'40'!I72),"")</f>
        <v/>
      </c>
      <c r="G71" s="116" t="str">
        <f>IFERROR(AVERAGE('1'!O39,'2'!O39,'3'!O39,'4'!O39,'5'!O39,'6'!O39,'7'!O39,'8'!O39,'9'!O39,'10'!O39,'11'!O39,'12'!O39,'13'!O39,'14'!O39,'15'!O39,'16'!O39,'17'!O39,'18'!O39,'19'!O39,'20'!O39,'21'!O39,'22'!O39,'23'!O39,'24'!O39,'25'!O39,'26'!O39,'27'!O39,'28'!O39,'29'!O39,'30'!O39,'31'!O39,'32'!O39,'33'!O39,'34'!O39,'35'!O39,'36'!O71,'37'!O72,'38'!O72,'39'!O72,'40'!O72),"")</f>
        <v/>
      </c>
      <c r="H71" s="116" t="str">
        <f>IFERROR(AVERAGE('1'!U39,'2'!U39,'3'!U39,'4'!U39,'5'!U39,'6'!U39,'7'!U39,'8'!U39,'9'!U39,'10'!U39,'11'!U39,'12'!U39,'13'!U39,'14'!U39,'15'!U39,'16'!U39,'17'!U39,'18'!U39,'19'!U39,'20'!U39,'21'!U39,'22'!U39,'23'!U39,'24'!U39,'25'!U39,'26'!U39,'27'!U39,'28'!U39,'29'!U39,'30'!U39,'31'!U39,'32'!U39,'33'!U39,'34'!U39,'35'!U39,'36'!U71,'37'!U72,'38'!U72,'39'!U72,'40'!U72),"")</f>
        <v/>
      </c>
      <c r="I71" s="116" t="str">
        <f>IFERROR(AVERAGE('1'!AA39,'2'!AA39,'3'!AA39,'4'!AA39,'5'!AA39,'6'!AA39,'7'!AA39,'8'!AA39,'9'!AA39,'10'!AA39,'11'!AA39,'12'!AA39,'13'!AA39,'14'!AA39,'15'!AA39,'16'!AA39,'17'!AA39,'18'!AA39,'19'!AA39,'20'!AA39,'21'!AA39,'22'!AA39,'23'!AA39,'24'!AA39,'25'!AA39,'26'!AA39,'27'!AA39,'28'!AA39,'29'!AA39,'30'!AA39,'31'!AA39,'32'!AA39,'33'!AA39,'34'!AA39,'35'!AA39,'36'!AA71,'37'!AA72,'38'!AA72,'39'!AA72,'40'!AA72),"")</f>
        <v/>
      </c>
    </row>
    <row r="72" spans="1:9" s="2" customFormat="1" ht="18" x14ac:dyDescent="0.25">
      <c r="A72"/>
      <c r="B72" s="1"/>
      <c r="C72" s="131" t="str">
        <f>Référentiel!C65</f>
        <v>Mise en attente</v>
      </c>
      <c r="D72" s="124">
        <f t="shared" si="3"/>
        <v>1</v>
      </c>
      <c r="E72" s="124">
        <f>IFERROR(AVERAGE('1'!D40,'2'!D40,'3'!D40,'4'!D40,'5'!D40,'6'!D40,'7'!D40,'8'!D40,'9'!D40,'10'!D40,'11'!D40,'12'!D40,'13'!D40,'14'!D40,'15'!D40,'16'!D40,'17'!D40,'18'!D40,'19'!D40,'20'!D40,'21'!D40,'22'!D40,'23'!D40,'24'!D40,'25'!D40,'26'!D40,'27'!D40,'28'!D40,'29'!D40,'30'!D40,'31'!D40,'32'!D40,'33'!D40,'34'!D40,'35'!D40,'36'!D72,'37'!D73,'38'!D73,'39'!D73,'40'!D73),"")</f>
        <v>1</v>
      </c>
      <c r="F72" s="124" t="str">
        <f>IFERROR(AVERAGE('1'!I40,'2'!I40,'3'!I40,'4'!I40,'5'!I40,'6'!I40,'7'!I40,'8'!I40,'9'!I40,'10'!I40,'11'!I40,'12'!I40,'13'!I40,'14'!I40,'15'!I40,'16'!I40,'17'!I40,'18'!I40,'19'!I40,'20'!I40,'21'!I40,'22'!I40,'23'!I40,'24'!I40,'25'!I40,'26'!I40,'27'!I40,'28'!I40,'29'!I40,'30'!I40,'31'!I40,'32'!I40,'33'!I40,'34'!I40,'35'!I40,'36'!I72,'37'!I73,'38'!I73,'39'!I73,'40'!I73),"")</f>
        <v/>
      </c>
      <c r="G72" s="124" t="str">
        <f>IFERROR(AVERAGE('1'!O40,'2'!O40,'3'!O40,'4'!O40,'5'!O40,'6'!O40,'7'!O40,'8'!O40,'9'!O40,'10'!O40,'11'!O40,'12'!O40,'13'!O40,'14'!O40,'15'!O40,'16'!O40,'17'!O40,'18'!O40,'19'!O40,'20'!O40,'21'!O40,'22'!O40,'23'!O40,'24'!O40,'25'!O40,'26'!O40,'27'!O40,'28'!O40,'29'!O40,'30'!O40,'31'!O40,'32'!O40,'33'!O40,'34'!O40,'35'!O40,'36'!O72,'37'!O73,'38'!O73,'39'!O73,'40'!O73),"")</f>
        <v/>
      </c>
      <c r="H72" s="124" t="str">
        <f>IFERROR(AVERAGE('1'!U40,'2'!U40,'3'!U40,'4'!U40,'5'!U40,'6'!U40,'7'!U40,'8'!U40,'9'!U40,'10'!U40,'11'!U40,'12'!U40,'13'!U40,'14'!U40,'15'!U40,'16'!U40,'17'!U40,'18'!U40,'19'!U40,'20'!U40,'21'!U40,'22'!U40,'23'!U40,'24'!U40,'25'!U40,'26'!U40,'27'!U40,'28'!U40,'29'!U40,'30'!U40,'31'!U40,'32'!U40,'33'!U40,'34'!U40,'35'!U40,'36'!U72,'37'!U73,'38'!U73,'39'!U73,'40'!U73),"")</f>
        <v/>
      </c>
      <c r="I72" s="124" t="str">
        <f>IFERROR(AVERAGE('1'!AA40,'2'!AA40,'3'!AA40,'4'!AA40,'5'!AA40,'6'!AA40,'7'!AA40,'8'!AA40,'9'!AA40,'10'!AA40,'11'!AA40,'12'!AA40,'13'!AA40,'14'!AA40,'15'!AA40,'16'!AA40,'17'!AA40,'18'!AA40,'19'!AA40,'20'!AA40,'21'!AA40,'22'!AA40,'23'!AA40,'24'!AA40,'25'!AA40,'26'!AA40,'27'!AA40,'28'!AA40,'29'!AA40,'30'!AA40,'31'!AA40,'32'!AA40,'33'!AA40,'34'!AA40,'35'!AA40,'36'!AA72,'37'!AA73,'38'!AA73,'39'!AA73,'40'!AA73),"")</f>
        <v/>
      </c>
    </row>
    <row r="73" spans="1:9" s="2" customFormat="1" ht="18" x14ac:dyDescent="0.25">
      <c r="A73"/>
      <c r="B73" s="1"/>
      <c r="C73" s="131" t="str">
        <f>Référentiel!C66</f>
        <v>Annonce de la mise en attente</v>
      </c>
      <c r="D73" s="124">
        <f t="shared" si="3"/>
        <v>1</v>
      </c>
      <c r="E73" s="124">
        <f>IFERROR(AVERAGE('1'!D41,'2'!D41,'3'!D41,'4'!D41,'5'!D41,'6'!D41,'7'!D41,'8'!D41,'9'!D41,'10'!D41,'11'!D41,'12'!D41,'13'!D41,'14'!D41,'15'!D41,'16'!D41,'17'!D41,'18'!D41,'19'!D41,'20'!D41,'21'!D41,'22'!D41,'23'!D41,'24'!D41,'25'!D41,'26'!D41,'27'!D41,'28'!D41,'29'!D41,'30'!D41,'31'!D41,'32'!D41,'33'!D41,'34'!D41,'35'!D41,'36'!D73,'37'!D74,'38'!D74,'39'!D74,'40'!D74),"")</f>
        <v>1</v>
      </c>
      <c r="F73" s="124" t="str">
        <f>IFERROR(AVERAGE('1'!I41,'2'!I41,'3'!I41,'4'!I41,'5'!I41,'6'!I41,'7'!I41,'8'!I41,'9'!I41,'10'!I41,'11'!I41,'12'!I41,'13'!I41,'14'!I41,'15'!I41,'16'!I41,'17'!I41,'18'!I41,'19'!I41,'20'!I41,'21'!I41,'22'!I41,'23'!I41,'24'!I41,'25'!I41,'26'!I41,'27'!I41,'28'!I41,'29'!I41,'30'!I41,'31'!I41,'32'!I41,'33'!I41,'34'!I41,'35'!I41,'36'!I73,'37'!I74,'38'!I74,'39'!I74,'40'!I74),"")</f>
        <v/>
      </c>
      <c r="G73" s="124" t="str">
        <f>IFERROR(AVERAGE('1'!O41,'2'!O41,'3'!O41,'4'!O41,'5'!O41,'6'!O41,'7'!O41,'8'!O41,'9'!O41,'10'!O41,'11'!O41,'12'!O41,'13'!O41,'14'!O41,'15'!O41,'16'!O41,'17'!O41,'18'!O41,'19'!O41,'20'!O41,'21'!O41,'22'!O41,'23'!O41,'24'!O41,'25'!O41,'26'!O41,'27'!O41,'28'!O41,'29'!O41,'30'!O41,'31'!O41,'32'!O41,'33'!O41,'34'!O41,'35'!O41,'36'!O73,'37'!O74,'38'!O74,'39'!O74,'40'!O74),"")</f>
        <v/>
      </c>
      <c r="H73" s="124" t="str">
        <f>IFERROR(AVERAGE('1'!U41,'2'!U41,'3'!U41,'4'!U41,'5'!U41,'6'!U41,'7'!U41,'8'!U41,'9'!U41,'10'!U41,'11'!U41,'12'!U41,'13'!U41,'14'!U41,'15'!U41,'16'!U41,'17'!U41,'18'!U41,'19'!U41,'20'!U41,'21'!U41,'22'!U41,'23'!U41,'24'!U41,'25'!U41,'26'!U41,'27'!U41,'28'!U41,'29'!U41,'30'!U41,'31'!U41,'32'!U41,'33'!U41,'34'!U41,'35'!U41,'36'!U73,'37'!U74,'38'!U74,'39'!U74,'40'!U74),"")</f>
        <v/>
      </c>
      <c r="I73" s="124" t="str">
        <f>IFERROR(AVERAGE('1'!AA41,'2'!AA41,'3'!AA41,'4'!AA41,'5'!AA41,'6'!AA41,'7'!AA41,'8'!AA41,'9'!AA41,'10'!AA41,'11'!AA41,'12'!AA41,'13'!AA41,'14'!AA41,'15'!AA41,'16'!AA41,'17'!AA41,'18'!AA41,'19'!AA41,'20'!AA41,'21'!AA41,'22'!AA41,'23'!AA41,'24'!AA41,'25'!AA41,'26'!AA41,'27'!AA41,'28'!AA41,'29'!AA41,'30'!AA41,'31'!AA41,'32'!AA41,'33'!AA41,'34'!AA41,'35'!AA41,'36'!AA73,'37'!AA74,'38'!AA74,'39'!AA74,'40'!AA74),"")</f>
        <v/>
      </c>
    </row>
    <row r="74" spans="1:9" s="2" customFormat="1" ht="51" customHeight="1" x14ac:dyDescent="0.25">
      <c r="A74"/>
      <c r="B74" s="1"/>
      <c r="C74" s="131" t="str">
        <f>Référentiel!C67</f>
        <v>Pertinence de la mise en attente</v>
      </c>
      <c r="D74" s="124">
        <f t="shared" si="3"/>
        <v>1</v>
      </c>
      <c r="E74" s="124">
        <f>IFERROR(AVERAGE('1'!D42,'2'!D42,'3'!D42,'4'!D42,'5'!D42,'6'!D42,'7'!D42,'8'!D42,'9'!D42,'10'!D42,'11'!D42,'12'!D42,'13'!D42,'14'!D42,'15'!D42,'16'!D42,'17'!D42,'18'!D42,'19'!D42,'20'!D42,'21'!D42,'22'!D42,'23'!D42,'24'!D42,'25'!D42,'26'!D42,'27'!D42,'28'!D42,'29'!D42,'30'!D42,'31'!D42,'32'!D42,'33'!D42,'34'!D42,'35'!D42,'36'!D74,'37'!D75,'38'!D75,'39'!D75,'40'!D75),"")</f>
        <v>1</v>
      </c>
      <c r="F74" s="124" t="str">
        <f>IFERROR(AVERAGE('1'!I42,'2'!I42,'3'!I42,'4'!I42,'5'!I42,'6'!I42,'7'!I42,'8'!I42,'9'!I42,'10'!I42,'11'!I42,'12'!I42,'13'!I42,'14'!I42,'15'!I42,'16'!I42,'17'!I42,'18'!I42,'19'!I42,'20'!I42,'21'!I42,'22'!I42,'23'!I42,'24'!I42,'25'!I42,'26'!I42,'27'!I42,'28'!I42,'29'!I42,'30'!I42,'31'!I42,'32'!I42,'33'!I42,'34'!I42,'35'!I42,'36'!I74,'37'!I75,'38'!I75,'39'!I75,'40'!I75),"")</f>
        <v/>
      </c>
      <c r="G74" s="124" t="str">
        <f>IFERROR(AVERAGE('1'!O42,'2'!O42,'3'!O42,'4'!O42,'5'!O42,'6'!O42,'7'!O42,'8'!O42,'9'!O42,'10'!O42,'11'!O42,'12'!O42,'13'!O42,'14'!O42,'15'!O42,'16'!O42,'17'!O42,'18'!O42,'19'!O42,'20'!O42,'21'!O42,'22'!O42,'23'!O42,'24'!O42,'25'!O42,'26'!O42,'27'!O42,'28'!O42,'29'!O42,'30'!O42,'31'!O42,'32'!O42,'33'!O42,'34'!O42,'35'!O42,'36'!O74,'37'!O75,'38'!O75,'39'!O75,'40'!O75),"")</f>
        <v/>
      </c>
      <c r="H74" s="124" t="str">
        <f>IFERROR(AVERAGE('1'!U42,'2'!U42,'3'!U42,'4'!U42,'5'!U42,'6'!U42,'7'!U42,'8'!U42,'9'!U42,'10'!U42,'11'!U42,'12'!U42,'13'!U42,'14'!U42,'15'!U42,'16'!U42,'17'!U42,'18'!U42,'19'!U42,'20'!U42,'21'!U42,'22'!U42,'23'!U42,'24'!U42,'25'!U42,'26'!U42,'27'!U42,'28'!U42,'29'!U42,'30'!U42,'31'!U42,'32'!U42,'33'!U42,'34'!U42,'35'!U42,'36'!U74,'37'!U75,'38'!U75,'39'!U75,'40'!U75),"")</f>
        <v/>
      </c>
      <c r="I74" s="124" t="str">
        <f>IFERROR(AVERAGE('1'!AA42,'2'!AA42,'3'!AA42,'4'!AA42,'5'!AA42,'6'!AA42,'7'!AA42,'8'!AA42,'9'!AA42,'10'!AA42,'11'!AA42,'12'!AA42,'13'!AA42,'14'!AA42,'15'!AA42,'16'!AA42,'17'!AA42,'18'!AA42,'19'!AA42,'20'!AA42,'21'!AA42,'22'!AA42,'23'!AA42,'24'!AA42,'25'!AA42,'26'!AA42,'27'!AA42,'28'!AA42,'29'!AA42,'30'!AA42,'31'!AA42,'32'!AA42,'33'!AA42,'34'!AA42,'35'!AA42,'36'!AA74,'37'!AA75,'38'!AA75,'39'!AA75,'40'!AA75),"")</f>
        <v/>
      </c>
    </row>
    <row r="75" spans="1:9" s="2" customFormat="1" ht="22.5" customHeight="1" x14ac:dyDescent="0.25">
      <c r="A75"/>
      <c r="B75" s="1"/>
      <c r="C75" s="131" t="str">
        <f>Référentiel!C68</f>
        <v>Gestion de la mise en attente</v>
      </c>
      <c r="D75" s="124">
        <f t="shared" si="3"/>
        <v>1</v>
      </c>
      <c r="E75" s="124">
        <f>IFERROR(AVERAGE('1'!D43,'2'!D43,'3'!D43,'4'!D43,'5'!D43,'6'!D43,'7'!D43,'8'!D43,'9'!D43,'10'!D43,'11'!D43,'12'!D43,'13'!D43,'14'!D43,'15'!D43,'16'!D43,'17'!D43,'18'!D43,'19'!D43,'20'!D43,'21'!D43,'22'!D43,'23'!D43,'24'!D43,'25'!D43,'26'!D43,'27'!D43,'28'!D43,'29'!D43,'30'!D43,'31'!D43,'32'!D43,'33'!D43,'34'!D43,'35'!D43,'36'!D75,'37'!D76,'38'!D76,'39'!D76,'40'!D76),"")</f>
        <v>1</v>
      </c>
      <c r="F75" s="124" t="str">
        <f>IFERROR(AVERAGE('1'!I43,'2'!I43,'3'!I43,'4'!I43,'5'!I43,'6'!I43,'7'!I43,'8'!I43,'9'!I43,'10'!I43,'11'!I43,'12'!I43,'13'!I43,'14'!I43,'15'!I43,'16'!I43,'17'!I43,'18'!I43,'19'!I43,'20'!I43,'21'!I43,'22'!I43,'23'!I43,'24'!I43,'25'!I43,'26'!I43,'27'!I43,'28'!I43,'29'!I43,'30'!I43,'31'!I43,'32'!I43,'33'!I43,'34'!I43,'35'!I43,'36'!I75,'37'!I76,'38'!I76,'39'!I76,'40'!I76),"")</f>
        <v/>
      </c>
      <c r="G75" s="124" t="str">
        <f>IFERROR(AVERAGE('1'!O43,'2'!O43,'3'!O43,'4'!O43,'5'!O43,'6'!O43,'7'!O43,'8'!O43,'9'!O43,'10'!O43,'11'!O43,'12'!O43,'13'!O43,'14'!O43,'15'!O43,'16'!O43,'17'!O43,'18'!O43,'19'!O43,'20'!O43,'21'!O43,'22'!O43,'23'!O43,'24'!O43,'25'!O43,'26'!O43,'27'!O43,'28'!O43,'29'!O43,'30'!O43,'31'!O43,'32'!O43,'33'!O43,'34'!O43,'35'!O43,'36'!O75,'37'!O76,'38'!O76,'39'!O76,'40'!O76),"")</f>
        <v/>
      </c>
      <c r="H75" s="124" t="str">
        <f>IFERROR(AVERAGE('1'!U43,'2'!U43,'3'!U43,'4'!U43,'5'!U43,'6'!U43,'7'!U43,'8'!U43,'9'!U43,'10'!U43,'11'!U43,'12'!U43,'13'!U43,'14'!U43,'15'!U43,'16'!U43,'17'!U43,'18'!U43,'19'!U43,'20'!U43,'21'!U43,'22'!U43,'23'!U43,'24'!U43,'25'!U43,'26'!U43,'27'!U43,'28'!U43,'29'!U43,'30'!U43,'31'!U43,'32'!U43,'33'!U43,'34'!U43,'35'!U43,'36'!U75,'37'!U76,'38'!U76,'39'!U76,'40'!U76),"")</f>
        <v/>
      </c>
      <c r="I75" s="124" t="str">
        <f>IFERROR(AVERAGE('1'!AA43,'2'!AA43,'3'!AA43,'4'!AA43,'5'!AA43,'6'!AA43,'7'!AA43,'8'!AA43,'9'!AA43,'10'!AA43,'11'!AA43,'12'!AA43,'13'!AA43,'14'!AA43,'15'!AA43,'16'!AA43,'17'!AA43,'18'!AA43,'19'!AA43,'20'!AA43,'21'!AA43,'22'!AA43,'23'!AA43,'24'!AA43,'25'!AA43,'26'!AA43,'27'!AA43,'28'!AA43,'29'!AA43,'30'!AA43,'31'!AA43,'32'!AA43,'33'!AA43,'34'!AA43,'35'!AA43,'36'!AA75,'37'!AA76,'38'!AA76,'39'!AA76,'40'!AA76),"")</f>
        <v/>
      </c>
    </row>
    <row r="76" spans="1:9" s="2" customFormat="1" ht="22.5" customHeight="1" x14ac:dyDescent="0.25">
      <c r="A76"/>
      <c r="B76" s="1"/>
      <c r="C76" s="131" t="str">
        <f>Référentiel!C69</f>
        <v>Reprise définitive de la communication</v>
      </c>
      <c r="D76" s="124">
        <f t="shared" si="3"/>
        <v>1</v>
      </c>
      <c r="E76" s="124">
        <f>IFERROR(AVERAGE('1'!D44,'2'!D44,'3'!D44,'4'!D44,'5'!D44,'6'!D44,'7'!D44,'8'!D44,'9'!D44,'10'!D44,'11'!D44,'12'!D44,'13'!D44,'14'!D44,'15'!D44,'16'!D44,'17'!D44,'18'!D44,'19'!D44,'20'!D44,'21'!D44,'22'!D44,'23'!D44,'24'!D44,'25'!D44,'26'!D44,'27'!D44,'28'!D44,'29'!D44,'30'!D44,'31'!D44,'32'!D44,'33'!D44,'34'!D44,'35'!D44,'36'!D76,'37'!D77,'38'!D77,'39'!D77,'40'!D77),"")</f>
        <v>1</v>
      </c>
      <c r="F76" s="124" t="str">
        <f>IFERROR(AVERAGE('1'!I44,'2'!I44,'3'!I44,'4'!I44,'5'!I44,'6'!I44,'7'!I44,'8'!I44,'9'!I44,'10'!I44,'11'!I44,'12'!I44,'13'!I44,'14'!I44,'15'!I44,'16'!I44,'17'!I44,'18'!I44,'19'!I44,'20'!I44,'21'!I44,'22'!I44,'23'!I44,'24'!I44,'25'!I44,'26'!I44,'27'!I44,'28'!I44,'29'!I44,'30'!I44,'31'!I44,'32'!I44,'33'!I44,'34'!I44,'35'!I44,'36'!I76,'37'!I77,'38'!I77,'39'!I77,'40'!I77),"")</f>
        <v/>
      </c>
      <c r="G76" s="124" t="str">
        <f>IFERROR(AVERAGE('1'!O44,'2'!O44,'3'!O44,'4'!O44,'5'!O44,'6'!O44,'7'!O44,'8'!O44,'9'!O44,'10'!O44,'11'!O44,'12'!O44,'13'!O44,'14'!O44,'15'!O44,'16'!O44,'17'!O44,'18'!O44,'19'!O44,'20'!O44,'21'!O44,'22'!O44,'23'!O44,'24'!O44,'25'!O44,'26'!O44,'27'!O44,'28'!O44,'29'!O44,'30'!O44,'31'!O44,'32'!O44,'33'!O44,'34'!O44,'35'!O44,'36'!O76,'37'!O77,'38'!O77,'39'!O77,'40'!O77),"")</f>
        <v/>
      </c>
      <c r="H76" s="124" t="str">
        <f>IFERROR(AVERAGE('1'!U44,'2'!U44,'3'!U44,'4'!U44,'5'!U44,'6'!U44,'7'!U44,'8'!U44,'9'!U44,'10'!U44,'11'!U44,'12'!U44,'13'!U44,'14'!U44,'15'!U44,'16'!U44,'17'!U44,'18'!U44,'19'!U44,'20'!U44,'21'!U44,'22'!U44,'23'!U44,'24'!U44,'25'!U44,'26'!U44,'27'!U44,'28'!U44,'29'!U44,'30'!U44,'31'!U44,'32'!U44,'33'!U44,'34'!U44,'35'!U44,'36'!U76,'37'!U77,'38'!U77,'39'!U77,'40'!U77),"")</f>
        <v/>
      </c>
      <c r="I76" s="124" t="str">
        <f>IFERROR(AVERAGE('1'!AA44,'2'!AA44,'3'!AA44,'4'!AA44,'5'!AA44,'6'!AA44,'7'!AA44,'8'!AA44,'9'!AA44,'10'!AA44,'11'!AA44,'12'!AA44,'13'!AA44,'14'!AA44,'15'!AA44,'16'!AA44,'17'!AA44,'18'!AA44,'19'!AA44,'20'!AA44,'21'!AA44,'22'!AA44,'23'!AA44,'24'!AA44,'25'!AA44,'26'!AA44,'27'!AA44,'28'!AA44,'29'!AA44,'30'!AA44,'31'!AA44,'32'!AA44,'33'!AA44,'34'!AA44,'35'!AA44,'36'!AA76,'37'!AA77,'38'!AA77,'39'!AA77,'40'!AA77),"")</f>
        <v/>
      </c>
    </row>
    <row r="77" spans="1:9" s="2" customFormat="1" ht="21" customHeight="1" x14ac:dyDescent="0.25">
      <c r="A77"/>
      <c r="B77" s="1"/>
      <c r="C77" s="131" t="str">
        <f>Référentiel!C70</f>
        <v>Temps d'attente</v>
      </c>
      <c r="D77" s="124">
        <f t="shared" si="3"/>
        <v>1</v>
      </c>
      <c r="E77" s="124">
        <f>IFERROR(AVERAGE('1'!D45,'2'!D45,'3'!D45,'4'!D45,'5'!D45,'6'!D45,'7'!D45,'8'!D45,'9'!D45,'10'!D45,'11'!D45,'12'!D45,'13'!D45,'14'!D45,'15'!D45,'16'!D45,'17'!D45,'18'!D45,'19'!D45,'20'!D45,'21'!D45,'22'!D45,'23'!D45,'24'!D45,'25'!D45,'26'!D45,'27'!D45,'28'!D45,'29'!D45,'30'!D45,'31'!D45,'32'!D45,'33'!D45,'34'!D45,'35'!D45,'36'!D77,'37'!D78,'38'!D78,'39'!D78,'40'!D78),"")</f>
        <v>1</v>
      </c>
      <c r="F77" s="124" t="str">
        <f>IFERROR(AVERAGE('1'!I45,'2'!I45,'3'!I45,'4'!I45,'5'!I45,'6'!I45,'7'!I45,'8'!I45,'9'!I45,'10'!I45,'11'!I45,'12'!I45,'13'!I45,'14'!I45,'15'!I45,'16'!I45,'17'!I45,'18'!I45,'19'!I45,'20'!I45,'21'!I45,'22'!I45,'23'!I45,'24'!I45,'25'!I45,'26'!I45,'27'!I45,'28'!I45,'29'!I45,'30'!I45,'31'!I45,'32'!I45,'33'!I45,'34'!I45,'35'!I45,'36'!I77,'37'!I78,'38'!I78,'39'!I78,'40'!I78),"")</f>
        <v/>
      </c>
      <c r="G77" s="124" t="str">
        <f>IFERROR(AVERAGE('1'!O45,'2'!O45,'3'!O45,'4'!O45,'5'!O45,'6'!O45,'7'!O45,'8'!O45,'9'!O45,'10'!O45,'11'!O45,'12'!O45,'13'!O45,'14'!O45,'15'!O45,'16'!O45,'17'!O45,'18'!O45,'19'!O45,'20'!O45,'21'!O45,'22'!O45,'23'!O45,'24'!O45,'25'!O45,'26'!O45,'27'!O45,'28'!O45,'29'!O45,'30'!O45,'31'!O45,'32'!O45,'33'!O45,'34'!O45,'35'!O45,'36'!O77,'37'!O78,'38'!O78,'39'!O78,'40'!O78),"")</f>
        <v/>
      </c>
      <c r="H77" s="124" t="str">
        <f>IFERROR(AVERAGE('1'!U45,'2'!U45,'3'!U45,'4'!U45,'5'!U45,'6'!U45,'7'!U45,'8'!U45,'9'!U45,'10'!U45,'11'!U45,'12'!U45,'13'!U45,'14'!U45,'15'!U45,'16'!U45,'17'!U45,'18'!U45,'19'!U45,'20'!U45,'21'!U45,'22'!U45,'23'!U45,'24'!U45,'25'!U45,'26'!U45,'27'!U45,'28'!U45,'29'!U45,'30'!U45,'31'!U45,'32'!U45,'33'!U45,'34'!U45,'35'!U45,'36'!U77,'37'!U78,'38'!U78,'39'!U78,'40'!U78),"")</f>
        <v/>
      </c>
      <c r="I77" s="124" t="str">
        <f>IFERROR(AVERAGE('1'!AA45,'2'!AA45,'3'!AA45,'4'!AA45,'5'!AA45,'6'!AA45,'7'!AA45,'8'!AA45,'9'!AA45,'10'!AA45,'11'!AA45,'12'!AA45,'13'!AA45,'14'!AA45,'15'!AA45,'16'!AA45,'17'!AA45,'18'!AA45,'19'!AA45,'20'!AA45,'21'!AA45,'22'!AA45,'23'!AA45,'24'!AA45,'25'!AA45,'26'!AA45,'27'!AA45,'28'!AA45,'29'!AA45,'30'!AA45,'31'!AA45,'32'!AA45,'33'!AA45,'34'!AA45,'35'!AA45,'36'!AA77,'37'!AA78,'38'!AA78,'39'!AA78,'40'!AA78),"")</f>
        <v/>
      </c>
    </row>
    <row r="78" spans="1:9" s="2" customFormat="1" ht="18" hidden="1" customHeight="1" x14ac:dyDescent="0.25">
      <c r="A78"/>
      <c r="B78" s="1"/>
      <c r="C78" s="131" t="str">
        <f>Référentiel!C68</f>
        <v>Gestion de la mise en attente</v>
      </c>
      <c r="D78" s="124" t="str">
        <f t="shared" si="3"/>
        <v/>
      </c>
      <c r="E78" s="124" t="str">
        <f>IFERROR(AVERAGE('1'!#REF!,'2'!#REF!,'3'!#REF!,'4'!#REF!,'5'!#REF!,'6'!#REF!,'7'!#REF!,'8'!#REF!,'9'!#REF!,'10'!#REF!,'11'!#REF!,'12'!#REF!,'13'!#REF!,'14'!#REF!,'15'!#REF!,'16'!#REF!,'17'!#REF!,'18'!#REF!,'19'!#REF!,'20'!#REF!,'21'!#REF!,'22'!#REF!,'23'!#REF!,'24'!#REF!,'25'!#REF!,'26'!#REF!,'27'!#REF!,'28'!#REF!,'29'!#REF!,'30'!#REF!,'31'!#REF!,'32'!#REF!,'33'!#REF!,'34'!#REF!,'35'!#REF!,'36'!D78,'37'!D79,'38'!D79,'39'!D79,'40'!D79),"")</f>
        <v/>
      </c>
      <c r="F78" s="124" t="str">
        <f>IFERROR(AVERAGE('1'!#REF!,'2'!#REF!,'3'!#REF!,'4'!#REF!,'5'!#REF!,'6'!#REF!,'7'!#REF!,'8'!#REF!,'9'!#REF!,'10'!#REF!,'11'!#REF!,'12'!#REF!,'13'!#REF!,'14'!#REF!,'15'!#REF!,'16'!#REF!,'17'!#REF!,'18'!#REF!,'19'!#REF!,'20'!#REF!,'21'!#REF!,'22'!#REF!,'23'!#REF!,'24'!#REF!,'25'!#REF!,'26'!#REF!,'27'!#REF!,'28'!#REF!,'29'!#REF!,'30'!#REF!,'31'!#REF!,'32'!#REF!,'33'!#REF!,'34'!#REF!,'35'!#REF!,'36'!I78,'37'!I79,'38'!I79,'39'!I79,'40'!I79),"")</f>
        <v/>
      </c>
      <c r="G78" s="124" t="str">
        <f>IFERROR(AVERAGE('1'!#REF!,'2'!#REF!,'3'!#REF!,'4'!#REF!,'5'!#REF!,'6'!#REF!,'7'!#REF!,'8'!#REF!,'9'!#REF!,'10'!#REF!,'11'!#REF!,'12'!#REF!,'13'!#REF!,'14'!#REF!,'15'!#REF!,'16'!#REF!,'17'!#REF!,'18'!#REF!,'19'!#REF!,'20'!#REF!,'21'!#REF!,'22'!#REF!,'23'!#REF!,'24'!#REF!,'25'!#REF!,'26'!#REF!,'27'!#REF!,'28'!#REF!,'29'!#REF!,'30'!#REF!,'31'!#REF!,'32'!#REF!,'33'!#REF!,'34'!#REF!,'35'!#REF!,'36'!O78,'37'!O79,'38'!O79,'39'!O79,'40'!O79),"")</f>
        <v/>
      </c>
      <c r="H78" s="124" t="str">
        <f>IFERROR(AVERAGE('1'!#REF!,'2'!#REF!,'3'!#REF!,'4'!#REF!,'5'!#REF!,'6'!#REF!,'7'!#REF!,'8'!#REF!,'9'!#REF!,'10'!#REF!,'11'!#REF!,'12'!#REF!,'13'!#REF!,'14'!#REF!,'15'!#REF!,'16'!#REF!,'17'!#REF!,'18'!#REF!,'19'!#REF!,'20'!#REF!,'21'!#REF!,'22'!#REF!,'23'!#REF!,'24'!#REF!,'25'!#REF!,'26'!#REF!,'27'!#REF!,'28'!#REF!,'29'!#REF!,'30'!#REF!,'31'!#REF!,'32'!#REF!,'33'!#REF!,'34'!#REF!,'35'!#REF!,'36'!U78,'37'!U79,'38'!U79,'39'!U79,'40'!U79),"")</f>
        <v/>
      </c>
      <c r="I78" s="124" t="str">
        <f>IFERROR(AVERAGE('1'!#REF!,'2'!#REF!,'3'!#REF!,'4'!#REF!,'5'!#REF!,'6'!#REF!,'7'!#REF!,'8'!#REF!,'9'!#REF!,'10'!#REF!,'11'!#REF!,'12'!#REF!,'13'!#REF!,'14'!#REF!,'15'!#REF!,'16'!#REF!,'17'!#REF!,'18'!#REF!,'19'!#REF!,'20'!#REF!,'21'!#REF!,'22'!#REF!,'23'!#REF!,'24'!#REF!,'25'!#REF!,'26'!#REF!,'27'!#REF!,'28'!#REF!,'29'!#REF!,'30'!#REF!,'31'!#REF!,'32'!#REF!,'33'!#REF!,'34'!#REF!,'35'!#REF!,'36'!AA78,'37'!AA79,'38'!AA79,'39'!AA79,'40'!AA79),"")</f>
        <v/>
      </c>
    </row>
    <row r="79" spans="1:9" s="2" customFormat="1" ht="15.75" hidden="1" customHeight="1" x14ac:dyDescent="0.25">
      <c r="A79"/>
      <c r="B79" s="1"/>
      <c r="C79" s="131" t="str">
        <f>Référentiel!C69</f>
        <v>Reprise définitive de la communication</v>
      </c>
      <c r="D79" s="124" t="str">
        <f t="shared" si="3"/>
        <v/>
      </c>
      <c r="E79" s="124" t="str">
        <f>IFERROR(AVERAGE('1'!#REF!,'2'!#REF!,'3'!#REF!,'4'!#REF!,'5'!#REF!,'6'!#REF!,'7'!#REF!,'8'!#REF!,'9'!#REF!,'10'!#REF!,'11'!#REF!,'12'!#REF!,'13'!#REF!,'14'!#REF!,'15'!#REF!,'16'!#REF!,'17'!#REF!,'18'!#REF!,'19'!#REF!,'20'!#REF!,'21'!#REF!,'22'!#REF!,'23'!#REF!,'24'!#REF!,'25'!#REF!,'26'!#REF!,'27'!#REF!,'28'!#REF!,'29'!#REF!,'30'!#REF!,'31'!#REF!,'32'!#REF!,'33'!#REF!,'34'!#REF!,'35'!#REF!,'36'!D79,'37'!D80,'38'!D80,'39'!D80,'40'!D80),"")</f>
        <v/>
      </c>
      <c r="F79" s="124" t="str">
        <f>IFERROR(AVERAGE('1'!#REF!,'2'!#REF!,'3'!#REF!,'4'!#REF!,'5'!#REF!,'6'!#REF!,'7'!#REF!,'8'!#REF!,'9'!#REF!,'10'!#REF!,'11'!#REF!,'12'!#REF!,'13'!#REF!,'14'!#REF!,'15'!#REF!,'16'!#REF!,'17'!#REF!,'18'!#REF!,'19'!#REF!,'20'!#REF!,'21'!#REF!,'22'!#REF!,'23'!#REF!,'24'!#REF!,'25'!#REF!,'26'!#REF!,'27'!#REF!,'28'!#REF!,'29'!#REF!,'30'!#REF!,'31'!#REF!,'32'!#REF!,'33'!#REF!,'34'!#REF!,'35'!#REF!,'36'!I79,'37'!I80,'38'!I80,'39'!I80,'40'!I80),"")</f>
        <v/>
      </c>
      <c r="G79" s="124" t="str">
        <f>IFERROR(AVERAGE('1'!#REF!,'2'!#REF!,'3'!#REF!,'4'!#REF!,'5'!#REF!,'6'!#REF!,'7'!#REF!,'8'!#REF!,'9'!#REF!,'10'!#REF!,'11'!#REF!,'12'!#REF!,'13'!#REF!,'14'!#REF!,'15'!#REF!,'16'!#REF!,'17'!#REF!,'18'!#REF!,'19'!#REF!,'20'!#REF!,'21'!#REF!,'22'!#REF!,'23'!#REF!,'24'!#REF!,'25'!#REF!,'26'!#REF!,'27'!#REF!,'28'!#REF!,'29'!#REF!,'30'!#REF!,'31'!#REF!,'32'!#REF!,'33'!#REF!,'34'!#REF!,'35'!#REF!,'36'!O79,'37'!O80,'38'!O80,'39'!O80,'40'!O80),"")</f>
        <v/>
      </c>
      <c r="H79" s="124" t="str">
        <f>IFERROR(AVERAGE('1'!#REF!,'2'!#REF!,'3'!#REF!,'4'!#REF!,'5'!#REF!,'6'!#REF!,'7'!#REF!,'8'!#REF!,'9'!#REF!,'10'!#REF!,'11'!#REF!,'12'!#REF!,'13'!#REF!,'14'!#REF!,'15'!#REF!,'16'!#REF!,'17'!#REF!,'18'!#REF!,'19'!#REF!,'20'!#REF!,'21'!#REF!,'22'!#REF!,'23'!#REF!,'24'!#REF!,'25'!#REF!,'26'!#REF!,'27'!#REF!,'28'!#REF!,'29'!#REF!,'30'!#REF!,'31'!#REF!,'32'!#REF!,'33'!#REF!,'34'!#REF!,'35'!#REF!,'36'!U79,'37'!U80,'38'!U80,'39'!U80,'40'!U80),"")</f>
        <v/>
      </c>
      <c r="I79" s="124" t="str">
        <f>IFERROR(AVERAGE('1'!#REF!,'2'!#REF!,'3'!#REF!,'4'!#REF!,'5'!#REF!,'6'!#REF!,'7'!#REF!,'8'!#REF!,'9'!#REF!,'10'!#REF!,'11'!#REF!,'12'!#REF!,'13'!#REF!,'14'!#REF!,'15'!#REF!,'16'!#REF!,'17'!#REF!,'18'!#REF!,'19'!#REF!,'20'!#REF!,'21'!#REF!,'22'!#REF!,'23'!#REF!,'24'!#REF!,'25'!#REF!,'26'!#REF!,'27'!#REF!,'28'!#REF!,'29'!#REF!,'30'!#REF!,'31'!#REF!,'32'!#REF!,'33'!#REF!,'34'!#REF!,'35'!#REF!,'36'!AA79,'37'!AA80,'38'!AA80,'39'!AA80,'40'!AA80),"")</f>
        <v/>
      </c>
    </row>
    <row r="80" spans="1:9" s="2" customFormat="1" ht="18" hidden="1" customHeight="1" x14ac:dyDescent="0.25">
      <c r="A80"/>
      <c r="B80" s="1"/>
      <c r="C80" s="131" t="str">
        <f>Référentiel!C70</f>
        <v>Temps d'attente</v>
      </c>
      <c r="D80" s="124" t="str">
        <f t="shared" si="3"/>
        <v/>
      </c>
      <c r="E80" s="124" t="str">
        <f>IFERROR(AVERAGE('1'!#REF!,'2'!#REF!,'3'!#REF!,'4'!#REF!,'5'!#REF!,'6'!#REF!,'7'!#REF!,'8'!#REF!,'9'!#REF!,'10'!#REF!,'11'!#REF!,'12'!#REF!,'13'!#REF!,'14'!#REF!,'15'!#REF!,'16'!#REF!,'17'!#REF!,'18'!#REF!,'19'!#REF!,'20'!#REF!,'21'!#REF!,'22'!#REF!,'23'!#REF!,'24'!#REF!,'25'!#REF!,'26'!#REF!,'27'!#REF!,'28'!#REF!,'29'!#REF!,'30'!#REF!,'31'!#REF!,'32'!#REF!,'33'!#REF!,'34'!#REF!,'35'!#REF!,'36'!D80,'37'!D81,'38'!D81,'39'!D81,'40'!D81),"")</f>
        <v/>
      </c>
      <c r="F80" s="124" t="str">
        <f>IFERROR(AVERAGE('1'!#REF!,'2'!#REF!,'3'!#REF!,'4'!#REF!,'5'!#REF!,'6'!#REF!,'7'!#REF!,'8'!#REF!,'9'!#REF!,'10'!#REF!,'11'!#REF!,'12'!#REF!,'13'!#REF!,'14'!#REF!,'15'!#REF!,'16'!#REF!,'17'!#REF!,'18'!#REF!,'19'!#REF!,'20'!#REF!,'21'!#REF!,'22'!#REF!,'23'!#REF!,'24'!#REF!,'25'!#REF!,'26'!#REF!,'27'!#REF!,'28'!#REF!,'29'!#REF!,'30'!#REF!,'31'!#REF!,'32'!#REF!,'33'!#REF!,'34'!#REF!,'35'!#REF!,'36'!I80,'37'!I81,'38'!I81,'39'!I81,'40'!I81),"")</f>
        <v/>
      </c>
      <c r="G80" s="124" t="str">
        <f>IFERROR(AVERAGE('1'!#REF!,'2'!#REF!,'3'!#REF!,'4'!#REF!,'5'!#REF!,'6'!#REF!,'7'!#REF!,'8'!#REF!,'9'!#REF!,'10'!#REF!,'11'!#REF!,'12'!#REF!,'13'!#REF!,'14'!#REF!,'15'!#REF!,'16'!#REF!,'17'!#REF!,'18'!#REF!,'19'!#REF!,'20'!#REF!,'21'!#REF!,'22'!#REF!,'23'!#REF!,'24'!#REF!,'25'!#REF!,'26'!#REF!,'27'!#REF!,'28'!#REF!,'29'!#REF!,'30'!#REF!,'31'!#REF!,'32'!#REF!,'33'!#REF!,'34'!#REF!,'35'!#REF!,'36'!O80,'37'!O81,'38'!O81,'39'!O81,'40'!O81),"")</f>
        <v/>
      </c>
      <c r="H80" s="124" t="str">
        <f>IFERROR(AVERAGE('1'!#REF!,'2'!#REF!,'3'!#REF!,'4'!#REF!,'5'!#REF!,'6'!#REF!,'7'!#REF!,'8'!#REF!,'9'!#REF!,'10'!#REF!,'11'!#REF!,'12'!#REF!,'13'!#REF!,'14'!#REF!,'15'!#REF!,'16'!#REF!,'17'!#REF!,'18'!#REF!,'19'!#REF!,'20'!#REF!,'21'!#REF!,'22'!#REF!,'23'!#REF!,'24'!#REF!,'25'!#REF!,'26'!#REF!,'27'!#REF!,'28'!#REF!,'29'!#REF!,'30'!#REF!,'31'!#REF!,'32'!#REF!,'33'!#REF!,'34'!#REF!,'35'!#REF!,'36'!U80,'37'!U81,'38'!U81,'39'!U81,'40'!U81),"")</f>
        <v/>
      </c>
      <c r="I80" s="124" t="str">
        <f>IFERROR(AVERAGE('1'!#REF!,'2'!#REF!,'3'!#REF!,'4'!#REF!,'5'!#REF!,'6'!#REF!,'7'!#REF!,'8'!#REF!,'9'!#REF!,'10'!#REF!,'11'!#REF!,'12'!#REF!,'13'!#REF!,'14'!#REF!,'15'!#REF!,'16'!#REF!,'17'!#REF!,'18'!#REF!,'19'!#REF!,'20'!#REF!,'21'!#REF!,'22'!#REF!,'23'!#REF!,'24'!#REF!,'25'!#REF!,'26'!#REF!,'27'!#REF!,'28'!#REF!,'29'!#REF!,'30'!#REF!,'31'!#REF!,'32'!#REF!,'33'!#REF!,'34'!#REF!,'35'!#REF!,'36'!AA80,'37'!AA81,'38'!AA81,'39'!AA81,'40'!AA81),"")</f>
        <v/>
      </c>
    </row>
    <row r="81" spans="1:9" s="2" customFormat="1" ht="18" hidden="1" customHeight="1" x14ac:dyDescent="0.25">
      <c r="A81"/>
      <c r="B81" s="1"/>
      <c r="C81" s="131">
        <f>Référentiel!C71</f>
        <v>0</v>
      </c>
      <c r="D81" s="124" t="str">
        <f t="shared" si="3"/>
        <v/>
      </c>
      <c r="E81" s="124" t="str">
        <f>IFERROR(AVERAGE('1'!#REF!,'2'!#REF!,'3'!#REF!,'4'!#REF!,'5'!#REF!,'6'!#REF!,'7'!#REF!,'8'!#REF!,'9'!#REF!,'10'!#REF!,'11'!#REF!,'12'!#REF!,'13'!#REF!,'14'!#REF!,'15'!#REF!,'16'!#REF!,'17'!#REF!,'18'!#REF!,'19'!#REF!,'20'!#REF!,'21'!#REF!,'22'!#REF!,'23'!#REF!,'24'!#REF!,'25'!#REF!,'26'!#REF!,'27'!#REF!,'28'!#REF!,'29'!#REF!,'30'!#REF!,'31'!#REF!,'32'!#REF!,'33'!#REF!,'34'!#REF!,'35'!#REF!,'36'!D81,'37'!D82,'38'!D82,'39'!D82,'40'!D82),"")</f>
        <v/>
      </c>
      <c r="F81" s="124" t="str">
        <f>IFERROR(AVERAGE('1'!#REF!,'2'!#REF!,'3'!#REF!,'4'!#REF!,'5'!#REF!,'6'!#REF!,'7'!#REF!,'8'!#REF!,'9'!#REF!,'10'!#REF!,'11'!#REF!,'12'!#REF!,'13'!#REF!,'14'!#REF!,'15'!#REF!,'16'!#REF!,'17'!#REF!,'18'!#REF!,'19'!#REF!,'20'!#REF!,'21'!#REF!,'22'!#REF!,'23'!#REF!,'24'!#REF!,'25'!#REF!,'26'!#REF!,'27'!#REF!,'28'!#REF!,'29'!#REF!,'30'!#REF!,'31'!#REF!,'32'!#REF!,'33'!#REF!,'34'!#REF!,'35'!#REF!,'36'!I81,'37'!I82,'38'!I82,'39'!I82,'40'!I82),"")</f>
        <v/>
      </c>
      <c r="G81" s="124" t="str">
        <f>IFERROR(AVERAGE('1'!#REF!,'2'!#REF!,'3'!#REF!,'4'!#REF!,'5'!#REF!,'6'!#REF!,'7'!#REF!,'8'!#REF!,'9'!#REF!,'10'!#REF!,'11'!#REF!,'12'!#REF!,'13'!#REF!,'14'!#REF!,'15'!#REF!,'16'!#REF!,'17'!#REF!,'18'!#REF!,'19'!#REF!,'20'!#REF!,'21'!#REF!,'22'!#REF!,'23'!#REF!,'24'!#REF!,'25'!#REF!,'26'!#REF!,'27'!#REF!,'28'!#REF!,'29'!#REF!,'30'!#REF!,'31'!#REF!,'32'!#REF!,'33'!#REF!,'34'!#REF!,'35'!#REF!,'36'!O81,'37'!O82,'38'!O82,'39'!O82,'40'!O82),"")</f>
        <v/>
      </c>
      <c r="H81" s="124" t="str">
        <f>IFERROR(AVERAGE('1'!#REF!,'2'!#REF!,'3'!#REF!,'4'!#REF!,'5'!#REF!,'6'!#REF!,'7'!#REF!,'8'!#REF!,'9'!#REF!,'10'!#REF!,'11'!#REF!,'12'!#REF!,'13'!#REF!,'14'!#REF!,'15'!#REF!,'16'!#REF!,'17'!#REF!,'18'!#REF!,'19'!#REF!,'20'!#REF!,'21'!#REF!,'22'!#REF!,'23'!#REF!,'24'!#REF!,'25'!#REF!,'26'!#REF!,'27'!#REF!,'28'!#REF!,'29'!#REF!,'30'!#REF!,'31'!#REF!,'32'!#REF!,'33'!#REF!,'34'!#REF!,'35'!#REF!,'36'!U81,'37'!U82,'38'!U82,'39'!U82,'40'!U82),"")</f>
        <v/>
      </c>
      <c r="I81" s="124" t="str">
        <f>IFERROR(AVERAGE('1'!#REF!,'2'!#REF!,'3'!#REF!,'4'!#REF!,'5'!#REF!,'6'!#REF!,'7'!#REF!,'8'!#REF!,'9'!#REF!,'10'!#REF!,'11'!#REF!,'12'!#REF!,'13'!#REF!,'14'!#REF!,'15'!#REF!,'16'!#REF!,'17'!#REF!,'18'!#REF!,'19'!#REF!,'20'!#REF!,'21'!#REF!,'22'!#REF!,'23'!#REF!,'24'!#REF!,'25'!#REF!,'26'!#REF!,'27'!#REF!,'28'!#REF!,'29'!#REF!,'30'!#REF!,'31'!#REF!,'32'!#REF!,'33'!#REF!,'34'!#REF!,'35'!#REF!,'36'!AA81,'37'!AA82,'38'!AA82,'39'!AA82,'40'!AA82),"")</f>
        <v/>
      </c>
    </row>
    <row r="82" spans="1:9" s="2" customFormat="1" ht="18" hidden="1" customHeight="1" x14ac:dyDescent="0.25">
      <c r="A82"/>
      <c r="B82" s="1"/>
      <c r="C82" s="131">
        <f>Référentiel!C72</f>
        <v>0</v>
      </c>
      <c r="D82" s="124" t="str">
        <f t="shared" si="3"/>
        <v/>
      </c>
      <c r="E82" s="124" t="str">
        <f>IFERROR(AVERAGE('1'!#REF!,'2'!#REF!,'3'!#REF!,'4'!#REF!,'5'!#REF!,'6'!#REF!,'7'!#REF!,'8'!#REF!,'9'!#REF!,'10'!#REF!,'11'!#REF!,'12'!#REF!,'13'!#REF!,'14'!#REF!,'15'!#REF!,'16'!#REF!,'17'!#REF!,'18'!#REF!,'19'!#REF!,'20'!#REF!,'21'!#REF!,'22'!#REF!,'23'!#REF!,'24'!#REF!,'25'!#REF!,'26'!#REF!,'27'!#REF!,'28'!#REF!,'29'!#REF!,'30'!#REF!,'31'!#REF!,'32'!#REF!,'33'!#REF!,'34'!#REF!,'35'!#REF!,'36'!D82,'37'!D83,'38'!D83,'39'!D83,'40'!D83),"")</f>
        <v/>
      </c>
      <c r="F82" s="124" t="str">
        <f>IFERROR(AVERAGE('1'!#REF!,'2'!#REF!,'3'!#REF!,'4'!#REF!,'5'!#REF!,'6'!#REF!,'7'!#REF!,'8'!#REF!,'9'!#REF!,'10'!#REF!,'11'!#REF!,'12'!#REF!,'13'!#REF!,'14'!#REF!,'15'!#REF!,'16'!#REF!,'17'!#REF!,'18'!#REF!,'19'!#REF!,'20'!#REF!,'21'!#REF!,'22'!#REF!,'23'!#REF!,'24'!#REF!,'25'!#REF!,'26'!#REF!,'27'!#REF!,'28'!#REF!,'29'!#REF!,'30'!#REF!,'31'!#REF!,'32'!#REF!,'33'!#REF!,'34'!#REF!,'35'!#REF!,'36'!I82,'37'!I83,'38'!I83,'39'!I83,'40'!I83),"")</f>
        <v/>
      </c>
      <c r="G82" s="124" t="str">
        <f>IFERROR(AVERAGE('1'!#REF!,'2'!#REF!,'3'!#REF!,'4'!#REF!,'5'!#REF!,'6'!#REF!,'7'!#REF!,'8'!#REF!,'9'!#REF!,'10'!#REF!,'11'!#REF!,'12'!#REF!,'13'!#REF!,'14'!#REF!,'15'!#REF!,'16'!#REF!,'17'!#REF!,'18'!#REF!,'19'!#REF!,'20'!#REF!,'21'!#REF!,'22'!#REF!,'23'!#REF!,'24'!#REF!,'25'!#REF!,'26'!#REF!,'27'!#REF!,'28'!#REF!,'29'!#REF!,'30'!#REF!,'31'!#REF!,'32'!#REF!,'33'!#REF!,'34'!#REF!,'35'!#REF!,'36'!O82,'37'!O83,'38'!O83,'39'!O83,'40'!O83),"")</f>
        <v/>
      </c>
      <c r="H82" s="124" t="str">
        <f>IFERROR(AVERAGE('1'!#REF!,'2'!#REF!,'3'!#REF!,'4'!#REF!,'5'!#REF!,'6'!#REF!,'7'!#REF!,'8'!#REF!,'9'!#REF!,'10'!#REF!,'11'!#REF!,'12'!#REF!,'13'!#REF!,'14'!#REF!,'15'!#REF!,'16'!#REF!,'17'!#REF!,'18'!#REF!,'19'!#REF!,'20'!#REF!,'21'!#REF!,'22'!#REF!,'23'!#REF!,'24'!#REF!,'25'!#REF!,'26'!#REF!,'27'!#REF!,'28'!#REF!,'29'!#REF!,'30'!#REF!,'31'!#REF!,'32'!#REF!,'33'!#REF!,'34'!#REF!,'35'!#REF!,'36'!U82,'37'!U83,'38'!U83,'39'!U83,'40'!U83),"")</f>
        <v/>
      </c>
      <c r="I82" s="124" t="str">
        <f>IFERROR(AVERAGE('1'!#REF!,'2'!#REF!,'3'!#REF!,'4'!#REF!,'5'!#REF!,'6'!#REF!,'7'!#REF!,'8'!#REF!,'9'!#REF!,'10'!#REF!,'11'!#REF!,'12'!#REF!,'13'!#REF!,'14'!#REF!,'15'!#REF!,'16'!#REF!,'17'!#REF!,'18'!#REF!,'19'!#REF!,'20'!#REF!,'21'!#REF!,'22'!#REF!,'23'!#REF!,'24'!#REF!,'25'!#REF!,'26'!#REF!,'27'!#REF!,'28'!#REF!,'29'!#REF!,'30'!#REF!,'31'!#REF!,'32'!#REF!,'33'!#REF!,'34'!#REF!,'35'!#REF!,'36'!AA82,'37'!AA83,'38'!AA83,'39'!AA83,'40'!AA83),"")</f>
        <v/>
      </c>
    </row>
    <row r="83" spans="1:9" s="2" customFormat="1" ht="15" hidden="1" customHeight="1" x14ac:dyDescent="0.25">
      <c r="A83"/>
      <c r="B83" s="1"/>
      <c r="C83" s="131">
        <f>Référentiel!C73</f>
        <v>0</v>
      </c>
      <c r="D83" s="124" t="str">
        <f t="shared" si="3"/>
        <v/>
      </c>
      <c r="E83" s="124" t="str">
        <f>IFERROR(AVERAGE('1'!#REF!,'2'!#REF!,'3'!#REF!,'4'!#REF!,'5'!#REF!,'6'!#REF!,'7'!#REF!,'8'!#REF!,'9'!#REF!,'10'!#REF!,'11'!#REF!,'12'!#REF!,'13'!#REF!,'14'!#REF!,'15'!#REF!,'16'!#REF!,'17'!#REF!,'18'!#REF!,'19'!#REF!,'20'!#REF!,'21'!#REF!,'22'!#REF!,'23'!#REF!,'24'!#REF!,'25'!#REF!,'26'!#REF!,'27'!#REF!,'28'!#REF!,'29'!#REF!,'30'!#REF!,'31'!#REF!,'32'!#REF!,'33'!#REF!,'34'!#REF!,'35'!#REF!,'36'!D83,'37'!D84,'38'!D84,'39'!D84,'40'!D84),"")</f>
        <v/>
      </c>
      <c r="F83" s="124" t="str">
        <f>IFERROR(AVERAGE('1'!#REF!,'2'!#REF!,'3'!#REF!,'4'!#REF!,'5'!#REF!,'6'!#REF!,'7'!#REF!,'8'!#REF!,'9'!#REF!,'10'!#REF!,'11'!#REF!,'12'!#REF!,'13'!#REF!,'14'!#REF!,'15'!#REF!,'16'!#REF!,'17'!#REF!,'18'!#REF!,'19'!#REF!,'20'!#REF!,'21'!#REF!,'22'!#REF!,'23'!#REF!,'24'!#REF!,'25'!#REF!,'26'!#REF!,'27'!#REF!,'28'!#REF!,'29'!#REF!,'30'!#REF!,'31'!#REF!,'32'!#REF!,'33'!#REF!,'34'!#REF!,'35'!#REF!,'36'!I83,'37'!I84,'38'!I84,'39'!I84,'40'!I84),"")</f>
        <v/>
      </c>
      <c r="G83" s="124" t="str">
        <f>IFERROR(AVERAGE('1'!#REF!,'2'!#REF!,'3'!#REF!,'4'!#REF!,'5'!#REF!,'6'!#REF!,'7'!#REF!,'8'!#REF!,'9'!#REF!,'10'!#REF!,'11'!#REF!,'12'!#REF!,'13'!#REF!,'14'!#REF!,'15'!#REF!,'16'!#REF!,'17'!#REF!,'18'!#REF!,'19'!#REF!,'20'!#REF!,'21'!#REF!,'22'!#REF!,'23'!#REF!,'24'!#REF!,'25'!#REF!,'26'!#REF!,'27'!#REF!,'28'!#REF!,'29'!#REF!,'30'!#REF!,'31'!#REF!,'32'!#REF!,'33'!#REF!,'34'!#REF!,'35'!#REF!,'36'!O83,'37'!O84,'38'!O84,'39'!O84,'40'!O84),"")</f>
        <v/>
      </c>
      <c r="H83" s="124" t="str">
        <f>IFERROR(AVERAGE('1'!#REF!,'2'!#REF!,'3'!#REF!,'4'!#REF!,'5'!#REF!,'6'!#REF!,'7'!#REF!,'8'!#REF!,'9'!#REF!,'10'!#REF!,'11'!#REF!,'12'!#REF!,'13'!#REF!,'14'!#REF!,'15'!#REF!,'16'!#REF!,'17'!#REF!,'18'!#REF!,'19'!#REF!,'20'!#REF!,'21'!#REF!,'22'!#REF!,'23'!#REF!,'24'!#REF!,'25'!#REF!,'26'!#REF!,'27'!#REF!,'28'!#REF!,'29'!#REF!,'30'!#REF!,'31'!#REF!,'32'!#REF!,'33'!#REF!,'34'!#REF!,'35'!#REF!,'36'!U83,'37'!U84,'38'!U84,'39'!U84,'40'!U84),"")</f>
        <v/>
      </c>
      <c r="I83" s="124" t="str">
        <f>IFERROR(AVERAGE('1'!#REF!,'2'!#REF!,'3'!#REF!,'4'!#REF!,'5'!#REF!,'6'!#REF!,'7'!#REF!,'8'!#REF!,'9'!#REF!,'10'!#REF!,'11'!#REF!,'12'!#REF!,'13'!#REF!,'14'!#REF!,'15'!#REF!,'16'!#REF!,'17'!#REF!,'18'!#REF!,'19'!#REF!,'20'!#REF!,'21'!#REF!,'22'!#REF!,'23'!#REF!,'24'!#REF!,'25'!#REF!,'26'!#REF!,'27'!#REF!,'28'!#REF!,'29'!#REF!,'30'!#REF!,'31'!#REF!,'32'!#REF!,'33'!#REF!,'34'!#REF!,'35'!#REF!,'36'!AA83,'37'!AA84,'38'!AA84,'39'!AA84,'40'!AA84),"")</f>
        <v/>
      </c>
    </row>
    <row r="84" spans="1:9" s="2" customFormat="1" ht="21.75" hidden="1" customHeight="1" x14ac:dyDescent="0.25">
      <c r="A84"/>
      <c r="B84" s="1"/>
      <c r="C84" s="131">
        <f>Référentiel!C74</f>
        <v>0</v>
      </c>
      <c r="D84" s="124" t="str">
        <f t="shared" si="3"/>
        <v/>
      </c>
      <c r="E84" s="124" t="str">
        <f>IFERROR(AVERAGE('1'!#REF!,'2'!#REF!,'3'!#REF!,'4'!#REF!,'5'!#REF!,'6'!#REF!,'7'!#REF!,'8'!#REF!,'9'!#REF!,'10'!#REF!,'11'!#REF!,'12'!#REF!,'13'!#REF!,'14'!#REF!,'15'!#REF!,'16'!#REF!,'17'!#REF!,'18'!#REF!,'19'!#REF!,'20'!#REF!,'21'!#REF!,'22'!#REF!,'23'!#REF!,'24'!#REF!,'25'!#REF!,'26'!#REF!,'27'!#REF!,'28'!#REF!,'29'!#REF!,'30'!#REF!,'31'!#REF!,'32'!#REF!,'33'!#REF!,'34'!#REF!,'35'!#REF!,'36'!D84,'37'!D85,'38'!D85,'39'!D85,'40'!D85),"")</f>
        <v/>
      </c>
      <c r="F84" s="124" t="str">
        <f>IFERROR(AVERAGE('1'!#REF!,'2'!#REF!,'3'!#REF!,'4'!#REF!,'5'!#REF!,'6'!#REF!,'7'!#REF!,'8'!#REF!,'9'!#REF!,'10'!#REF!,'11'!#REF!,'12'!#REF!,'13'!#REF!,'14'!#REF!,'15'!#REF!,'16'!#REF!,'17'!#REF!,'18'!#REF!,'19'!#REF!,'20'!#REF!,'21'!#REF!,'22'!#REF!,'23'!#REF!,'24'!#REF!,'25'!#REF!,'26'!#REF!,'27'!#REF!,'28'!#REF!,'29'!#REF!,'30'!#REF!,'31'!#REF!,'32'!#REF!,'33'!#REF!,'34'!#REF!,'35'!#REF!,'36'!I84,'37'!I85,'38'!I85,'39'!I85,'40'!I85),"")</f>
        <v/>
      </c>
      <c r="G84" s="124" t="str">
        <f>IFERROR(AVERAGE('1'!#REF!,'2'!#REF!,'3'!#REF!,'4'!#REF!,'5'!#REF!,'6'!#REF!,'7'!#REF!,'8'!#REF!,'9'!#REF!,'10'!#REF!,'11'!#REF!,'12'!#REF!,'13'!#REF!,'14'!#REF!,'15'!#REF!,'16'!#REF!,'17'!#REF!,'18'!#REF!,'19'!#REF!,'20'!#REF!,'21'!#REF!,'22'!#REF!,'23'!#REF!,'24'!#REF!,'25'!#REF!,'26'!#REF!,'27'!#REF!,'28'!#REF!,'29'!#REF!,'30'!#REF!,'31'!#REF!,'32'!#REF!,'33'!#REF!,'34'!#REF!,'35'!#REF!,'36'!O84,'37'!O85,'38'!O85,'39'!O85,'40'!O85),"")</f>
        <v/>
      </c>
      <c r="H84" s="124" t="str">
        <f>IFERROR(AVERAGE('1'!#REF!,'2'!#REF!,'3'!#REF!,'4'!#REF!,'5'!#REF!,'6'!#REF!,'7'!#REF!,'8'!#REF!,'9'!#REF!,'10'!#REF!,'11'!#REF!,'12'!#REF!,'13'!#REF!,'14'!#REF!,'15'!#REF!,'16'!#REF!,'17'!#REF!,'18'!#REF!,'19'!#REF!,'20'!#REF!,'21'!#REF!,'22'!#REF!,'23'!#REF!,'24'!#REF!,'25'!#REF!,'26'!#REF!,'27'!#REF!,'28'!#REF!,'29'!#REF!,'30'!#REF!,'31'!#REF!,'32'!#REF!,'33'!#REF!,'34'!#REF!,'35'!#REF!,'36'!U84,'37'!U85,'38'!U85,'39'!U85,'40'!U85),"")</f>
        <v/>
      </c>
      <c r="I84" s="124" t="str">
        <f>IFERROR(AVERAGE('1'!#REF!,'2'!#REF!,'3'!#REF!,'4'!#REF!,'5'!#REF!,'6'!#REF!,'7'!#REF!,'8'!#REF!,'9'!#REF!,'10'!#REF!,'11'!#REF!,'12'!#REF!,'13'!#REF!,'14'!#REF!,'15'!#REF!,'16'!#REF!,'17'!#REF!,'18'!#REF!,'19'!#REF!,'20'!#REF!,'21'!#REF!,'22'!#REF!,'23'!#REF!,'24'!#REF!,'25'!#REF!,'26'!#REF!,'27'!#REF!,'28'!#REF!,'29'!#REF!,'30'!#REF!,'31'!#REF!,'32'!#REF!,'33'!#REF!,'34'!#REF!,'35'!#REF!,'36'!AA84,'37'!AA85,'38'!AA85,'39'!AA85,'40'!AA85),"")</f>
        <v/>
      </c>
    </row>
    <row r="85" spans="1:9" s="2" customFormat="1" ht="14.25" hidden="1" customHeight="1" x14ac:dyDescent="0.25">
      <c r="A85"/>
      <c r="B85" s="1"/>
      <c r="C85" s="131">
        <f>Référentiel!C75</f>
        <v>0</v>
      </c>
      <c r="D85" s="124" t="str">
        <f t="shared" si="3"/>
        <v/>
      </c>
      <c r="E85" s="124" t="str">
        <f>IFERROR(AVERAGE('1'!#REF!,'2'!#REF!,'3'!#REF!,'4'!#REF!,'5'!#REF!,'6'!#REF!,'7'!#REF!,'8'!#REF!,'9'!#REF!,'10'!#REF!,'11'!#REF!,'12'!#REF!,'13'!#REF!,'14'!#REF!,'15'!#REF!,'16'!#REF!,'17'!#REF!,'18'!#REF!,'19'!#REF!,'20'!#REF!,'21'!#REF!,'22'!#REF!,'23'!#REF!,'24'!#REF!,'25'!#REF!,'26'!#REF!,'27'!#REF!,'28'!#REF!,'29'!#REF!,'30'!#REF!,'31'!#REF!,'32'!#REF!,'33'!#REF!,'34'!#REF!,'35'!#REF!,'36'!D85,'37'!D86,'38'!D86,'39'!D86,'40'!D86),"")</f>
        <v/>
      </c>
      <c r="F85" s="124" t="str">
        <f>IFERROR(AVERAGE('1'!#REF!,'2'!#REF!,'3'!#REF!,'4'!#REF!,'5'!#REF!,'6'!#REF!,'7'!#REF!,'8'!#REF!,'9'!#REF!,'10'!#REF!,'11'!#REF!,'12'!#REF!,'13'!#REF!,'14'!#REF!,'15'!#REF!,'16'!#REF!,'17'!#REF!,'18'!#REF!,'19'!#REF!,'20'!#REF!,'21'!#REF!,'22'!#REF!,'23'!#REF!,'24'!#REF!,'25'!#REF!,'26'!#REF!,'27'!#REF!,'28'!#REF!,'29'!#REF!,'30'!#REF!,'31'!#REF!,'32'!#REF!,'33'!#REF!,'34'!#REF!,'35'!#REF!,'36'!I85,'37'!I86,'38'!I86,'39'!I86,'40'!I86),"")</f>
        <v/>
      </c>
      <c r="G85" s="124" t="str">
        <f>IFERROR(AVERAGE('1'!#REF!,'2'!#REF!,'3'!#REF!,'4'!#REF!,'5'!#REF!,'6'!#REF!,'7'!#REF!,'8'!#REF!,'9'!#REF!,'10'!#REF!,'11'!#REF!,'12'!#REF!,'13'!#REF!,'14'!#REF!,'15'!#REF!,'16'!#REF!,'17'!#REF!,'18'!#REF!,'19'!#REF!,'20'!#REF!,'21'!#REF!,'22'!#REF!,'23'!#REF!,'24'!#REF!,'25'!#REF!,'26'!#REF!,'27'!#REF!,'28'!#REF!,'29'!#REF!,'30'!#REF!,'31'!#REF!,'32'!#REF!,'33'!#REF!,'34'!#REF!,'35'!#REF!,'36'!O85,'37'!O86,'38'!O86,'39'!O86,'40'!O86),"")</f>
        <v/>
      </c>
      <c r="H85" s="124" t="str">
        <f>IFERROR(AVERAGE('1'!#REF!,'2'!#REF!,'3'!#REF!,'4'!#REF!,'5'!#REF!,'6'!#REF!,'7'!#REF!,'8'!#REF!,'9'!#REF!,'10'!#REF!,'11'!#REF!,'12'!#REF!,'13'!#REF!,'14'!#REF!,'15'!#REF!,'16'!#REF!,'17'!#REF!,'18'!#REF!,'19'!#REF!,'20'!#REF!,'21'!#REF!,'22'!#REF!,'23'!#REF!,'24'!#REF!,'25'!#REF!,'26'!#REF!,'27'!#REF!,'28'!#REF!,'29'!#REF!,'30'!#REF!,'31'!#REF!,'32'!#REF!,'33'!#REF!,'34'!#REF!,'35'!#REF!,'36'!U85,'37'!U86,'38'!U86,'39'!U86,'40'!U86),"")</f>
        <v/>
      </c>
      <c r="I85" s="124" t="str">
        <f>IFERROR(AVERAGE('1'!#REF!,'2'!#REF!,'3'!#REF!,'4'!#REF!,'5'!#REF!,'6'!#REF!,'7'!#REF!,'8'!#REF!,'9'!#REF!,'10'!#REF!,'11'!#REF!,'12'!#REF!,'13'!#REF!,'14'!#REF!,'15'!#REF!,'16'!#REF!,'17'!#REF!,'18'!#REF!,'19'!#REF!,'20'!#REF!,'21'!#REF!,'22'!#REF!,'23'!#REF!,'24'!#REF!,'25'!#REF!,'26'!#REF!,'27'!#REF!,'28'!#REF!,'29'!#REF!,'30'!#REF!,'31'!#REF!,'32'!#REF!,'33'!#REF!,'34'!#REF!,'35'!#REF!,'36'!AA85,'37'!AA86,'38'!AA86,'39'!AA86,'40'!AA86),"")</f>
        <v/>
      </c>
    </row>
    <row r="86" spans="1:9" s="2" customFormat="1" ht="18.75" hidden="1" customHeight="1" x14ac:dyDescent="0.25">
      <c r="A86"/>
      <c r="B86" s="1"/>
      <c r="C86" s="131">
        <f>Référentiel!C76</f>
        <v>0</v>
      </c>
      <c r="D86" s="124" t="str">
        <f t="shared" si="3"/>
        <v/>
      </c>
      <c r="E86" s="124" t="str">
        <f>IFERROR(AVERAGE('1'!#REF!,'2'!#REF!,'3'!#REF!,'4'!#REF!,'5'!#REF!,'6'!#REF!,'7'!#REF!,'8'!#REF!,'9'!#REF!,'10'!#REF!,'11'!#REF!,'12'!#REF!,'13'!#REF!,'14'!#REF!,'15'!#REF!,'16'!#REF!,'17'!#REF!,'18'!#REF!,'19'!#REF!,'20'!#REF!,'21'!#REF!,'22'!#REF!,'23'!#REF!,'24'!#REF!,'25'!#REF!,'26'!#REF!,'27'!#REF!,'28'!#REF!,'29'!#REF!,'30'!#REF!,'31'!#REF!,'32'!#REF!,'33'!#REF!,'34'!#REF!,'35'!#REF!,'36'!D86,'37'!D87,'38'!D87,'39'!D87,'40'!D87),"")</f>
        <v/>
      </c>
      <c r="F86" s="124" t="str">
        <f>IFERROR(AVERAGE('1'!#REF!,'2'!#REF!,'3'!#REF!,'4'!#REF!,'5'!#REF!,'6'!#REF!,'7'!#REF!,'8'!#REF!,'9'!#REF!,'10'!#REF!,'11'!#REF!,'12'!#REF!,'13'!#REF!,'14'!#REF!,'15'!#REF!,'16'!#REF!,'17'!#REF!,'18'!#REF!,'19'!#REF!,'20'!#REF!,'21'!#REF!,'22'!#REF!,'23'!#REF!,'24'!#REF!,'25'!#REF!,'26'!#REF!,'27'!#REF!,'28'!#REF!,'29'!#REF!,'30'!#REF!,'31'!#REF!,'32'!#REF!,'33'!#REF!,'34'!#REF!,'35'!#REF!,'36'!I86,'37'!I87,'38'!I87,'39'!I87,'40'!I87),"")</f>
        <v/>
      </c>
      <c r="G86" s="124" t="str">
        <f>IFERROR(AVERAGE('1'!#REF!,'2'!#REF!,'3'!#REF!,'4'!#REF!,'5'!#REF!,'6'!#REF!,'7'!#REF!,'8'!#REF!,'9'!#REF!,'10'!#REF!,'11'!#REF!,'12'!#REF!,'13'!#REF!,'14'!#REF!,'15'!#REF!,'16'!#REF!,'17'!#REF!,'18'!#REF!,'19'!#REF!,'20'!#REF!,'21'!#REF!,'22'!#REF!,'23'!#REF!,'24'!#REF!,'25'!#REF!,'26'!#REF!,'27'!#REF!,'28'!#REF!,'29'!#REF!,'30'!#REF!,'31'!#REF!,'32'!#REF!,'33'!#REF!,'34'!#REF!,'35'!#REF!,'36'!O86,'37'!O87,'38'!O87,'39'!O87,'40'!O87),"")</f>
        <v/>
      </c>
      <c r="H86" s="124" t="str">
        <f>IFERROR(AVERAGE('1'!#REF!,'2'!#REF!,'3'!#REF!,'4'!#REF!,'5'!#REF!,'6'!#REF!,'7'!#REF!,'8'!#REF!,'9'!#REF!,'10'!#REF!,'11'!#REF!,'12'!#REF!,'13'!#REF!,'14'!#REF!,'15'!#REF!,'16'!#REF!,'17'!#REF!,'18'!#REF!,'19'!#REF!,'20'!#REF!,'21'!#REF!,'22'!#REF!,'23'!#REF!,'24'!#REF!,'25'!#REF!,'26'!#REF!,'27'!#REF!,'28'!#REF!,'29'!#REF!,'30'!#REF!,'31'!#REF!,'32'!#REF!,'33'!#REF!,'34'!#REF!,'35'!#REF!,'36'!U86,'37'!U87,'38'!U87,'39'!U87,'40'!U87),"")</f>
        <v/>
      </c>
      <c r="I86" s="124" t="str">
        <f>IFERROR(AVERAGE('1'!#REF!,'2'!#REF!,'3'!#REF!,'4'!#REF!,'5'!#REF!,'6'!#REF!,'7'!#REF!,'8'!#REF!,'9'!#REF!,'10'!#REF!,'11'!#REF!,'12'!#REF!,'13'!#REF!,'14'!#REF!,'15'!#REF!,'16'!#REF!,'17'!#REF!,'18'!#REF!,'19'!#REF!,'20'!#REF!,'21'!#REF!,'22'!#REF!,'23'!#REF!,'24'!#REF!,'25'!#REF!,'26'!#REF!,'27'!#REF!,'28'!#REF!,'29'!#REF!,'30'!#REF!,'31'!#REF!,'32'!#REF!,'33'!#REF!,'34'!#REF!,'35'!#REF!,'36'!AA86,'37'!AA87,'38'!AA87,'39'!AA87,'40'!AA87),"")</f>
        <v/>
      </c>
    </row>
    <row r="87" spans="1:9" s="35" customFormat="1" x14ac:dyDescent="0.25">
      <c r="E87" s="35" t="str">
        <f>IFERROR(AVERAGE('1'!D46,'2'!D46,'3'!D46,'4'!D46,'5'!D46,'6'!D46,'7'!D46,'8'!D46,'9'!D46,'10'!D46,'11'!D46,'12'!D46,'13'!D46,'14'!D46,'15'!D46,'16'!D46,'17'!D46,'18'!D46,'19'!D46,'20'!D46,'21'!D46,'22'!D46,'23'!D46,'24'!D46,'25'!D46,'26'!D46,'27'!D46,'28'!D46,'29'!D46,'30'!D46,'31'!D46,'32'!D46,'33'!D46,'34'!D46,'35'!D46,'36'!D87,'37'!D88,'38'!D88,'39'!D88,'40'!D88),"")</f>
        <v/>
      </c>
      <c r="F87" s="35" t="str">
        <f>IFERROR(AVERAGE('1'!I46,'2'!I46,'3'!I46,'4'!I46,'5'!I46,'6'!I46,'7'!I46,'8'!I46,'9'!I46,'10'!I46,'11'!I46,'12'!I46,'13'!I46,'14'!I46,'15'!I46,'16'!I46,'17'!I46,'18'!I46,'19'!I46,'20'!I46,'21'!I46,'22'!I46,'23'!I46,'24'!I46,'25'!I46,'26'!I46,'27'!I46,'28'!I46,'29'!I46,'30'!I46,'31'!I46,'32'!I46,'33'!I46,'34'!I46,'35'!I46,'36'!I87,'37'!I88,'38'!I88,'39'!I88,'40'!I88),"")</f>
        <v/>
      </c>
      <c r="G87" s="35" t="str">
        <f>IFERROR(AVERAGE('1'!O46,'2'!O46,'3'!O46,'4'!O46,'5'!O46,'6'!O46,'7'!O46,'8'!O46,'9'!O46,'10'!O46,'11'!O46,'12'!O46,'13'!O46,'14'!O46,'15'!O46,'16'!O46,'17'!O46,'18'!O46,'19'!O46,'20'!O46,'21'!O46,'22'!O46,'23'!O46,'24'!O46,'25'!O46,'26'!O46,'27'!O46,'28'!O46,'29'!O46,'30'!O46,'31'!O46,'32'!O46,'33'!O46,'34'!O46,'35'!O46,'36'!O87,'37'!O88,'38'!O88,'39'!O88,'40'!O88),"")</f>
        <v/>
      </c>
      <c r="H87" s="35" t="str">
        <f>IFERROR(AVERAGE('1'!U46,'2'!U46,'3'!U46,'4'!U46,'5'!U46,'6'!U46,'7'!U46,'8'!U46,'9'!U46,'10'!U46,'11'!U46,'12'!U46,'13'!U46,'14'!U46,'15'!U46,'16'!U46,'17'!U46,'18'!U46,'19'!U46,'20'!U46,'21'!U46,'22'!U46,'23'!U46,'24'!U46,'25'!U46,'26'!U46,'27'!U46,'28'!U46,'29'!U46,'30'!U46,'31'!U46,'32'!U46,'33'!U46,'34'!U46,'35'!U46,'36'!U87,'37'!U88,'38'!U88,'39'!U88,'40'!U88),"")</f>
        <v/>
      </c>
      <c r="I87" s="35" t="str">
        <f>IFERROR(AVERAGE('1'!AA46,'2'!AA46,'3'!AA46,'4'!AA46,'5'!AA46,'6'!AA46,'7'!AA46,'8'!AA46,'9'!AA46,'10'!AA46,'11'!AA46,'12'!AA46,'13'!AA46,'14'!AA46,'15'!AA46,'16'!AA46,'17'!AA46,'18'!AA46,'19'!AA46,'20'!AA46,'21'!AA46,'22'!AA46,'23'!AA46,'24'!AA46,'25'!AA46,'26'!AA46,'27'!AA46,'28'!AA46,'29'!AA46,'30'!AA46,'31'!AA46,'32'!AA46,'33'!AA46,'34'!AA46,'35'!AA46,'36'!AA87,'37'!AA88,'38'!AA88,'39'!AA88,'40'!AA88),"")</f>
        <v/>
      </c>
    </row>
    <row r="88" spans="1:9" s="2" customFormat="1" ht="15.75" x14ac:dyDescent="0.25">
      <c r="A88"/>
      <c r="B88" s="1"/>
      <c r="C88" s="138" t="str">
        <f>Référentiel!C78</f>
        <v>Savoir être téléphonique</v>
      </c>
      <c r="D88" s="116">
        <f t="shared" ref="D88:D103" si="4">IFERROR(AVERAGE(E88:H88),"")</f>
        <v>1</v>
      </c>
      <c r="E88" s="116">
        <f>IFERROR(AVERAGE('1'!D47,'2'!D47,'3'!D47,'4'!D47,'5'!D47,'6'!D47,'7'!D47,'8'!D47,'9'!D47,'10'!D47,'11'!D47,'12'!D47,'13'!D47,'14'!D47,'15'!D47,'16'!D47,'17'!D47,'18'!D47,'19'!D47,'20'!D47,'21'!D47,'22'!D47,'23'!D47,'24'!D47,'25'!D47,'26'!D47,'27'!D47,'28'!D47,'29'!D47,'30'!D47,'31'!D47,'32'!D47,'33'!D47,'34'!D47,'35'!D47,'36'!D88,'37'!D89,'38'!D89,'39'!D89,'40'!D89),"")</f>
        <v>1</v>
      </c>
      <c r="F88" s="116" t="str">
        <f>IFERROR(AVERAGE('1'!I47,'2'!I47,'3'!I47,'4'!I47,'5'!I47,'6'!I47,'7'!I47,'8'!I47,'9'!I47,'10'!I47,'11'!I47,'12'!I47,'13'!I47,'14'!I47,'15'!I47,'16'!I47,'17'!I47,'18'!I47,'19'!I47,'20'!I47,'21'!I47,'22'!I47,'23'!I47,'24'!I47,'25'!I47,'26'!I47,'27'!I47,'28'!I47,'29'!I47,'30'!I47,'31'!I47,'32'!I47,'33'!I47,'34'!I47,'35'!I47,'36'!I88,'37'!I89,'38'!I89,'39'!I89,'40'!I89),"")</f>
        <v/>
      </c>
      <c r="G88" s="116" t="str">
        <f>IFERROR(AVERAGE('1'!O47,'2'!O47,'3'!O47,'4'!O47,'5'!O47,'6'!O47,'7'!O47,'8'!O47,'9'!O47,'10'!O47,'11'!O47,'12'!O47,'13'!O47,'14'!O47,'15'!O47,'16'!O47,'17'!O47,'18'!O47,'19'!O47,'20'!O47,'21'!O47,'22'!O47,'23'!O47,'24'!O47,'25'!O47,'26'!O47,'27'!O47,'28'!O47,'29'!O47,'30'!O47,'31'!O47,'32'!O47,'33'!O47,'34'!O47,'35'!O47,'36'!O88,'37'!O89,'38'!O89,'39'!O89,'40'!O89),"")</f>
        <v/>
      </c>
      <c r="H88" s="116" t="str">
        <f>IFERROR(AVERAGE('1'!U47,'2'!U47,'3'!U47,'4'!U47,'5'!U47,'6'!U47,'7'!U47,'8'!U47,'9'!U47,'10'!U47,'11'!U47,'12'!U47,'13'!U47,'14'!U47,'15'!U47,'16'!U47,'17'!U47,'18'!U47,'19'!U47,'20'!U47,'21'!U47,'22'!U47,'23'!U47,'24'!U47,'25'!U47,'26'!U47,'27'!U47,'28'!U47,'29'!U47,'30'!U47,'31'!U47,'32'!U47,'33'!U47,'34'!U47,'35'!U47,'36'!U88,'37'!U89,'38'!U89,'39'!U89,'40'!U89),"")</f>
        <v/>
      </c>
      <c r="I88" s="116" t="str">
        <f>IFERROR(AVERAGE('1'!AA47,'2'!AA47,'3'!AA47,'4'!AA47,'5'!AA47,'6'!AA47,'7'!AA47,'8'!AA47,'9'!AA47,'10'!AA47,'11'!AA47,'12'!AA47,'13'!AA47,'14'!AA47,'15'!AA47,'16'!AA47,'17'!AA47,'18'!AA47,'19'!AA47,'20'!AA47,'21'!AA47,'22'!AA47,'23'!AA47,'24'!AA47,'25'!AA47,'26'!AA47,'27'!AA47,'28'!AA47,'29'!AA47,'30'!AA47,'31'!AA47,'32'!AA47,'33'!AA47,'34'!AA47,'35'!AA47,'36'!AA88,'37'!AA89,'38'!AA89,'39'!AA89,'40'!AA89),"")</f>
        <v/>
      </c>
    </row>
    <row r="89" spans="1:9" s="2" customFormat="1" ht="18" x14ac:dyDescent="0.25">
      <c r="A89"/>
      <c r="B89" s="1"/>
      <c r="C89" s="131" t="str">
        <f>Référentiel!C81</f>
        <v>Personnalisation</v>
      </c>
      <c r="D89" s="124">
        <f t="shared" si="4"/>
        <v>1</v>
      </c>
      <c r="E89" s="124">
        <f>IFERROR(AVERAGE('1'!D48,'2'!D48,'3'!D48,'4'!D48,'5'!D48,'6'!D48,'7'!D48,'8'!D48,'9'!D48,'10'!D48,'11'!D48,'12'!D48,'13'!D48,'14'!D48,'15'!D48,'16'!D48,'17'!D48,'18'!D48,'19'!D48,'20'!D48,'21'!D48,'22'!D48,'23'!D48,'24'!D48,'25'!D48,'26'!D48,'27'!D48,'28'!D48,'29'!D48,'30'!D48,'31'!D48,'32'!D48,'33'!D48,'34'!D48,'35'!D48,'36'!D89,'37'!D90,'38'!D90,'39'!D90,'40'!D90),"")</f>
        <v>1</v>
      </c>
      <c r="F89" s="124" t="str">
        <f>IFERROR(AVERAGE('1'!I48,'2'!I48,'3'!I48,'4'!I48,'5'!I48,'6'!I48,'7'!I48,'8'!I48,'9'!I48,'10'!I48,'11'!I48,'12'!I48,'13'!I48,'14'!I48,'15'!I48,'16'!I48,'17'!I48,'18'!I48,'19'!I48,'20'!I48,'21'!I48,'22'!I48,'23'!I48,'24'!I48,'25'!I48,'26'!I48,'27'!I48,'28'!I48,'29'!I48,'30'!I48,'31'!I48,'32'!I48,'33'!I48,'34'!I48,'35'!I48,'36'!I89,'37'!I90,'38'!I90,'39'!I90,'40'!I90),"")</f>
        <v/>
      </c>
      <c r="G89" s="124" t="str">
        <f>IFERROR(AVERAGE('1'!O48,'2'!O48,'3'!O48,'4'!O48,'5'!O48,'6'!O48,'7'!O48,'8'!O48,'9'!O48,'10'!O48,'11'!O48,'12'!O48,'13'!O48,'14'!O48,'15'!O48,'16'!O48,'17'!O48,'18'!O48,'19'!O48,'20'!O48,'21'!O48,'22'!O48,'23'!O48,'24'!O48,'25'!O48,'26'!O48,'27'!O48,'28'!O48,'29'!O48,'30'!O48,'31'!O48,'32'!O48,'33'!O48,'34'!O48,'35'!O48,'36'!O89,'37'!O90,'38'!O90,'39'!O90,'40'!O90),"")</f>
        <v/>
      </c>
      <c r="H89" s="124" t="str">
        <f>IFERROR(AVERAGE('1'!U48,'2'!U48,'3'!U48,'4'!U48,'5'!U48,'6'!U48,'7'!U48,'8'!U48,'9'!U48,'10'!U48,'11'!U48,'12'!U48,'13'!U48,'14'!U48,'15'!U48,'16'!U48,'17'!U48,'18'!U48,'19'!U48,'20'!U48,'21'!U48,'22'!U48,'23'!U48,'24'!U48,'25'!U48,'26'!U48,'27'!U48,'28'!U48,'29'!U48,'30'!U48,'31'!U48,'32'!U48,'33'!U48,'34'!U48,'35'!U48,'36'!U89,'37'!U90,'38'!U90,'39'!U90,'40'!U90),"")</f>
        <v/>
      </c>
      <c r="I89" s="124" t="str">
        <f>IFERROR(AVERAGE('1'!AA48,'2'!AA48,'3'!AA48,'4'!AA48,'5'!AA48,'6'!AA48,'7'!AA48,'8'!AA48,'9'!AA48,'10'!AA48,'11'!AA48,'12'!AA48,'13'!AA48,'14'!AA48,'15'!AA48,'16'!AA48,'17'!AA48,'18'!AA48,'19'!AA48,'20'!AA48,'21'!AA48,'22'!AA48,'23'!AA48,'24'!AA48,'25'!AA48,'26'!AA48,'27'!AA48,'28'!AA48,'29'!AA48,'30'!AA48,'31'!AA48,'32'!AA48,'33'!AA48,'34'!AA48,'35'!AA48,'36'!AA89,'37'!AA90,'38'!AA90,'39'!AA90,'40'!AA90),"")</f>
        <v/>
      </c>
    </row>
    <row r="90" spans="1:9" s="2" customFormat="1" ht="18" x14ac:dyDescent="0.25">
      <c r="A90"/>
      <c r="B90" s="1"/>
      <c r="C90" s="131" t="str">
        <f>Référentiel!C82</f>
        <v>Expression orale</v>
      </c>
      <c r="D90" s="124">
        <f t="shared" si="4"/>
        <v>1</v>
      </c>
      <c r="E90" s="124">
        <f>IFERROR(AVERAGE('1'!D49,'2'!D49,'3'!D49,'4'!D49,'5'!D49,'6'!D49,'7'!D49,'8'!D49,'9'!D49,'10'!D49,'11'!D49,'12'!D49,'13'!D49,'14'!D49,'15'!D49,'16'!D49,'17'!D49,'18'!D49,'19'!D49,'20'!D49,'21'!D49,'22'!D49,'23'!D49,'24'!D49,'25'!D49,'26'!D49,'27'!D49,'28'!D49,'29'!D49,'30'!D49,'31'!D49,'32'!D49,'33'!D49,'34'!D49,'35'!D49,'36'!D90,'37'!D91,'38'!D91,'39'!D91,'40'!D91),"")</f>
        <v>1</v>
      </c>
      <c r="F90" s="124" t="str">
        <f>IFERROR(AVERAGE('1'!I49,'2'!I49,'3'!I49,'4'!I49,'5'!I49,'6'!I49,'7'!I49,'8'!I49,'9'!I49,'10'!I49,'11'!I49,'12'!I49,'13'!I49,'14'!I49,'15'!I49,'16'!I49,'17'!I49,'18'!I49,'19'!I49,'20'!I49,'21'!I49,'22'!I49,'23'!I49,'24'!I49,'25'!I49,'26'!I49,'27'!I49,'28'!I49,'29'!I49,'30'!I49,'31'!I49,'32'!I49,'33'!I49,'34'!I49,'35'!I49,'36'!I90,'37'!I91,'38'!I91,'39'!I91,'40'!I91),"")</f>
        <v/>
      </c>
      <c r="G90" s="124" t="str">
        <f>IFERROR(AVERAGE('1'!O49,'2'!O49,'3'!O49,'4'!O49,'5'!O49,'6'!O49,'7'!O49,'8'!O49,'9'!O49,'10'!O49,'11'!O49,'12'!O49,'13'!O49,'14'!O49,'15'!O49,'16'!O49,'17'!O49,'18'!O49,'19'!O49,'20'!O49,'21'!O49,'22'!O49,'23'!O49,'24'!O49,'25'!O49,'26'!O49,'27'!O49,'28'!O49,'29'!O49,'30'!O49,'31'!O49,'32'!O49,'33'!O49,'34'!O49,'35'!O49,'36'!O90,'37'!O91,'38'!O91,'39'!O91,'40'!O91),"")</f>
        <v/>
      </c>
      <c r="H90" s="124" t="str">
        <f>IFERROR(AVERAGE('1'!U49,'2'!U49,'3'!U49,'4'!U49,'5'!U49,'6'!U49,'7'!U49,'8'!U49,'9'!U49,'10'!U49,'11'!U49,'12'!U49,'13'!U49,'14'!U49,'15'!U49,'16'!U49,'17'!U49,'18'!U49,'19'!U49,'20'!U49,'21'!U49,'22'!U49,'23'!U49,'24'!U49,'25'!U49,'26'!U49,'27'!U49,'28'!U49,'29'!U49,'30'!U49,'31'!U49,'32'!U49,'33'!U49,'34'!U49,'35'!U49,'36'!U90,'37'!U91,'38'!U91,'39'!U91,'40'!U91),"")</f>
        <v/>
      </c>
      <c r="I90" s="124" t="str">
        <f>IFERROR(AVERAGE('1'!AA49,'2'!AA49,'3'!AA49,'4'!AA49,'5'!AA49,'6'!AA49,'7'!AA49,'8'!AA49,'9'!AA49,'10'!AA49,'11'!AA49,'12'!AA49,'13'!AA49,'14'!AA49,'15'!AA49,'16'!AA49,'17'!AA49,'18'!AA49,'19'!AA49,'20'!AA49,'21'!AA49,'22'!AA49,'23'!AA49,'24'!AA49,'25'!AA49,'26'!AA49,'27'!AA49,'28'!AA49,'29'!AA49,'30'!AA49,'31'!AA49,'32'!AA49,'33'!AA49,'34'!AA49,'35'!AA49,'36'!AA90,'37'!AA91,'38'!AA91,'39'!AA91,'40'!AA91),"")</f>
        <v/>
      </c>
    </row>
    <row r="91" spans="1:9" s="2" customFormat="1" ht="21.75" customHeight="1" x14ac:dyDescent="0.25">
      <c r="A91"/>
      <c r="B91" s="1"/>
      <c r="C91" s="131" t="str">
        <f>Référentiel!C83</f>
        <v>Convivialité, ton</v>
      </c>
      <c r="D91" s="124">
        <f t="shared" si="4"/>
        <v>1</v>
      </c>
      <c r="E91" s="124">
        <f>IFERROR(AVERAGE('1'!D50,'2'!D50,'3'!D50,'4'!D50,'5'!D50,'6'!D50,'7'!D50,'8'!D50,'9'!D50,'10'!D50,'11'!D50,'12'!D50,'13'!D50,'14'!D50,'15'!D50,'16'!D50,'17'!D50,'18'!D50,'19'!D50,'20'!D50,'21'!D50,'22'!D50,'23'!D50,'24'!D50,'25'!D50,'26'!D50,'27'!D50,'28'!D50,'29'!D50,'30'!D50,'31'!D50,'32'!D50,'33'!D50,'34'!D50,'35'!D50,'36'!D91,'37'!D92,'38'!D92,'39'!D92,'40'!D92),"")</f>
        <v>1</v>
      </c>
      <c r="F91" s="124" t="str">
        <f>IFERROR(AVERAGE('1'!I50,'2'!I50,'3'!I50,'4'!I50,'5'!I50,'6'!I50,'7'!I50,'8'!I50,'9'!I50,'10'!I50,'11'!I50,'12'!I50,'13'!I50,'14'!I50,'15'!I50,'16'!I50,'17'!I50,'18'!I50,'19'!I50,'20'!I50,'21'!I50,'22'!I50,'23'!I50,'24'!I50,'25'!I50,'26'!I50,'27'!I50,'28'!I50,'29'!I50,'30'!I50,'31'!I50,'32'!I50,'33'!I50,'34'!I50,'35'!I50,'36'!I91,'37'!I92,'38'!I92,'39'!I92,'40'!I92),"")</f>
        <v/>
      </c>
      <c r="G91" s="124" t="str">
        <f>IFERROR(AVERAGE('1'!O50,'2'!O50,'3'!O50,'4'!O50,'5'!O50,'6'!O50,'7'!O50,'8'!O50,'9'!O50,'10'!O50,'11'!O50,'12'!O50,'13'!O50,'14'!O50,'15'!O50,'16'!O50,'17'!O50,'18'!O50,'19'!O50,'20'!O50,'21'!O50,'22'!O50,'23'!O50,'24'!O50,'25'!O50,'26'!O50,'27'!O50,'28'!O50,'29'!O50,'30'!O50,'31'!O50,'32'!O50,'33'!O50,'34'!O50,'35'!O50,'36'!O91,'37'!O92,'38'!O92,'39'!O92,'40'!O92),"")</f>
        <v/>
      </c>
      <c r="H91" s="124" t="str">
        <f>IFERROR(AVERAGE('1'!U50,'2'!U50,'3'!U50,'4'!U50,'5'!U50,'6'!U50,'7'!U50,'8'!U50,'9'!U50,'10'!U50,'11'!U50,'12'!U50,'13'!U50,'14'!U50,'15'!U50,'16'!U50,'17'!U50,'18'!U50,'19'!U50,'20'!U50,'21'!U50,'22'!U50,'23'!U50,'24'!U50,'25'!U50,'26'!U50,'27'!U50,'28'!U50,'29'!U50,'30'!U50,'31'!U50,'32'!U50,'33'!U50,'34'!U50,'35'!U50,'36'!U91,'37'!U92,'38'!U92,'39'!U92,'40'!U92),"")</f>
        <v/>
      </c>
      <c r="I91" s="124" t="str">
        <f>IFERROR(AVERAGE('1'!AA50,'2'!AA50,'3'!AA50,'4'!AA50,'5'!AA50,'6'!AA50,'7'!AA50,'8'!AA50,'9'!AA50,'10'!AA50,'11'!AA50,'12'!AA50,'13'!AA50,'14'!AA50,'15'!AA50,'16'!AA50,'17'!AA50,'18'!AA50,'19'!AA50,'20'!AA50,'21'!AA50,'22'!AA50,'23'!AA50,'24'!AA50,'25'!AA50,'26'!AA50,'27'!AA50,'28'!AA50,'29'!AA50,'30'!AA50,'31'!AA50,'32'!AA50,'33'!AA50,'34'!AA50,'35'!AA50,'36'!AA91,'37'!AA92,'38'!AA92,'39'!AA92,'40'!AA92),"")</f>
        <v/>
      </c>
    </row>
    <row r="92" spans="1:9" s="2" customFormat="1" ht="17.25" customHeight="1" x14ac:dyDescent="0.25">
      <c r="A92"/>
      <c r="B92" s="1"/>
      <c r="C92" s="131" t="str">
        <f>Référentiel!C84</f>
        <v>Rythme</v>
      </c>
      <c r="D92" s="124">
        <f t="shared" si="4"/>
        <v>1</v>
      </c>
      <c r="E92" s="124">
        <f>IFERROR(AVERAGE('1'!D51,'2'!D51,'3'!D51,'4'!D51,'5'!D51,'6'!D51,'7'!D51,'8'!D51,'9'!D51,'10'!D51,'11'!D51,'12'!D51,'13'!D51,'14'!D51,'15'!D51,'16'!D51,'17'!D51,'18'!D51,'19'!D51,'20'!D51,'21'!D51,'22'!D51,'23'!D51,'24'!D51,'25'!D51,'26'!D51,'27'!D51,'28'!D51,'29'!D51,'30'!D51,'31'!D51,'32'!D51,'33'!D51,'34'!D51,'35'!D51,'36'!D92,'37'!D93,'38'!D93,'39'!D93,'40'!D93),"")</f>
        <v>1</v>
      </c>
      <c r="F92" s="124" t="str">
        <f>IFERROR(AVERAGE('1'!I51,'2'!I51,'3'!I51,'4'!I51,'5'!I51,'6'!I51,'7'!I51,'8'!I51,'9'!I51,'10'!I51,'11'!I51,'12'!I51,'13'!I51,'14'!I51,'15'!I51,'16'!I51,'17'!I51,'18'!I51,'19'!I51,'20'!I51,'21'!I51,'22'!I51,'23'!I51,'24'!I51,'25'!I51,'26'!I51,'27'!I51,'28'!I51,'29'!I51,'30'!I51,'31'!I51,'32'!I51,'33'!I51,'34'!I51,'35'!I51,'36'!I92,'37'!I93,'38'!I93,'39'!I93,'40'!I93),"")</f>
        <v/>
      </c>
      <c r="G92" s="124" t="str">
        <f>IFERROR(AVERAGE('1'!O51,'2'!O51,'3'!O51,'4'!O51,'5'!O51,'6'!O51,'7'!O51,'8'!O51,'9'!O51,'10'!O51,'11'!O51,'12'!O51,'13'!O51,'14'!O51,'15'!O51,'16'!O51,'17'!O51,'18'!O51,'19'!O51,'20'!O51,'21'!O51,'22'!O51,'23'!O51,'24'!O51,'25'!O51,'26'!O51,'27'!O51,'28'!O51,'29'!O51,'30'!O51,'31'!O51,'32'!O51,'33'!O51,'34'!O51,'35'!O51,'36'!O92,'37'!O93,'38'!O93,'39'!O93,'40'!O93),"")</f>
        <v/>
      </c>
      <c r="H92" s="124" t="str">
        <f>IFERROR(AVERAGE('1'!U51,'2'!U51,'3'!U51,'4'!U51,'5'!U51,'6'!U51,'7'!U51,'8'!U51,'9'!U51,'10'!U51,'11'!U51,'12'!U51,'13'!U51,'14'!U51,'15'!U51,'16'!U51,'17'!U51,'18'!U51,'19'!U51,'20'!U51,'21'!U51,'22'!U51,'23'!U51,'24'!U51,'25'!U51,'26'!U51,'27'!U51,'28'!U51,'29'!U51,'30'!U51,'31'!U51,'32'!U51,'33'!U51,'34'!U51,'35'!U51,'36'!U92,'37'!U93,'38'!U93,'39'!U93,'40'!U93),"")</f>
        <v/>
      </c>
      <c r="I92" s="124" t="str">
        <f>IFERROR(AVERAGE('1'!AA51,'2'!AA51,'3'!AA51,'4'!AA51,'5'!AA51,'6'!AA51,'7'!AA51,'8'!AA51,'9'!AA51,'10'!AA51,'11'!AA51,'12'!AA51,'13'!AA51,'14'!AA51,'15'!AA51,'16'!AA51,'17'!AA51,'18'!AA51,'19'!AA51,'20'!AA51,'21'!AA51,'22'!AA51,'23'!AA51,'24'!AA51,'25'!AA51,'26'!AA51,'27'!AA51,'28'!AA51,'29'!AA51,'30'!AA51,'31'!AA51,'32'!AA51,'33'!AA51,'34'!AA51,'35'!AA51,'36'!AA92,'37'!AA93,'38'!AA93,'39'!AA93,'40'!AA93),"")</f>
        <v/>
      </c>
    </row>
    <row r="93" spans="1:9" s="2" customFormat="1" ht="15.75" customHeight="1" x14ac:dyDescent="0.25">
      <c r="A93"/>
      <c r="B93" s="1"/>
      <c r="C93" s="131" t="str">
        <f>Référentiel!C85</f>
        <v>Écoute active / Empathie</v>
      </c>
      <c r="D93" s="124">
        <f t="shared" si="4"/>
        <v>1</v>
      </c>
      <c r="E93" s="124">
        <f>IFERROR(AVERAGE('1'!D52,'2'!D52,'3'!D52,'4'!D52,'5'!D52,'6'!D52,'7'!D52,'8'!D52,'9'!D52,'10'!D52,'11'!D52,'12'!D52,'13'!D52,'14'!D52,'15'!D52,'16'!D52,'17'!D52,'18'!D52,'19'!D52,'20'!D52,'21'!D52,'22'!D52,'23'!D52,'24'!D52,'25'!D52,'26'!D52,'27'!D52,'28'!D52,'29'!D52,'30'!D52,'31'!D52,'32'!D52,'33'!D52,'34'!D52,'35'!D52,'36'!D93,'37'!D94,'38'!D94,'39'!D94,'40'!D94),"")</f>
        <v>1</v>
      </c>
      <c r="F93" s="124" t="str">
        <f>IFERROR(AVERAGE('1'!I52,'2'!I52,'3'!I52,'4'!I52,'5'!I52,'6'!I52,'7'!I52,'8'!I52,'9'!I52,'10'!I52,'11'!I52,'12'!I52,'13'!I52,'14'!I52,'15'!I52,'16'!I52,'17'!I52,'18'!I52,'19'!I52,'20'!I52,'21'!I52,'22'!I52,'23'!I52,'24'!I52,'25'!I52,'26'!I52,'27'!I52,'28'!I52,'29'!I52,'30'!I52,'31'!I52,'32'!I52,'33'!I52,'34'!I52,'35'!I52,'36'!I93,'37'!I94,'38'!I94,'39'!I94,'40'!I94),"")</f>
        <v/>
      </c>
      <c r="G93" s="124" t="str">
        <f>IFERROR(AVERAGE('1'!O52,'2'!O52,'3'!O52,'4'!O52,'5'!O52,'6'!O52,'7'!O52,'8'!O52,'9'!O52,'10'!O52,'11'!O52,'12'!O52,'13'!O52,'14'!O52,'15'!O52,'16'!O52,'17'!O52,'18'!O52,'19'!O52,'20'!O52,'21'!O52,'22'!O52,'23'!O52,'24'!O52,'25'!O52,'26'!O52,'27'!O52,'28'!O52,'29'!O52,'30'!O52,'31'!O52,'32'!O52,'33'!O52,'34'!O52,'35'!O52,'36'!O93,'37'!O94,'38'!O94,'39'!O94,'40'!O94),"")</f>
        <v/>
      </c>
      <c r="H93" s="124" t="str">
        <f>IFERROR(AVERAGE('1'!U52,'2'!U52,'3'!U52,'4'!U52,'5'!U52,'6'!U52,'7'!U52,'8'!U52,'9'!U52,'10'!U52,'11'!U52,'12'!U52,'13'!U52,'14'!U52,'15'!U52,'16'!U52,'17'!U52,'18'!U52,'19'!U52,'20'!U52,'21'!U52,'22'!U52,'23'!U52,'24'!U52,'25'!U52,'26'!U52,'27'!U52,'28'!U52,'29'!U52,'30'!U52,'31'!U52,'32'!U52,'33'!U52,'34'!U52,'35'!U52,'36'!U93,'37'!U94,'38'!U94,'39'!U94,'40'!U94),"")</f>
        <v/>
      </c>
      <c r="I93" s="124" t="str">
        <f>IFERROR(AVERAGE('1'!AA52,'2'!AA52,'3'!AA52,'4'!AA52,'5'!AA52,'6'!AA52,'7'!AA52,'8'!AA52,'9'!AA52,'10'!AA52,'11'!AA52,'12'!AA52,'13'!AA52,'14'!AA52,'15'!AA52,'16'!AA52,'17'!AA52,'18'!AA52,'19'!AA52,'20'!AA52,'21'!AA52,'22'!AA52,'23'!AA52,'24'!AA52,'25'!AA52,'26'!AA52,'27'!AA52,'28'!AA52,'29'!AA52,'30'!AA52,'31'!AA52,'32'!AA52,'33'!AA52,'34'!AA52,'35'!AA52,'36'!AA93,'37'!AA94,'38'!AA94,'39'!AA94,'40'!AA94),"")</f>
        <v/>
      </c>
    </row>
    <row r="94" spans="1:9" s="2" customFormat="1" ht="25.5" customHeight="1" x14ac:dyDescent="0.25">
      <c r="A94"/>
      <c r="B94" s="1"/>
      <c r="C94" s="131" t="str">
        <f>Référentiel!C86</f>
        <v>Directivité / Gestion de l'entretien</v>
      </c>
      <c r="D94" s="124">
        <f t="shared" si="4"/>
        <v>1</v>
      </c>
      <c r="E94" s="124">
        <f>IFERROR(AVERAGE('1'!D53,'2'!D53,'3'!D53,'4'!D53,'5'!D53,'6'!D53,'7'!D53,'8'!D53,'9'!D53,'10'!D53,'11'!D53,'12'!D53,'13'!D53,'14'!D53,'15'!D53,'16'!D53,'17'!D53,'18'!D53,'19'!D53,'20'!D53,'21'!D53,'22'!D53,'23'!D53,'24'!D53,'25'!D53,'26'!D53,'27'!D53,'28'!D53,'29'!D53,'30'!D53,'31'!D53,'32'!D53,'33'!D53,'34'!D53,'35'!D53,'36'!D94,'37'!D95,'38'!D95,'39'!D95,'40'!D95),"")</f>
        <v>1</v>
      </c>
      <c r="F94" s="124" t="str">
        <f>IFERROR(AVERAGE('1'!I53,'2'!I53,'3'!I53,'4'!I53,'5'!I53,'6'!I53,'7'!I53,'8'!I53,'9'!I53,'10'!I53,'11'!I53,'12'!I53,'13'!I53,'14'!I53,'15'!I53,'16'!I53,'17'!I53,'18'!I53,'19'!I53,'20'!I53,'21'!I53,'22'!I53,'23'!I53,'24'!I53,'25'!I53,'26'!I53,'27'!I53,'28'!I53,'29'!I53,'30'!I53,'31'!I53,'32'!I53,'33'!I53,'34'!I53,'35'!I53,'36'!I94,'37'!I95,'38'!I95,'39'!I95,'40'!I95),"")</f>
        <v/>
      </c>
      <c r="G94" s="124" t="str">
        <f>IFERROR(AVERAGE('1'!O53,'2'!O53,'3'!O53,'4'!O53,'5'!O53,'6'!O53,'7'!O53,'8'!O53,'9'!O53,'10'!O53,'11'!O53,'12'!O53,'13'!O53,'14'!O53,'15'!O53,'16'!O53,'17'!O53,'18'!O53,'19'!O53,'20'!O53,'21'!O53,'22'!O53,'23'!O53,'24'!O53,'25'!O53,'26'!O53,'27'!O53,'28'!O53,'29'!O53,'30'!O53,'31'!O53,'32'!O53,'33'!O53,'34'!O53,'35'!O53,'36'!O94,'37'!O95,'38'!O95,'39'!O95,'40'!O95),"")</f>
        <v/>
      </c>
      <c r="H94" s="124" t="str">
        <f>IFERROR(AVERAGE('1'!U53,'2'!U53,'3'!U53,'4'!U53,'5'!U53,'6'!U53,'7'!U53,'8'!U53,'9'!U53,'10'!U53,'11'!U53,'12'!U53,'13'!U53,'14'!U53,'15'!U53,'16'!U53,'17'!U53,'18'!U53,'19'!U53,'20'!U53,'21'!U53,'22'!U53,'23'!U53,'24'!U53,'25'!U53,'26'!U53,'27'!U53,'28'!U53,'29'!U53,'30'!U53,'31'!U53,'32'!U53,'33'!U53,'34'!U53,'35'!U53,'36'!U94,'37'!U95,'38'!U95,'39'!U95,'40'!U95),"")</f>
        <v/>
      </c>
      <c r="I94" s="124" t="str">
        <f>IFERROR(AVERAGE('1'!AA53,'2'!AA53,'3'!AA53,'4'!AA53,'5'!AA53,'6'!AA53,'7'!AA53,'8'!AA53,'9'!AA53,'10'!AA53,'11'!AA53,'12'!AA53,'13'!AA53,'14'!AA53,'15'!AA53,'16'!AA53,'17'!AA53,'18'!AA53,'19'!AA53,'20'!AA53,'21'!AA53,'22'!AA53,'23'!AA53,'24'!AA53,'25'!AA53,'26'!AA53,'27'!AA53,'28'!AA53,'29'!AA53,'30'!AA53,'31'!AA53,'32'!AA53,'33'!AA53,'34'!AA53,'35'!AA53,'36'!AA94,'37'!AA95,'38'!AA95,'39'!AA95,'40'!AA95),"")</f>
        <v/>
      </c>
    </row>
    <row r="95" spans="1:9" s="2" customFormat="1" ht="23.25" customHeight="1" x14ac:dyDescent="0.25">
      <c r="A95"/>
      <c r="B95" s="1"/>
      <c r="C95" s="131" t="str">
        <f>Référentiel!C87</f>
        <v>Pro activité &amp; valorisation</v>
      </c>
      <c r="D95" s="124">
        <f t="shared" si="4"/>
        <v>1</v>
      </c>
      <c r="E95" s="124">
        <f>IFERROR(AVERAGE('1'!D54,'2'!D54,'3'!D54,'4'!D54,'5'!D54,'6'!D54,'7'!D54,'8'!D54,'9'!D54,'10'!D54,'11'!D54,'12'!D54,'13'!D54,'14'!D54,'15'!D54,'16'!D54,'17'!D54,'18'!D54,'19'!D54,'20'!D54,'21'!D54,'22'!D54,'23'!D54,'24'!D54,'25'!D54,'26'!D54,'27'!D54,'28'!D54,'29'!D54,'30'!D54,'31'!D54,'32'!D54,'33'!D54,'34'!D54,'35'!D54,'36'!D95,'37'!D96,'38'!D96,'39'!D96,'40'!D96),"")</f>
        <v>1</v>
      </c>
      <c r="F95" s="124" t="str">
        <f>IFERROR(AVERAGE('1'!I54,'2'!I54,'3'!I54,'4'!I54,'5'!I54,'6'!I54,'7'!I54,'8'!I54,'9'!I54,'10'!I54,'11'!I54,'12'!I54,'13'!I54,'14'!I54,'15'!I54,'16'!I54,'17'!I54,'18'!I54,'19'!I54,'20'!I54,'21'!I54,'22'!I54,'23'!I54,'24'!I54,'25'!I54,'26'!I54,'27'!I54,'28'!I54,'29'!I54,'30'!I54,'31'!I54,'32'!I54,'33'!I54,'34'!I54,'35'!I54,'36'!I95,'37'!I96,'38'!I96,'39'!I96,'40'!I96),"")</f>
        <v/>
      </c>
      <c r="G95" s="124" t="str">
        <f>IFERROR(AVERAGE('1'!O54,'2'!O54,'3'!O54,'4'!O54,'5'!O54,'6'!O54,'7'!O54,'8'!O54,'9'!O54,'10'!O54,'11'!O54,'12'!O54,'13'!O54,'14'!O54,'15'!O54,'16'!O54,'17'!O54,'18'!O54,'19'!O54,'20'!O54,'21'!O54,'22'!O54,'23'!O54,'24'!O54,'25'!O54,'26'!O54,'27'!O54,'28'!O54,'29'!O54,'30'!O54,'31'!O54,'32'!O54,'33'!O54,'34'!O54,'35'!O54,'36'!O95,'37'!O96,'38'!O96,'39'!O96,'40'!O96),"")</f>
        <v/>
      </c>
      <c r="H95" s="124" t="str">
        <f>IFERROR(AVERAGE('1'!U54,'2'!U54,'3'!U54,'4'!U54,'5'!U54,'6'!U54,'7'!U54,'8'!U54,'9'!U54,'10'!U54,'11'!U54,'12'!U54,'13'!U54,'14'!U54,'15'!U54,'16'!U54,'17'!U54,'18'!U54,'19'!U54,'20'!U54,'21'!U54,'22'!U54,'23'!U54,'24'!U54,'25'!U54,'26'!U54,'27'!U54,'28'!U54,'29'!U54,'30'!U54,'31'!U54,'32'!U54,'33'!U54,'34'!U54,'35'!U54,'36'!U95,'37'!U96,'38'!U96,'39'!U96,'40'!U96),"")</f>
        <v/>
      </c>
      <c r="I95" s="124" t="str">
        <f>IFERROR(AVERAGE('1'!AA54,'2'!AA54,'3'!AA54,'4'!AA54,'5'!AA54,'6'!AA54,'7'!AA54,'8'!AA54,'9'!AA54,'10'!AA54,'11'!AA54,'12'!AA54,'13'!AA54,'14'!AA54,'15'!AA54,'16'!AA54,'17'!AA54,'18'!AA54,'19'!AA54,'20'!AA54,'21'!AA54,'22'!AA54,'23'!AA54,'24'!AA54,'25'!AA54,'26'!AA54,'27'!AA54,'28'!AA54,'29'!AA54,'30'!AA54,'31'!AA54,'32'!AA54,'33'!AA54,'34'!AA54,'35'!AA54,'36'!AA95,'37'!AA96,'38'!AA96,'39'!AA96,'40'!AA96),"")</f>
        <v/>
      </c>
    </row>
    <row r="96" spans="1:9" s="2" customFormat="1" ht="26.25" customHeight="1" x14ac:dyDescent="0.25">
      <c r="A96"/>
      <c r="B96" s="1"/>
      <c r="C96" s="131" t="str">
        <f>Référentiel!C88</f>
        <v>Capital confiance / Qualité relationnelle</v>
      </c>
      <c r="D96" s="124">
        <f t="shared" si="4"/>
        <v>1</v>
      </c>
      <c r="E96" s="124">
        <f>IFERROR(AVERAGE('1'!D55,'2'!D55,'3'!D55,'4'!D55,'5'!D55,'6'!D55,'7'!D55,'8'!D55,'9'!D55,'10'!D55,'11'!D55,'12'!D55,'13'!D55,'14'!D55,'15'!D55,'16'!D55,'17'!D55,'18'!D55,'19'!D55,'20'!D55,'21'!D55,'22'!D55,'23'!D55,'24'!D55,'25'!D55,'26'!D55,'27'!D55,'28'!D55,'29'!D55,'30'!D55,'31'!D55,'32'!D55,'33'!D55,'34'!D55,'35'!D55,'36'!D96,'37'!D97,'38'!D97,'39'!D97,'40'!D97),"")</f>
        <v>1</v>
      </c>
      <c r="F96" s="124" t="str">
        <f>IFERROR(AVERAGE('1'!I55,'2'!I55,'3'!I55,'4'!I55,'5'!I55,'6'!I55,'7'!I55,'8'!I55,'9'!I55,'10'!I55,'11'!I55,'12'!I55,'13'!I55,'14'!I55,'15'!I55,'16'!I55,'17'!I55,'18'!I55,'19'!I55,'20'!I55,'21'!I55,'22'!I55,'23'!I55,'24'!I55,'25'!I55,'26'!I55,'27'!I55,'28'!I55,'29'!I55,'30'!I55,'31'!I55,'32'!I55,'33'!I55,'34'!I55,'35'!I55,'36'!I96,'37'!I97,'38'!I97,'39'!I97,'40'!I97),"")</f>
        <v/>
      </c>
      <c r="G96" s="124" t="str">
        <f>IFERROR(AVERAGE('1'!O55,'2'!O55,'3'!O55,'4'!O55,'5'!O55,'6'!O55,'7'!O55,'8'!O55,'9'!O55,'10'!O55,'11'!O55,'12'!O55,'13'!O55,'14'!O55,'15'!O55,'16'!O55,'17'!O55,'18'!O55,'19'!O55,'20'!O55,'21'!O55,'22'!O55,'23'!O55,'24'!O55,'25'!O55,'26'!O55,'27'!O55,'28'!O55,'29'!O55,'30'!O55,'31'!O55,'32'!O55,'33'!O55,'34'!O55,'35'!O55,'36'!O96,'37'!O97,'38'!O97,'39'!O97,'40'!O97),"")</f>
        <v/>
      </c>
      <c r="H96" s="124" t="str">
        <f>IFERROR(AVERAGE('1'!U55,'2'!U55,'3'!U55,'4'!U55,'5'!U55,'6'!U55,'7'!U55,'8'!U55,'9'!U55,'10'!U55,'11'!U55,'12'!U55,'13'!U55,'14'!U55,'15'!U55,'16'!U55,'17'!U55,'18'!U55,'19'!U55,'20'!U55,'21'!U55,'22'!U55,'23'!U55,'24'!U55,'25'!U55,'26'!U55,'27'!U55,'28'!U55,'29'!U55,'30'!U55,'31'!U55,'32'!U55,'33'!U55,'34'!U55,'35'!U55,'36'!U96,'37'!U97,'38'!U97,'39'!U97,'40'!U97),"")</f>
        <v/>
      </c>
      <c r="I96" s="124" t="str">
        <f>IFERROR(AVERAGE('1'!AA55,'2'!AA55,'3'!AA55,'4'!AA55,'5'!AA55,'6'!AA55,'7'!AA55,'8'!AA55,'9'!AA55,'10'!AA55,'11'!AA55,'12'!AA55,'13'!AA55,'14'!AA55,'15'!AA55,'16'!AA55,'17'!AA55,'18'!AA55,'19'!AA55,'20'!AA55,'21'!AA55,'22'!AA55,'23'!AA55,'24'!AA55,'25'!AA55,'26'!AA55,'27'!AA55,'28'!AA55,'29'!AA55,'30'!AA55,'31'!AA55,'32'!AA55,'33'!AA55,'34'!AA55,'35'!AA55,'36'!AA96,'37'!AA97,'38'!AA97,'39'!AA97,'40'!AA97),"")</f>
        <v/>
      </c>
    </row>
    <row r="97" spans="1:9" s="2" customFormat="1" ht="25.5" hidden="1" customHeight="1" x14ac:dyDescent="0.25">
      <c r="A97"/>
      <c r="B97" s="1"/>
      <c r="C97" s="131" t="str">
        <f>Référentiel!C87</f>
        <v>Pro activité &amp; valorisation</v>
      </c>
      <c r="D97" s="124" t="str">
        <f t="shared" si="4"/>
        <v/>
      </c>
      <c r="E97" s="124" t="str">
        <f>IFERROR(AVERAGE('1'!#REF!,'2'!#REF!,'3'!#REF!,'4'!#REF!,'5'!#REF!,'6'!#REF!,'7'!#REF!,'8'!#REF!,'9'!#REF!,'10'!#REF!,'11'!#REF!,'12'!#REF!,'13'!#REF!,'14'!#REF!,'15'!#REF!,'16'!#REF!,'17'!#REF!,'18'!#REF!,'19'!#REF!,'20'!#REF!,'21'!#REF!,'22'!#REF!,'23'!#REF!,'24'!#REF!,'25'!#REF!,'26'!#REF!,'27'!#REF!,'28'!#REF!,'29'!#REF!,'30'!#REF!,'31'!#REF!,'32'!#REF!,'33'!#REF!,'34'!#REF!,'35'!#REF!,'36'!D97,'37'!D98,'38'!D98,'39'!D98,'40'!D98),"")</f>
        <v/>
      </c>
      <c r="F97" s="124" t="str">
        <f>IFERROR(AVERAGE('1'!#REF!,'2'!#REF!,'3'!#REF!,'4'!#REF!,'5'!#REF!,'6'!#REF!,'7'!#REF!,'8'!#REF!,'9'!#REF!,'10'!#REF!,'11'!#REF!,'12'!#REF!,'13'!#REF!,'14'!#REF!,'15'!#REF!,'16'!#REF!,'17'!#REF!,'18'!#REF!,'19'!#REF!,'20'!#REF!,'21'!#REF!,'22'!#REF!,'23'!#REF!,'24'!#REF!,'25'!#REF!,'26'!#REF!,'27'!#REF!,'28'!#REF!,'29'!#REF!,'30'!#REF!,'31'!#REF!,'32'!#REF!,'33'!#REF!,'34'!#REF!,'35'!#REF!,'36'!I97,'37'!I98,'38'!I98,'39'!I98,'40'!I98),"")</f>
        <v/>
      </c>
      <c r="G97" s="124" t="str">
        <f>IFERROR(AVERAGE('1'!#REF!,'2'!#REF!,'3'!#REF!,'4'!#REF!,'5'!#REF!,'6'!#REF!,'7'!#REF!,'8'!#REF!,'9'!#REF!,'10'!#REF!,'11'!#REF!,'12'!#REF!,'13'!#REF!,'14'!#REF!,'15'!#REF!,'16'!#REF!,'17'!#REF!,'18'!#REF!,'19'!#REF!,'20'!#REF!,'21'!#REF!,'22'!#REF!,'23'!#REF!,'24'!#REF!,'25'!#REF!,'26'!#REF!,'27'!#REF!,'28'!#REF!,'29'!#REF!,'30'!#REF!,'31'!#REF!,'32'!#REF!,'33'!#REF!,'34'!#REF!,'35'!#REF!,'36'!O97,'37'!O98,'38'!O98,'39'!O98,'40'!O98),"")</f>
        <v/>
      </c>
      <c r="H97" s="124" t="str">
        <f>IFERROR(AVERAGE('1'!#REF!,'2'!#REF!,'3'!#REF!,'4'!#REF!,'5'!#REF!,'6'!#REF!,'7'!#REF!,'8'!#REF!,'9'!#REF!,'10'!#REF!,'11'!#REF!,'12'!#REF!,'13'!#REF!,'14'!#REF!,'15'!#REF!,'16'!#REF!,'17'!#REF!,'18'!#REF!,'19'!#REF!,'20'!#REF!,'21'!#REF!,'22'!#REF!,'23'!#REF!,'24'!#REF!,'25'!#REF!,'26'!#REF!,'27'!#REF!,'28'!#REF!,'29'!#REF!,'30'!#REF!,'31'!#REF!,'32'!#REF!,'33'!#REF!,'34'!#REF!,'35'!#REF!,'36'!U97,'37'!U98,'38'!U98,'39'!U98,'40'!U98),"")</f>
        <v/>
      </c>
      <c r="I97" s="124" t="str">
        <f>IFERROR(AVERAGE('1'!#REF!,'2'!#REF!,'3'!#REF!,'4'!#REF!,'5'!#REF!,'6'!#REF!,'7'!#REF!,'8'!#REF!,'9'!#REF!,'10'!#REF!,'11'!#REF!,'12'!#REF!,'13'!#REF!,'14'!#REF!,'15'!#REF!,'16'!#REF!,'17'!#REF!,'18'!#REF!,'19'!#REF!,'20'!#REF!,'21'!#REF!,'22'!#REF!,'23'!#REF!,'24'!#REF!,'25'!#REF!,'26'!#REF!,'27'!#REF!,'28'!#REF!,'29'!#REF!,'30'!#REF!,'31'!#REF!,'32'!#REF!,'33'!#REF!,'34'!#REF!,'35'!#REF!,'36'!AA97,'37'!AA98,'38'!AA98,'39'!AA98,'40'!AA98),"")</f>
        <v/>
      </c>
    </row>
    <row r="98" spans="1:9" s="2" customFormat="1" ht="15" hidden="1" customHeight="1" x14ac:dyDescent="0.25">
      <c r="A98"/>
      <c r="B98" s="1"/>
      <c r="C98" s="131" t="str">
        <f>Référentiel!C88</f>
        <v>Capital confiance / Qualité relationnelle</v>
      </c>
      <c r="D98" s="124" t="str">
        <f t="shared" si="4"/>
        <v/>
      </c>
      <c r="E98" s="124" t="str">
        <f>IFERROR(AVERAGE('1'!#REF!,'2'!#REF!,'3'!#REF!,'4'!#REF!,'5'!#REF!,'6'!#REF!,'7'!#REF!,'8'!#REF!,'9'!#REF!,'10'!#REF!,'11'!#REF!,'12'!#REF!,'13'!#REF!,'14'!#REF!,'15'!#REF!,'16'!#REF!,'17'!#REF!,'18'!#REF!,'19'!#REF!,'20'!#REF!,'21'!#REF!,'22'!#REF!,'23'!#REF!,'24'!#REF!,'25'!#REF!,'26'!#REF!,'27'!#REF!,'28'!#REF!,'29'!#REF!,'30'!#REF!,'31'!#REF!,'32'!#REF!,'33'!#REF!,'34'!#REF!,'35'!#REF!,'36'!D98,'37'!D99,'38'!D99,'39'!D99,'40'!D99),"")</f>
        <v/>
      </c>
      <c r="F98" s="124" t="str">
        <f>IFERROR(AVERAGE('1'!#REF!,'2'!#REF!,'3'!#REF!,'4'!#REF!,'5'!#REF!,'6'!#REF!,'7'!#REF!,'8'!#REF!,'9'!#REF!,'10'!#REF!,'11'!#REF!,'12'!#REF!,'13'!#REF!,'14'!#REF!,'15'!#REF!,'16'!#REF!,'17'!#REF!,'18'!#REF!,'19'!#REF!,'20'!#REF!,'21'!#REF!,'22'!#REF!,'23'!#REF!,'24'!#REF!,'25'!#REF!,'26'!#REF!,'27'!#REF!,'28'!#REF!,'29'!#REF!,'30'!#REF!,'31'!#REF!,'32'!#REF!,'33'!#REF!,'34'!#REF!,'35'!#REF!,'36'!I98,'37'!I99,'38'!I99,'39'!I99,'40'!I99),"")</f>
        <v/>
      </c>
      <c r="G98" s="124" t="str">
        <f>IFERROR(AVERAGE('1'!#REF!,'2'!#REF!,'3'!#REF!,'4'!#REF!,'5'!#REF!,'6'!#REF!,'7'!#REF!,'8'!#REF!,'9'!#REF!,'10'!#REF!,'11'!#REF!,'12'!#REF!,'13'!#REF!,'14'!#REF!,'15'!#REF!,'16'!#REF!,'17'!#REF!,'18'!#REF!,'19'!#REF!,'20'!#REF!,'21'!#REF!,'22'!#REF!,'23'!#REF!,'24'!#REF!,'25'!#REF!,'26'!#REF!,'27'!#REF!,'28'!#REF!,'29'!#REF!,'30'!#REF!,'31'!#REF!,'32'!#REF!,'33'!#REF!,'34'!#REF!,'35'!#REF!,'36'!O98,'37'!O99,'38'!O99,'39'!O99,'40'!O99),"")</f>
        <v/>
      </c>
      <c r="H98" s="124" t="str">
        <f>IFERROR(AVERAGE('1'!#REF!,'2'!#REF!,'3'!#REF!,'4'!#REF!,'5'!#REF!,'6'!#REF!,'7'!#REF!,'8'!#REF!,'9'!#REF!,'10'!#REF!,'11'!#REF!,'12'!#REF!,'13'!#REF!,'14'!#REF!,'15'!#REF!,'16'!#REF!,'17'!#REF!,'18'!#REF!,'19'!#REF!,'20'!#REF!,'21'!#REF!,'22'!#REF!,'23'!#REF!,'24'!#REF!,'25'!#REF!,'26'!#REF!,'27'!#REF!,'28'!#REF!,'29'!#REF!,'30'!#REF!,'31'!#REF!,'32'!#REF!,'33'!#REF!,'34'!#REF!,'35'!#REF!,'36'!U98,'37'!U99,'38'!U99,'39'!U99,'40'!U99),"")</f>
        <v/>
      </c>
      <c r="I98" s="124" t="str">
        <f>IFERROR(AVERAGE('1'!#REF!,'2'!#REF!,'3'!#REF!,'4'!#REF!,'5'!#REF!,'6'!#REF!,'7'!#REF!,'8'!#REF!,'9'!#REF!,'10'!#REF!,'11'!#REF!,'12'!#REF!,'13'!#REF!,'14'!#REF!,'15'!#REF!,'16'!#REF!,'17'!#REF!,'18'!#REF!,'19'!#REF!,'20'!#REF!,'21'!#REF!,'22'!#REF!,'23'!#REF!,'24'!#REF!,'25'!#REF!,'26'!#REF!,'27'!#REF!,'28'!#REF!,'29'!#REF!,'30'!#REF!,'31'!#REF!,'32'!#REF!,'33'!#REF!,'34'!#REF!,'35'!#REF!,'36'!AA98,'37'!AA99,'38'!AA99,'39'!AA99,'40'!AA99),"")</f>
        <v/>
      </c>
    </row>
    <row r="99" spans="1:9" s="2" customFormat="1" ht="21" hidden="1" customHeight="1" x14ac:dyDescent="0.25">
      <c r="A99"/>
      <c r="B99" s="1"/>
      <c r="C99" s="131">
        <f>Référentiel!C89</f>
        <v>0</v>
      </c>
      <c r="D99" s="124" t="str">
        <f t="shared" si="4"/>
        <v/>
      </c>
      <c r="E99" s="124" t="str">
        <f>IFERROR(AVERAGE('1'!#REF!,'2'!#REF!,'3'!#REF!,'4'!#REF!,'5'!#REF!,'6'!#REF!,'7'!#REF!,'8'!#REF!,'9'!#REF!,'10'!#REF!,'11'!#REF!,'12'!#REF!,'13'!#REF!,'14'!#REF!,'15'!#REF!,'16'!#REF!,'17'!#REF!,'18'!#REF!,'19'!#REF!,'20'!#REF!,'21'!#REF!,'22'!#REF!,'23'!#REF!,'24'!#REF!,'25'!#REF!,'26'!#REF!,'27'!#REF!,'28'!#REF!,'29'!#REF!,'30'!#REF!,'31'!#REF!,'32'!#REF!,'33'!#REF!,'34'!#REF!,'35'!#REF!,'36'!D99,'37'!D100,'38'!D100,'39'!D100,'40'!D100),"")</f>
        <v/>
      </c>
      <c r="F99" s="124" t="str">
        <f>IFERROR(AVERAGE('1'!#REF!,'2'!#REF!,'3'!#REF!,'4'!#REF!,'5'!#REF!,'6'!#REF!,'7'!#REF!,'8'!#REF!,'9'!#REF!,'10'!#REF!,'11'!#REF!,'12'!#REF!,'13'!#REF!,'14'!#REF!,'15'!#REF!,'16'!#REF!,'17'!#REF!,'18'!#REF!,'19'!#REF!,'20'!#REF!,'21'!#REF!,'22'!#REF!,'23'!#REF!,'24'!#REF!,'25'!#REF!,'26'!#REF!,'27'!#REF!,'28'!#REF!,'29'!#REF!,'30'!#REF!,'31'!#REF!,'32'!#REF!,'33'!#REF!,'34'!#REF!,'35'!#REF!,'36'!I99,'37'!I100,'38'!I100,'39'!I100,'40'!I100),"")</f>
        <v/>
      </c>
      <c r="G99" s="124" t="str">
        <f>IFERROR(AVERAGE('1'!#REF!,'2'!#REF!,'3'!#REF!,'4'!#REF!,'5'!#REF!,'6'!#REF!,'7'!#REF!,'8'!#REF!,'9'!#REF!,'10'!#REF!,'11'!#REF!,'12'!#REF!,'13'!#REF!,'14'!#REF!,'15'!#REF!,'16'!#REF!,'17'!#REF!,'18'!#REF!,'19'!#REF!,'20'!#REF!,'21'!#REF!,'22'!#REF!,'23'!#REF!,'24'!#REF!,'25'!#REF!,'26'!#REF!,'27'!#REF!,'28'!#REF!,'29'!#REF!,'30'!#REF!,'31'!#REF!,'32'!#REF!,'33'!#REF!,'34'!#REF!,'35'!#REF!,'36'!O99,'37'!O100,'38'!O100,'39'!O100,'40'!O100),"")</f>
        <v/>
      </c>
      <c r="H99" s="124" t="str">
        <f>IFERROR(AVERAGE('1'!#REF!,'2'!#REF!,'3'!#REF!,'4'!#REF!,'5'!#REF!,'6'!#REF!,'7'!#REF!,'8'!#REF!,'9'!#REF!,'10'!#REF!,'11'!#REF!,'12'!#REF!,'13'!#REF!,'14'!#REF!,'15'!#REF!,'16'!#REF!,'17'!#REF!,'18'!#REF!,'19'!#REF!,'20'!#REF!,'21'!#REF!,'22'!#REF!,'23'!#REF!,'24'!#REF!,'25'!#REF!,'26'!#REF!,'27'!#REF!,'28'!#REF!,'29'!#REF!,'30'!#REF!,'31'!#REF!,'32'!#REF!,'33'!#REF!,'34'!#REF!,'35'!#REF!,'36'!U99,'37'!U100,'38'!U100,'39'!U100,'40'!U100),"")</f>
        <v/>
      </c>
      <c r="I99" s="124" t="str">
        <f>IFERROR(AVERAGE('1'!#REF!,'2'!#REF!,'3'!#REF!,'4'!#REF!,'5'!#REF!,'6'!#REF!,'7'!#REF!,'8'!#REF!,'9'!#REF!,'10'!#REF!,'11'!#REF!,'12'!#REF!,'13'!#REF!,'14'!#REF!,'15'!#REF!,'16'!#REF!,'17'!#REF!,'18'!#REF!,'19'!#REF!,'20'!#REF!,'21'!#REF!,'22'!#REF!,'23'!#REF!,'24'!#REF!,'25'!#REF!,'26'!#REF!,'27'!#REF!,'28'!#REF!,'29'!#REF!,'30'!#REF!,'31'!#REF!,'32'!#REF!,'33'!#REF!,'34'!#REF!,'35'!#REF!,'36'!AA99,'37'!AA100,'38'!AA100,'39'!AA100,'40'!AA100),"")</f>
        <v/>
      </c>
    </row>
    <row r="100" spans="1:9" s="2" customFormat="1" ht="25.5" hidden="1" customHeight="1" x14ac:dyDescent="0.25">
      <c r="A100"/>
      <c r="B100" s="1"/>
      <c r="C100" s="131">
        <f>Référentiel!C90</f>
        <v>0</v>
      </c>
      <c r="D100" s="124" t="str">
        <f t="shared" si="4"/>
        <v/>
      </c>
      <c r="E100" s="124" t="str">
        <f>IFERROR(AVERAGE('1'!#REF!,'2'!#REF!,'3'!#REF!,'4'!#REF!,'5'!#REF!,'6'!#REF!,'7'!#REF!,'8'!#REF!,'9'!#REF!,'10'!#REF!,'11'!#REF!,'12'!#REF!,'13'!#REF!,'14'!#REF!,'15'!#REF!,'16'!#REF!,'17'!#REF!,'18'!#REF!,'19'!#REF!,'20'!#REF!,'21'!#REF!,'22'!#REF!,'23'!#REF!,'24'!#REF!,'25'!#REF!,'26'!#REF!,'27'!#REF!,'28'!#REF!,'29'!#REF!,'30'!#REF!,'31'!#REF!,'32'!#REF!,'33'!#REF!,'34'!#REF!,'35'!#REF!,'36'!D100,'37'!D101,'38'!D101,'39'!D101,'40'!D101),"")</f>
        <v/>
      </c>
      <c r="F100" s="124" t="str">
        <f>IFERROR(AVERAGE('1'!#REF!,'2'!#REF!,'3'!#REF!,'4'!#REF!,'5'!#REF!,'6'!#REF!,'7'!#REF!,'8'!#REF!,'9'!#REF!,'10'!#REF!,'11'!#REF!,'12'!#REF!,'13'!#REF!,'14'!#REF!,'15'!#REF!,'16'!#REF!,'17'!#REF!,'18'!#REF!,'19'!#REF!,'20'!#REF!,'21'!#REF!,'22'!#REF!,'23'!#REF!,'24'!#REF!,'25'!#REF!,'26'!#REF!,'27'!#REF!,'28'!#REF!,'29'!#REF!,'30'!#REF!,'31'!#REF!,'32'!#REF!,'33'!#REF!,'34'!#REF!,'35'!#REF!,'36'!I100,'37'!I101,'38'!I101,'39'!I101,'40'!I101),"")</f>
        <v/>
      </c>
      <c r="G100" s="124" t="str">
        <f>IFERROR(AVERAGE('1'!#REF!,'2'!#REF!,'3'!#REF!,'4'!#REF!,'5'!#REF!,'6'!#REF!,'7'!#REF!,'8'!#REF!,'9'!#REF!,'10'!#REF!,'11'!#REF!,'12'!#REF!,'13'!#REF!,'14'!#REF!,'15'!#REF!,'16'!#REF!,'17'!#REF!,'18'!#REF!,'19'!#REF!,'20'!#REF!,'21'!#REF!,'22'!#REF!,'23'!#REF!,'24'!#REF!,'25'!#REF!,'26'!#REF!,'27'!#REF!,'28'!#REF!,'29'!#REF!,'30'!#REF!,'31'!#REF!,'32'!#REF!,'33'!#REF!,'34'!#REF!,'35'!#REF!,'36'!O100,'37'!O101,'38'!O101,'39'!O101,'40'!O101),"")</f>
        <v/>
      </c>
      <c r="H100" s="124" t="str">
        <f>IFERROR(AVERAGE('1'!#REF!,'2'!#REF!,'3'!#REF!,'4'!#REF!,'5'!#REF!,'6'!#REF!,'7'!#REF!,'8'!#REF!,'9'!#REF!,'10'!#REF!,'11'!#REF!,'12'!#REF!,'13'!#REF!,'14'!#REF!,'15'!#REF!,'16'!#REF!,'17'!#REF!,'18'!#REF!,'19'!#REF!,'20'!#REF!,'21'!#REF!,'22'!#REF!,'23'!#REF!,'24'!#REF!,'25'!#REF!,'26'!#REF!,'27'!#REF!,'28'!#REF!,'29'!#REF!,'30'!#REF!,'31'!#REF!,'32'!#REF!,'33'!#REF!,'34'!#REF!,'35'!#REF!,'36'!U100,'37'!U101,'38'!U101,'39'!U101,'40'!U101),"")</f>
        <v/>
      </c>
      <c r="I100" s="124" t="str">
        <f>IFERROR(AVERAGE('1'!#REF!,'2'!#REF!,'3'!#REF!,'4'!#REF!,'5'!#REF!,'6'!#REF!,'7'!#REF!,'8'!#REF!,'9'!#REF!,'10'!#REF!,'11'!#REF!,'12'!#REF!,'13'!#REF!,'14'!#REF!,'15'!#REF!,'16'!#REF!,'17'!#REF!,'18'!#REF!,'19'!#REF!,'20'!#REF!,'21'!#REF!,'22'!#REF!,'23'!#REF!,'24'!#REF!,'25'!#REF!,'26'!#REF!,'27'!#REF!,'28'!#REF!,'29'!#REF!,'30'!#REF!,'31'!#REF!,'32'!#REF!,'33'!#REF!,'34'!#REF!,'35'!#REF!,'36'!AA100,'37'!AA101,'38'!AA101,'39'!AA101,'40'!AA101),"")</f>
        <v/>
      </c>
    </row>
    <row r="101" spans="1:9" s="2" customFormat="1" ht="30" hidden="1" customHeight="1" x14ac:dyDescent="0.25">
      <c r="A101"/>
      <c r="B101" s="1"/>
      <c r="C101" s="131">
        <f>Référentiel!C91</f>
        <v>0</v>
      </c>
      <c r="D101" s="124" t="str">
        <f t="shared" si="4"/>
        <v/>
      </c>
      <c r="E101" s="124" t="str">
        <f>IFERROR(AVERAGE('1'!#REF!,'2'!#REF!,'3'!#REF!,'4'!#REF!,'5'!#REF!,'6'!#REF!,'7'!#REF!,'8'!#REF!,'9'!#REF!,'10'!#REF!,'11'!#REF!,'12'!#REF!,'13'!#REF!,'14'!#REF!,'15'!#REF!,'16'!#REF!,'17'!#REF!,'18'!#REF!,'19'!#REF!,'20'!#REF!,'21'!#REF!,'22'!#REF!,'23'!#REF!,'24'!#REF!,'25'!#REF!,'26'!#REF!,'27'!#REF!,'28'!#REF!,'29'!#REF!,'30'!#REF!,'31'!#REF!,'32'!#REF!,'33'!#REF!,'34'!#REF!,'35'!#REF!,'36'!D101,'37'!D102,'38'!D102,'39'!D102,'40'!D102),"")</f>
        <v/>
      </c>
      <c r="F101" s="124" t="str">
        <f>IFERROR(AVERAGE('1'!#REF!,'2'!#REF!,'3'!#REF!,'4'!#REF!,'5'!#REF!,'6'!#REF!,'7'!#REF!,'8'!#REF!,'9'!#REF!,'10'!#REF!,'11'!#REF!,'12'!#REF!,'13'!#REF!,'14'!#REF!,'15'!#REF!,'16'!#REF!,'17'!#REF!,'18'!#REF!,'19'!#REF!,'20'!#REF!,'21'!#REF!,'22'!#REF!,'23'!#REF!,'24'!#REF!,'25'!#REF!,'26'!#REF!,'27'!#REF!,'28'!#REF!,'29'!#REF!,'30'!#REF!,'31'!#REF!,'32'!#REF!,'33'!#REF!,'34'!#REF!,'35'!#REF!,'36'!I101,'37'!I102,'38'!I102,'39'!I102,'40'!I102),"")</f>
        <v/>
      </c>
      <c r="G101" s="124" t="str">
        <f>IFERROR(AVERAGE('1'!#REF!,'2'!#REF!,'3'!#REF!,'4'!#REF!,'5'!#REF!,'6'!#REF!,'7'!#REF!,'8'!#REF!,'9'!#REF!,'10'!#REF!,'11'!#REF!,'12'!#REF!,'13'!#REF!,'14'!#REF!,'15'!#REF!,'16'!#REF!,'17'!#REF!,'18'!#REF!,'19'!#REF!,'20'!#REF!,'21'!#REF!,'22'!#REF!,'23'!#REF!,'24'!#REF!,'25'!#REF!,'26'!#REF!,'27'!#REF!,'28'!#REF!,'29'!#REF!,'30'!#REF!,'31'!#REF!,'32'!#REF!,'33'!#REF!,'34'!#REF!,'35'!#REF!,'36'!O101,'37'!O102,'38'!O102,'39'!O102,'40'!O102),"")</f>
        <v/>
      </c>
      <c r="H101" s="124" t="str">
        <f>IFERROR(AVERAGE('1'!#REF!,'2'!#REF!,'3'!#REF!,'4'!#REF!,'5'!#REF!,'6'!#REF!,'7'!#REF!,'8'!#REF!,'9'!#REF!,'10'!#REF!,'11'!#REF!,'12'!#REF!,'13'!#REF!,'14'!#REF!,'15'!#REF!,'16'!#REF!,'17'!#REF!,'18'!#REF!,'19'!#REF!,'20'!#REF!,'21'!#REF!,'22'!#REF!,'23'!#REF!,'24'!#REF!,'25'!#REF!,'26'!#REF!,'27'!#REF!,'28'!#REF!,'29'!#REF!,'30'!#REF!,'31'!#REF!,'32'!#REF!,'33'!#REF!,'34'!#REF!,'35'!#REF!,'36'!U101,'37'!U102,'38'!U102,'39'!U102,'40'!U102),"")</f>
        <v/>
      </c>
      <c r="I101" s="124" t="str">
        <f>IFERROR(AVERAGE('1'!#REF!,'2'!#REF!,'3'!#REF!,'4'!#REF!,'5'!#REF!,'6'!#REF!,'7'!#REF!,'8'!#REF!,'9'!#REF!,'10'!#REF!,'11'!#REF!,'12'!#REF!,'13'!#REF!,'14'!#REF!,'15'!#REF!,'16'!#REF!,'17'!#REF!,'18'!#REF!,'19'!#REF!,'20'!#REF!,'21'!#REF!,'22'!#REF!,'23'!#REF!,'24'!#REF!,'25'!#REF!,'26'!#REF!,'27'!#REF!,'28'!#REF!,'29'!#REF!,'30'!#REF!,'31'!#REF!,'32'!#REF!,'33'!#REF!,'34'!#REF!,'35'!#REF!,'36'!AA101,'37'!AA102,'38'!AA102,'39'!AA102,'40'!AA102),"")</f>
        <v/>
      </c>
    </row>
    <row r="102" spans="1:9" s="2" customFormat="1" ht="22.5" hidden="1" customHeight="1" x14ac:dyDescent="0.25">
      <c r="A102"/>
      <c r="B102" s="1"/>
      <c r="C102" s="131">
        <f>Référentiel!C92</f>
        <v>0</v>
      </c>
      <c r="D102" s="124" t="str">
        <f t="shared" si="4"/>
        <v/>
      </c>
      <c r="E102" s="124" t="str">
        <f>IFERROR(AVERAGE('1'!#REF!,'2'!#REF!,'3'!#REF!,'4'!#REF!,'5'!#REF!,'6'!#REF!,'7'!#REF!,'8'!#REF!,'9'!#REF!,'10'!#REF!,'11'!#REF!,'12'!#REF!,'13'!#REF!,'14'!#REF!,'15'!#REF!,'16'!#REF!,'17'!#REF!,'18'!#REF!,'19'!#REF!,'20'!#REF!,'21'!#REF!,'22'!#REF!,'23'!#REF!,'24'!#REF!,'25'!#REF!,'26'!#REF!,'27'!#REF!,'28'!#REF!,'29'!#REF!,'30'!#REF!,'31'!#REF!,'32'!#REF!,'33'!#REF!,'34'!#REF!,'35'!#REF!,'36'!D102,'37'!D103,'38'!D103,'39'!D103,'40'!D103),"")</f>
        <v/>
      </c>
      <c r="F102" s="124" t="str">
        <f>IFERROR(AVERAGE('1'!#REF!,'2'!#REF!,'3'!#REF!,'4'!#REF!,'5'!#REF!,'6'!#REF!,'7'!#REF!,'8'!#REF!,'9'!#REF!,'10'!#REF!,'11'!#REF!,'12'!#REF!,'13'!#REF!,'14'!#REF!,'15'!#REF!,'16'!#REF!,'17'!#REF!,'18'!#REF!,'19'!#REF!,'20'!#REF!,'21'!#REF!,'22'!#REF!,'23'!#REF!,'24'!#REF!,'25'!#REF!,'26'!#REF!,'27'!#REF!,'28'!#REF!,'29'!#REF!,'30'!#REF!,'31'!#REF!,'32'!#REF!,'33'!#REF!,'34'!#REF!,'35'!#REF!,'36'!I102,'37'!I103,'38'!I103,'39'!I103,'40'!I103),"")</f>
        <v/>
      </c>
      <c r="G102" s="124" t="str">
        <f>IFERROR(AVERAGE('1'!#REF!,'2'!#REF!,'3'!#REF!,'4'!#REF!,'5'!#REF!,'6'!#REF!,'7'!#REF!,'8'!#REF!,'9'!#REF!,'10'!#REF!,'11'!#REF!,'12'!#REF!,'13'!#REF!,'14'!#REF!,'15'!#REF!,'16'!#REF!,'17'!#REF!,'18'!#REF!,'19'!#REF!,'20'!#REF!,'21'!#REF!,'22'!#REF!,'23'!#REF!,'24'!#REF!,'25'!#REF!,'26'!#REF!,'27'!#REF!,'28'!#REF!,'29'!#REF!,'30'!#REF!,'31'!#REF!,'32'!#REF!,'33'!#REF!,'34'!#REF!,'35'!#REF!,'36'!O102,'37'!O103,'38'!O103,'39'!O103,'40'!O103),"")</f>
        <v/>
      </c>
      <c r="H102" s="124" t="str">
        <f>IFERROR(AVERAGE('1'!#REF!,'2'!#REF!,'3'!#REF!,'4'!#REF!,'5'!#REF!,'6'!#REF!,'7'!#REF!,'8'!#REF!,'9'!#REF!,'10'!#REF!,'11'!#REF!,'12'!#REF!,'13'!#REF!,'14'!#REF!,'15'!#REF!,'16'!#REF!,'17'!#REF!,'18'!#REF!,'19'!#REF!,'20'!#REF!,'21'!#REF!,'22'!#REF!,'23'!#REF!,'24'!#REF!,'25'!#REF!,'26'!#REF!,'27'!#REF!,'28'!#REF!,'29'!#REF!,'30'!#REF!,'31'!#REF!,'32'!#REF!,'33'!#REF!,'34'!#REF!,'35'!#REF!,'36'!U102,'37'!U103,'38'!U103,'39'!U103,'40'!U103),"")</f>
        <v/>
      </c>
      <c r="I102" s="124" t="str">
        <f>IFERROR(AVERAGE('1'!#REF!,'2'!#REF!,'3'!#REF!,'4'!#REF!,'5'!#REF!,'6'!#REF!,'7'!#REF!,'8'!#REF!,'9'!#REF!,'10'!#REF!,'11'!#REF!,'12'!#REF!,'13'!#REF!,'14'!#REF!,'15'!#REF!,'16'!#REF!,'17'!#REF!,'18'!#REF!,'19'!#REF!,'20'!#REF!,'21'!#REF!,'22'!#REF!,'23'!#REF!,'24'!#REF!,'25'!#REF!,'26'!#REF!,'27'!#REF!,'28'!#REF!,'29'!#REF!,'30'!#REF!,'31'!#REF!,'32'!#REF!,'33'!#REF!,'34'!#REF!,'35'!#REF!,'36'!AA102,'37'!AA103,'38'!AA103,'39'!AA103,'40'!AA103),"")</f>
        <v/>
      </c>
    </row>
    <row r="103" spans="1:9" s="2" customFormat="1" ht="30" hidden="1" customHeight="1" x14ac:dyDescent="0.25">
      <c r="A103"/>
      <c r="B103" s="1"/>
      <c r="C103" s="131">
        <f>Référentiel!C93</f>
        <v>0</v>
      </c>
      <c r="D103" s="124" t="str">
        <f t="shared" si="4"/>
        <v/>
      </c>
      <c r="E103" s="124" t="str">
        <f>IFERROR(AVERAGE('1'!#REF!,'2'!#REF!,'3'!#REF!,'4'!#REF!,'5'!#REF!,'6'!#REF!,'7'!#REF!,'8'!#REF!,'9'!#REF!,'10'!#REF!,'11'!#REF!,'12'!#REF!,'13'!#REF!,'14'!#REF!,'15'!#REF!,'16'!#REF!,'17'!#REF!,'18'!#REF!,'19'!#REF!,'20'!#REF!,'21'!#REF!,'22'!#REF!,'23'!#REF!,'24'!#REF!,'25'!#REF!,'26'!#REF!,'27'!#REF!,'28'!#REF!,'29'!#REF!,'30'!#REF!,'31'!#REF!,'32'!#REF!,'33'!#REF!,'34'!#REF!,'35'!#REF!,'36'!D103,'37'!D104,'38'!D104,'39'!D104,'40'!D104),"")</f>
        <v/>
      </c>
      <c r="F103" s="124" t="str">
        <f>IFERROR(AVERAGE('1'!#REF!,'2'!#REF!,'3'!#REF!,'4'!#REF!,'5'!#REF!,'6'!#REF!,'7'!#REF!,'8'!#REF!,'9'!#REF!,'10'!#REF!,'11'!#REF!,'12'!#REF!,'13'!#REF!,'14'!#REF!,'15'!#REF!,'16'!#REF!,'17'!#REF!,'18'!#REF!,'19'!#REF!,'20'!#REF!,'21'!#REF!,'22'!#REF!,'23'!#REF!,'24'!#REF!,'25'!#REF!,'26'!#REF!,'27'!#REF!,'28'!#REF!,'29'!#REF!,'30'!#REF!,'31'!#REF!,'32'!#REF!,'33'!#REF!,'34'!#REF!,'35'!#REF!,'36'!I103,'37'!I104,'38'!I104,'39'!I104,'40'!I104),"")</f>
        <v/>
      </c>
      <c r="G103" s="124" t="str">
        <f>IFERROR(AVERAGE('1'!#REF!,'2'!#REF!,'3'!#REF!,'4'!#REF!,'5'!#REF!,'6'!#REF!,'7'!#REF!,'8'!#REF!,'9'!#REF!,'10'!#REF!,'11'!#REF!,'12'!#REF!,'13'!#REF!,'14'!#REF!,'15'!#REF!,'16'!#REF!,'17'!#REF!,'18'!#REF!,'19'!#REF!,'20'!#REF!,'21'!#REF!,'22'!#REF!,'23'!#REF!,'24'!#REF!,'25'!#REF!,'26'!#REF!,'27'!#REF!,'28'!#REF!,'29'!#REF!,'30'!#REF!,'31'!#REF!,'32'!#REF!,'33'!#REF!,'34'!#REF!,'35'!#REF!,'36'!O103,'37'!O104,'38'!O104,'39'!O104,'40'!O104),"")</f>
        <v/>
      </c>
      <c r="H103" s="124" t="str">
        <f>IFERROR(AVERAGE('1'!#REF!,'2'!#REF!,'3'!#REF!,'4'!#REF!,'5'!#REF!,'6'!#REF!,'7'!#REF!,'8'!#REF!,'9'!#REF!,'10'!#REF!,'11'!#REF!,'12'!#REF!,'13'!#REF!,'14'!#REF!,'15'!#REF!,'16'!#REF!,'17'!#REF!,'18'!#REF!,'19'!#REF!,'20'!#REF!,'21'!#REF!,'22'!#REF!,'23'!#REF!,'24'!#REF!,'25'!#REF!,'26'!#REF!,'27'!#REF!,'28'!#REF!,'29'!#REF!,'30'!#REF!,'31'!#REF!,'32'!#REF!,'33'!#REF!,'34'!#REF!,'35'!#REF!,'36'!U103,'37'!U104,'38'!U104,'39'!U104,'40'!U104),"")</f>
        <v/>
      </c>
      <c r="I103" s="124" t="str">
        <f>IFERROR(AVERAGE('1'!#REF!,'2'!#REF!,'3'!#REF!,'4'!#REF!,'5'!#REF!,'6'!#REF!,'7'!#REF!,'8'!#REF!,'9'!#REF!,'10'!#REF!,'11'!#REF!,'12'!#REF!,'13'!#REF!,'14'!#REF!,'15'!#REF!,'16'!#REF!,'17'!#REF!,'18'!#REF!,'19'!#REF!,'20'!#REF!,'21'!#REF!,'22'!#REF!,'23'!#REF!,'24'!#REF!,'25'!#REF!,'26'!#REF!,'27'!#REF!,'28'!#REF!,'29'!#REF!,'30'!#REF!,'31'!#REF!,'32'!#REF!,'33'!#REF!,'34'!#REF!,'35'!#REF!,'36'!AA103,'37'!AA104,'38'!AA104,'39'!AA104,'40'!AA104),"")</f>
        <v/>
      </c>
    </row>
    <row r="104" spans="1:9" s="35" customFormat="1" x14ac:dyDescent="0.25">
      <c r="E104" s="35" t="str">
        <f>IFERROR(AVERAGE('1'!D56,'2'!D56,'3'!D56,'4'!D56,'5'!D56,'6'!D56,'7'!D56,'8'!D56,'9'!D56,'10'!D56,'11'!D56,'12'!D56,'13'!D56,'14'!D56,'15'!D56,'16'!D56,'17'!D56,'18'!D56,'19'!D56,'20'!D56,'21'!D56,'22'!D56,'23'!D56,'24'!D56,'25'!D56,'26'!D56,'27'!D56,'28'!D56,'29'!D56,'30'!D56,'31'!D56,'32'!D56,'33'!D56,'34'!D56,'35'!D56,'36'!D104,'37'!D105,'38'!D105,'39'!D105,'40'!D105),"")</f>
        <v/>
      </c>
      <c r="F104" s="35" t="str">
        <f>IFERROR(AVERAGE('1'!I56,'2'!I56,'3'!I56,'4'!I56,'5'!I56,'6'!I56,'7'!I56,'8'!I56,'9'!I56,'10'!I56,'11'!I56,'12'!I56,'13'!I56,'14'!I56,'15'!I56,'16'!I56,'17'!I56,'18'!I56,'19'!I56,'20'!I56,'21'!I56,'22'!I56,'23'!I56,'24'!I56,'25'!I56,'26'!I56,'27'!I56,'28'!I56,'29'!I56,'30'!I56,'31'!I56,'32'!I56,'33'!I56,'34'!I56,'35'!I56,'36'!I104,'37'!I105,'38'!I105,'39'!I105,'40'!I105),"")</f>
        <v/>
      </c>
      <c r="G104" s="35" t="str">
        <f>IFERROR(AVERAGE('1'!O56,'2'!O56,'3'!O56,'4'!O56,'5'!O56,'6'!O56,'7'!O56,'8'!O56,'9'!O56,'10'!O56,'11'!O56,'12'!O56,'13'!O56,'14'!O56,'15'!O56,'16'!O56,'17'!O56,'18'!O56,'19'!O56,'20'!O56,'21'!O56,'22'!O56,'23'!O56,'24'!O56,'25'!O56,'26'!O56,'27'!O56,'28'!O56,'29'!O56,'30'!O56,'31'!O56,'32'!O56,'33'!O56,'34'!O56,'35'!O56,'36'!O104,'37'!O105,'38'!O105,'39'!O105,'40'!O105),"")</f>
        <v/>
      </c>
      <c r="H104" s="35" t="str">
        <f>IFERROR(AVERAGE('1'!U56,'2'!U56,'3'!U56,'4'!U56,'5'!U56,'6'!U56,'7'!U56,'8'!U56,'9'!U56,'10'!U56,'11'!U56,'12'!U56,'13'!U56,'14'!U56,'15'!U56,'16'!U56,'17'!U56,'18'!U56,'19'!U56,'20'!U56,'21'!U56,'22'!U56,'23'!U56,'24'!U56,'25'!U56,'26'!U56,'27'!U56,'28'!U56,'29'!U56,'30'!U56,'31'!U56,'32'!U56,'33'!U56,'34'!U56,'35'!U56,'36'!U104,'37'!U105,'38'!U105,'39'!U105,'40'!U105),"")</f>
        <v/>
      </c>
      <c r="I104" s="35" t="str">
        <f>IFERROR(AVERAGE('1'!AA56,'2'!AA56,'3'!AA56,'4'!AA56,'5'!AA56,'6'!AA56,'7'!AA56,'8'!AA56,'9'!AA56,'10'!AA56,'11'!AA56,'12'!AA56,'13'!AA56,'14'!AA56,'15'!AA56,'16'!AA56,'17'!AA56,'18'!AA56,'19'!AA56,'20'!AA56,'21'!AA56,'22'!AA56,'23'!AA56,'24'!AA56,'25'!AA56,'26'!AA56,'27'!AA56,'28'!AA56,'29'!AA56,'30'!AA56,'31'!AA56,'32'!AA56,'33'!AA56,'34'!AA56,'35'!AA56,'36'!AA104,'37'!AA105,'38'!AA105,'39'!AA105,'40'!AA105),"")</f>
        <v/>
      </c>
    </row>
    <row r="105" spans="1:9" s="2" customFormat="1" ht="15.75" x14ac:dyDescent="0.25">
      <c r="A105"/>
      <c r="B105" s="1"/>
      <c r="C105" s="138" t="str">
        <f>Référentiel!C95</f>
        <v>Respect des process de traitement</v>
      </c>
      <c r="D105" s="116" t="str">
        <f t="shared" ref="D105:D120" si="5">IFERROR(AVERAGE(E105:H105),"")</f>
        <v/>
      </c>
      <c r="E105" s="116" t="str">
        <f>IFERROR(AVERAGE('1'!D57,'2'!D57,'3'!D57,'4'!D57,'5'!D57,'6'!D57,'7'!D57,'8'!D57,'9'!D57,'10'!D57,'11'!D57,'12'!D57,'13'!D57,'14'!D57,'15'!D57,'16'!D57,'17'!D57,'18'!D57,'19'!D57,'20'!D57,'21'!D57,'22'!D57,'23'!D57,'24'!D57,'25'!D57,'26'!D57,'27'!D57,'28'!D57,'29'!D57,'30'!D57,'31'!D57,'32'!D57,'33'!D57,'34'!D57,'35'!D57,'36'!D105,'37'!D106,'38'!D106,'39'!D106,'40'!D106),"")</f>
        <v/>
      </c>
      <c r="F105" s="116" t="str">
        <f>IFERROR(AVERAGE('1'!I57,'2'!I57,'3'!I57,'4'!I57,'5'!I57,'6'!I57,'7'!I57,'8'!I57,'9'!I57,'10'!I57,'11'!I57,'12'!I57,'13'!I57,'14'!I57,'15'!I57,'16'!I57,'17'!I57,'18'!I57,'19'!I57,'20'!I57,'21'!I57,'22'!I57,'23'!I57,'24'!I57,'25'!I57,'26'!I57,'27'!I57,'28'!I57,'29'!I57,'30'!I57,'31'!I57,'32'!I57,'33'!I57,'34'!I57,'35'!I57,'36'!I105,'37'!I106,'38'!I106,'39'!I106,'40'!I106),"")</f>
        <v/>
      </c>
      <c r="G105" s="116" t="str">
        <f>IFERROR(AVERAGE('1'!O57,'2'!O57,'3'!O57,'4'!O57,'5'!O57,'6'!O57,'7'!O57,'8'!O57,'9'!O57,'10'!O57,'11'!O57,'12'!O57,'13'!O57,'14'!O57,'15'!O57,'16'!O57,'17'!O57,'18'!O57,'19'!O57,'20'!O57,'21'!O57,'22'!O57,'23'!O57,'24'!O57,'25'!O57,'26'!O57,'27'!O57,'28'!O57,'29'!O57,'30'!O57,'31'!O57,'32'!O57,'33'!O57,'34'!O57,'35'!O57,'36'!O105,'37'!O106,'38'!O106,'39'!O106,'40'!O106),"")</f>
        <v/>
      </c>
      <c r="H105" s="116" t="str">
        <f>IFERROR(AVERAGE('1'!U57,'2'!U57,'3'!U57,'4'!U57,'5'!U57,'6'!U57,'7'!U57,'8'!U57,'9'!U57,'10'!U57,'11'!U57,'12'!U57,'13'!U57,'14'!U57,'15'!U57,'16'!U57,'17'!U57,'18'!U57,'19'!U57,'20'!U57,'21'!U57,'22'!U57,'23'!U57,'24'!U57,'25'!U57,'26'!U57,'27'!U57,'28'!U57,'29'!U57,'30'!U57,'31'!U57,'32'!U57,'33'!U57,'34'!U57,'35'!U57,'36'!U105,'37'!U106,'38'!U106,'39'!U106,'40'!U106),"")</f>
        <v/>
      </c>
      <c r="I105" s="116" t="str">
        <f>IFERROR(AVERAGE('1'!AA57,'2'!AA57,'3'!AA57,'4'!AA57,'5'!AA57,'6'!AA57,'7'!AA57,'8'!AA57,'9'!AA57,'10'!AA57,'11'!AA57,'12'!AA57,'13'!AA57,'14'!AA57,'15'!AA57,'16'!AA57,'17'!AA57,'18'!AA57,'19'!AA57,'20'!AA57,'21'!AA57,'22'!AA57,'23'!AA57,'24'!AA57,'25'!AA57,'26'!AA57,'27'!AA57,'28'!AA57,'29'!AA57,'30'!AA57,'31'!AA57,'32'!AA57,'33'!AA57,'34'!AA57,'35'!AA57,'36'!AA105,'37'!AA106,'38'!AA106,'39'!AA106,'40'!AA106),"")</f>
        <v/>
      </c>
    </row>
    <row r="106" spans="1:9" s="2" customFormat="1" ht="18" x14ac:dyDescent="0.25">
      <c r="A106"/>
      <c r="B106" s="1"/>
      <c r="C106" s="131" t="str">
        <f>Référentiel!C96</f>
        <v>Maîtrise des procédures</v>
      </c>
      <c r="D106" s="124">
        <f t="shared" si="5"/>
        <v>1</v>
      </c>
      <c r="E106" s="124">
        <f>IFERROR(AVERAGE('1'!D58,'2'!D58,'3'!D58,'4'!D58,'5'!D58,'6'!D58,'7'!D58,'8'!D58,'9'!D58,'10'!D58,'11'!D58,'12'!D58,'13'!D58,'14'!D58,'15'!D58,'16'!D58,'17'!D58,'18'!D58,'19'!D58,'20'!D58,'21'!D58,'22'!D58,'23'!D58,'24'!D58,'25'!D58,'26'!D58,'27'!D58,'28'!D58,'29'!D58,'30'!D58,'31'!D58,'32'!D58,'33'!D58,'34'!D58,'35'!D58,'36'!D106,'37'!D107,'38'!D107,'39'!D107,'40'!D107),"")</f>
        <v>1</v>
      </c>
      <c r="F106" s="124" t="str">
        <f>IFERROR(AVERAGE('1'!I58,'2'!I58,'3'!I58,'4'!I58,'5'!I58,'6'!I58,'7'!I58,'8'!I58,'9'!I58,'10'!I58,'11'!I58,'12'!I58,'13'!I58,'14'!I58,'15'!I58,'16'!I58,'17'!I58,'18'!I58,'19'!I58,'20'!I58,'21'!I58,'22'!I58,'23'!I58,'24'!I58,'25'!I58,'26'!I58,'27'!I58,'28'!I58,'29'!I58,'30'!I58,'31'!I58,'32'!I58,'33'!I58,'34'!I58,'35'!I58,'36'!I106,'37'!I107,'38'!I107,'39'!I107,'40'!I107),"")</f>
        <v/>
      </c>
      <c r="G106" s="124" t="str">
        <f>IFERROR(AVERAGE('1'!O58,'2'!O58,'3'!O58,'4'!O58,'5'!O58,'6'!O58,'7'!O58,'8'!O58,'9'!O58,'10'!O58,'11'!O58,'12'!O58,'13'!O58,'14'!O58,'15'!O58,'16'!O58,'17'!O58,'18'!O58,'19'!O58,'20'!O58,'21'!O58,'22'!O58,'23'!O58,'24'!O58,'25'!O58,'26'!O58,'27'!O58,'28'!O58,'29'!O58,'30'!O58,'31'!O58,'32'!O58,'33'!O58,'34'!O58,'35'!O58,'36'!O106,'37'!O107,'38'!O107,'39'!O107,'40'!O107),"")</f>
        <v/>
      </c>
      <c r="H106" s="124" t="str">
        <f>IFERROR(AVERAGE('1'!U58,'2'!U58,'3'!U58,'4'!U58,'5'!U58,'6'!U58,'7'!U58,'8'!U58,'9'!U58,'10'!U58,'11'!U58,'12'!U58,'13'!U58,'14'!U58,'15'!U58,'16'!U58,'17'!U58,'18'!U58,'19'!U58,'20'!U58,'21'!U58,'22'!U58,'23'!U58,'24'!U58,'25'!U58,'26'!U58,'27'!U58,'28'!U58,'29'!U58,'30'!U58,'31'!U58,'32'!U58,'33'!U58,'34'!U58,'35'!U58,'36'!U106,'37'!U107,'38'!U107,'39'!U107,'40'!U107),"")</f>
        <v/>
      </c>
      <c r="I106" s="124" t="str">
        <f>IFERROR(AVERAGE('1'!AA58,'2'!AA58,'3'!AA58,'4'!AA58,'5'!AA58,'6'!AA58,'7'!AA58,'8'!AA58,'9'!AA58,'10'!AA58,'11'!AA58,'12'!AA58,'13'!AA58,'14'!AA58,'15'!AA58,'16'!AA58,'17'!AA58,'18'!AA58,'19'!AA58,'20'!AA58,'21'!AA58,'22'!AA58,'23'!AA58,'24'!AA58,'25'!AA58,'26'!AA58,'27'!AA58,'28'!AA58,'29'!AA58,'30'!AA58,'31'!AA58,'32'!AA58,'33'!AA58,'34'!AA58,'35'!AA58,'36'!AA106,'37'!AA107,'38'!AA107,'39'!AA107,'40'!AA107),"")</f>
        <v/>
      </c>
    </row>
    <row r="107" spans="1:9" s="2" customFormat="1" ht="18" x14ac:dyDescent="0.25">
      <c r="A107"/>
      <c r="B107" s="1"/>
      <c r="C107" s="131" t="str">
        <f>Référentiel!C97</f>
        <v>Contre Appel</v>
      </c>
      <c r="D107" s="124">
        <f t="shared" si="5"/>
        <v>1</v>
      </c>
      <c r="E107" s="124">
        <f>IFERROR(AVERAGE('1'!D59,'2'!D59,'3'!D59,'4'!D59,'5'!D59,'6'!D59,'7'!D59,'8'!D59,'9'!D59,'10'!D59,'11'!D59,'12'!D59,'13'!D59,'14'!D59,'15'!D59,'16'!D59,'17'!D59,'18'!D59,'19'!D59,'20'!D59,'21'!D59,'22'!D59,'23'!D59,'24'!D59,'25'!D59,'26'!D59,'27'!D59,'28'!D59,'29'!D59,'30'!D59,'31'!D59,'32'!D59,'33'!D59,'34'!D59,'35'!D59,'36'!D107,'37'!D108,'38'!D108,'39'!D108,'40'!D108),"")</f>
        <v>1</v>
      </c>
      <c r="F107" s="124" t="str">
        <f>IFERROR(AVERAGE('1'!I59,'2'!I59,'3'!I59,'4'!I59,'5'!I59,'6'!I59,'7'!I59,'8'!I59,'9'!I59,'10'!I59,'11'!I59,'12'!I59,'13'!I59,'14'!I59,'15'!I59,'16'!I59,'17'!I59,'18'!I59,'19'!I59,'20'!I59,'21'!I59,'22'!I59,'23'!I59,'24'!I59,'25'!I59,'26'!I59,'27'!I59,'28'!I59,'29'!I59,'30'!I59,'31'!I59,'32'!I59,'33'!I59,'34'!I59,'35'!I59,'36'!I107,'37'!I108,'38'!I108,'39'!I108,'40'!I108),"")</f>
        <v/>
      </c>
      <c r="G107" s="124" t="str">
        <f>IFERROR(AVERAGE('1'!O59,'2'!O59,'3'!O59,'4'!O59,'5'!O59,'6'!O59,'7'!O59,'8'!O59,'9'!O59,'10'!O59,'11'!O59,'12'!O59,'13'!O59,'14'!O59,'15'!O59,'16'!O59,'17'!O59,'18'!O59,'19'!O59,'20'!O59,'21'!O59,'22'!O59,'23'!O59,'24'!O59,'25'!O59,'26'!O59,'27'!O59,'28'!O59,'29'!O59,'30'!O59,'31'!O59,'32'!O59,'33'!O59,'34'!O59,'35'!O59,'36'!O107,'37'!O108,'38'!O108,'39'!O108,'40'!O108),"")</f>
        <v/>
      </c>
      <c r="H107" s="124" t="str">
        <f>IFERROR(AVERAGE('1'!U59,'2'!U59,'3'!U59,'4'!U59,'5'!U59,'6'!U59,'7'!U59,'8'!U59,'9'!U59,'10'!U59,'11'!U59,'12'!U59,'13'!U59,'14'!U59,'15'!U59,'16'!U59,'17'!U59,'18'!U59,'19'!U59,'20'!U59,'21'!U59,'22'!U59,'23'!U59,'24'!U59,'25'!U59,'26'!U59,'27'!U59,'28'!U59,'29'!U59,'30'!U59,'31'!U59,'32'!U59,'33'!U59,'34'!U59,'35'!U59,'36'!U107,'37'!U108,'38'!U108,'39'!U108,'40'!U108),"")</f>
        <v/>
      </c>
      <c r="I107" s="124" t="str">
        <f>IFERROR(AVERAGE('1'!AA59,'2'!AA59,'3'!AA59,'4'!AA59,'5'!AA59,'6'!AA59,'7'!AA59,'8'!AA59,'9'!AA59,'10'!AA59,'11'!AA59,'12'!AA59,'13'!AA59,'14'!AA59,'15'!AA59,'16'!AA59,'17'!AA59,'18'!AA59,'19'!AA59,'20'!AA59,'21'!AA59,'22'!AA59,'23'!AA59,'24'!AA59,'25'!AA59,'26'!AA59,'27'!AA59,'28'!AA59,'29'!AA59,'30'!AA59,'31'!AA59,'32'!AA59,'33'!AA59,'34'!AA59,'35'!AA59,'36'!AA107,'37'!AA108,'38'!AA108,'39'!AA108,'40'!AA108),"")</f>
        <v/>
      </c>
    </row>
    <row r="108" spans="1:9" s="2" customFormat="1" ht="18" x14ac:dyDescent="0.25">
      <c r="A108"/>
      <c r="B108" s="1"/>
      <c r="C108" s="131">
        <f>Référentiel!C98</f>
        <v>0</v>
      </c>
      <c r="D108" s="124" t="str">
        <f t="shared" si="5"/>
        <v/>
      </c>
      <c r="E108" s="124" t="str">
        <f>IFERROR(AVERAGE('1'!D60,'2'!D60,'3'!D60,'4'!D60,'5'!D60,'6'!D60,'7'!D60,'8'!D60,'9'!D60,'10'!D60,'11'!D60,'12'!D60,'13'!D60,'14'!D60,'15'!D60,'16'!D60,'17'!D60,'18'!D60,'19'!D60,'20'!D60,'21'!D60,'22'!D60,'23'!D60,'24'!D60,'25'!D60,'26'!D60,'27'!D60,'28'!D60,'29'!D60,'30'!D60,'31'!D60,'32'!D60,'33'!D60,'34'!D60,'35'!D60,'36'!D108,'37'!D109,'38'!D109,'39'!D109,'40'!D109),"")</f>
        <v/>
      </c>
      <c r="F108" s="124" t="str">
        <f>IFERROR(AVERAGE('1'!I60,'2'!I60,'3'!I60,'4'!I60,'5'!I60,'6'!I60,'7'!I60,'8'!I60,'9'!I60,'10'!I60,'11'!I60,'12'!I60,'13'!I60,'14'!I60,'15'!I60,'16'!I60,'17'!I60,'18'!I60,'19'!I60,'20'!I60,'21'!I60,'22'!I60,'23'!I60,'24'!I60,'25'!I60,'26'!I60,'27'!I60,'28'!I60,'29'!I60,'30'!I60,'31'!I60,'32'!I60,'33'!I60,'34'!I60,'35'!I60,'36'!I108,'37'!I109,'38'!I109,'39'!I109,'40'!I109),"")</f>
        <v/>
      </c>
      <c r="G108" s="124" t="str">
        <f>IFERROR(AVERAGE('1'!O60,'2'!O60,'3'!O60,'4'!O60,'5'!O60,'6'!O60,'7'!O60,'8'!O60,'9'!O60,'10'!O60,'11'!O60,'12'!O60,'13'!O60,'14'!O60,'15'!O60,'16'!O60,'17'!O60,'18'!O60,'19'!O60,'20'!O60,'21'!O60,'22'!O60,'23'!O60,'24'!O60,'25'!O60,'26'!O60,'27'!O60,'28'!O60,'29'!O60,'30'!O60,'31'!O60,'32'!O60,'33'!O60,'34'!O60,'35'!O60,'36'!O108,'37'!O109,'38'!O109,'39'!O109,'40'!O109),"")</f>
        <v/>
      </c>
      <c r="H108" s="124" t="str">
        <f>IFERROR(AVERAGE('1'!U60,'2'!U60,'3'!U60,'4'!U60,'5'!U60,'6'!U60,'7'!U60,'8'!U60,'9'!U60,'10'!U60,'11'!U60,'12'!U60,'13'!U60,'14'!U60,'15'!U60,'16'!U60,'17'!U60,'18'!U60,'19'!U60,'20'!U60,'21'!U60,'22'!U60,'23'!U60,'24'!U60,'25'!U60,'26'!U60,'27'!U60,'28'!U60,'29'!U60,'30'!U60,'31'!U60,'32'!U60,'33'!U60,'34'!U60,'35'!U60,'36'!U108,'37'!U109,'38'!U109,'39'!U109,'40'!U109),"")</f>
        <v/>
      </c>
      <c r="I108" s="124" t="str">
        <f>IFERROR(AVERAGE('1'!AA60,'2'!AA60,'3'!AA60,'4'!AA60,'5'!AA60,'6'!AA60,'7'!AA60,'8'!AA60,'9'!AA60,'10'!AA60,'11'!AA60,'12'!AA60,'13'!AA60,'14'!AA60,'15'!AA60,'16'!AA60,'17'!AA60,'18'!AA60,'19'!AA60,'20'!AA60,'21'!AA60,'22'!AA60,'23'!AA60,'24'!AA60,'25'!AA60,'26'!AA60,'27'!AA60,'28'!AA60,'29'!AA60,'30'!AA60,'31'!AA60,'32'!AA60,'33'!AA60,'34'!AA60,'35'!AA60,'36'!AA108,'37'!AA109,'38'!AA109,'39'!AA109,'40'!AA109),"")</f>
        <v/>
      </c>
    </row>
    <row r="109" spans="1:9" s="2" customFormat="1" ht="18" x14ac:dyDescent="0.25">
      <c r="A109"/>
      <c r="B109" s="1"/>
      <c r="C109" s="131" t="str">
        <f>Référentiel!C99</f>
        <v>Rappel</v>
      </c>
      <c r="D109" s="124">
        <f t="shared" si="5"/>
        <v>1</v>
      </c>
      <c r="E109" s="124">
        <f>IFERROR(AVERAGE('1'!D61,'2'!D61,'3'!D61,'4'!D61,'5'!D61,'6'!D61,'7'!D61,'8'!D61,'9'!D61,'10'!D61,'11'!D61,'12'!D61,'13'!D61,'14'!D61,'15'!D61,'16'!D61,'17'!D61,'18'!D61,'19'!D61,'20'!D61,'21'!D61,'22'!D61,'23'!D61,'24'!D61,'25'!D61,'26'!D61,'27'!D61,'28'!D61,'29'!D61,'30'!D61,'31'!D61,'32'!D61,'33'!D61,'34'!D61,'35'!D61,'36'!D109,'37'!D110,'38'!D110,'39'!D110,'40'!D110),"")</f>
        <v>1</v>
      </c>
      <c r="F109" s="124" t="str">
        <f>IFERROR(AVERAGE('1'!I61,'2'!I61,'3'!I61,'4'!I61,'5'!I61,'6'!I61,'7'!I61,'8'!I61,'9'!I61,'10'!I61,'11'!I61,'12'!I61,'13'!I61,'14'!I61,'15'!I61,'16'!I61,'17'!I61,'18'!I61,'19'!I61,'20'!I61,'21'!I61,'22'!I61,'23'!I61,'24'!I61,'25'!I61,'26'!I61,'27'!I61,'28'!I61,'29'!I61,'30'!I61,'31'!I61,'32'!I61,'33'!I61,'34'!I61,'35'!I61,'36'!I109,'37'!I110,'38'!I110,'39'!I110,'40'!I110),"")</f>
        <v/>
      </c>
      <c r="G109" s="124" t="str">
        <f>IFERROR(AVERAGE('1'!O61,'2'!O61,'3'!O61,'4'!O61,'5'!O61,'6'!O61,'7'!O61,'8'!O61,'9'!O61,'10'!O61,'11'!O61,'12'!O61,'13'!O61,'14'!O61,'15'!O61,'16'!O61,'17'!O61,'18'!O61,'19'!O61,'20'!O61,'21'!O61,'22'!O61,'23'!O61,'24'!O61,'25'!O61,'26'!O61,'27'!O61,'28'!O61,'29'!O61,'30'!O61,'31'!O61,'32'!O61,'33'!O61,'34'!O61,'35'!O61,'36'!O109,'37'!O110,'38'!O110,'39'!O110,'40'!O110),"")</f>
        <v/>
      </c>
      <c r="H109" s="124" t="str">
        <f>IFERROR(AVERAGE('1'!U61,'2'!U61,'3'!U61,'4'!U61,'5'!U61,'6'!U61,'7'!U61,'8'!U61,'9'!U61,'10'!U61,'11'!U61,'12'!U61,'13'!U61,'14'!U61,'15'!U61,'16'!U61,'17'!U61,'18'!U61,'19'!U61,'20'!U61,'21'!U61,'22'!U61,'23'!U61,'24'!U61,'25'!U61,'26'!U61,'27'!U61,'28'!U61,'29'!U61,'30'!U61,'31'!U61,'32'!U61,'33'!U61,'34'!U61,'35'!U61,'36'!U109,'37'!U110,'38'!U110,'39'!U110,'40'!U110),"")</f>
        <v/>
      </c>
      <c r="I109" s="124" t="str">
        <f>IFERROR(AVERAGE('1'!AA61,'2'!AA61,'3'!AA61,'4'!AA61,'5'!AA61,'6'!AA61,'7'!AA61,'8'!AA61,'9'!AA61,'10'!AA61,'11'!AA61,'12'!AA61,'13'!AA61,'14'!AA61,'15'!AA61,'16'!AA61,'17'!AA61,'18'!AA61,'19'!AA61,'20'!AA61,'21'!AA61,'22'!AA61,'23'!AA61,'24'!AA61,'25'!AA61,'26'!AA61,'27'!AA61,'28'!AA61,'29'!AA61,'30'!AA61,'31'!AA61,'32'!AA61,'33'!AA61,'34'!AA61,'35'!AA61,'36'!AA109,'37'!AA110,'38'!AA110,'39'!AA110,'40'!AA110),"")</f>
        <v/>
      </c>
    </row>
    <row r="110" spans="1:9" s="2" customFormat="1" ht="18" x14ac:dyDescent="0.25">
      <c r="A110"/>
      <c r="B110" s="1"/>
      <c r="C110" s="131" t="str">
        <f>Référentiel!C100</f>
        <v>Traçage de la demande dans le SI</v>
      </c>
      <c r="D110" s="124">
        <f t="shared" si="5"/>
        <v>1</v>
      </c>
      <c r="E110" s="124">
        <f>IFERROR(AVERAGE('1'!D62,'2'!D62,'3'!D62,'4'!D62,'5'!D62,'6'!D62,'7'!D62,'8'!D62,'9'!D62,'10'!D62,'11'!D62,'12'!D62,'13'!D62,'14'!D62,'15'!D62,'16'!D62,'17'!D62,'18'!D62,'19'!D62,'20'!D62,'21'!D62,'22'!D62,'23'!D62,'24'!D62,'25'!D62,'26'!D62,'27'!D62,'28'!D62,'29'!D62,'30'!D62,'31'!D62,'32'!D62,'33'!D62,'34'!D62,'35'!D62,'36'!D110,'37'!D111,'38'!D111,'39'!D111,'40'!D111),"")</f>
        <v>1</v>
      </c>
      <c r="F110" s="124" t="str">
        <f>IFERROR(AVERAGE('1'!I62,'2'!I62,'3'!I62,'4'!I62,'5'!I62,'6'!I62,'7'!I62,'8'!I62,'9'!I62,'10'!I62,'11'!I62,'12'!I62,'13'!I62,'14'!I62,'15'!I62,'16'!I62,'17'!I62,'18'!I62,'19'!I62,'20'!I62,'21'!I62,'22'!I62,'23'!I62,'24'!I62,'25'!I62,'26'!I62,'27'!I62,'28'!I62,'29'!I62,'30'!I62,'31'!I62,'32'!I62,'33'!I62,'34'!I62,'35'!I62,'36'!I110,'37'!I111,'38'!I111,'39'!I111,'40'!I111),"")</f>
        <v/>
      </c>
      <c r="G110" s="124" t="str">
        <f>IFERROR(AVERAGE('1'!O62,'2'!O62,'3'!O62,'4'!O62,'5'!O62,'6'!O62,'7'!O62,'8'!O62,'9'!O62,'10'!O62,'11'!O62,'12'!O62,'13'!O62,'14'!O62,'15'!O62,'16'!O62,'17'!O62,'18'!O62,'19'!O62,'20'!O62,'21'!O62,'22'!O62,'23'!O62,'24'!O62,'25'!O62,'26'!O62,'27'!O62,'28'!O62,'29'!O62,'30'!O62,'31'!O62,'32'!O62,'33'!O62,'34'!O62,'35'!O62,'36'!O110,'37'!O111,'38'!O111,'39'!O111,'40'!O111),"")</f>
        <v/>
      </c>
      <c r="H110" s="124" t="str">
        <f>IFERROR(AVERAGE('1'!U62,'2'!U62,'3'!U62,'4'!U62,'5'!U62,'6'!U62,'7'!U62,'8'!U62,'9'!U62,'10'!U62,'11'!U62,'12'!U62,'13'!U62,'14'!U62,'15'!U62,'16'!U62,'17'!U62,'18'!U62,'19'!U62,'20'!U62,'21'!U62,'22'!U62,'23'!U62,'24'!U62,'25'!U62,'26'!U62,'27'!U62,'28'!U62,'29'!U62,'30'!U62,'31'!U62,'32'!U62,'33'!U62,'34'!U62,'35'!U62,'36'!U110,'37'!U111,'38'!U111,'39'!U111,'40'!U111),"")</f>
        <v/>
      </c>
      <c r="I110" s="124" t="str">
        <f>IFERROR(AVERAGE('1'!AA62,'2'!AA62,'3'!AA62,'4'!AA62,'5'!AA62,'6'!AA62,'7'!AA62,'8'!AA62,'9'!AA62,'10'!AA62,'11'!AA62,'12'!AA62,'13'!AA62,'14'!AA62,'15'!AA62,'16'!AA62,'17'!AA62,'18'!AA62,'19'!AA62,'20'!AA62,'21'!AA62,'22'!AA62,'23'!AA62,'24'!AA62,'25'!AA62,'26'!AA62,'27'!AA62,'28'!AA62,'29'!AA62,'30'!AA62,'31'!AA62,'32'!AA62,'33'!AA62,'34'!AA62,'35'!AA62,'36'!AA110,'37'!AA111,'38'!AA111,'39'!AA111,'40'!AA111),"")</f>
        <v/>
      </c>
    </row>
    <row r="111" spans="1:9" s="2" customFormat="1" ht="18" x14ac:dyDescent="0.25">
      <c r="A111"/>
      <c r="B111" s="1"/>
      <c r="C111" s="131">
        <f>Référentiel!C101</f>
        <v>0</v>
      </c>
      <c r="D111" s="124" t="str">
        <f t="shared" si="5"/>
        <v/>
      </c>
      <c r="E111" s="124" t="str">
        <f>IFERROR(AVERAGE('1'!D63,'2'!D63,'3'!D63,'4'!D63,'5'!D63,'6'!D63,'7'!D63,'8'!D63,'9'!D63,'10'!D63,'11'!D63,'12'!D63,'13'!D63,'14'!D63,'15'!D63,'16'!D63,'17'!D63,'18'!D63,'19'!D63,'20'!D63,'21'!D63,'22'!D63,'23'!D63,'24'!D63,'25'!D63,'26'!D63,'27'!D63,'28'!D63,'29'!D63,'30'!D63,'31'!D63,'32'!D63,'33'!D63,'34'!D63,'35'!D63,'36'!D111,'37'!D112,'38'!D112,'39'!D112,'40'!D112),"")</f>
        <v/>
      </c>
      <c r="F111" s="124" t="str">
        <f>IFERROR(AVERAGE('1'!I63,'2'!I63,'3'!I63,'4'!I63,'5'!I63,'6'!I63,'7'!I63,'8'!I63,'9'!I63,'10'!I63,'11'!I63,'12'!I63,'13'!I63,'14'!I63,'15'!I63,'16'!I63,'17'!I63,'18'!I63,'19'!I63,'20'!I63,'21'!I63,'22'!I63,'23'!I63,'24'!I63,'25'!I63,'26'!I63,'27'!I63,'28'!I63,'29'!I63,'30'!I63,'31'!I63,'32'!I63,'33'!I63,'34'!I63,'35'!I63,'36'!I111,'37'!I112,'38'!I112,'39'!I112,'40'!I112),"")</f>
        <v/>
      </c>
      <c r="G111" s="124" t="str">
        <f>IFERROR(AVERAGE('1'!O63,'2'!O63,'3'!O63,'4'!O63,'5'!O63,'6'!O63,'7'!O63,'8'!O63,'9'!O63,'10'!O63,'11'!O63,'12'!O63,'13'!O63,'14'!O63,'15'!O63,'16'!O63,'17'!O63,'18'!O63,'19'!O63,'20'!O63,'21'!O63,'22'!O63,'23'!O63,'24'!O63,'25'!O63,'26'!O63,'27'!O63,'28'!O63,'29'!O63,'30'!O63,'31'!O63,'32'!O63,'33'!O63,'34'!O63,'35'!O63,'36'!O111,'37'!O112,'38'!O112,'39'!O112,'40'!O112),"")</f>
        <v/>
      </c>
      <c r="H111" s="124" t="str">
        <f>IFERROR(AVERAGE('1'!U63,'2'!U63,'3'!U63,'4'!U63,'5'!U63,'6'!U63,'7'!U63,'8'!U63,'9'!U63,'10'!U63,'11'!U63,'12'!U63,'13'!U63,'14'!U63,'15'!U63,'16'!U63,'17'!U63,'18'!U63,'19'!U63,'20'!U63,'21'!U63,'22'!U63,'23'!U63,'24'!U63,'25'!U63,'26'!U63,'27'!U63,'28'!U63,'29'!U63,'30'!U63,'31'!U63,'32'!U63,'33'!U63,'34'!U63,'35'!U63,'36'!U111,'37'!U112,'38'!U112,'39'!U112,'40'!U112),"")</f>
        <v/>
      </c>
      <c r="I111" s="124" t="str">
        <f>IFERROR(AVERAGE('1'!AA63,'2'!AA63,'3'!AA63,'4'!AA63,'5'!AA63,'6'!AA63,'7'!AA63,'8'!AA63,'9'!AA63,'10'!AA63,'11'!AA63,'12'!AA63,'13'!AA63,'14'!AA63,'15'!AA63,'16'!AA63,'17'!AA63,'18'!AA63,'19'!AA63,'20'!AA63,'21'!AA63,'22'!AA63,'23'!AA63,'24'!AA63,'25'!AA63,'26'!AA63,'27'!AA63,'28'!AA63,'29'!AA63,'30'!AA63,'31'!AA63,'32'!AA63,'33'!AA63,'34'!AA63,'35'!AA63,'36'!AA111,'37'!AA112,'38'!AA112,'39'!AA112,'40'!AA112),"")</f>
        <v/>
      </c>
    </row>
    <row r="112" spans="1:9" s="2" customFormat="1" ht="42.75" customHeight="1" x14ac:dyDescent="0.25">
      <c r="A112"/>
      <c r="B112" s="1"/>
      <c r="C112" s="131" t="str">
        <f>Référentiel!C102</f>
        <v>Traçage adapté à la demande</v>
      </c>
      <c r="D112" s="124">
        <f t="shared" si="5"/>
        <v>1</v>
      </c>
      <c r="E112" s="124">
        <f>IFERROR(AVERAGE('1'!D64,'2'!D64,'3'!D64,'4'!D64,'5'!D64,'6'!D64,'7'!D64,'8'!D64,'9'!D64,'10'!D64,'11'!D64,'12'!D64,'13'!D64,'14'!D64,'15'!D64,'16'!D64,'17'!D64,'18'!D64,'19'!D64,'20'!D64,'21'!D64,'22'!D64,'23'!D64,'24'!D64,'25'!D64,'26'!D64,'27'!D64,'28'!D64,'29'!D64,'30'!D64,'31'!D64,'32'!D64,'33'!D64,'34'!D64,'35'!D64,'36'!D112,'37'!D113,'38'!D113,'39'!D113,'40'!D113),"")</f>
        <v>1</v>
      </c>
      <c r="F112" s="124" t="str">
        <f>IFERROR(AVERAGE('1'!I64,'2'!I64,'3'!I64,'4'!I64,'5'!I64,'6'!I64,'7'!I64,'8'!I64,'9'!I64,'10'!I64,'11'!I64,'12'!I64,'13'!I64,'14'!I64,'15'!I64,'16'!I64,'17'!I64,'18'!I64,'19'!I64,'20'!I64,'21'!I64,'22'!I64,'23'!I64,'24'!I64,'25'!I64,'26'!I64,'27'!I64,'28'!I64,'29'!I64,'30'!I64,'31'!I64,'32'!I64,'33'!I64,'34'!I64,'35'!I64,'36'!I112,'37'!I113,'38'!I113,'39'!I113,'40'!I113),"")</f>
        <v/>
      </c>
      <c r="G112" s="124" t="str">
        <f>IFERROR(AVERAGE('1'!O64,'2'!O64,'3'!O64,'4'!O64,'5'!O64,'6'!O64,'7'!O64,'8'!O64,'9'!O64,'10'!O64,'11'!O64,'12'!O64,'13'!O64,'14'!O64,'15'!O64,'16'!O64,'17'!O64,'18'!O64,'19'!O64,'20'!O64,'21'!O64,'22'!O64,'23'!O64,'24'!O64,'25'!O64,'26'!O64,'27'!O64,'28'!O64,'29'!O64,'30'!O64,'31'!O64,'32'!O64,'33'!O64,'34'!O64,'35'!O64,'36'!O112,'37'!O113,'38'!O113,'39'!O113,'40'!O113),"")</f>
        <v/>
      </c>
      <c r="H112" s="124" t="str">
        <f>IFERROR(AVERAGE('1'!U64,'2'!U64,'3'!U64,'4'!U64,'5'!U64,'6'!U64,'7'!U64,'8'!U64,'9'!U64,'10'!U64,'11'!U64,'12'!U64,'13'!U64,'14'!U64,'15'!U64,'16'!U64,'17'!U64,'18'!U64,'19'!U64,'20'!U64,'21'!U64,'22'!U64,'23'!U64,'24'!U64,'25'!U64,'26'!U64,'27'!U64,'28'!U64,'29'!U64,'30'!U64,'31'!U64,'32'!U64,'33'!U64,'34'!U64,'35'!U64,'36'!U112,'37'!U113,'38'!U113,'39'!U113,'40'!U113),"")</f>
        <v/>
      </c>
      <c r="I112" s="124" t="str">
        <f>IFERROR(AVERAGE('1'!AA64,'2'!AA64,'3'!AA64,'4'!AA64,'5'!AA64,'6'!AA64,'7'!AA64,'8'!AA64,'9'!AA64,'10'!AA64,'11'!AA64,'12'!AA64,'13'!AA64,'14'!AA64,'15'!AA64,'16'!AA64,'17'!AA64,'18'!AA64,'19'!AA64,'20'!AA64,'21'!AA64,'22'!AA64,'23'!AA64,'24'!AA64,'25'!AA64,'26'!AA64,'27'!AA64,'28'!AA64,'29'!AA64,'30'!AA64,'31'!AA64,'32'!AA64,'33'!AA64,'34'!AA64,'35'!AA64,'36'!AA112,'37'!AA113,'38'!AA113,'39'!AA113,'40'!AA113),"")</f>
        <v/>
      </c>
    </row>
    <row r="113" spans="1:9" s="2" customFormat="1" ht="21" customHeight="1" x14ac:dyDescent="0.25">
      <c r="A113"/>
      <c r="B113" s="1"/>
      <c r="C113" s="131" t="e">
        <f>Référentiel!#REF!</f>
        <v>#REF!</v>
      </c>
      <c r="D113" s="124" t="str">
        <f t="shared" si="5"/>
        <v/>
      </c>
      <c r="E113" s="124" t="str">
        <f>IFERROR(AVERAGE('1'!D65,'2'!D65,'3'!D65,'4'!D65,'5'!D65,'6'!D65,'7'!D65,'8'!D65,'9'!D65,'10'!D65,'11'!D65,'12'!D65,'13'!D65,'14'!D65,'15'!D65,'16'!D65,'17'!D65,'18'!D65,'19'!D65,'20'!D65,'21'!D65,'22'!D65,'23'!D65,'24'!D65,'25'!D65,'26'!D65,'27'!D65,'28'!D65,'29'!D65,'30'!D65,'31'!D65,'32'!D65,'33'!D65,'34'!D65,'35'!D65,'36'!D113,'37'!D114,'38'!D114,'39'!D114,'40'!D114),"")</f>
        <v/>
      </c>
      <c r="F113" s="124" t="str">
        <f>IFERROR(AVERAGE('1'!I65,'2'!I65,'3'!I65,'4'!I65,'5'!I65,'6'!I65,'7'!I65,'8'!I65,'9'!I65,'10'!I65,'11'!I65,'12'!I65,'13'!I65,'14'!I65,'15'!I65,'16'!I65,'17'!I65,'18'!I65,'19'!I65,'20'!I65,'21'!I65,'22'!I65,'23'!I65,'24'!I65,'25'!I65,'26'!I65,'27'!I65,'28'!I65,'29'!I65,'30'!I65,'31'!I65,'32'!I65,'33'!I65,'34'!I65,'35'!I65,'36'!I113,'37'!I114,'38'!I114,'39'!I114,'40'!I114),"")</f>
        <v/>
      </c>
      <c r="G113" s="124" t="str">
        <f>IFERROR(AVERAGE('1'!O65,'2'!O65,'3'!O65,'4'!O65,'5'!O65,'6'!O65,'7'!O65,'8'!O65,'9'!O65,'10'!O65,'11'!O65,'12'!O65,'13'!O65,'14'!O65,'15'!O65,'16'!O65,'17'!O65,'18'!O65,'19'!O65,'20'!O65,'21'!O65,'22'!O65,'23'!O65,'24'!O65,'25'!O65,'26'!O65,'27'!O65,'28'!O65,'29'!O65,'30'!O65,'31'!O65,'32'!O65,'33'!O65,'34'!O65,'35'!O65,'36'!O113,'37'!O114,'38'!O114,'39'!O114,'40'!O114),"")</f>
        <v/>
      </c>
      <c r="H113" s="124" t="str">
        <f>IFERROR(AVERAGE('1'!U65,'2'!U65,'3'!U65,'4'!U65,'5'!U65,'6'!U65,'7'!U65,'8'!U65,'9'!U65,'10'!U65,'11'!U65,'12'!U65,'13'!U65,'14'!U65,'15'!U65,'16'!U65,'17'!U65,'18'!U65,'19'!U65,'20'!U65,'21'!U65,'22'!U65,'23'!U65,'24'!U65,'25'!U65,'26'!U65,'27'!U65,'28'!U65,'29'!U65,'30'!U65,'31'!U65,'32'!U65,'33'!U65,'34'!U65,'35'!U65,'36'!U113,'37'!U114,'38'!U114,'39'!U114,'40'!U114),"")</f>
        <v/>
      </c>
      <c r="I113" s="124" t="str">
        <f>IFERROR(AVERAGE('1'!AA65,'2'!AA65,'3'!AA65,'4'!AA65,'5'!AA65,'6'!AA65,'7'!AA65,'8'!AA65,'9'!AA65,'10'!AA65,'11'!AA65,'12'!AA65,'13'!AA65,'14'!AA65,'15'!AA65,'16'!AA65,'17'!AA65,'18'!AA65,'19'!AA65,'20'!AA65,'21'!AA65,'22'!AA65,'23'!AA65,'24'!AA65,'25'!AA65,'26'!AA65,'27'!AA65,'28'!AA65,'29'!AA65,'30'!AA65,'31'!AA65,'32'!AA65,'33'!AA65,'34'!AA65,'35'!AA65,'36'!AA113,'37'!AA114,'38'!AA114,'39'!AA114,'40'!AA114),"")</f>
        <v/>
      </c>
    </row>
    <row r="114" spans="1:9" s="2" customFormat="1" ht="24.75" customHeight="1" x14ac:dyDescent="0.25">
      <c r="A114"/>
      <c r="B114" s="1"/>
      <c r="C114" s="131" t="e">
        <f>Référentiel!#REF!</f>
        <v>#REF!</v>
      </c>
      <c r="D114" s="124" t="str">
        <f t="shared" si="5"/>
        <v/>
      </c>
      <c r="E114" s="124" t="str">
        <f>IFERROR(AVERAGE('1'!D66,'2'!D66,'3'!D66,'4'!D66,'5'!D66,'6'!D66,'7'!D66,'8'!D66,'9'!D66,'10'!D66,'11'!D66,'12'!D66,'13'!D66,'14'!D66,'15'!D66,'16'!D66,'17'!D66,'18'!D66,'19'!D66,'20'!D66,'21'!D66,'22'!D66,'23'!D66,'24'!D66,'25'!D66,'26'!D66,'27'!D66,'28'!D66,'29'!D66,'30'!D66,'31'!D66,'32'!D66,'33'!D66,'34'!D66,'35'!D66,'36'!D114,'37'!D115,'38'!D115,'39'!D115,'40'!D115),"")</f>
        <v/>
      </c>
      <c r="F114" s="124" t="str">
        <f>IFERROR(AVERAGE('1'!I66,'2'!I66,'3'!I66,'4'!I66,'5'!I66,'6'!I66,'7'!I66,'8'!I66,'9'!I66,'10'!I66,'11'!I66,'12'!I66,'13'!I66,'14'!I66,'15'!I66,'16'!I66,'17'!I66,'18'!I66,'19'!I66,'20'!I66,'21'!I66,'22'!I66,'23'!I66,'24'!I66,'25'!I66,'26'!I66,'27'!I66,'28'!I66,'29'!I66,'30'!I66,'31'!I66,'32'!I66,'33'!I66,'34'!I66,'35'!I66,'36'!I114,'37'!I115,'38'!I115,'39'!I115,'40'!I115),"")</f>
        <v/>
      </c>
      <c r="G114" s="124" t="str">
        <f>IFERROR(AVERAGE('1'!O66,'2'!O66,'3'!O66,'4'!O66,'5'!O66,'6'!O66,'7'!O66,'8'!O66,'9'!O66,'10'!O66,'11'!O66,'12'!O66,'13'!O66,'14'!O66,'15'!O66,'16'!O66,'17'!O66,'18'!O66,'19'!O66,'20'!O66,'21'!O66,'22'!O66,'23'!O66,'24'!O66,'25'!O66,'26'!O66,'27'!O66,'28'!O66,'29'!O66,'30'!O66,'31'!O66,'32'!O66,'33'!O66,'34'!O66,'35'!O66,'36'!O114,'37'!O115,'38'!O115,'39'!O115,'40'!O115),"")</f>
        <v/>
      </c>
      <c r="H114" s="124" t="str">
        <f>IFERROR(AVERAGE('1'!U66,'2'!U66,'3'!U66,'4'!U66,'5'!U66,'6'!U66,'7'!U66,'8'!U66,'9'!U66,'10'!U66,'11'!U66,'12'!U66,'13'!U66,'14'!U66,'15'!U66,'16'!U66,'17'!U66,'18'!U66,'19'!U66,'20'!U66,'21'!U66,'22'!U66,'23'!U66,'24'!U66,'25'!U66,'26'!U66,'27'!U66,'28'!U66,'29'!U66,'30'!U66,'31'!U66,'32'!U66,'33'!U66,'34'!U66,'35'!U66,'36'!U114,'37'!U115,'38'!U115,'39'!U115,'40'!U115),"")</f>
        <v/>
      </c>
      <c r="I114" s="124" t="str">
        <f>IFERROR(AVERAGE('1'!AA66,'2'!AA66,'3'!AA66,'4'!AA66,'5'!AA66,'6'!AA66,'7'!AA66,'8'!AA66,'9'!AA66,'10'!AA66,'11'!AA66,'12'!AA66,'13'!AA66,'14'!AA66,'15'!AA66,'16'!AA66,'17'!AA66,'18'!AA66,'19'!AA66,'20'!AA66,'21'!AA66,'22'!AA66,'23'!AA66,'24'!AA66,'25'!AA66,'26'!AA66,'27'!AA66,'28'!AA66,'29'!AA66,'30'!AA66,'31'!AA66,'32'!AA66,'33'!AA66,'34'!AA66,'35'!AA66,'36'!AA114,'37'!AA115,'38'!AA115,'39'!AA115,'40'!AA115),"")</f>
        <v/>
      </c>
    </row>
    <row r="115" spans="1:9" s="2" customFormat="1" ht="23.25" customHeight="1" x14ac:dyDescent="0.25">
      <c r="A115"/>
      <c r="B115" s="1"/>
      <c r="C115" s="131" t="str">
        <f>Référentiel!C103</f>
        <v>Respect des engagements pris</v>
      </c>
      <c r="D115" s="124">
        <f t="shared" si="5"/>
        <v>1</v>
      </c>
      <c r="E115" s="124">
        <f>IFERROR(AVERAGE('1'!D67,'2'!D67,'3'!D67,'4'!D67,'5'!D67,'6'!D67,'7'!D67,'8'!D67,'9'!D67,'10'!D67,'11'!D67,'12'!D67,'13'!D67,'14'!D67,'15'!D67,'16'!D67,'17'!D67,'18'!D67,'19'!D67,'20'!D67,'21'!D67,'22'!D67,'23'!D67,'24'!D67,'25'!D67,'26'!D67,'27'!D67,'28'!D67,'29'!D67,'30'!D67,'31'!D67,'32'!D67,'33'!D67,'34'!D67,'35'!D67,'36'!D115,'37'!D116,'38'!D116,'39'!D116,'40'!D116),"")</f>
        <v>1</v>
      </c>
      <c r="F115" s="124" t="str">
        <f>IFERROR(AVERAGE('1'!I67,'2'!I67,'3'!I67,'4'!I67,'5'!I67,'6'!I67,'7'!I67,'8'!I67,'9'!I67,'10'!I67,'11'!I67,'12'!I67,'13'!I67,'14'!I67,'15'!I67,'16'!I67,'17'!I67,'18'!I67,'19'!I67,'20'!I67,'21'!I67,'22'!I67,'23'!I67,'24'!I67,'25'!I67,'26'!I67,'27'!I67,'28'!I67,'29'!I67,'30'!I67,'31'!I67,'32'!I67,'33'!I67,'34'!I67,'35'!I67,'36'!I115,'37'!I116,'38'!I116,'39'!I116,'40'!I116),"")</f>
        <v/>
      </c>
      <c r="G115" s="124" t="str">
        <f>IFERROR(AVERAGE('1'!O67,'2'!O67,'3'!O67,'4'!O67,'5'!O67,'6'!O67,'7'!O67,'8'!O67,'9'!O67,'10'!O67,'11'!O67,'12'!O67,'13'!O67,'14'!O67,'15'!O67,'16'!O67,'17'!O67,'18'!O67,'19'!O67,'20'!O67,'21'!O67,'22'!O67,'23'!O67,'24'!O67,'25'!O67,'26'!O67,'27'!O67,'28'!O67,'29'!O67,'30'!O67,'31'!O67,'32'!O67,'33'!O67,'34'!O67,'35'!O67,'36'!O115,'37'!O116,'38'!O116,'39'!O116,'40'!O116),"")</f>
        <v/>
      </c>
      <c r="H115" s="124" t="str">
        <f>IFERROR(AVERAGE('1'!U67,'2'!U67,'3'!U67,'4'!U67,'5'!U67,'6'!U67,'7'!U67,'8'!U67,'9'!U67,'10'!U67,'11'!U67,'12'!U67,'13'!U67,'14'!U67,'15'!U67,'16'!U67,'17'!U67,'18'!U67,'19'!U67,'20'!U67,'21'!U67,'22'!U67,'23'!U67,'24'!U67,'25'!U67,'26'!U67,'27'!U67,'28'!U67,'29'!U67,'30'!U67,'31'!U67,'32'!U67,'33'!U67,'34'!U67,'35'!U67,'36'!U115,'37'!U116,'38'!U116,'39'!U116,'40'!U116),"")</f>
        <v/>
      </c>
      <c r="I115" s="124" t="str">
        <f>IFERROR(AVERAGE('1'!AA67,'2'!AA67,'3'!AA67,'4'!AA67,'5'!AA67,'6'!AA67,'7'!AA67,'8'!AA67,'9'!AA67,'10'!AA67,'11'!AA67,'12'!AA67,'13'!AA67,'14'!AA67,'15'!AA67,'16'!AA67,'17'!AA67,'18'!AA67,'19'!AA67,'20'!AA67,'21'!AA67,'22'!AA67,'23'!AA67,'24'!AA67,'25'!AA67,'26'!AA67,'27'!AA67,'28'!AA67,'29'!AA67,'30'!AA67,'31'!AA67,'32'!AA67,'33'!AA67,'34'!AA67,'35'!AA67,'36'!AA115,'37'!AA116,'38'!AA116,'39'!AA116,'40'!AA116),"")</f>
        <v/>
      </c>
    </row>
    <row r="116" spans="1:9" s="2" customFormat="1" ht="21.75" customHeight="1" x14ac:dyDescent="0.25">
      <c r="A116"/>
      <c r="B116" s="1"/>
      <c r="C116" s="131" t="str">
        <f>Référentiel!C104</f>
        <v>Clarté des commentaires</v>
      </c>
      <c r="D116" s="124">
        <f t="shared" si="5"/>
        <v>1</v>
      </c>
      <c r="E116" s="124">
        <f>IFERROR(AVERAGE('1'!D68,'2'!D68,'3'!D68,'4'!D68,'5'!D68,'6'!D68,'7'!D68,'8'!D68,'9'!D68,'10'!D68,'11'!D68,'12'!D68,'13'!D68,'14'!D68,'15'!D68,'16'!D68,'17'!D68,'18'!D68,'19'!D68,'20'!D68,'21'!D68,'22'!D68,'23'!D68,'24'!D68,'25'!D68,'26'!D68,'27'!D68,'28'!D68,'29'!D68,'30'!D68,'31'!D68,'32'!D68,'33'!D68,'34'!D68,'35'!D68,'36'!D116,'37'!D117,'38'!D117,'39'!D117,'40'!D117),"")</f>
        <v>1</v>
      </c>
      <c r="F116" s="124" t="str">
        <f>IFERROR(AVERAGE('1'!I68,'2'!I68,'3'!I68,'4'!I68,'5'!I68,'6'!I68,'7'!I68,'8'!I68,'9'!I68,'10'!I68,'11'!I68,'12'!I68,'13'!I68,'14'!I68,'15'!I68,'16'!I68,'17'!I68,'18'!I68,'19'!I68,'20'!I68,'21'!I68,'22'!I68,'23'!I68,'24'!I68,'25'!I68,'26'!I68,'27'!I68,'28'!I68,'29'!I68,'30'!I68,'31'!I68,'32'!I68,'33'!I68,'34'!I68,'35'!I68,'36'!I116,'37'!I117,'38'!I117,'39'!I117,'40'!I117),"")</f>
        <v/>
      </c>
      <c r="G116" s="124" t="str">
        <f>IFERROR(AVERAGE('1'!O68,'2'!O68,'3'!O68,'4'!O68,'5'!O68,'6'!O68,'7'!O68,'8'!O68,'9'!O68,'10'!O68,'11'!O68,'12'!O68,'13'!O68,'14'!O68,'15'!O68,'16'!O68,'17'!O68,'18'!O68,'19'!O68,'20'!O68,'21'!O68,'22'!O68,'23'!O68,'24'!O68,'25'!O68,'26'!O68,'27'!O68,'28'!O68,'29'!O68,'30'!O68,'31'!O68,'32'!O68,'33'!O68,'34'!O68,'35'!O68,'36'!O116,'37'!O117,'38'!O117,'39'!O117,'40'!O117),"")</f>
        <v/>
      </c>
      <c r="H116" s="124" t="str">
        <f>IFERROR(AVERAGE('1'!U68,'2'!U68,'3'!U68,'4'!U68,'5'!U68,'6'!U68,'7'!U68,'8'!U68,'9'!U68,'10'!U68,'11'!U68,'12'!U68,'13'!U68,'14'!U68,'15'!U68,'16'!U68,'17'!U68,'18'!U68,'19'!U68,'20'!U68,'21'!U68,'22'!U68,'23'!U68,'24'!U68,'25'!U68,'26'!U68,'27'!U68,'28'!U68,'29'!U68,'30'!U68,'31'!U68,'32'!U68,'33'!U68,'34'!U68,'35'!U68,'36'!U116,'37'!U117,'38'!U117,'39'!U117,'40'!U117),"")</f>
        <v/>
      </c>
      <c r="I116" s="124" t="str">
        <f>IFERROR(AVERAGE('1'!AA68,'2'!AA68,'3'!AA68,'4'!AA68,'5'!AA68,'6'!AA68,'7'!AA68,'8'!AA68,'9'!AA68,'10'!AA68,'11'!AA68,'12'!AA68,'13'!AA68,'14'!AA68,'15'!AA68,'16'!AA68,'17'!AA68,'18'!AA68,'19'!AA68,'20'!AA68,'21'!AA68,'22'!AA68,'23'!AA68,'24'!AA68,'25'!AA68,'26'!AA68,'27'!AA68,'28'!AA68,'29'!AA68,'30'!AA68,'31'!AA68,'32'!AA68,'33'!AA68,'34'!AA68,'35'!AA68,'36'!AA116,'37'!AA117,'38'!AA117,'39'!AA117,'40'!AA117),"")</f>
        <v/>
      </c>
    </row>
    <row r="117" spans="1:9" s="2" customFormat="1" ht="24.75" hidden="1" customHeight="1" x14ac:dyDescent="0.25">
      <c r="A117"/>
      <c r="B117" s="1"/>
      <c r="C117" s="131">
        <f>Référentiel!C108</f>
        <v>0</v>
      </c>
      <c r="D117" s="124" t="str">
        <f t="shared" si="5"/>
        <v/>
      </c>
      <c r="E117" s="124" t="str">
        <f>IFERROR(AVERAGE('1'!#REF!,'2'!#REF!,'3'!#REF!,'4'!#REF!,'5'!#REF!,'6'!#REF!,'7'!#REF!,'8'!#REF!,'9'!#REF!,'10'!#REF!,'11'!#REF!,'12'!#REF!,'13'!#REF!,'14'!#REF!,'15'!#REF!,'16'!#REF!,'17'!#REF!,'18'!#REF!,'19'!#REF!,'20'!#REF!,'21'!#REF!,'22'!#REF!,'23'!#REF!,'24'!#REF!,'25'!#REF!,'26'!#REF!,'27'!#REF!,'28'!#REF!,'29'!#REF!,'30'!#REF!,'31'!#REF!,'32'!#REF!,'33'!#REF!,'34'!#REF!,'35'!#REF!,'36'!D117,'37'!D118,'38'!D118,'39'!D118,'40'!D118),"")</f>
        <v/>
      </c>
      <c r="F117" s="124" t="str">
        <f>IFERROR(AVERAGE('1'!#REF!,'2'!#REF!,'3'!#REF!,'4'!#REF!,'5'!#REF!,'6'!#REF!,'7'!#REF!,'8'!#REF!,'9'!#REF!,'10'!#REF!,'11'!#REF!,'12'!#REF!,'13'!#REF!,'14'!#REF!,'15'!#REF!,'16'!#REF!,'17'!#REF!,'18'!#REF!,'19'!#REF!,'20'!#REF!,'21'!#REF!,'22'!#REF!,'23'!#REF!,'24'!#REF!,'25'!#REF!,'26'!#REF!,'27'!#REF!,'28'!#REF!,'29'!#REF!,'30'!#REF!,'31'!#REF!,'32'!#REF!,'33'!#REF!,'34'!#REF!,'35'!#REF!,'36'!I117,'37'!I118,'38'!I118,'39'!I118,'40'!I118),"")</f>
        <v/>
      </c>
      <c r="G117" s="124" t="str">
        <f>IFERROR(AVERAGE('1'!#REF!,'2'!#REF!,'3'!#REF!,'4'!#REF!,'5'!#REF!,'6'!#REF!,'7'!#REF!,'8'!#REF!,'9'!#REF!,'10'!#REF!,'11'!#REF!,'12'!#REF!,'13'!#REF!,'14'!#REF!,'15'!#REF!,'16'!#REF!,'17'!#REF!,'18'!#REF!,'19'!#REF!,'20'!#REF!,'21'!#REF!,'22'!#REF!,'23'!#REF!,'24'!#REF!,'25'!#REF!,'26'!#REF!,'27'!#REF!,'28'!#REF!,'29'!#REF!,'30'!#REF!,'31'!#REF!,'32'!#REF!,'33'!#REF!,'34'!#REF!,'35'!#REF!,'36'!O117,'37'!O118,'38'!O118,'39'!O118,'40'!O118),"")</f>
        <v/>
      </c>
      <c r="H117" s="124" t="str">
        <f>IFERROR(AVERAGE('1'!#REF!,'2'!#REF!,'3'!#REF!,'4'!#REF!,'5'!#REF!,'6'!#REF!,'7'!#REF!,'8'!#REF!,'9'!#REF!,'10'!#REF!,'11'!#REF!,'12'!#REF!,'13'!#REF!,'14'!#REF!,'15'!#REF!,'16'!#REF!,'17'!#REF!,'18'!#REF!,'19'!#REF!,'20'!#REF!,'21'!#REF!,'22'!#REF!,'23'!#REF!,'24'!#REF!,'25'!#REF!,'26'!#REF!,'27'!#REF!,'28'!#REF!,'29'!#REF!,'30'!#REF!,'31'!#REF!,'32'!#REF!,'33'!#REF!,'34'!#REF!,'35'!#REF!,'36'!U117,'37'!U118,'38'!U118,'39'!U118,'40'!U118),"")</f>
        <v/>
      </c>
      <c r="I117" s="124" t="str">
        <f>IFERROR(AVERAGE('1'!#REF!,'2'!#REF!,'3'!#REF!,'4'!#REF!,'5'!#REF!,'6'!#REF!,'7'!#REF!,'8'!#REF!,'9'!#REF!,'10'!#REF!,'11'!#REF!,'12'!#REF!,'13'!#REF!,'14'!#REF!,'15'!#REF!,'16'!#REF!,'17'!#REF!,'18'!#REF!,'19'!#REF!,'20'!#REF!,'21'!#REF!,'22'!#REF!,'23'!#REF!,'24'!#REF!,'25'!#REF!,'26'!#REF!,'27'!#REF!,'28'!#REF!,'29'!#REF!,'30'!#REF!,'31'!#REF!,'32'!#REF!,'33'!#REF!,'34'!#REF!,'35'!#REF!,'36'!AA117,'37'!AA118,'38'!AA118,'39'!AA118,'40'!AA118),"")</f>
        <v/>
      </c>
    </row>
    <row r="118" spans="1:9" s="2" customFormat="1" ht="33.75" hidden="1" customHeight="1" x14ac:dyDescent="0.25">
      <c r="A118"/>
      <c r="B118" s="1"/>
      <c r="C118" s="131">
        <f>Référentiel!C109</f>
        <v>0</v>
      </c>
      <c r="D118" s="124" t="str">
        <f t="shared" si="5"/>
        <v/>
      </c>
      <c r="E118" s="124" t="str">
        <f>IFERROR(AVERAGE('1'!#REF!,'2'!#REF!,'3'!#REF!,'4'!#REF!,'5'!#REF!,'6'!#REF!,'7'!#REF!,'8'!#REF!,'9'!#REF!,'10'!#REF!,'11'!#REF!,'12'!#REF!,'13'!#REF!,'14'!#REF!,'15'!#REF!,'16'!#REF!,'17'!#REF!,'18'!#REF!,'19'!#REF!,'20'!#REF!,'21'!#REF!,'22'!#REF!,'23'!#REF!,'24'!#REF!,'25'!#REF!,'26'!#REF!,'27'!#REF!,'28'!#REF!,'29'!#REF!,'30'!#REF!,'31'!#REF!,'32'!#REF!,'33'!#REF!,'34'!#REF!,'35'!#REF!,'36'!D118,'37'!D119,'38'!D119,'39'!D119,'40'!D119),"")</f>
        <v/>
      </c>
      <c r="F118" s="124" t="str">
        <f>IFERROR(AVERAGE('1'!#REF!,'2'!#REF!,'3'!#REF!,'4'!#REF!,'5'!#REF!,'6'!#REF!,'7'!#REF!,'8'!#REF!,'9'!#REF!,'10'!#REF!,'11'!#REF!,'12'!#REF!,'13'!#REF!,'14'!#REF!,'15'!#REF!,'16'!#REF!,'17'!#REF!,'18'!#REF!,'19'!#REF!,'20'!#REF!,'21'!#REF!,'22'!#REF!,'23'!#REF!,'24'!#REF!,'25'!#REF!,'26'!#REF!,'27'!#REF!,'28'!#REF!,'29'!#REF!,'30'!#REF!,'31'!#REF!,'32'!#REF!,'33'!#REF!,'34'!#REF!,'35'!#REF!,'36'!I118,'37'!I119,'38'!I119,'39'!I119,'40'!I119),"")</f>
        <v/>
      </c>
      <c r="G118" s="124" t="str">
        <f>IFERROR(AVERAGE('1'!#REF!,'2'!#REF!,'3'!#REF!,'4'!#REF!,'5'!#REF!,'6'!#REF!,'7'!#REF!,'8'!#REF!,'9'!#REF!,'10'!#REF!,'11'!#REF!,'12'!#REF!,'13'!#REF!,'14'!#REF!,'15'!#REF!,'16'!#REF!,'17'!#REF!,'18'!#REF!,'19'!#REF!,'20'!#REF!,'21'!#REF!,'22'!#REF!,'23'!#REF!,'24'!#REF!,'25'!#REF!,'26'!#REF!,'27'!#REF!,'28'!#REF!,'29'!#REF!,'30'!#REF!,'31'!#REF!,'32'!#REF!,'33'!#REF!,'34'!#REF!,'35'!#REF!,'36'!O118,'37'!O119,'38'!O119,'39'!O119,'40'!O119),"")</f>
        <v/>
      </c>
      <c r="H118" s="124" t="str">
        <f>IFERROR(AVERAGE('1'!#REF!,'2'!#REF!,'3'!#REF!,'4'!#REF!,'5'!#REF!,'6'!#REF!,'7'!#REF!,'8'!#REF!,'9'!#REF!,'10'!#REF!,'11'!#REF!,'12'!#REF!,'13'!#REF!,'14'!#REF!,'15'!#REF!,'16'!#REF!,'17'!#REF!,'18'!#REF!,'19'!#REF!,'20'!#REF!,'21'!#REF!,'22'!#REF!,'23'!#REF!,'24'!#REF!,'25'!#REF!,'26'!#REF!,'27'!#REF!,'28'!#REF!,'29'!#REF!,'30'!#REF!,'31'!#REF!,'32'!#REF!,'33'!#REF!,'34'!#REF!,'35'!#REF!,'36'!U118,'37'!U119,'38'!U119,'39'!U119,'40'!U119),"")</f>
        <v/>
      </c>
      <c r="I118" s="124" t="str">
        <f>IFERROR(AVERAGE('1'!#REF!,'2'!#REF!,'3'!#REF!,'4'!#REF!,'5'!#REF!,'6'!#REF!,'7'!#REF!,'8'!#REF!,'9'!#REF!,'10'!#REF!,'11'!#REF!,'12'!#REF!,'13'!#REF!,'14'!#REF!,'15'!#REF!,'16'!#REF!,'17'!#REF!,'18'!#REF!,'19'!#REF!,'20'!#REF!,'21'!#REF!,'22'!#REF!,'23'!#REF!,'24'!#REF!,'25'!#REF!,'26'!#REF!,'27'!#REF!,'28'!#REF!,'29'!#REF!,'30'!#REF!,'31'!#REF!,'32'!#REF!,'33'!#REF!,'34'!#REF!,'35'!#REF!,'36'!AA118,'37'!AA119,'38'!AA119,'39'!AA119,'40'!AA119),"")</f>
        <v/>
      </c>
    </row>
    <row r="119" spans="1:9" s="2" customFormat="1" ht="28.5" hidden="1" customHeight="1" x14ac:dyDescent="0.25">
      <c r="A119"/>
      <c r="B119" s="1"/>
      <c r="C119" s="131">
        <f>Référentiel!C110</f>
        <v>0</v>
      </c>
      <c r="D119" s="124" t="str">
        <f t="shared" si="5"/>
        <v/>
      </c>
      <c r="E119" s="124" t="str">
        <f>IFERROR(AVERAGE('1'!#REF!,'2'!#REF!,'3'!#REF!,'4'!#REF!,'5'!#REF!,'6'!#REF!,'7'!#REF!,'8'!#REF!,'9'!#REF!,'10'!#REF!,'11'!#REF!,'12'!#REF!,'13'!#REF!,'14'!#REF!,'15'!#REF!,'16'!#REF!,'17'!#REF!,'18'!#REF!,'19'!#REF!,'20'!#REF!,'21'!#REF!,'22'!#REF!,'23'!#REF!,'24'!#REF!,'25'!#REF!,'26'!#REF!,'27'!#REF!,'28'!#REF!,'29'!#REF!,'30'!#REF!,'31'!#REF!,'32'!#REF!,'33'!#REF!,'34'!#REF!,'35'!#REF!,'36'!D119,'37'!D120,'38'!D120,'39'!D120,'40'!D120),"")</f>
        <v/>
      </c>
      <c r="F119" s="124" t="str">
        <f>IFERROR(AVERAGE('1'!#REF!,'2'!#REF!,'3'!#REF!,'4'!#REF!,'5'!#REF!,'6'!#REF!,'7'!#REF!,'8'!#REF!,'9'!#REF!,'10'!#REF!,'11'!#REF!,'12'!#REF!,'13'!#REF!,'14'!#REF!,'15'!#REF!,'16'!#REF!,'17'!#REF!,'18'!#REF!,'19'!#REF!,'20'!#REF!,'21'!#REF!,'22'!#REF!,'23'!#REF!,'24'!#REF!,'25'!#REF!,'26'!#REF!,'27'!#REF!,'28'!#REF!,'29'!#REF!,'30'!#REF!,'31'!#REF!,'32'!#REF!,'33'!#REF!,'34'!#REF!,'35'!#REF!,'36'!I119,'37'!I120,'38'!I120,'39'!I120,'40'!I120),"")</f>
        <v/>
      </c>
      <c r="G119" s="124" t="str">
        <f>IFERROR(AVERAGE('1'!#REF!,'2'!#REF!,'3'!#REF!,'4'!#REF!,'5'!#REF!,'6'!#REF!,'7'!#REF!,'8'!#REF!,'9'!#REF!,'10'!#REF!,'11'!#REF!,'12'!#REF!,'13'!#REF!,'14'!#REF!,'15'!#REF!,'16'!#REF!,'17'!#REF!,'18'!#REF!,'19'!#REF!,'20'!#REF!,'21'!#REF!,'22'!#REF!,'23'!#REF!,'24'!#REF!,'25'!#REF!,'26'!#REF!,'27'!#REF!,'28'!#REF!,'29'!#REF!,'30'!#REF!,'31'!#REF!,'32'!#REF!,'33'!#REF!,'34'!#REF!,'35'!#REF!,'36'!O119,'37'!O120,'38'!O120,'39'!O120,'40'!O120),"")</f>
        <v/>
      </c>
      <c r="H119" s="124" t="str">
        <f>IFERROR(AVERAGE('1'!#REF!,'2'!#REF!,'3'!#REF!,'4'!#REF!,'5'!#REF!,'6'!#REF!,'7'!#REF!,'8'!#REF!,'9'!#REF!,'10'!#REF!,'11'!#REF!,'12'!#REF!,'13'!#REF!,'14'!#REF!,'15'!#REF!,'16'!#REF!,'17'!#REF!,'18'!#REF!,'19'!#REF!,'20'!#REF!,'21'!#REF!,'22'!#REF!,'23'!#REF!,'24'!#REF!,'25'!#REF!,'26'!#REF!,'27'!#REF!,'28'!#REF!,'29'!#REF!,'30'!#REF!,'31'!#REF!,'32'!#REF!,'33'!#REF!,'34'!#REF!,'35'!#REF!,'36'!U119,'37'!U120,'38'!U120,'39'!U120,'40'!U120),"")</f>
        <v/>
      </c>
      <c r="I119" s="124" t="str">
        <f>IFERROR(AVERAGE('1'!#REF!,'2'!#REF!,'3'!#REF!,'4'!#REF!,'5'!#REF!,'6'!#REF!,'7'!#REF!,'8'!#REF!,'9'!#REF!,'10'!#REF!,'11'!#REF!,'12'!#REF!,'13'!#REF!,'14'!#REF!,'15'!#REF!,'16'!#REF!,'17'!#REF!,'18'!#REF!,'19'!#REF!,'20'!#REF!,'21'!#REF!,'22'!#REF!,'23'!#REF!,'24'!#REF!,'25'!#REF!,'26'!#REF!,'27'!#REF!,'28'!#REF!,'29'!#REF!,'30'!#REF!,'31'!#REF!,'32'!#REF!,'33'!#REF!,'34'!#REF!,'35'!#REF!,'36'!AA119,'37'!AA120,'38'!AA120,'39'!AA120,'40'!AA120),"")</f>
        <v/>
      </c>
    </row>
    <row r="120" spans="1:9" s="2" customFormat="1" ht="32.25" hidden="1" customHeight="1" x14ac:dyDescent="0.25">
      <c r="A120"/>
      <c r="B120" s="1"/>
      <c r="C120" s="131">
        <f>Référentiel!C111</f>
        <v>0</v>
      </c>
      <c r="D120" s="124" t="str">
        <f t="shared" si="5"/>
        <v/>
      </c>
      <c r="E120" s="124" t="str">
        <f>IFERROR(AVERAGE('1'!#REF!,'2'!#REF!,'3'!#REF!,'4'!#REF!,'5'!#REF!,'6'!#REF!,'7'!#REF!,'8'!#REF!,'9'!#REF!,'10'!#REF!,'11'!#REF!,'12'!#REF!,'13'!#REF!,'14'!#REF!,'15'!#REF!,'16'!#REF!,'17'!#REF!,'18'!#REF!,'19'!#REF!,'20'!#REF!,'21'!#REF!,'22'!#REF!,'23'!#REF!,'24'!#REF!,'25'!#REF!,'26'!#REF!,'27'!#REF!,'28'!#REF!,'29'!#REF!,'30'!#REF!,'31'!#REF!,'32'!#REF!,'33'!#REF!,'34'!#REF!,'35'!#REF!,'36'!D120,'37'!D121,'38'!D121,'39'!D121,'40'!D121),"")</f>
        <v/>
      </c>
      <c r="F120" s="124" t="str">
        <f>IFERROR(AVERAGE('1'!#REF!,'2'!#REF!,'3'!#REF!,'4'!#REF!,'5'!#REF!,'6'!#REF!,'7'!#REF!,'8'!#REF!,'9'!#REF!,'10'!#REF!,'11'!#REF!,'12'!#REF!,'13'!#REF!,'14'!#REF!,'15'!#REF!,'16'!#REF!,'17'!#REF!,'18'!#REF!,'19'!#REF!,'20'!#REF!,'21'!#REF!,'22'!#REF!,'23'!#REF!,'24'!#REF!,'25'!#REF!,'26'!#REF!,'27'!#REF!,'28'!#REF!,'29'!#REF!,'30'!#REF!,'31'!#REF!,'32'!#REF!,'33'!#REF!,'34'!#REF!,'35'!#REF!,'36'!I120,'37'!I121,'38'!I121,'39'!I121,'40'!I121),"")</f>
        <v/>
      </c>
      <c r="G120" s="124" t="str">
        <f>IFERROR(AVERAGE('1'!#REF!,'2'!#REF!,'3'!#REF!,'4'!#REF!,'5'!#REF!,'6'!#REF!,'7'!#REF!,'8'!#REF!,'9'!#REF!,'10'!#REF!,'11'!#REF!,'12'!#REF!,'13'!#REF!,'14'!#REF!,'15'!#REF!,'16'!#REF!,'17'!#REF!,'18'!#REF!,'19'!#REF!,'20'!#REF!,'21'!#REF!,'22'!#REF!,'23'!#REF!,'24'!#REF!,'25'!#REF!,'26'!#REF!,'27'!#REF!,'28'!#REF!,'29'!#REF!,'30'!#REF!,'31'!#REF!,'32'!#REF!,'33'!#REF!,'34'!#REF!,'35'!#REF!,'36'!O120,'37'!O121,'38'!O121,'39'!O121,'40'!O121),"")</f>
        <v/>
      </c>
      <c r="H120" s="124" t="str">
        <f>IFERROR(AVERAGE('1'!#REF!,'2'!#REF!,'3'!#REF!,'4'!#REF!,'5'!#REF!,'6'!#REF!,'7'!#REF!,'8'!#REF!,'9'!#REF!,'10'!#REF!,'11'!#REF!,'12'!#REF!,'13'!#REF!,'14'!#REF!,'15'!#REF!,'16'!#REF!,'17'!#REF!,'18'!#REF!,'19'!#REF!,'20'!#REF!,'21'!#REF!,'22'!#REF!,'23'!#REF!,'24'!#REF!,'25'!#REF!,'26'!#REF!,'27'!#REF!,'28'!#REF!,'29'!#REF!,'30'!#REF!,'31'!#REF!,'32'!#REF!,'33'!#REF!,'34'!#REF!,'35'!#REF!,'36'!U120,'37'!U121,'38'!U121,'39'!U121,'40'!U121),"")</f>
        <v/>
      </c>
      <c r="I120" s="124" t="str">
        <f>IFERROR(AVERAGE('1'!#REF!,'2'!#REF!,'3'!#REF!,'4'!#REF!,'5'!#REF!,'6'!#REF!,'7'!#REF!,'8'!#REF!,'9'!#REF!,'10'!#REF!,'11'!#REF!,'12'!#REF!,'13'!#REF!,'14'!#REF!,'15'!#REF!,'16'!#REF!,'17'!#REF!,'18'!#REF!,'19'!#REF!,'20'!#REF!,'21'!#REF!,'22'!#REF!,'23'!#REF!,'24'!#REF!,'25'!#REF!,'26'!#REF!,'27'!#REF!,'28'!#REF!,'29'!#REF!,'30'!#REF!,'31'!#REF!,'32'!#REF!,'33'!#REF!,'34'!#REF!,'35'!#REF!,'36'!AA120,'37'!AA121,'38'!AA121,'39'!AA121,'40'!AA121),"")</f>
        <v/>
      </c>
    </row>
    <row r="121" spans="1:9" s="35" customFormat="1" hidden="1" x14ac:dyDescent="0.25">
      <c r="E121" s="35" t="str">
        <f>IFERROR(AVERAGE('1'!#REF!,'2'!#REF!,'3'!#REF!,'4'!#REF!,'5'!#REF!,'6'!#REF!,'7'!#REF!,'8'!#REF!,'9'!#REF!,'10'!#REF!,'11'!#REF!,'12'!#REF!,'13'!#REF!,'14'!#REF!,'15'!#REF!,'16'!#REF!,'17'!#REF!,'18'!#REF!,'19'!#REF!,'20'!#REF!,'21'!#REF!,'22'!#REF!,'23'!#REF!,'24'!#REF!,'25'!#REF!,'26'!#REF!,'27'!#REF!,'28'!#REF!,'29'!#REF!,'30'!#REF!,'31'!#REF!,'32'!#REF!,'33'!#REF!,'34'!#REF!,'35'!#REF!,'36'!D121,'37'!D122,'38'!D122,'39'!D122,'40'!D122),"")</f>
        <v/>
      </c>
      <c r="F121" s="35" t="str">
        <f>IFERROR(AVERAGE('1'!#REF!,'2'!#REF!,'3'!#REF!,'4'!#REF!,'5'!#REF!,'6'!#REF!,'7'!#REF!,'8'!#REF!,'9'!#REF!,'10'!#REF!,'11'!#REF!,'12'!#REF!,'13'!#REF!,'14'!#REF!,'15'!#REF!,'16'!#REF!,'17'!#REF!,'18'!#REF!,'19'!#REF!,'20'!#REF!,'21'!#REF!,'22'!#REF!,'23'!#REF!,'24'!#REF!,'25'!#REF!,'26'!#REF!,'27'!#REF!,'28'!#REF!,'29'!#REF!,'30'!#REF!,'31'!#REF!,'32'!#REF!,'33'!#REF!,'34'!#REF!,'35'!#REF!,'36'!I121,'37'!I122,'38'!I122,'39'!I122,'40'!I122),"")</f>
        <v/>
      </c>
      <c r="G121" s="35" t="str">
        <f>IFERROR(AVERAGE('1'!#REF!,'2'!#REF!,'3'!#REF!,'4'!#REF!,'5'!#REF!,'6'!#REF!,'7'!#REF!,'8'!#REF!,'9'!#REF!,'10'!#REF!,'11'!#REF!,'12'!#REF!,'13'!#REF!,'14'!#REF!,'15'!#REF!,'16'!#REF!,'17'!#REF!,'18'!#REF!,'19'!#REF!,'20'!#REF!,'21'!#REF!,'22'!#REF!,'23'!#REF!,'24'!#REF!,'25'!#REF!,'26'!#REF!,'27'!#REF!,'28'!#REF!,'29'!#REF!,'30'!#REF!,'31'!#REF!,'32'!#REF!,'33'!#REF!,'34'!#REF!,'35'!#REF!,'36'!O121,'37'!O122,'38'!O122,'39'!O122,'40'!O122),"")</f>
        <v/>
      </c>
      <c r="H121" s="35" t="str">
        <f>IFERROR(AVERAGE('1'!#REF!,'2'!#REF!,'3'!#REF!,'4'!#REF!,'5'!#REF!,'6'!#REF!,'7'!#REF!,'8'!#REF!,'9'!#REF!,'10'!#REF!,'11'!#REF!,'12'!#REF!,'13'!#REF!,'14'!#REF!,'15'!#REF!,'16'!#REF!,'17'!#REF!,'18'!#REF!,'19'!#REF!,'20'!#REF!,'21'!#REF!,'22'!#REF!,'23'!#REF!,'24'!#REF!,'25'!#REF!,'26'!#REF!,'27'!#REF!,'28'!#REF!,'29'!#REF!,'30'!#REF!,'31'!#REF!,'32'!#REF!,'33'!#REF!,'34'!#REF!,'35'!#REF!,'36'!U121,'37'!U122,'38'!U122,'39'!U122,'40'!U122),"")</f>
        <v/>
      </c>
      <c r="I121" s="35" t="str">
        <f>IFERROR(AVERAGE('1'!#REF!,'2'!#REF!,'3'!#REF!,'4'!#REF!,'5'!#REF!,'6'!#REF!,'7'!#REF!,'8'!#REF!,'9'!#REF!,'10'!#REF!,'11'!#REF!,'12'!#REF!,'13'!#REF!,'14'!#REF!,'15'!#REF!,'16'!#REF!,'17'!#REF!,'18'!#REF!,'19'!#REF!,'20'!#REF!,'21'!#REF!,'22'!#REF!,'23'!#REF!,'24'!#REF!,'25'!#REF!,'26'!#REF!,'27'!#REF!,'28'!#REF!,'29'!#REF!,'30'!#REF!,'31'!#REF!,'32'!#REF!,'33'!#REF!,'34'!#REF!,'35'!#REF!,'36'!AA121,'37'!AA122,'38'!AA122,'39'!AA122,'40'!AA122),"")</f>
        <v/>
      </c>
    </row>
    <row r="122" spans="1:9" s="2" customFormat="1" ht="15.75" hidden="1" x14ac:dyDescent="0.25">
      <c r="A122"/>
      <c r="B122" s="1"/>
      <c r="C122" s="138">
        <f>Référentiel!C113</f>
        <v>0</v>
      </c>
      <c r="D122" s="116" t="str">
        <f t="shared" ref="D122:D137" si="6">IFERROR(AVERAGE(E122:H122),"")</f>
        <v/>
      </c>
      <c r="E122" s="116" t="str">
        <f>IFERROR(AVERAGE('1'!#REF!,'2'!#REF!,'3'!#REF!,'4'!#REF!,'5'!#REF!,'6'!#REF!,'7'!#REF!,'8'!#REF!,'9'!#REF!,'10'!#REF!,'11'!#REF!,'12'!#REF!,'13'!#REF!,'14'!#REF!,'15'!#REF!,'16'!#REF!,'17'!#REF!,'18'!#REF!,'19'!#REF!,'20'!#REF!,'21'!#REF!,'22'!#REF!,'23'!#REF!,'24'!#REF!,'25'!#REF!,'26'!#REF!,'27'!#REF!,'28'!#REF!,'29'!#REF!,'30'!#REF!,'31'!#REF!,'32'!#REF!,'33'!#REF!,'34'!#REF!,'35'!#REF!,'36'!D122,'37'!D123,'38'!D123,'39'!D123,'40'!D123),"")</f>
        <v/>
      </c>
      <c r="F122" s="116" t="str">
        <f>IFERROR(AVERAGE('1'!#REF!,'2'!#REF!,'3'!#REF!,'4'!#REF!,'5'!#REF!,'6'!#REF!,'7'!#REF!,'8'!#REF!,'9'!#REF!,'10'!#REF!,'11'!#REF!,'12'!#REF!,'13'!#REF!,'14'!#REF!,'15'!#REF!,'16'!#REF!,'17'!#REF!,'18'!#REF!,'19'!#REF!,'20'!#REF!,'21'!#REF!,'22'!#REF!,'23'!#REF!,'24'!#REF!,'25'!#REF!,'26'!#REF!,'27'!#REF!,'28'!#REF!,'29'!#REF!,'30'!#REF!,'31'!#REF!,'32'!#REF!,'33'!#REF!,'34'!#REF!,'35'!#REF!,'36'!I122,'37'!I123,'38'!I123,'39'!I123,'40'!I123),"")</f>
        <v/>
      </c>
      <c r="G122" s="116" t="str">
        <f>IFERROR(AVERAGE('1'!#REF!,'2'!#REF!,'3'!#REF!,'4'!#REF!,'5'!#REF!,'6'!#REF!,'7'!#REF!,'8'!#REF!,'9'!#REF!,'10'!#REF!,'11'!#REF!,'12'!#REF!,'13'!#REF!,'14'!#REF!,'15'!#REF!,'16'!#REF!,'17'!#REF!,'18'!#REF!,'19'!#REF!,'20'!#REF!,'21'!#REF!,'22'!#REF!,'23'!#REF!,'24'!#REF!,'25'!#REF!,'26'!#REF!,'27'!#REF!,'28'!#REF!,'29'!#REF!,'30'!#REF!,'31'!#REF!,'32'!#REF!,'33'!#REF!,'34'!#REF!,'35'!#REF!,'36'!O122,'37'!O123,'38'!O123,'39'!O123,'40'!O123),"")</f>
        <v/>
      </c>
      <c r="H122" s="116" t="str">
        <f>IFERROR(AVERAGE('1'!#REF!,'2'!#REF!,'3'!#REF!,'4'!#REF!,'5'!#REF!,'6'!#REF!,'7'!#REF!,'8'!#REF!,'9'!#REF!,'10'!#REF!,'11'!#REF!,'12'!#REF!,'13'!#REF!,'14'!#REF!,'15'!#REF!,'16'!#REF!,'17'!#REF!,'18'!#REF!,'19'!#REF!,'20'!#REF!,'21'!#REF!,'22'!#REF!,'23'!#REF!,'24'!#REF!,'25'!#REF!,'26'!#REF!,'27'!#REF!,'28'!#REF!,'29'!#REF!,'30'!#REF!,'31'!#REF!,'32'!#REF!,'33'!#REF!,'34'!#REF!,'35'!#REF!,'36'!U122,'37'!U123,'38'!U123,'39'!U123,'40'!U123),"")</f>
        <v/>
      </c>
      <c r="I122" s="116" t="str">
        <f>IFERROR(AVERAGE('1'!#REF!,'2'!#REF!,'3'!#REF!,'4'!#REF!,'5'!#REF!,'6'!#REF!,'7'!#REF!,'8'!#REF!,'9'!#REF!,'10'!#REF!,'11'!#REF!,'12'!#REF!,'13'!#REF!,'14'!#REF!,'15'!#REF!,'16'!#REF!,'17'!#REF!,'18'!#REF!,'19'!#REF!,'20'!#REF!,'21'!#REF!,'22'!#REF!,'23'!#REF!,'24'!#REF!,'25'!#REF!,'26'!#REF!,'27'!#REF!,'28'!#REF!,'29'!#REF!,'30'!#REF!,'31'!#REF!,'32'!#REF!,'33'!#REF!,'34'!#REF!,'35'!#REF!,'36'!AA122,'37'!AA123,'38'!AA123,'39'!AA123,'40'!AA123),"")</f>
        <v/>
      </c>
    </row>
    <row r="123" spans="1:9" s="2" customFormat="1" ht="18" hidden="1" x14ac:dyDescent="0.25">
      <c r="A123"/>
      <c r="B123" s="1"/>
      <c r="C123" s="131">
        <f>Référentiel!C114</f>
        <v>0</v>
      </c>
      <c r="D123" s="124" t="str">
        <f t="shared" si="6"/>
        <v/>
      </c>
      <c r="E123" s="124" t="str">
        <f>IFERROR(AVERAGE('1'!#REF!,'2'!#REF!,'3'!#REF!,'4'!#REF!,'5'!#REF!,'6'!#REF!,'7'!#REF!,'8'!#REF!,'9'!#REF!,'10'!#REF!,'11'!#REF!,'12'!#REF!,'13'!#REF!,'14'!#REF!,'15'!#REF!,'16'!#REF!,'17'!#REF!,'18'!#REF!,'19'!#REF!,'20'!#REF!,'21'!#REF!,'22'!#REF!,'23'!#REF!,'24'!#REF!,'25'!#REF!,'26'!#REF!,'27'!#REF!,'28'!#REF!,'29'!#REF!,'30'!#REF!,'31'!#REF!,'32'!#REF!,'33'!#REF!,'34'!#REF!,'35'!#REF!,'36'!D123,'37'!D124,'38'!D124,'39'!D124,'40'!D124),"")</f>
        <v/>
      </c>
      <c r="F123" s="124" t="str">
        <f>IFERROR(AVERAGE('1'!#REF!,'2'!#REF!,'3'!#REF!,'4'!#REF!,'5'!#REF!,'6'!#REF!,'7'!#REF!,'8'!#REF!,'9'!#REF!,'10'!#REF!,'11'!#REF!,'12'!#REF!,'13'!#REF!,'14'!#REF!,'15'!#REF!,'16'!#REF!,'17'!#REF!,'18'!#REF!,'19'!#REF!,'20'!#REF!,'21'!#REF!,'22'!#REF!,'23'!#REF!,'24'!#REF!,'25'!#REF!,'26'!#REF!,'27'!#REF!,'28'!#REF!,'29'!#REF!,'30'!#REF!,'31'!#REF!,'32'!#REF!,'33'!#REF!,'34'!#REF!,'35'!#REF!,'36'!I123,'37'!I124,'38'!I124,'39'!I124,'40'!I124),"")</f>
        <v/>
      </c>
      <c r="G123" s="124" t="str">
        <f>IFERROR(AVERAGE('1'!#REF!,'2'!#REF!,'3'!#REF!,'4'!#REF!,'5'!#REF!,'6'!#REF!,'7'!#REF!,'8'!#REF!,'9'!#REF!,'10'!#REF!,'11'!#REF!,'12'!#REF!,'13'!#REF!,'14'!#REF!,'15'!#REF!,'16'!#REF!,'17'!#REF!,'18'!#REF!,'19'!#REF!,'20'!#REF!,'21'!#REF!,'22'!#REF!,'23'!#REF!,'24'!#REF!,'25'!#REF!,'26'!#REF!,'27'!#REF!,'28'!#REF!,'29'!#REF!,'30'!#REF!,'31'!#REF!,'32'!#REF!,'33'!#REF!,'34'!#REF!,'35'!#REF!,'36'!O123,'37'!O124,'38'!O124,'39'!O124,'40'!O124),"")</f>
        <v/>
      </c>
      <c r="H123" s="124" t="str">
        <f>IFERROR(AVERAGE('1'!#REF!,'2'!#REF!,'3'!#REF!,'4'!#REF!,'5'!#REF!,'6'!#REF!,'7'!#REF!,'8'!#REF!,'9'!#REF!,'10'!#REF!,'11'!#REF!,'12'!#REF!,'13'!#REF!,'14'!#REF!,'15'!#REF!,'16'!#REF!,'17'!#REF!,'18'!#REF!,'19'!#REF!,'20'!#REF!,'21'!#REF!,'22'!#REF!,'23'!#REF!,'24'!#REF!,'25'!#REF!,'26'!#REF!,'27'!#REF!,'28'!#REF!,'29'!#REF!,'30'!#REF!,'31'!#REF!,'32'!#REF!,'33'!#REF!,'34'!#REF!,'35'!#REF!,'36'!U123,'37'!U124,'38'!U124,'39'!U124,'40'!U124),"")</f>
        <v/>
      </c>
      <c r="I123" s="124" t="str">
        <f>IFERROR(AVERAGE('1'!#REF!,'2'!#REF!,'3'!#REF!,'4'!#REF!,'5'!#REF!,'6'!#REF!,'7'!#REF!,'8'!#REF!,'9'!#REF!,'10'!#REF!,'11'!#REF!,'12'!#REF!,'13'!#REF!,'14'!#REF!,'15'!#REF!,'16'!#REF!,'17'!#REF!,'18'!#REF!,'19'!#REF!,'20'!#REF!,'21'!#REF!,'22'!#REF!,'23'!#REF!,'24'!#REF!,'25'!#REF!,'26'!#REF!,'27'!#REF!,'28'!#REF!,'29'!#REF!,'30'!#REF!,'31'!#REF!,'32'!#REF!,'33'!#REF!,'34'!#REF!,'35'!#REF!,'36'!AA123,'37'!AA124,'38'!AA124,'39'!AA124,'40'!AA124),"")</f>
        <v/>
      </c>
    </row>
    <row r="124" spans="1:9" s="2" customFormat="1" ht="18" hidden="1" x14ac:dyDescent="0.25">
      <c r="A124"/>
      <c r="B124" s="1"/>
      <c r="C124" s="131">
        <f>Référentiel!C115</f>
        <v>0</v>
      </c>
      <c r="D124" s="124" t="str">
        <f t="shared" si="6"/>
        <v/>
      </c>
      <c r="E124" s="124" t="str">
        <f>IFERROR(AVERAGE('1'!#REF!,'2'!#REF!,'3'!#REF!,'4'!#REF!,'5'!#REF!,'6'!#REF!,'7'!#REF!,'8'!#REF!,'9'!#REF!,'10'!#REF!,'11'!#REF!,'12'!#REF!,'13'!#REF!,'14'!#REF!,'15'!#REF!,'16'!#REF!,'17'!#REF!,'18'!#REF!,'19'!#REF!,'20'!#REF!,'21'!#REF!,'22'!#REF!,'23'!#REF!,'24'!#REF!,'25'!#REF!,'26'!#REF!,'27'!#REF!,'28'!#REF!,'29'!#REF!,'30'!#REF!,'31'!#REF!,'32'!#REF!,'33'!#REF!,'34'!#REF!,'35'!#REF!,'36'!D124,'37'!D125,'38'!D125,'39'!D125,'40'!D125),"")</f>
        <v/>
      </c>
      <c r="F124" s="124" t="str">
        <f>IFERROR(AVERAGE('1'!#REF!,'2'!#REF!,'3'!#REF!,'4'!#REF!,'5'!#REF!,'6'!#REF!,'7'!#REF!,'8'!#REF!,'9'!#REF!,'10'!#REF!,'11'!#REF!,'12'!#REF!,'13'!#REF!,'14'!#REF!,'15'!#REF!,'16'!#REF!,'17'!#REF!,'18'!#REF!,'19'!#REF!,'20'!#REF!,'21'!#REF!,'22'!#REF!,'23'!#REF!,'24'!#REF!,'25'!#REF!,'26'!#REF!,'27'!#REF!,'28'!#REF!,'29'!#REF!,'30'!#REF!,'31'!#REF!,'32'!#REF!,'33'!#REF!,'34'!#REF!,'35'!#REF!,'36'!I124,'37'!I125,'38'!I125,'39'!I125,'40'!I125),"")</f>
        <v/>
      </c>
      <c r="G124" s="124" t="str">
        <f>IFERROR(AVERAGE('1'!#REF!,'2'!#REF!,'3'!#REF!,'4'!#REF!,'5'!#REF!,'6'!#REF!,'7'!#REF!,'8'!#REF!,'9'!#REF!,'10'!#REF!,'11'!#REF!,'12'!#REF!,'13'!#REF!,'14'!#REF!,'15'!#REF!,'16'!#REF!,'17'!#REF!,'18'!#REF!,'19'!#REF!,'20'!#REF!,'21'!#REF!,'22'!#REF!,'23'!#REF!,'24'!#REF!,'25'!#REF!,'26'!#REF!,'27'!#REF!,'28'!#REF!,'29'!#REF!,'30'!#REF!,'31'!#REF!,'32'!#REF!,'33'!#REF!,'34'!#REF!,'35'!#REF!,'36'!O124,'37'!O125,'38'!O125,'39'!O125,'40'!O125),"")</f>
        <v/>
      </c>
      <c r="H124" s="124" t="str">
        <f>IFERROR(AVERAGE('1'!#REF!,'2'!#REF!,'3'!#REF!,'4'!#REF!,'5'!#REF!,'6'!#REF!,'7'!#REF!,'8'!#REF!,'9'!#REF!,'10'!#REF!,'11'!#REF!,'12'!#REF!,'13'!#REF!,'14'!#REF!,'15'!#REF!,'16'!#REF!,'17'!#REF!,'18'!#REF!,'19'!#REF!,'20'!#REF!,'21'!#REF!,'22'!#REF!,'23'!#REF!,'24'!#REF!,'25'!#REF!,'26'!#REF!,'27'!#REF!,'28'!#REF!,'29'!#REF!,'30'!#REF!,'31'!#REF!,'32'!#REF!,'33'!#REF!,'34'!#REF!,'35'!#REF!,'36'!U124,'37'!U125,'38'!U125,'39'!U125,'40'!U125),"")</f>
        <v/>
      </c>
      <c r="I124" s="124" t="str">
        <f>IFERROR(AVERAGE('1'!#REF!,'2'!#REF!,'3'!#REF!,'4'!#REF!,'5'!#REF!,'6'!#REF!,'7'!#REF!,'8'!#REF!,'9'!#REF!,'10'!#REF!,'11'!#REF!,'12'!#REF!,'13'!#REF!,'14'!#REF!,'15'!#REF!,'16'!#REF!,'17'!#REF!,'18'!#REF!,'19'!#REF!,'20'!#REF!,'21'!#REF!,'22'!#REF!,'23'!#REF!,'24'!#REF!,'25'!#REF!,'26'!#REF!,'27'!#REF!,'28'!#REF!,'29'!#REF!,'30'!#REF!,'31'!#REF!,'32'!#REF!,'33'!#REF!,'34'!#REF!,'35'!#REF!,'36'!AA124,'37'!AA125,'38'!AA125,'39'!AA125,'40'!AA125),"")</f>
        <v/>
      </c>
    </row>
    <row r="125" spans="1:9" s="2" customFormat="1" ht="18" hidden="1" x14ac:dyDescent="0.25">
      <c r="A125"/>
      <c r="B125" s="1"/>
      <c r="C125" s="131">
        <f>Référentiel!C116</f>
        <v>0</v>
      </c>
      <c r="D125" s="124" t="str">
        <f t="shared" si="6"/>
        <v/>
      </c>
      <c r="E125" s="124" t="str">
        <f>IFERROR(AVERAGE('1'!#REF!,'2'!#REF!,'3'!#REF!,'4'!#REF!,'5'!#REF!,'6'!#REF!,'7'!#REF!,'8'!#REF!,'9'!#REF!,'10'!#REF!,'11'!#REF!,'12'!#REF!,'13'!#REF!,'14'!#REF!,'15'!#REF!,'16'!#REF!,'17'!#REF!,'18'!#REF!,'19'!#REF!,'20'!#REF!,'21'!#REF!,'22'!#REF!,'23'!#REF!,'24'!#REF!,'25'!#REF!,'26'!#REF!,'27'!#REF!,'28'!#REF!,'29'!#REF!,'30'!#REF!,'31'!#REF!,'32'!#REF!,'33'!#REF!,'34'!#REF!,'35'!#REF!,'36'!D125,'37'!D126,'38'!D126,'39'!D126,'40'!D126),"")</f>
        <v/>
      </c>
      <c r="F125" s="124" t="str">
        <f>IFERROR(AVERAGE('1'!#REF!,'2'!#REF!,'3'!#REF!,'4'!#REF!,'5'!#REF!,'6'!#REF!,'7'!#REF!,'8'!#REF!,'9'!#REF!,'10'!#REF!,'11'!#REF!,'12'!#REF!,'13'!#REF!,'14'!#REF!,'15'!#REF!,'16'!#REF!,'17'!#REF!,'18'!#REF!,'19'!#REF!,'20'!#REF!,'21'!#REF!,'22'!#REF!,'23'!#REF!,'24'!#REF!,'25'!#REF!,'26'!#REF!,'27'!#REF!,'28'!#REF!,'29'!#REF!,'30'!#REF!,'31'!#REF!,'32'!#REF!,'33'!#REF!,'34'!#REF!,'35'!#REF!,'36'!I125,'37'!I126,'38'!I126,'39'!I126,'40'!I126),"")</f>
        <v/>
      </c>
      <c r="G125" s="124" t="str">
        <f>IFERROR(AVERAGE('1'!#REF!,'2'!#REF!,'3'!#REF!,'4'!#REF!,'5'!#REF!,'6'!#REF!,'7'!#REF!,'8'!#REF!,'9'!#REF!,'10'!#REF!,'11'!#REF!,'12'!#REF!,'13'!#REF!,'14'!#REF!,'15'!#REF!,'16'!#REF!,'17'!#REF!,'18'!#REF!,'19'!#REF!,'20'!#REF!,'21'!#REF!,'22'!#REF!,'23'!#REF!,'24'!#REF!,'25'!#REF!,'26'!#REF!,'27'!#REF!,'28'!#REF!,'29'!#REF!,'30'!#REF!,'31'!#REF!,'32'!#REF!,'33'!#REF!,'34'!#REF!,'35'!#REF!,'36'!O125,'37'!O126,'38'!O126,'39'!O126,'40'!O126),"")</f>
        <v/>
      </c>
      <c r="H125" s="124" t="str">
        <f>IFERROR(AVERAGE('1'!#REF!,'2'!#REF!,'3'!#REF!,'4'!#REF!,'5'!#REF!,'6'!#REF!,'7'!#REF!,'8'!#REF!,'9'!#REF!,'10'!#REF!,'11'!#REF!,'12'!#REF!,'13'!#REF!,'14'!#REF!,'15'!#REF!,'16'!#REF!,'17'!#REF!,'18'!#REF!,'19'!#REF!,'20'!#REF!,'21'!#REF!,'22'!#REF!,'23'!#REF!,'24'!#REF!,'25'!#REF!,'26'!#REF!,'27'!#REF!,'28'!#REF!,'29'!#REF!,'30'!#REF!,'31'!#REF!,'32'!#REF!,'33'!#REF!,'34'!#REF!,'35'!#REF!,'36'!U125,'37'!U126,'38'!U126,'39'!U126,'40'!U126),"")</f>
        <v/>
      </c>
      <c r="I125" s="124" t="str">
        <f>IFERROR(AVERAGE('1'!#REF!,'2'!#REF!,'3'!#REF!,'4'!#REF!,'5'!#REF!,'6'!#REF!,'7'!#REF!,'8'!#REF!,'9'!#REF!,'10'!#REF!,'11'!#REF!,'12'!#REF!,'13'!#REF!,'14'!#REF!,'15'!#REF!,'16'!#REF!,'17'!#REF!,'18'!#REF!,'19'!#REF!,'20'!#REF!,'21'!#REF!,'22'!#REF!,'23'!#REF!,'24'!#REF!,'25'!#REF!,'26'!#REF!,'27'!#REF!,'28'!#REF!,'29'!#REF!,'30'!#REF!,'31'!#REF!,'32'!#REF!,'33'!#REF!,'34'!#REF!,'35'!#REF!,'36'!AA125,'37'!AA126,'38'!AA126,'39'!AA126,'40'!AA126),"")</f>
        <v/>
      </c>
    </row>
    <row r="126" spans="1:9" s="2" customFormat="1" ht="18" hidden="1" x14ac:dyDescent="0.25">
      <c r="A126"/>
      <c r="B126" s="1"/>
      <c r="C126" s="131">
        <f>Référentiel!C117</f>
        <v>0</v>
      </c>
      <c r="D126" s="124" t="str">
        <f t="shared" si="6"/>
        <v/>
      </c>
      <c r="E126" s="124" t="str">
        <f>IFERROR(AVERAGE('1'!#REF!,'2'!#REF!,'3'!#REF!,'4'!#REF!,'5'!#REF!,'6'!#REF!,'7'!#REF!,'8'!#REF!,'9'!#REF!,'10'!#REF!,'11'!#REF!,'12'!#REF!,'13'!#REF!,'14'!#REF!,'15'!#REF!,'16'!#REF!,'17'!#REF!,'18'!#REF!,'19'!#REF!,'20'!#REF!,'21'!#REF!,'22'!#REF!,'23'!#REF!,'24'!#REF!,'25'!#REF!,'26'!#REF!,'27'!#REF!,'28'!#REF!,'29'!#REF!,'30'!#REF!,'31'!#REF!,'32'!#REF!,'33'!#REF!,'34'!#REF!,'35'!#REF!,'36'!D126,'37'!D127,'38'!D127,'39'!D127,'40'!D127),"")</f>
        <v/>
      </c>
      <c r="F126" s="124" t="str">
        <f>IFERROR(AVERAGE('1'!#REF!,'2'!#REF!,'3'!#REF!,'4'!#REF!,'5'!#REF!,'6'!#REF!,'7'!#REF!,'8'!#REF!,'9'!#REF!,'10'!#REF!,'11'!#REF!,'12'!#REF!,'13'!#REF!,'14'!#REF!,'15'!#REF!,'16'!#REF!,'17'!#REF!,'18'!#REF!,'19'!#REF!,'20'!#REF!,'21'!#REF!,'22'!#REF!,'23'!#REF!,'24'!#REF!,'25'!#REF!,'26'!#REF!,'27'!#REF!,'28'!#REF!,'29'!#REF!,'30'!#REF!,'31'!#REF!,'32'!#REF!,'33'!#REF!,'34'!#REF!,'35'!#REF!,'36'!I126,'37'!I127,'38'!I127,'39'!I127,'40'!I127),"")</f>
        <v/>
      </c>
      <c r="G126" s="124" t="str">
        <f>IFERROR(AVERAGE('1'!#REF!,'2'!#REF!,'3'!#REF!,'4'!#REF!,'5'!#REF!,'6'!#REF!,'7'!#REF!,'8'!#REF!,'9'!#REF!,'10'!#REF!,'11'!#REF!,'12'!#REF!,'13'!#REF!,'14'!#REF!,'15'!#REF!,'16'!#REF!,'17'!#REF!,'18'!#REF!,'19'!#REF!,'20'!#REF!,'21'!#REF!,'22'!#REF!,'23'!#REF!,'24'!#REF!,'25'!#REF!,'26'!#REF!,'27'!#REF!,'28'!#REF!,'29'!#REF!,'30'!#REF!,'31'!#REF!,'32'!#REF!,'33'!#REF!,'34'!#REF!,'35'!#REF!,'36'!O126,'37'!O127,'38'!O127,'39'!O127,'40'!O127),"")</f>
        <v/>
      </c>
      <c r="H126" s="124" t="str">
        <f>IFERROR(AVERAGE('1'!#REF!,'2'!#REF!,'3'!#REF!,'4'!#REF!,'5'!#REF!,'6'!#REF!,'7'!#REF!,'8'!#REF!,'9'!#REF!,'10'!#REF!,'11'!#REF!,'12'!#REF!,'13'!#REF!,'14'!#REF!,'15'!#REF!,'16'!#REF!,'17'!#REF!,'18'!#REF!,'19'!#REF!,'20'!#REF!,'21'!#REF!,'22'!#REF!,'23'!#REF!,'24'!#REF!,'25'!#REF!,'26'!#REF!,'27'!#REF!,'28'!#REF!,'29'!#REF!,'30'!#REF!,'31'!#REF!,'32'!#REF!,'33'!#REF!,'34'!#REF!,'35'!#REF!,'36'!U126,'37'!U127,'38'!U127,'39'!U127,'40'!U127),"")</f>
        <v/>
      </c>
      <c r="I126" s="124" t="str">
        <f>IFERROR(AVERAGE('1'!#REF!,'2'!#REF!,'3'!#REF!,'4'!#REF!,'5'!#REF!,'6'!#REF!,'7'!#REF!,'8'!#REF!,'9'!#REF!,'10'!#REF!,'11'!#REF!,'12'!#REF!,'13'!#REF!,'14'!#REF!,'15'!#REF!,'16'!#REF!,'17'!#REF!,'18'!#REF!,'19'!#REF!,'20'!#REF!,'21'!#REF!,'22'!#REF!,'23'!#REF!,'24'!#REF!,'25'!#REF!,'26'!#REF!,'27'!#REF!,'28'!#REF!,'29'!#REF!,'30'!#REF!,'31'!#REF!,'32'!#REF!,'33'!#REF!,'34'!#REF!,'35'!#REF!,'36'!AA126,'37'!AA127,'38'!AA127,'39'!AA127,'40'!AA127),"")</f>
        <v/>
      </c>
    </row>
    <row r="127" spans="1:9" s="2" customFormat="1" ht="18" hidden="1" x14ac:dyDescent="0.25">
      <c r="A127"/>
      <c r="B127" s="1"/>
      <c r="C127" s="131">
        <f>Référentiel!C118</f>
        <v>0</v>
      </c>
      <c r="D127" s="124" t="str">
        <f t="shared" si="6"/>
        <v/>
      </c>
      <c r="E127" s="124" t="str">
        <f>IFERROR(AVERAGE('1'!#REF!,'2'!#REF!,'3'!#REF!,'4'!#REF!,'5'!#REF!,'6'!#REF!,'7'!#REF!,'8'!#REF!,'9'!#REF!,'10'!#REF!,'11'!#REF!,'12'!#REF!,'13'!#REF!,'14'!#REF!,'15'!#REF!,'16'!#REF!,'17'!#REF!,'18'!#REF!,'19'!#REF!,'20'!#REF!,'21'!#REF!,'22'!#REF!,'23'!#REF!,'24'!#REF!,'25'!#REF!,'26'!#REF!,'27'!#REF!,'28'!#REF!,'29'!#REF!,'30'!#REF!,'31'!#REF!,'32'!#REF!,'33'!#REF!,'34'!#REF!,'35'!#REF!,'36'!D127,'37'!D128,'38'!D128,'39'!D128,'40'!D128),"")</f>
        <v/>
      </c>
      <c r="F127" s="124" t="str">
        <f>IFERROR(AVERAGE('1'!#REF!,'2'!#REF!,'3'!#REF!,'4'!#REF!,'5'!#REF!,'6'!#REF!,'7'!#REF!,'8'!#REF!,'9'!#REF!,'10'!#REF!,'11'!#REF!,'12'!#REF!,'13'!#REF!,'14'!#REF!,'15'!#REF!,'16'!#REF!,'17'!#REF!,'18'!#REF!,'19'!#REF!,'20'!#REF!,'21'!#REF!,'22'!#REF!,'23'!#REF!,'24'!#REF!,'25'!#REF!,'26'!#REF!,'27'!#REF!,'28'!#REF!,'29'!#REF!,'30'!#REF!,'31'!#REF!,'32'!#REF!,'33'!#REF!,'34'!#REF!,'35'!#REF!,'36'!I127,'37'!I128,'38'!I128,'39'!I128,'40'!I128),"")</f>
        <v/>
      </c>
      <c r="G127" s="124" t="str">
        <f>IFERROR(AVERAGE('1'!#REF!,'2'!#REF!,'3'!#REF!,'4'!#REF!,'5'!#REF!,'6'!#REF!,'7'!#REF!,'8'!#REF!,'9'!#REF!,'10'!#REF!,'11'!#REF!,'12'!#REF!,'13'!#REF!,'14'!#REF!,'15'!#REF!,'16'!#REF!,'17'!#REF!,'18'!#REF!,'19'!#REF!,'20'!#REF!,'21'!#REF!,'22'!#REF!,'23'!#REF!,'24'!#REF!,'25'!#REF!,'26'!#REF!,'27'!#REF!,'28'!#REF!,'29'!#REF!,'30'!#REF!,'31'!#REF!,'32'!#REF!,'33'!#REF!,'34'!#REF!,'35'!#REF!,'36'!O127,'37'!O128,'38'!O128,'39'!O128,'40'!O128),"")</f>
        <v/>
      </c>
      <c r="H127" s="124" t="str">
        <f>IFERROR(AVERAGE('1'!#REF!,'2'!#REF!,'3'!#REF!,'4'!#REF!,'5'!#REF!,'6'!#REF!,'7'!#REF!,'8'!#REF!,'9'!#REF!,'10'!#REF!,'11'!#REF!,'12'!#REF!,'13'!#REF!,'14'!#REF!,'15'!#REF!,'16'!#REF!,'17'!#REF!,'18'!#REF!,'19'!#REF!,'20'!#REF!,'21'!#REF!,'22'!#REF!,'23'!#REF!,'24'!#REF!,'25'!#REF!,'26'!#REF!,'27'!#REF!,'28'!#REF!,'29'!#REF!,'30'!#REF!,'31'!#REF!,'32'!#REF!,'33'!#REF!,'34'!#REF!,'35'!#REF!,'36'!U127,'37'!U128,'38'!U128,'39'!U128,'40'!U128),"")</f>
        <v/>
      </c>
      <c r="I127" s="124" t="str">
        <f>IFERROR(AVERAGE('1'!#REF!,'2'!#REF!,'3'!#REF!,'4'!#REF!,'5'!#REF!,'6'!#REF!,'7'!#REF!,'8'!#REF!,'9'!#REF!,'10'!#REF!,'11'!#REF!,'12'!#REF!,'13'!#REF!,'14'!#REF!,'15'!#REF!,'16'!#REF!,'17'!#REF!,'18'!#REF!,'19'!#REF!,'20'!#REF!,'21'!#REF!,'22'!#REF!,'23'!#REF!,'24'!#REF!,'25'!#REF!,'26'!#REF!,'27'!#REF!,'28'!#REF!,'29'!#REF!,'30'!#REF!,'31'!#REF!,'32'!#REF!,'33'!#REF!,'34'!#REF!,'35'!#REF!,'36'!AA127,'37'!AA128,'38'!AA128,'39'!AA128,'40'!AA128),"")</f>
        <v/>
      </c>
    </row>
    <row r="128" spans="1:9" s="2" customFormat="1" ht="18" hidden="1" x14ac:dyDescent="0.25">
      <c r="A128"/>
      <c r="B128" s="1"/>
      <c r="C128" s="131">
        <f>Référentiel!C119</f>
        <v>0</v>
      </c>
      <c r="D128" s="124" t="str">
        <f t="shared" si="6"/>
        <v/>
      </c>
      <c r="E128" s="124" t="str">
        <f>IFERROR(AVERAGE('1'!#REF!,'2'!#REF!,'3'!#REF!,'4'!#REF!,'5'!#REF!,'6'!#REF!,'7'!#REF!,'8'!#REF!,'9'!#REF!,'10'!#REF!,'11'!#REF!,'12'!#REF!,'13'!#REF!,'14'!#REF!,'15'!#REF!,'16'!#REF!,'17'!#REF!,'18'!#REF!,'19'!#REF!,'20'!#REF!,'21'!#REF!,'22'!#REF!,'23'!#REF!,'24'!#REF!,'25'!#REF!,'26'!#REF!,'27'!#REF!,'28'!#REF!,'29'!#REF!,'30'!#REF!,'31'!#REF!,'32'!#REF!,'33'!#REF!,'34'!#REF!,'35'!#REF!,'36'!D128,'37'!D129,'38'!D129,'39'!D129,'40'!D129),"")</f>
        <v/>
      </c>
      <c r="F128" s="124" t="str">
        <f>IFERROR(AVERAGE('1'!#REF!,'2'!#REF!,'3'!#REF!,'4'!#REF!,'5'!#REF!,'6'!#REF!,'7'!#REF!,'8'!#REF!,'9'!#REF!,'10'!#REF!,'11'!#REF!,'12'!#REF!,'13'!#REF!,'14'!#REF!,'15'!#REF!,'16'!#REF!,'17'!#REF!,'18'!#REF!,'19'!#REF!,'20'!#REF!,'21'!#REF!,'22'!#REF!,'23'!#REF!,'24'!#REF!,'25'!#REF!,'26'!#REF!,'27'!#REF!,'28'!#REF!,'29'!#REF!,'30'!#REF!,'31'!#REF!,'32'!#REF!,'33'!#REF!,'34'!#REF!,'35'!#REF!,'36'!I128,'37'!I129,'38'!I129,'39'!I129,'40'!I129),"")</f>
        <v/>
      </c>
      <c r="G128" s="124" t="str">
        <f>IFERROR(AVERAGE('1'!#REF!,'2'!#REF!,'3'!#REF!,'4'!#REF!,'5'!#REF!,'6'!#REF!,'7'!#REF!,'8'!#REF!,'9'!#REF!,'10'!#REF!,'11'!#REF!,'12'!#REF!,'13'!#REF!,'14'!#REF!,'15'!#REF!,'16'!#REF!,'17'!#REF!,'18'!#REF!,'19'!#REF!,'20'!#REF!,'21'!#REF!,'22'!#REF!,'23'!#REF!,'24'!#REF!,'25'!#REF!,'26'!#REF!,'27'!#REF!,'28'!#REF!,'29'!#REF!,'30'!#REF!,'31'!#REF!,'32'!#REF!,'33'!#REF!,'34'!#REF!,'35'!#REF!,'36'!O128,'37'!O129,'38'!O129,'39'!O129,'40'!O129),"")</f>
        <v/>
      </c>
      <c r="H128" s="124" t="str">
        <f>IFERROR(AVERAGE('1'!#REF!,'2'!#REF!,'3'!#REF!,'4'!#REF!,'5'!#REF!,'6'!#REF!,'7'!#REF!,'8'!#REF!,'9'!#REF!,'10'!#REF!,'11'!#REF!,'12'!#REF!,'13'!#REF!,'14'!#REF!,'15'!#REF!,'16'!#REF!,'17'!#REF!,'18'!#REF!,'19'!#REF!,'20'!#REF!,'21'!#REF!,'22'!#REF!,'23'!#REF!,'24'!#REF!,'25'!#REF!,'26'!#REF!,'27'!#REF!,'28'!#REF!,'29'!#REF!,'30'!#REF!,'31'!#REF!,'32'!#REF!,'33'!#REF!,'34'!#REF!,'35'!#REF!,'36'!U128,'37'!U129,'38'!U129,'39'!U129,'40'!U129),"")</f>
        <v/>
      </c>
      <c r="I128" s="124" t="str">
        <f>IFERROR(AVERAGE('1'!#REF!,'2'!#REF!,'3'!#REF!,'4'!#REF!,'5'!#REF!,'6'!#REF!,'7'!#REF!,'8'!#REF!,'9'!#REF!,'10'!#REF!,'11'!#REF!,'12'!#REF!,'13'!#REF!,'14'!#REF!,'15'!#REF!,'16'!#REF!,'17'!#REF!,'18'!#REF!,'19'!#REF!,'20'!#REF!,'21'!#REF!,'22'!#REF!,'23'!#REF!,'24'!#REF!,'25'!#REF!,'26'!#REF!,'27'!#REF!,'28'!#REF!,'29'!#REF!,'30'!#REF!,'31'!#REF!,'32'!#REF!,'33'!#REF!,'34'!#REF!,'35'!#REF!,'36'!AA128,'37'!AA129,'38'!AA129,'39'!AA129,'40'!AA129),"")</f>
        <v/>
      </c>
    </row>
    <row r="129" spans="1:9" s="2" customFormat="1" ht="18" hidden="1" x14ac:dyDescent="0.25">
      <c r="A129"/>
      <c r="B129" s="1"/>
      <c r="C129" s="131">
        <f>Référentiel!C120</f>
        <v>0</v>
      </c>
      <c r="D129" s="124" t="str">
        <f t="shared" si="6"/>
        <v/>
      </c>
      <c r="E129" s="124" t="str">
        <f>IFERROR(AVERAGE('1'!#REF!,'2'!#REF!,'3'!#REF!,'4'!#REF!,'5'!#REF!,'6'!#REF!,'7'!#REF!,'8'!#REF!,'9'!#REF!,'10'!#REF!,'11'!#REF!,'12'!#REF!,'13'!#REF!,'14'!#REF!,'15'!#REF!,'16'!#REF!,'17'!#REF!,'18'!#REF!,'19'!#REF!,'20'!#REF!,'21'!#REF!,'22'!#REF!,'23'!#REF!,'24'!#REF!,'25'!#REF!,'26'!#REF!,'27'!#REF!,'28'!#REF!,'29'!#REF!,'30'!#REF!,'31'!#REF!,'32'!#REF!,'33'!#REF!,'34'!#REF!,'35'!#REF!,'36'!D129,'37'!D130,'38'!D130,'39'!D130,'40'!D130),"")</f>
        <v/>
      </c>
      <c r="F129" s="124" t="str">
        <f>IFERROR(AVERAGE('1'!#REF!,'2'!#REF!,'3'!#REF!,'4'!#REF!,'5'!#REF!,'6'!#REF!,'7'!#REF!,'8'!#REF!,'9'!#REF!,'10'!#REF!,'11'!#REF!,'12'!#REF!,'13'!#REF!,'14'!#REF!,'15'!#REF!,'16'!#REF!,'17'!#REF!,'18'!#REF!,'19'!#REF!,'20'!#REF!,'21'!#REF!,'22'!#REF!,'23'!#REF!,'24'!#REF!,'25'!#REF!,'26'!#REF!,'27'!#REF!,'28'!#REF!,'29'!#REF!,'30'!#REF!,'31'!#REF!,'32'!#REF!,'33'!#REF!,'34'!#REF!,'35'!#REF!,'36'!I129,'37'!I130,'38'!I130,'39'!I130,'40'!I130),"")</f>
        <v/>
      </c>
      <c r="G129" s="124" t="str">
        <f>IFERROR(AVERAGE('1'!#REF!,'2'!#REF!,'3'!#REF!,'4'!#REF!,'5'!#REF!,'6'!#REF!,'7'!#REF!,'8'!#REF!,'9'!#REF!,'10'!#REF!,'11'!#REF!,'12'!#REF!,'13'!#REF!,'14'!#REF!,'15'!#REF!,'16'!#REF!,'17'!#REF!,'18'!#REF!,'19'!#REF!,'20'!#REF!,'21'!#REF!,'22'!#REF!,'23'!#REF!,'24'!#REF!,'25'!#REF!,'26'!#REF!,'27'!#REF!,'28'!#REF!,'29'!#REF!,'30'!#REF!,'31'!#REF!,'32'!#REF!,'33'!#REF!,'34'!#REF!,'35'!#REF!,'36'!O129,'37'!O130,'38'!O130,'39'!O130,'40'!O130),"")</f>
        <v/>
      </c>
      <c r="H129" s="124" t="str">
        <f>IFERROR(AVERAGE('1'!#REF!,'2'!#REF!,'3'!#REF!,'4'!#REF!,'5'!#REF!,'6'!#REF!,'7'!#REF!,'8'!#REF!,'9'!#REF!,'10'!#REF!,'11'!#REF!,'12'!#REF!,'13'!#REF!,'14'!#REF!,'15'!#REF!,'16'!#REF!,'17'!#REF!,'18'!#REF!,'19'!#REF!,'20'!#REF!,'21'!#REF!,'22'!#REF!,'23'!#REF!,'24'!#REF!,'25'!#REF!,'26'!#REF!,'27'!#REF!,'28'!#REF!,'29'!#REF!,'30'!#REF!,'31'!#REF!,'32'!#REF!,'33'!#REF!,'34'!#REF!,'35'!#REF!,'36'!U129,'37'!U130,'38'!U130,'39'!U130,'40'!U130),"")</f>
        <v/>
      </c>
      <c r="I129" s="124" t="str">
        <f>IFERROR(AVERAGE('1'!#REF!,'2'!#REF!,'3'!#REF!,'4'!#REF!,'5'!#REF!,'6'!#REF!,'7'!#REF!,'8'!#REF!,'9'!#REF!,'10'!#REF!,'11'!#REF!,'12'!#REF!,'13'!#REF!,'14'!#REF!,'15'!#REF!,'16'!#REF!,'17'!#REF!,'18'!#REF!,'19'!#REF!,'20'!#REF!,'21'!#REF!,'22'!#REF!,'23'!#REF!,'24'!#REF!,'25'!#REF!,'26'!#REF!,'27'!#REF!,'28'!#REF!,'29'!#REF!,'30'!#REF!,'31'!#REF!,'32'!#REF!,'33'!#REF!,'34'!#REF!,'35'!#REF!,'36'!AA129,'37'!AA130,'38'!AA130,'39'!AA130,'40'!AA130),"")</f>
        <v/>
      </c>
    </row>
    <row r="130" spans="1:9" s="2" customFormat="1" ht="18" hidden="1" x14ac:dyDescent="0.25">
      <c r="A130"/>
      <c r="B130" s="1"/>
      <c r="C130" s="131">
        <f>Référentiel!C121</f>
        <v>0</v>
      </c>
      <c r="D130" s="124" t="str">
        <f t="shared" si="6"/>
        <v/>
      </c>
      <c r="E130" s="124" t="str">
        <f>IFERROR(AVERAGE('1'!#REF!,'2'!#REF!,'3'!#REF!,'4'!#REF!,'5'!#REF!,'6'!#REF!,'7'!#REF!,'8'!#REF!,'9'!#REF!,'10'!#REF!,'11'!#REF!,'12'!#REF!,'13'!#REF!,'14'!#REF!,'15'!#REF!,'16'!#REF!,'17'!#REF!,'18'!#REF!,'19'!#REF!,'20'!#REF!,'21'!#REF!,'22'!#REF!,'23'!#REF!,'24'!#REF!,'25'!#REF!,'26'!#REF!,'27'!#REF!,'28'!#REF!,'29'!#REF!,'30'!#REF!,'31'!#REF!,'32'!#REF!,'33'!#REF!,'34'!#REF!,'35'!#REF!,'36'!D130,'37'!D131,'38'!D131,'39'!D131,'40'!D131),"")</f>
        <v/>
      </c>
      <c r="F130" s="124" t="str">
        <f>IFERROR(AVERAGE('1'!#REF!,'2'!#REF!,'3'!#REF!,'4'!#REF!,'5'!#REF!,'6'!#REF!,'7'!#REF!,'8'!#REF!,'9'!#REF!,'10'!#REF!,'11'!#REF!,'12'!#REF!,'13'!#REF!,'14'!#REF!,'15'!#REF!,'16'!#REF!,'17'!#REF!,'18'!#REF!,'19'!#REF!,'20'!#REF!,'21'!#REF!,'22'!#REF!,'23'!#REF!,'24'!#REF!,'25'!#REF!,'26'!#REF!,'27'!#REF!,'28'!#REF!,'29'!#REF!,'30'!#REF!,'31'!#REF!,'32'!#REF!,'33'!#REF!,'34'!#REF!,'35'!#REF!,'36'!I130,'37'!I131,'38'!I131,'39'!I131,'40'!I131),"")</f>
        <v/>
      </c>
      <c r="G130" s="124" t="str">
        <f>IFERROR(AVERAGE('1'!#REF!,'2'!#REF!,'3'!#REF!,'4'!#REF!,'5'!#REF!,'6'!#REF!,'7'!#REF!,'8'!#REF!,'9'!#REF!,'10'!#REF!,'11'!#REF!,'12'!#REF!,'13'!#REF!,'14'!#REF!,'15'!#REF!,'16'!#REF!,'17'!#REF!,'18'!#REF!,'19'!#REF!,'20'!#REF!,'21'!#REF!,'22'!#REF!,'23'!#REF!,'24'!#REF!,'25'!#REF!,'26'!#REF!,'27'!#REF!,'28'!#REF!,'29'!#REF!,'30'!#REF!,'31'!#REF!,'32'!#REF!,'33'!#REF!,'34'!#REF!,'35'!#REF!,'36'!O130,'37'!O131,'38'!O131,'39'!O131,'40'!O131),"")</f>
        <v/>
      </c>
      <c r="H130" s="124" t="str">
        <f>IFERROR(AVERAGE('1'!#REF!,'2'!#REF!,'3'!#REF!,'4'!#REF!,'5'!#REF!,'6'!#REF!,'7'!#REF!,'8'!#REF!,'9'!#REF!,'10'!#REF!,'11'!#REF!,'12'!#REF!,'13'!#REF!,'14'!#REF!,'15'!#REF!,'16'!#REF!,'17'!#REF!,'18'!#REF!,'19'!#REF!,'20'!#REF!,'21'!#REF!,'22'!#REF!,'23'!#REF!,'24'!#REF!,'25'!#REF!,'26'!#REF!,'27'!#REF!,'28'!#REF!,'29'!#REF!,'30'!#REF!,'31'!#REF!,'32'!#REF!,'33'!#REF!,'34'!#REF!,'35'!#REF!,'36'!U130,'37'!U131,'38'!U131,'39'!U131,'40'!U131),"")</f>
        <v/>
      </c>
      <c r="I130" s="124" t="str">
        <f>IFERROR(AVERAGE('1'!#REF!,'2'!#REF!,'3'!#REF!,'4'!#REF!,'5'!#REF!,'6'!#REF!,'7'!#REF!,'8'!#REF!,'9'!#REF!,'10'!#REF!,'11'!#REF!,'12'!#REF!,'13'!#REF!,'14'!#REF!,'15'!#REF!,'16'!#REF!,'17'!#REF!,'18'!#REF!,'19'!#REF!,'20'!#REF!,'21'!#REF!,'22'!#REF!,'23'!#REF!,'24'!#REF!,'25'!#REF!,'26'!#REF!,'27'!#REF!,'28'!#REF!,'29'!#REF!,'30'!#REF!,'31'!#REF!,'32'!#REF!,'33'!#REF!,'34'!#REF!,'35'!#REF!,'36'!AA130,'37'!AA131,'38'!AA131,'39'!AA131,'40'!AA131),"")</f>
        <v/>
      </c>
    </row>
    <row r="131" spans="1:9" s="2" customFormat="1" ht="18" hidden="1" x14ac:dyDescent="0.25">
      <c r="A131"/>
      <c r="B131" s="1"/>
      <c r="C131" s="131">
        <f>Référentiel!C122</f>
        <v>0</v>
      </c>
      <c r="D131" s="124" t="str">
        <f t="shared" si="6"/>
        <v/>
      </c>
      <c r="E131" s="124" t="str">
        <f>IFERROR(AVERAGE('1'!#REF!,'2'!#REF!,'3'!#REF!,'4'!#REF!,'5'!#REF!,'6'!#REF!,'7'!#REF!,'8'!#REF!,'9'!#REF!,'10'!#REF!,'11'!#REF!,'12'!#REF!,'13'!#REF!,'14'!#REF!,'15'!#REF!,'16'!#REF!,'17'!#REF!,'18'!#REF!,'19'!#REF!,'20'!#REF!,'21'!#REF!,'22'!#REF!,'23'!#REF!,'24'!#REF!,'25'!#REF!,'26'!#REF!,'27'!#REF!,'28'!#REF!,'29'!#REF!,'30'!#REF!,'31'!#REF!,'32'!#REF!,'33'!#REF!,'34'!#REF!,'35'!#REF!,'36'!D131,'37'!D132,'38'!D132,'39'!D132,'40'!D132),"")</f>
        <v/>
      </c>
      <c r="F131" s="124" t="str">
        <f>IFERROR(AVERAGE('1'!#REF!,'2'!#REF!,'3'!#REF!,'4'!#REF!,'5'!#REF!,'6'!#REF!,'7'!#REF!,'8'!#REF!,'9'!#REF!,'10'!#REF!,'11'!#REF!,'12'!#REF!,'13'!#REF!,'14'!#REF!,'15'!#REF!,'16'!#REF!,'17'!#REF!,'18'!#REF!,'19'!#REF!,'20'!#REF!,'21'!#REF!,'22'!#REF!,'23'!#REF!,'24'!#REF!,'25'!#REF!,'26'!#REF!,'27'!#REF!,'28'!#REF!,'29'!#REF!,'30'!#REF!,'31'!#REF!,'32'!#REF!,'33'!#REF!,'34'!#REF!,'35'!#REF!,'36'!I131,'37'!I132,'38'!I132,'39'!I132,'40'!I132),"")</f>
        <v/>
      </c>
      <c r="G131" s="124" t="str">
        <f>IFERROR(AVERAGE('1'!#REF!,'2'!#REF!,'3'!#REF!,'4'!#REF!,'5'!#REF!,'6'!#REF!,'7'!#REF!,'8'!#REF!,'9'!#REF!,'10'!#REF!,'11'!#REF!,'12'!#REF!,'13'!#REF!,'14'!#REF!,'15'!#REF!,'16'!#REF!,'17'!#REF!,'18'!#REF!,'19'!#REF!,'20'!#REF!,'21'!#REF!,'22'!#REF!,'23'!#REF!,'24'!#REF!,'25'!#REF!,'26'!#REF!,'27'!#REF!,'28'!#REF!,'29'!#REF!,'30'!#REF!,'31'!#REF!,'32'!#REF!,'33'!#REF!,'34'!#REF!,'35'!#REF!,'36'!O131,'37'!O132,'38'!O132,'39'!O132,'40'!O132),"")</f>
        <v/>
      </c>
      <c r="H131" s="124" t="str">
        <f>IFERROR(AVERAGE('1'!#REF!,'2'!#REF!,'3'!#REF!,'4'!#REF!,'5'!#REF!,'6'!#REF!,'7'!#REF!,'8'!#REF!,'9'!#REF!,'10'!#REF!,'11'!#REF!,'12'!#REF!,'13'!#REF!,'14'!#REF!,'15'!#REF!,'16'!#REF!,'17'!#REF!,'18'!#REF!,'19'!#REF!,'20'!#REF!,'21'!#REF!,'22'!#REF!,'23'!#REF!,'24'!#REF!,'25'!#REF!,'26'!#REF!,'27'!#REF!,'28'!#REF!,'29'!#REF!,'30'!#REF!,'31'!#REF!,'32'!#REF!,'33'!#REF!,'34'!#REF!,'35'!#REF!,'36'!U131,'37'!U132,'38'!U132,'39'!U132,'40'!U132),"")</f>
        <v/>
      </c>
      <c r="I131" s="124" t="str">
        <f>IFERROR(AVERAGE('1'!#REF!,'2'!#REF!,'3'!#REF!,'4'!#REF!,'5'!#REF!,'6'!#REF!,'7'!#REF!,'8'!#REF!,'9'!#REF!,'10'!#REF!,'11'!#REF!,'12'!#REF!,'13'!#REF!,'14'!#REF!,'15'!#REF!,'16'!#REF!,'17'!#REF!,'18'!#REF!,'19'!#REF!,'20'!#REF!,'21'!#REF!,'22'!#REF!,'23'!#REF!,'24'!#REF!,'25'!#REF!,'26'!#REF!,'27'!#REF!,'28'!#REF!,'29'!#REF!,'30'!#REF!,'31'!#REF!,'32'!#REF!,'33'!#REF!,'34'!#REF!,'35'!#REF!,'36'!AA131,'37'!AA132,'38'!AA132,'39'!AA132,'40'!AA132),"")</f>
        <v/>
      </c>
    </row>
    <row r="132" spans="1:9" s="2" customFormat="1" ht="18" hidden="1" x14ac:dyDescent="0.25">
      <c r="A132"/>
      <c r="B132" s="1"/>
      <c r="C132" s="131">
        <f>Référentiel!C123</f>
        <v>0</v>
      </c>
      <c r="D132" s="124" t="str">
        <f t="shared" si="6"/>
        <v/>
      </c>
      <c r="E132" s="124" t="str">
        <f>IFERROR(AVERAGE('1'!#REF!,'2'!#REF!,'3'!#REF!,'4'!#REF!,'5'!#REF!,'6'!#REF!,'7'!#REF!,'8'!#REF!,'9'!#REF!,'10'!#REF!,'11'!#REF!,'12'!#REF!,'13'!#REF!,'14'!#REF!,'15'!#REF!,'16'!#REF!,'17'!#REF!,'18'!#REF!,'19'!#REF!,'20'!#REF!,'21'!#REF!,'22'!#REF!,'23'!#REF!,'24'!#REF!,'25'!#REF!,'26'!#REF!,'27'!#REF!,'28'!#REF!,'29'!#REF!,'30'!#REF!,'31'!#REF!,'32'!#REF!,'33'!#REF!,'34'!#REF!,'35'!#REF!,'36'!D132,'37'!D133,'38'!D133,'39'!D133,'40'!D133),"")</f>
        <v/>
      </c>
      <c r="F132" s="124" t="str">
        <f>IFERROR(AVERAGE('1'!#REF!,'2'!#REF!,'3'!#REF!,'4'!#REF!,'5'!#REF!,'6'!#REF!,'7'!#REF!,'8'!#REF!,'9'!#REF!,'10'!#REF!,'11'!#REF!,'12'!#REF!,'13'!#REF!,'14'!#REF!,'15'!#REF!,'16'!#REF!,'17'!#REF!,'18'!#REF!,'19'!#REF!,'20'!#REF!,'21'!#REF!,'22'!#REF!,'23'!#REF!,'24'!#REF!,'25'!#REF!,'26'!#REF!,'27'!#REF!,'28'!#REF!,'29'!#REF!,'30'!#REF!,'31'!#REF!,'32'!#REF!,'33'!#REF!,'34'!#REF!,'35'!#REF!,'36'!I132,'37'!I133,'38'!I133,'39'!I133,'40'!I133),"")</f>
        <v/>
      </c>
      <c r="G132" s="124" t="str">
        <f>IFERROR(AVERAGE('1'!#REF!,'2'!#REF!,'3'!#REF!,'4'!#REF!,'5'!#REF!,'6'!#REF!,'7'!#REF!,'8'!#REF!,'9'!#REF!,'10'!#REF!,'11'!#REF!,'12'!#REF!,'13'!#REF!,'14'!#REF!,'15'!#REF!,'16'!#REF!,'17'!#REF!,'18'!#REF!,'19'!#REF!,'20'!#REF!,'21'!#REF!,'22'!#REF!,'23'!#REF!,'24'!#REF!,'25'!#REF!,'26'!#REF!,'27'!#REF!,'28'!#REF!,'29'!#REF!,'30'!#REF!,'31'!#REF!,'32'!#REF!,'33'!#REF!,'34'!#REF!,'35'!#REF!,'36'!O132,'37'!O133,'38'!O133,'39'!O133,'40'!O133),"")</f>
        <v/>
      </c>
      <c r="H132" s="124" t="str">
        <f>IFERROR(AVERAGE('1'!#REF!,'2'!#REF!,'3'!#REF!,'4'!#REF!,'5'!#REF!,'6'!#REF!,'7'!#REF!,'8'!#REF!,'9'!#REF!,'10'!#REF!,'11'!#REF!,'12'!#REF!,'13'!#REF!,'14'!#REF!,'15'!#REF!,'16'!#REF!,'17'!#REF!,'18'!#REF!,'19'!#REF!,'20'!#REF!,'21'!#REF!,'22'!#REF!,'23'!#REF!,'24'!#REF!,'25'!#REF!,'26'!#REF!,'27'!#REF!,'28'!#REF!,'29'!#REF!,'30'!#REF!,'31'!#REF!,'32'!#REF!,'33'!#REF!,'34'!#REF!,'35'!#REF!,'36'!U132,'37'!U133,'38'!U133,'39'!U133,'40'!U133),"")</f>
        <v/>
      </c>
      <c r="I132" s="124" t="str">
        <f>IFERROR(AVERAGE('1'!#REF!,'2'!#REF!,'3'!#REF!,'4'!#REF!,'5'!#REF!,'6'!#REF!,'7'!#REF!,'8'!#REF!,'9'!#REF!,'10'!#REF!,'11'!#REF!,'12'!#REF!,'13'!#REF!,'14'!#REF!,'15'!#REF!,'16'!#REF!,'17'!#REF!,'18'!#REF!,'19'!#REF!,'20'!#REF!,'21'!#REF!,'22'!#REF!,'23'!#REF!,'24'!#REF!,'25'!#REF!,'26'!#REF!,'27'!#REF!,'28'!#REF!,'29'!#REF!,'30'!#REF!,'31'!#REF!,'32'!#REF!,'33'!#REF!,'34'!#REF!,'35'!#REF!,'36'!AA132,'37'!AA133,'38'!AA133,'39'!AA133,'40'!AA133),"")</f>
        <v/>
      </c>
    </row>
    <row r="133" spans="1:9" s="2" customFormat="1" ht="18" hidden="1" x14ac:dyDescent="0.25">
      <c r="A133"/>
      <c r="B133" s="1"/>
      <c r="C133" s="131">
        <f>Référentiel!C124</f>
        <v>0</v>
      </c>
      <c r="D133" s="124" t="str">
        <f t="shared" si="6"/>
        <v/>
      </c>
      <c r="E133" s="124" t="str">
        <f>IFERROR(AVERAGE('1'!#REF!,'2'!#REF!,'3'!#REF!,'4'!#REF!,'5'!#REF!,'6'!#REF!,'7'!#REF!,'8'!#REF!,'9'!#REF!,'10'!#REF!,'11'!#REF!,'12'!#REF!,'13'!#REF!,'14'!#REF!,'15'!#REF!,'16'!#REF!,'17'!#REF!,'18'!#REF!,'19'!#REF!,'20'!#REF!,'21'!#REF!,'22'!#REF!,'23'!#REF!,'24'!#REF!,'25'!#REF!,'26'!#REF!,'27'!#REF!,'28'!#REF!,'29'!#REF!,'30'!#REF!,'31'!#REF!,'32'!#REF!,'33'!#REF!,'34'!#REF!,'35'!#REF!,'36'!D133,'37'!D134,'38'!D134,'39'!D134,'40'!D134),"")</f>
        <v/>
      </c>
      <c r="F133" s="124" t="str">
        <f>IFERROR(AVERAGE('1'!#REF!,'2'!#REF!,'3'!#REF!,'4'!#REF!,'5'!#REF!,'6'!#REF!,'7'!#REF!,'8'!#REF!,'9'!#REF!,'10'!#REF!,'11'!#REF!,'12'!#REF!,'13'!#REF!,'14'!#REF!,'15'!#REF!,'16'!#REF!,'17'!#REF!,'18'!#REF!,'19'!#REF!,'20'!#REF!,'21'!#REF!,'22'!#REF!,'23'!#REF!,'24'!#REF!,'25'!#REF!,'26'!#REF!,'27'!#REF!,'28'!#REF!,'29'!#REF!,'30'!#REF!,'31'!#REF!,'32'!#REF!,'33'!#REF!,'34'!#REF!,'35'!#REF!,'36'!I133,'37'!I134,'38'!I134,'39'!I134,'40'!I134),"")</f>
        <v/>
      </c>
      <c r="G133" s="124" t="str">
        <f>IFERROR(AVERAGE('1'!#REF!,'2'!#REF!,'3'!#REF!,'4'!#REF!,'5'!#REF!,'6'!#REF!,'7'!#REF!,'8'!#REF!,'9'!#REF!,'10'!#REF!,'11'!#REF!,'12'!#REF!,'13'!#REF!,'14'!#REF!,'15'!#REF!,'16'!#REF!,'17'!#REF!,'18'!#REF!,'19'!#REF!,'20'!#REF!,'21'!#REF!,'22'!#REF!,'23'!#REF!,'24'!#REF!,'25'!#REF!,'26'!#REF!,'27'!#REF!,'28'!#REF!,'29'!#REF!,'30'!#REF!,'31'!#REF!,'32'!#REF!,'33'!#REF!,'34'!#REF!,'35'!#REF!,'36'!O133,'37'!O134,'38'!O134,'39'!O134,'40'!O134),"")</f>
        <v/>
      </c>
      <c r="H133" s="124" t="str">
        <f>IFERROR(AVERAGE('1'!#REF!,'2'!#REF!,'3'!#REF!,'4'!#REF!,'5'!#REF!,'6'!#REF!,'7'!#REF!,'8'!#REF!,'9'!#REF!,'10'!#REF!,'11'!#REF!,'12'!#REF!,'13'!#REF!,'14'!#REF!,'15'!#REF!,'16'!#REF!,'17'!#REF!,'18'!#REF!,'19'!#REF!,'20'!#REF!,'21'!#REF!,'22'!#REF!,'23'!#REF!,'24'!#REF!,'25'!#REF!,'26'!#REF!,'27'!#REF!,'28'!#REF!,'29'!#REF!,'30'!#REF!,'31'!#REF!,'32'!#REF!,'33'!#REF!,'34'!#REF!,'35'!#REF!,'36'!U133,'37'!U134,'38'!U134,'39'!U134,'40'!U134),"")</f>
        <v/>
      </c>
      <c r="I133" s="124" t="str">
        <f>IFERROR(AVERAGE('1'!#REF!,'2'!#REF!,'3'!#REF!,'4'!#REF!,'5'!#REF!,'6'!#REF!,'7'!#REF!,'8'!#REF!,'9'!#REF!,'10'!#REF!,'11'!#REF!,'12'!#REF!,'13'!#REF!,'14'!#REF!,'15'!#REF!,'16'!#REF!,'17'!#REF!,'18'!#REF!,'19'!#REF!,'20'!#REF!,'21'!#REF!,'22'!#REF!,'23'!#REF!,'24'!#REF!,'25'!#REF!,'26'!#REF!,'27'!#REF!,'28'!#REF!,'29'!#REF!,'30'!#REF!,'31'!#REF!,'32'!#REF!,'33'!#REF!,'34'!#REF!,'35'!#REF!,'36'!AA133,'37'!AA134,'38'!AA134,'39'!AA134,'40'!AA134),"")</f>
        <v/>
      </c>
    </row>
    <row r="134" spans="1:9" s="2" customFormat="1" ht="18" hidden="1" x14ac:dyDescent="0.25">
      <c r="A134"/>
      <c r="B134" s="1"/>
      <c r="C134" s="131">
        <f>Référentiel!C125</f>
        <v>0</v>
      </c>
      <c r="D134" s="124" t="str">
        <f t="shared" si="6"/>
        <v/>
      </c>
      <c r="E134" s="124" t="str">
        <f>IFERROR(AVERAGE('1'!#REF!,'2'!#REF!,'3'!#REF!,'4'!#REF!,'5'!#REF!,'6'!#REF!,'7'!#REF!,'8'!#REF!,'9'!#REF!,'10'!#REF!,'11'!#REF!,'12'!#REF!,'13'!#REF!,'14'!#REF!,'15'!#REF!,'16'!#REF!,'17'!#REF!,'18'!#REF!,'19'!#REF!,'20'!#REF!,'21'!#REF!,'22'!#REF!,'23'!#REF!,'24'!#REF!,'25'!#REF!,'26'!#REF!,'27'!#REF!,'28'!#REF!,'29'!#REF!,'30'!#REF!,'31'!#REF!,'32'!#REF!,'33'!#REF!,'34'!#REF!,'35'!#REF!,'36'!D134,'37'!D135,'38'!D135,'39'!D135,'40'!D135),"")</f>
        <v/>
      </c>
      <c r="F134" s="124" t="str">
        <f>IFERROR(AVERAGE('1'!#REF!,'2'!#REF!,'3'!#REF!,'4'!#REF!,'5'!#REF!,'6'!#REF!,'7'!#REF!,'8'!#REF!,'9'!#REF!,'10'!#REF!,'11'!#REF!,'12'!#REF!,'13'!#REF!,'14'!#REF!,'15'!#REF!,'16'!#REF!,'17'!#REF!,'18'!#REF!,'19'!#REF!,'20'!#REF!,'21'!#REF!,'22'!#REF!,'23'!#REF!,'24'!#REF!,'25'!#REF!,'26'!#REF!,'27'!#REF!,'28'!#REF!,'29'!#REF!,'30'!#REF!,'31'!#REF!,'32'!#REF!,'33'!#REF!,'34'!#REF!,'35'!#REF!,'36'!I134,'37'!I135,'38'!I135,'39'!I135,'40'!I135),"")</f>
        <v/>
      </c>
      <c r="G134" s="124" t="str">
        <f>IFERROR(AVERAGE('1'!#REF!,'2'!#REF!,'3'!#REF!,'4'!#REF!,'5'!#REF!,'6'!#REF!,'7'!#REF!,'8'!#REF!,'9'!#REF!,'10'!#REF!,'11'!#REF!,'12'!#REF!,'13'!#REF!,'14'!#REF!,'15'!#REF!,'16'!#REF!,'17'!#REF!,'18'!#REF!,'19'!#REF!,'20'!#REF!,'21'!#REF!,'22'!#REF!,'23'!#REF!,'24'!#REF!,'25'!#REF!,'26'!#REF!,'27'!#REF!,'28'!#REF!,'29'!#REF!,'30'!#REF!,'31'!#REF!,'32'!#REF!,'33'!#REF!,'34'!#REF!,'35'!#REF!,'36'!O134,'37'!O135,'38'!O135,'39'!O135,'40'!O135),"")</f>
        <v/>
      </c>
      <c r="H134" s="124" t="str">
        <f>IFERROR(AVERAGE('1'!#REF!,'2'!#REF!,'3'!#REF!,'4'!#REF!,'5'!#REF!,'6'!#REF!,'7'!#REF!,'8'!#REF!,'9'!#REF!,'10'!#REF!,'11'!#REF!,'12'!#REF!,'13'!#REF!,'14'!#REF!,'15'!#REF!,'16'!#REF!,'17'!#REF!,'18'!#REF!,'19'!#REF!,'20'!#REF!,'21'!#REF!,'22'!#REF!,'23'!#REF!,'24'!#REF!,'25'!#REF!,'26'!#REF!,'27'!#REF!,'28'!#REF!,'29'!#REF!,'30'!#REF!,'31'!#REF!,'32'!#REF!,'33'!#REF!,'34'!#REF!,'35'!#REF!,'36'!U134,'37'!U135,'38'!U135,'39'!U135,'40'!U135),"")</f>
        <v/>
      </c>
      <c r="I134" s="124" t="str">
        <f>IFERROR(AVERAGE('1'!#REF!,'2'!#REF!,'3'!#REF!,'4'!#REF!,'5'!#REF!,'6'!#REF!,'7'!#REF!,'8'!#REF!,'9'!#REF!,'10'!#REF!,'11'!#REF!,'12'!#REF!,'13'!#REF!,'14'!#REF!,'15'!#REF!,'16'!#REF!,'17'!#REF!,'18'!#REF!,'19'!#REF!,'20'!#REF!,'21'!#REF!,'22'!#REF!,'23'!#REF!,'24'!#REF!,'25'!#REF!,'26'!#REF!,'27'!#REF!,'28'!#REF!,'29'!#REF!,'30'!#REF!,'31'!#REF!,'32'!#REF!,'33'!#REF!,'34'!#REF!,'35'!#REF!,'36'!AA134,'37'!AA135,'38'!AA135,'39'!AA135,'40'!AA135),"")</f>
        <v/>
      </c>
    </row>
    <row r="135" spans="1:9" s="2" customFormat="1" ht="18" hidden="1" x14ac:dyDescent="0.25">
      <c r="A135"/>
      <c r="B135" s="1"/>
      <c r="C135" s="131">
        <f>Référentiel!C126</f>
        <v>0</v>
      </c>
      <c r="D135" s="124" t="str">
        <f t="shared" si="6"/>
        <v/>
      </c>
      <c r="E135" s="124" t="str">
        <f>IFERROR(AVERAGE('1'!#REF!,'2'!#REF!,'3'!#REF!,'4'!#REF!,'5'!#REF!,'6'!#REF!,'7'!#REF!,'8'!#REF!,'9'!#REF!,'10'!#REF!,'11'!#REF!,'12'!#REF!,'13'!#REF!,'14'!#REF!,'15'!#REF!,'16'!#REF!,'17'!#REF!,'18'!#REF!,'19'!#REF!,'20'!#REF!,'21'!#REF!,'22'!#REF!,'23'!#REF!,'24'!#REF!,'25'!#REF!,'26'!#REF!,'27'!#REF!,'28'!#REF!,'29'!#REF!,'30'!#REF!,'31'!#REF!,'32'!#REF!,'33'!#REF!,'34'!#REF!,'35'!#REF!,'36'!D135,'37'!D136,'38'!D136,'39'!D136,'40'!D136),"")</f>
        <v/>
      </c>
      <c r="F135" s="124" t="str">
        <f>IFERROR(AVERAGE('1'!#REF!,'2'!#REF!,'3'!#REF!,'4'!#REF!,'5'!#REF!,'6'!#REF!,'7'!#REF!,'8'!#REF!,'9'!#REF!,'10'!#REF!,'11'!#REF!,'12'!#REF!,'13'!#REF!,'14'!#REF!,'15'!#REF!,'16'!#REF!,'17'!#REF!,'18'!#REF!,'19'!#REF!,'20'!#REF!,'21'!#REF!,'22'!#REF!,'23'!#REF!,'24'!#REF!,'25'!#REF!,'26'!#REF!,'27'!#REF!,'28'!#REF!,'29'!#REF!,'30'!#REF!,'31'!#REF!,'32'!#REF!,'33'!#REF!,'34'!#REF!,'35'!#REF!,'36'!I135,'37'!I136,'38'!I136,'39'!I136,'40'!I136),"")</f>
        <v/>
      </c>
      <c r="G135" s="124" t="str">
        <f>IFERROR(AVERAGE('1'!#REF!,'2'!#REF!,'3'!#REF!,'4'!#REF!,'5'!#REF!,'6'!#REF!,'7'!#REF!,'8'!#REF!,'9'!#REF!,'10'!#REF!,'11'!#REF!,'12'!#REF!,'13'!#REF!,'14'!#REF!,'15'!#REF!,'16'!#REF!,'17'!#REF!,'18'!#REF!,'19'!#REF!,'20'!#REF!,'21'!#REF!,'22'!#REF!,'23'!#REF!,'24'!#REF!,'25'!#REF!,'26'!#REF!,'27'!#REF!,'28'!#REF!,'29'!#REF!,'30'!#REF!,'31'!#REF!,'32'!#REF!,'33'!#REF!,'34'!#REF!,'35'!#REF!,'36'!O135,'37'!O136,'38'!O136,'39'!O136,'40'!O136),"")</f>
        <v/>
      </c>
      <c r="H135" s="124" t="str">
        <f>IFERROR(AVERAGE('1'!#REF!,'2'!#REF!,'3'!#REF!,'4'!#REF!,'5'!#REF!,'6'!#REF!,'7'!#REF!,'8'!#REF!,'9'!#REF!,'10'!#REF!,'11'!#REF!,'12'!#REF!,'13'!#REF!,'14'!#REF!,'15'!#REF!,'16'!#REF!,'17'!#REF!,'18'!#REF!,'19'!#REF!,'20'!#REF!,'21'!#REF!,'22'!#REF!,'23'!#REF!,'24'!#REF!,'25'!#REF!,'26'!#REF!,'27'!#REF!,'28'!#REF!,'29'!#REF!,'30'!#REF!,'31'!#REF!,'32'!#REF!,'33'!#REF!,'34'!#REF!,'35'!#REF!,'36'!U135,'37'!U136,'38'!U136,'39'!U136,'40'!U136),"")</f>
        <v/>
      </c>
      <c r="I135" s="124" t="str">
        <f>IFERROR(AVERAGE('1'!#REF!,'2'!#REF!,'3'!#REF!,'4'!#REF!,'5'!#REF!,'6'!#REF!,'7'!#REF!,'8'!#REF!,'9'!#REF!,'10'!#REF!,'11'!#REF!,'12'!#REF!,'13'!#REF!,'14'!#REF!,'15'!#REF!,'16'!#REF!,'17'!#REF!,'18'!#REF!,'19'!#REF!,'20'!#REF!,'21'!#REF!,'22'!#REF!,'23'!#REF!,'24'!#REF!,'25'!#REF!,'26'!#REF!,'27'!#REF!,'28'!#REF!,'29'!#REF!,'30'!#REF!,'31'!#REF!,'32'!#REF!,'33'!#REF!,'34'!#REF!,'35'!#REF!,'36'!AA135,'37'!AA136,'38'!AA136,'39'!AA136,'40'!AA136),"")</f>
        <v/>
      </c>
    </row>
    <row r="136" spans="1:9" s="2" customFormat="1" ht="18" hidden="1" x14ac:dyDescent="0.25">
      <c r="A136"/>
      <c r="B136" s="1"/>
      <c r="C136" s="131">
        <f>Référentiel!C127</f>
        <v>0</v>
      </c>
      <c r="D136" s="124" t="str">
        <f t="shared" si="6"/>
        <v/>
      </c>
      <c r="E136" s="124" t="str">
        <f>IFERROR(AVERAGE('1'!#REF!,'2'!#REF!,'3'!#REF!,'4'!#REF!,'5'!#REF!,'6'!#REF!,'7'!#REF!,'8'!#REF!,'9'!#REF!,'10'!#REF!,'11'!#REF!,'12'!#REF!,'13'!#REF!,'14'!#REF!,'15'!#REF!,'16'!#REF!,'17'!#REF!,'18'!#REF!,'19'!#REF!,'20'!#REF!,'21'!#REF!,'22'!#REF!,'23'!#REF!,'24'!#REF!,'25'!#REF!,'26'!#REF!,'27'!#REF!,'28'!#REF!,'29'!#REF!,'30'!#REF!,'31'!#REF!,'32'!#REF!,'33'!#REF!,'34'!#REF!,'35'!#REF!,'36'!D136,'37'!D137,'38'!D137,'39'!D137,'40'!D137),"")</f>
        <v/>
      </c>
      <c r="F136" s="124" t="str">
        <f>IFERROR(AVERAGE('1'!#REF!,'2'!#REF!,'3'!#REF!,'4'!#REF!,'5'!#REF!,'6'!#REF!,'7'!#REF!,'8'!#REF!,'9'!#REF!,'10'!#REF!,'11'!#REF!,'12'!#REF!,'13'!#REF!,'14'!#REF!,'15'!#REF!,'16'!#REF!,'17'!#REF!,'18'!#REF!,'19'!#REF!,'20'!#REF!,'21'!#REF!,'22'!#REF!,'23'!#REF!,'24'!#REF!,'25'!#REF!,'26'!#REF!,'27'!#REF!,'28'!#REF!,'29'!#REF!,'30'!#REF!,'31'!#REF!,'32'!#REF!,'33'!#REF!,'34'!#REF!,'35'!#REF!,'36'!I136,'37'!I137,'38'!I137,'39'!I137,'40'!I137),"")</f>
        <v/>
      </c>
      <c r="G136" s="124" t="str">
        <f>IFERROR(AVERAGE('1'!#REF!,'2'!#REF!,'3'!#REF!,'4'!#REF!,'5'!#REF!,'6'!#REF!,'7'!#REF!,'8'!#REF!,'9'!#REF!,'10'!#REF!,'11'!#REF!,'12'!#REF!,'13'!#REF!,'14'!#REF!,'15'!#REF!,'16'!#REF!,'17'!#REF!,'18'!#REF!,'19'!#REF!,'20'!#REF!,'21'!#REF!,'22'!#REF!,'23'!#REF!,'24'!#REF!,'25'!#REF!,'26'!#REF!,'27'!#REF!,'28'!#REF!,'29'!#REF!,'30'!#REF!,'31'!#REF!,'32'!#REF!,'33'!#REF!,'34'!#REF!,'35'!#REF!,'36'!O136,'37'!O137,'38'!O137,'39'!O137,'40'!O137),"")</f>
        <v/>
      </c>
      <c r="H136" s="124" t="str">
        <f>IFERROR(AVERAGE('1'!#REF!,'2'!#REF!,'3'!#REF!,'4'!#REF!,'5'!#REF!,'6'!#REF!,'7'!#REF!,'8'!#REF!,'9'!#REF!,'10'!#REF!,'11'!#REF!,'12'!#REF!,'13'!#REF!,'14'!#REF!,'15'!#REF!,'16'!#REF!,'17'!#REF!,'18'!#REF!,'19'!#REF!,'20'!#REF!,'21'!#REF!,'22'!#REF!,'23'!#REF!,'24'!#REF!,'25'!#REF!,'26'!#REF!,'27'!#REF!,'28'!#REF!,'29'!#REF!,'30'!#REF!,'31'!#REF!,'32'!#REF!,'33'!#REF!,'34'!#REF!,'35'!#REF!,'36'!U136,'37'!U137,'38'!U137,'39'!U137,'40'!U137),"")</f>
        <v/>
      </c>
      <c r="I136" s="124" t="str">
        <f>IFERROR(AVERAGE('1'!#REF!,'2'!#REF!,'3'!#REF!,'4'!#REF!,'5'!#REF!,'6'!#REF!,'7'!#REF!,'8'!#REF!,'9'!#REF!,'10'!#REF!,'11'!#REF!,'12'!#REF!,'13'!#REF!,'14'!#REF!,'15'!#REF!,'16'!#REF!,'17'!#REF!,'18'!#REF!,'19'!#REF!,'20'!#REF!,'21'!#REF!,'22'!#REF!,'23'!#REF!,'24'!#REF!,'25'!#REF!,'26'!#REF!,'27'!#REF!,'28'!#REF!,'29'!#REF!,'30'!#REF!,'31'!#REF!,'32'!#REF!,'33'!#REF!,'34'!#REF!,'35'!#REF!,'36'!AA136,'37'!AA137,'38'!AA137,'39'!AA137,'40'!AA137),"")</f>
        <v/>
      </c>
    </row>
    <row r="137" spans="1:9" s="2" customFormat="1" ht="18" hidden="1" x14ac:dyDescent="0.25">
      <c r="A137"/>
      <c r="B137" s="1"/>
      <c r="C137" s="131">
        <f>Référentiel!C128</f>
        <v>0</v>
      </c>
      <c r="D137" s="124" t="str">
        <f t="shared" si="6"/>
        <v/>
      </c>
      <c r="E137" s="124" t="str">
        <f>IFERROR(AVERAGE('1'!#REF!,'2'!#REF!,'3'!#REF!,'4'!#REF!,'5'!#REF!,'6'!#REF!,'7'!#REF!,'8'!#REF!,'9'!#REF!,'10'!#REF!,'11'!#REF!,'12'!#REF!,'13'!#REF!,'14'!#REF!,'15'!#REF!,'16'!#REF!,'17'!#REF!,'18'!#REF!,'19'!#REF!,'20'!#REF!,'21'!#REF!,'22'!#REF!,'23'!#REF!,'24'!#REF!,'25'!#REF!,'26'!#REF!,'27'!#REF!,'28'!#REF!,'29'!#REF!,'30'!#REF!,'31'!#REF!,'32'!#REF!,'33'!#REF!,'34'!#REF!,'35'!#REF!,'36'!D137,'37'!D138,'38'!D138,'39'!D138,'40'!D138),"")</f>
        <v/>
      </c>
      <c r="F137" s="124" t="str">
        <f>IFERROR(AVERAGE('1'!#REF!,'2'!#REF!,'3'!#REF!,'4'!#REF!,'5'!#REF!,'6'!#REF!,'7'!#REF!,'8'!#REF!,'9'!#REF!,'10'!#REF!,'11'!#REF!,'12'!#REF!,'13'!#REF!,'14'!#REF!,'15'!#REF!,'16'!#REF!,'17'!#REF!,'18'!#REF!,'19'!#REF!,'20'!#REF!,'21'!#REF!,'22'!#REF!,'23'!#REF!,'24'!#REF!,'25'!#REF!,'26'!#REF!,'27'!#REF!,'28'!#REF!,'29'!#REF!,'30'!#REF!,'31'!#REF!,'32'!#REF!,'33'!#REF!,'34'!#REF!,'35'!#REF!,'36'!I137,'37'!I138,'38'!I138,'39'!I138,'40'!I138),"")</f>
        <v/>
      </c>
      <c r="G137" s="124" t="str">
        <f>IFERROR(AVERAGE('1'!#REF!,'2'!#REF!,'3'!#REF!,'4'!#REF!,'5'!#REF!,'6'!#REF!,'7'!#REF!,'8'!#REF!,'9'!#REF!,'10'!#REF!,'11'!#REF!,'12'!#REF!,'13'!#REF!,'14'!#REF!,'15'!#REF!,'16'!#REF!,'17'!#REF!,'18'!#REF!,'19'!#REF!,'20'!#REF!,'21'!#REF!,'22'!#REF!,'23'!#REF!,'24'!#REF!,'25'!#REF!,'26'!#REF!,'27'!#REF!,'28'!#REF!,'29'!#REF!,'30'!#REF!,'31'!#REF!,'32'!#REF!,'33'!#REF!,'34'!#REF!,'35'!#REF!,'36'!O137,'37'!O138,'38'!O138,'39'!O138,'40'!O138),"")</f>
        <v/>
      </c>
      <c r="H137" s="124" t="str">
        <f>IFERROR(AVERAGE('1'!#REF!,'2'!#REF!,'3'!#REF!,'4'!#REF!,'5'!#REF!,'6'!#REF!,'7'!#REF!,'8'!#REF!,'9'!#REF!,'10'!#REF!,'11'!#REF!,'12'!#REF!,'13'!#REF!,'14'!#REF!,'15'!#REF!,'16'!#REF!,'17'!#REF!,'18'!#REF!,'19'!#REF!,'20'!#REF!,'21'!#REF!,'22'!#REF!,'23'!#REF!,'24'!#REF!,'25'!#REF!,'26'!#REF!,'27'!#REF!,'28'!#REF!,'29'!#REF!,'30'!#REF!,'31'!#REF!,'32'!#REF!,'33'!#REF!,'34'!#REF!,'35'!#REF!,'36'!U137,'37'!U138,'38'!U138,'39'!U138,'40'!U138),"")</f>
        <v/>
      </c>
      <c r="I137" s="124" t="str">
        <f>IFERROR(AVERAGE('1'!#REF!,'2'!#REF!,'3'!#REF!,'4'!#REF!,'5'!#REF!,'6'!#REF!,'7'!#REF!,'8'!#REF!,'9'!#REF!,'10'!#REF!,'11'!#REF!,'12'!#REF!,'13'!#REF!,'14'!#REF!,'15'!#REF!,'16'!#REF!,'17'!#REF!,'18'!#REF!,'19'!#REF!,'20'!#REF!,'21'!#REF!,'22'!#REF!,'23'!#REF!,'24'!#REF!,'25'!#REF!,'26'!#REF!,'27'!#REF!,'28'!#REF!,'29'!#REF!,'30'!#REF!,'31'!#REF!,'32'!#REF!,'33'!#REF!,'34'!#REF!,'35'!#REF!,'36'!AA137,'37'!AA138,'38'!AA138,'39'!AA138,'40'!AA138),"")</f>
        <v/>
      </c>
    </row>
    <row r="138" spans="1:9" s="35" customFormat="1" hidden="1" x14ac:dyDescent="0.25">
      <c r="E138" s="35" t="str">
        <f>IFERROR(AVERAGE('1'!#REF!,'2'!#REF!,'3'!#REF!,'4'!#REF!,'5'!#REF!,'6'!#REF!,'7'!#REF!,'8'!#REF!,'9'!#REF!,'10'!#REF!,'11'!#REF!,'12'!#REF!,'13'!#REF!,'14'!#REF!,'15'!#REF!,'16'!#REF!,'17'!#REF!,'18'!#REF!,'19'!#REF!,'20'!#REF!,'21'!#REF!,'22'!#REF!,'23'!#REF!,'24'!#REF!,'25'!#REF!,'26'!#REF!,'27'!#REF!,'28'!#REF!,'29'!#REF!,'30'!#REF!,'31'!#REF!,'32'!#REF!,'33'!#REF!,'34'!#REF!,'35'!#REF!,'36'!D138,'37'!D139,'38'!D139,'39'!D139,'40'!D139),"")</f>
        <v/>
      </c>
      <c r="F138" s="35" t="str">
        <f>IFERROR(AVERAGE('1'!#REF!,'2'!#REF!,'3'!#REF!,'4'!#REF!,'5'!#REF!,'6'!#REF!,'7'!#REF!,'8'!#REF!,'9'!#REF!,'10'!#REF!,'11'!#REF!,'12'!#REF!,'13'!#REF!,'14'!#REF!,'15'!#REF!,'16'!#REF!,'17'!#REF!,'18'!#REF!,'19'!#REF!,'20'!#REF!,'21'!#REF!,'22'!#REF!,'23'!#REF!,'24'!#REF!,'25'!#REF!,'26'!#REF!,'27'!#REF!,'28'!#REF!,'29'!#REF!,'30'!#REF!,'31'!#REF!,'32'!#REF!,'33'!#REF!,'34'!#REF!,'35'!#REF!,'36'!I138,'37'!I139,'38'!I139,'39'!I139,'40'!I139),"")</f>
        <v/>
      </c>
      <c r="G138" s="35" t="str">
        <f>IFERROR(AVERAGE('1'!#REF!,'2'!#REF!,'3'!#REF!,'4'!#REF!,'5'!#REF!,'6'!#REF!,'7'!#REF!,'8'!#REF!,'9'!#REF!,'10'!#REF!,'11'!#REF!,'12'!#REF!,'13'!#REF!,'14'!#REF!,'15'!#REF!,'16'!#REF!,'17'!#REF!,'18'!#REF!,'19'!#REF!,'20'!#REF!,'21'!#REF!,'22'!#REF!,'23'!#REF!,'24'!#REF!,'25'!#REF!,'26'!#REF!,'27'!#REF!,'28'!#REF!,'29'!#REF!,'30'!#REF!,'31'!#REF!,'32'!#REF!,'33'!#REF!,'34'!#REF!,'35'!#REF!,'36'!O138,'37'!O139,'38'!O139,'39'!O139,'40'!O139),"")</f>
        <v/>
      </c>
      <c r="H138" s="35" t="str">
        <f>IFERROR(AVERAGE('1'!#REF!,'2'!#REF!,'3'!#REF!,'4'!#REF!,'5'!#REF!,'6'!#REF!,'7'!#REF!,'8'!#REF!,'9'!#REF!,'10'!#REF!,'11'!#REF!,'12'!#REF!,'13'!#REF!,'14'!#REF!,'15'!#REF!,'16'!#REF!,'17'!#REF!,'18'!#REF!,'19'!#REF!,'20'!#REF!,'21'!#REF!,'22'!#REF!,'23'!#REF!,'24'!#REF!,'25'!#REF!,'26'!#REF!,'27'!#REF!,'28'!#REF!,'29'!#REF!,'30'!#REF!,'31'!#REF!,'32'!#REF!,'33'!#REF!,'34'!#REF!,'35'!#REF!,'36'!U138,'37'!U139,'38'!U139,'39'!U139,'40'!U139),"")</f>
        <v/>
      </c>
      <c r="I138" s="35" t="str">
        <f>IFERROR(AVERAGE('1'!#REF!,'2'!#REF!,'3'!#REF!,'4'!#REF!,'5'!#REF!,'6'!#REF!,'7'!#REF!,'8'!#REF!,'9'!#REF!,'10'!#REF!,'11'!#REF!,'12'!#REF!,'13'!#REF!,'14'!#REF!,'15'!#REF!,'16'!#REF!,'17'!#REF!,'18'!#REF!,'19'!#REF!,'20'!#REF!,'21'!#REF!,'22'!#REF!,'23'!#REF!,'24'!#REF!,'25'!#REF!,'26'!#REF!,'27'!#REF!,'28'!#REF!,'29'!#REF!,'30'!#REF!,'31'!#REF!,'32'!#REF!,'33'!#REF!,'34'!#REF!,'35'!#REF!,'36'!AA138,'37'!AA139,'38'!AA139,'39'!AA139,'40'!AA139),"")</f>
        <v/>
      </c>
    </row>
    <row r="139" spans="1:9" s="2" customFormat="1" ht="15.75" hidden="1" x14ac:dyDescent="0.25">
      <c r="A139"/>
      <c r="B139" s="1"/>
      <c r="C139" s="138">
        <f>Référentiel!C130</f>
        <v>0</v>
      </c>
      <c r="D139" s="116" t="str">
        <f t="shared" ref="D139:D154" si="7">IFERROR(AVERAGE(E139:H139),"")</f>
        <v/>
      </c>
      <c r="E139" s="116" t="str">
        <f>IFERROR(AVERAGE('1'!#REF!,'2'!#REF!,'3'!#REF!,'4'!#REF!,'5'!#REF!,'6'!#REF!,'7'!#REF!,'8'!#REF!,'9'!#REF!,'10'!#REF!,'11'!#REF!,'12'!#REF!,'13'!#REF!,'14'!#REF!,'15'!#REF!,'16'!#REF!,'17'!#REF!,'18'!#REF!,'19'!#REF!,'20'!#REF!,'21'!#REF!,'22'!#REF!,'23'!#REF!,'24'!#REF!,'25'!#REF!,'26'!#REF!,'27'!#REF!,'28'!#REF!,'29'!#REF!,'30'!#REF!,'31'!#REF!,'32'!#REF!,'33'!#REF!,'34'!#REF!,'35'!#REF!,'36'!D139,'37'!D140,'38'!D140,'39'!D140,'40'!D140),"")</f>
        <v/>
      </c>
      <c r="F139" s="116" t="str">
        <f>IFERROR(AVERAGE('1'!#REF!,'2'!#REF!,'3'!#REF!,'4'!#REF!,'5'!#REF!,'6'!#REF!,'7'!#REF!,'8'!#REF!,'9'!#REF!,'10'!#REF!,'11'!#REF!,'12'!#REF!,'13'!#REF!,'14'!#REF!,'15'!#REF!,'16'!#REF!,'17'!#REF!,'18'!#REF!,'19'!#REF!,'20'!#REF!,'21'!#REF!,'22'!#REF!,'23'!#REF!,'24'!#REF!,'25'!#REF!,'26'!#REF!,'27'!#REF!,'28'!#REF!,'29'!#REF!,'30'!#REF!,'31'!#REF!,'32'!#REF!,'33'!#REF!,'34'!#REF!,'35'!#REF!,'36'!I139,'37'!I140,'38'!I140,'39'!I140,'40'!I140),"")</f>
        <v/>
      </c>
      <c r="G139" s="116" t="str">
        <f>IFERROR(AVERAGE('1'!#REF!,'2'!#REF!,'3'!#REF!,'4'!#REF!,'5'!#REF!,'6'!#REF!,'7'!#REF!,'8'!#REF!,'9'!#REF!,'10'!#REF!,'11'!#REF!,'12'!#REF!,'13'!#REF!,'14'!#REF!,'15'!#REF!,'16'!#REF!,'17'!#REF!,'18'!#REF!,'19'!#REF!,'20'!#REF!,'21'!#REF!,'22'!#REF!,'23'!#REF!,'24'!#REF!,'25'!#REF!,'26'!#REF!,'27'!#REF!,'28'!#REF!,'29'!#REF!,'30'!#REF!,'31'!#REF!,'32'!#REF!,'33'!#REF!,'34'!#REF!,'35'!#REF!,'36'!O139,'37'!O140,'38'!O140,'39'!O140,'40'!O140),"")</f>
        <v/>
      </c>
      <c r="H139" s="116" t="str">
        <f>IFERROR(AVERAGE('1'!#REF!,'2'!#REF!,'3'!#REF!,'4'!#REF!,'5'!#REF!,'6'!#REF!,'7'!#REF!,'8'!#REF!,'9'!#REF!,'10'!#REF!,'11'!#REF!,'12'!#REF!,'13'!#REF!,'14'!#REF!,'15'!#REF!,'16'!#REF!,'17'!#REF!,'18'!#REF!,'19'!#REF!,'20'!#REF!,'21'!#REF!,'22'!#REF!,'23'!#REF!,'24'!#REF!,'25'!#REF!,'26'!#REF!,'27'!#REF!,'28'!#REF!,'29'!#REF!,'30'!#REF!,'31'!#REF!,'32'!#REF!,'33'!#REF!,'34'!#REF!,'35'!#REF!,'36'!U139,'37'!U140,'38'!U140,'39'!U140,'40'!U140),"")</f>
        <v/>
      </c>
      <c r="I139" s="116" t="str">
        <f>IFERROR(AVERAGE('1'!#REF!,'2'!#REF!,'3'!#REF!,'4'!#REF!,'5'!#REF!,'6'!#REF!,'7'!#REF!,'8'!#REF!,'9'!#REF!,'10'!#REF!,'11'!#REF!,'12'!#REF!,'13'!#REF!,'14'!#REF!,'15'!#REF!,'16'!#REF!,'17'!#REF!,'18'!#REF!,'19'!#REF!,'20'!#REF!,'21'!#REF!,'22'!#REF!,'23'!#REF!,'24'!#REF!,'25'!#REF!,'26'!#REF!,'27'!#REF!,'28'!#REF!,'29'!#REF!,'30'!#REF!,'31'!#REF!,'32'!#REF!,'33'!#REF!,'34'!#REF!,'35'!#REF!,'36'!AA139,'37'!AA140,'38'!AA140,'39'!AA140,'40'!AA140),"")</f>
        <v/>
      </c>
    </row>
    <row r="140" spans="1:9" s="2" customFormat="1" ht="18" hidden="1" x14ac:dyDescent="0.25">
      <c r="A140"/>
      <c r="B140" s="1"/>
      <c r="C140" s="131">
        <f>Référentiel!C131</f>
        <v>0</v>
      </c>
      <c r="D140" s="124" t="str">
        <f t="shared" si="7"/>
        <v/>
      </c>
      <c r="E140" s="124" t="str">
        <f>IFERROR(AVERAGE('1'!#REF!,'2'!#REF!,'3'!#REF!,'4'!#REF!,'5'!#REF!,'6'!#REF!,'7'!#REF!,'8'!#REF!,'9'!#REF!,'10'!#REF!,'11'!#REF!,'12'!#REF!,'13'!#REF!,'14'!#REF!,'15'!#REF!,'16'!#REF!,'17'!#REF!,'18'!#REF!,'19'!#REF!,'20'!#REF!,'21'!#REF!,'22'!#REF!,'23'!#REF!,'24'!#REF!,'25'!#REF!,'26'!#REF!,'27'!#REF!,'28'!#REF!,'29'!#REF!,'30'!#REF!,'31'!#REF!,'32'!#REF!,'33'!#REF!,'34'!#REF!,'35'!#REF!,'36'!D140,'37'!D141,'38'!D141,'39'!D141,'40'!D141),"")</f>
        <v/>
      </c>
      <c r="F140" s="124" t="str">
        <f>IFERROR(AVERAGE('1'!#REF!,'2'!#REF!,'3'!#REF!,'4'!#REF!,'5'!#REF!,'6'!#REF!,'7'!#REF!,'8'!#REF!,'9'!#REF!,'10'!#REF!,'11'!#REF!,'12'!#REF!,'13'!#REF!,'14'!#REF!,'15'!#REF!,'16'!#REF!,'17'!#REF!,'18'!#REF!,'19'!#REF!,'20'!#REF!,'21'!#REF!,'22'!#REF!,'23'!#REF!,'24'!#REF!,'25'!#REF!,'26'!#REF!,'27'!#REF!,'28'!#REF!,'29'!#REF!,'30'!#REF!,'31'!#REF!,'32'!#REF!,'33'!#REF!,'34'!#REF!,'35'!#REF!,'36'!I140,'37'!I141,'38'!I141,'39'!I141,'40'!I141),"")</f>
        <v/>
      </c>
      <c r="G140" s="124" t="str">
        <f>IFERROR(AVERAGE('1'!#REF!,'2'!#REF!,'3'!#REF!,'4'!#REF!,'5'!#REF!,'6'!#REF!,'7'!#REF!,'8'!#REF!,'9'!#REF!,'10'!#REF!,'11'!#REF!,'12'!#REF!,'13'!#REF!,'14'!#REF!,'15'!#REF!,'16'!#REF!,'17'!#REF!,'18'!#REF!,'19'!#REF!,'20'!#REF!,'21'!#REF!,'22'!#REF!,'23'!#REF!,'24'!#REF!,'25'!#REF!,'26'!#REF!,'27'!#REF!,'28'!#REF!,'29'!#REF!,'30'!#REF!,'31'!#REF!,'32'!#REF!,'33'!#REF!,'34'!#REF!,'35'!#REF!,'36'!O140,'37'!O141,'38'!O141,'39'!O141,'40'!O141),"")</f>
        <v/>
      </c>
      <c r="H140" s="124" t="str">
        <f>IFERROR(AVERAGE('1'!#REF!,'2'!#REF!,'3'!#REF!,'4'!#REF!,'5'!#REF!,'6'!#REF!,'7'!#REF!,'8'!#REF!,'9'!#REF!,'10'!#REF!,'11'!#REF!,'12'!#REF!,'13'!#REF!,'14'!#REF!,'15'!#REF!,'16'!#REF!,'17'!#REF!,'18'!#REF!,'19'!#REF!,'20'!#REF!,'21'!#REF!,'22'!#REF!,'23'!#REF!,'24'!#REF!,'25'!#REF!,'26'!#REF!,'27'!#REF!,'28'!#REF!,'29'!#REF!,'30'!#REF!,'31'!#REF!,'32'!#REF!,'33'!#REF!,'34'!#REF!,'35'!#REF!,'36'!U140,'37'!U141,'38'!U141,'39'!U141,'40'!U141),"")</f>
        <v/>
      </c>
      <c r="I140" s="124" t="str">
        <f>IFERROR(AVERAGE('1'!#REF!,'2'!#REF!,'3'!#REF!,'4'!#REF!,'5'!#REF!,'6'!#REF!,'7'!#REF!,'8'!#REF!,'9'!#REF!,'10'!#REF!,'11'!#REF!,'12'!#REF!,'13'!#REF!,'14'!#REF!,'15'!#REF!,'16'!#REF!,'17'!#REF!,'18'!#REF!,'19'!#REF!,'20'!#REF!,'21'!#REF!,'22'!#REF!,'23'!#REF!,'24'!#REF!,'25'!#REF!,'26'!#REF!,'27'!#REF!,'28'!#REF!,'29'!#REF!,'30'!#REF!,'31'!#REF!,'32'!#REF!,'33'!#REF!,'34'!#REF!,'35'!#REF!,'36'!AA140,'37'!AA141,'38'!AA141,'39'!AA141,'40'!AA141),"")</f>
        <v/>
      </c>
    </row>
    <row r="141" spans="1:9" s="2" customFormat="1" ht="18" hidden="1" x14ac:dyDescent="0.25">
      <c r="A141"/>
      <c r="B141" s="1"/>
      <c r="C141" s="131">
        <f>Référentiel!C132</f>
        <v>0</v>
      </c>
      <c r="D141" s="124" t="str">
        <f t="shared" si="7"/>
        <v/>
      </c>
      <c r="E141" s="124" t="str">
        <f>IFERROR(AVERAGE('1'!#REF!,'2'!#REF!,'3'!#REF!,'4'!#REF!,'5'!#REF!,'6'!#REF!,'7'!#REF!,'8'!#REF!,'9'!#REF!,'10'!#REF!,'11'!#REF!,'12'!#REF!,'13'!#REF!,'14'!#REF!,'15'!#REF!,'16'!#REF!,'17'!#REF!,'18'!#REF!,'19'!#REF!,'20'!#REF!,'21'!#REF!,'22'!#REF!,'23'!#REF!,'24'!#REF!,'25'!#REF!,'26'!#REF!,'27'!#REF!,'28'!#REF!,'29'!#REF!,'30'!#REF!,'31'!#REF!,'32'!#REF!,'33'!#REF!,'34'!#REF!,'35'!#REF!,'36'!D141,'37'!D142,'38'!D142,'39'!D142,'40'!D142),"")</f>
        <v/>
      </c>
      <c r="F141" s="124" t="str">
        <f>IFERROR(AVERAGE('1'!#REF!,'2'!#REF!,'3'!#REF!,'4'!#REF!,'5'!#REF!,'6'!#REF!,'7'!#REF!,'8'!#REF!,'9'!#REF!,'10'!#REF!,'11'!#REF!,'12'!#REF!,'13'!#REF!,'14'!#REF!,'15'!#REF!,'16'!#REF!,'17'!#REF!,'18'!#REF!,'19'!#REF!,'20'!#REF!,'21'!#REF!,'22'!#REF!,'23'!#REF!,'24'!#REF!,'25'!#REF!,'26'!#REF!,'27'!#REF!,'28'!#REF!,'29'!#REF!,'30'!#REF!,'31'!#REF!,'32'!#REF!,'33'!#REF!,'34'!#REF!,'35'!#REF!,'36'!I141,'37'!I142,'38'!I142,'39'!I142,'40'!I142),"")</f>
        <v/>
      </c>
      <c r="G141" s="124" t="str">
        <f>IFERROR(AVERAGE('1'!#REF!,'2'!#REF!,'3'!#REF!,'4'!#REF!,'5'!#REF!,'6'!#REF!,'7'!#REF!,'8'!#REF!,'9'!#REF!,'10'!#REF!,'11'!#REF!,'12'!#REF!,'13'!#REF!,'14'!#REF!,'15'!#REF!,'16'!#REF!,'17'!#REF!,'18'!#REF!,'19'!#REF!,'20'!#REF!,'21'!#REF!,'22'!#REF!,'23'!#REF!,'24'!#REF!,'25'!#REF!,'26'!#REF!,'27'!#REF!,'28'!#REF!,'29'!#REF!,'30'!#REF!,'31'!#REF!,'32'!#REF!,'33'!#REF!,'34'!#REF!,'35'!#REF!,'36'!O141,'37'!O142,'38'!O142,'39'!O142,'40'!O142),"")</f>
        <v/>
      </c>
      <c r="H141" s="124" t="str">
        <f>IFERROR(AVERAGE('1'!#REF!,'2'!#REF!,'3'!#REF!,'4'!#REF!,'5'!#REF!,'6'!#REF!,'7'!#REF!,'8'!#REF!,'9'!#REF!,'10'!#REF!,'11'!#REF!,'12'!#REF!,'13'!#REF!,'14'!#REF!,'15'!#REF!,'16'!#REF!,'17'!#REF!,'18'!#REF!,'19'!#REF!,'20'!#REF!,'21'!#REF!,'22'!#REF!,'23'!#REF!,'24'!#REF!,'25'!#REF!,'26'!#REF!,'27'!#REF!,'28'!#REF!,'29'!#REF!,'30'!#REF!,'31'!#REF!,'32'!#REF!,'33'!#REF!,'34'!#REF!,'35'!#REF!,'36'!U141,'37'!U142,'38'!U142,'39'!U142,'40'!U142),"")</f>
        <v/>
      </c>
      <c r="I141" s="124" t="str">
        <f>IFERROR(AVERAGE('1'!#REF!,'2'!#REF!,'3'!#REF!,'4'!#REF!,'5'!#REF!,'6'!#REF!,'7'!#REF!,'8'!#REF!,'9'!#REF!,'10'!#REF!,'11'!#REF!,'12'!#REF!,'13'!#REF!,'14'!#REF!,'15'!#REF!,'16'!#REF!,'17'!#REF!,'18'!#REF!,'19'!#REF!,'20'!#REF!,'21'!#REF!,'22'!#REF!,'23'!#REF!,'24'!#REF!,'25'!#REF!,'26'!#REF!,'27'!#REF!,'28'!#REF!,'29'!#REF!,'30'!#REF!,'31'!#REF!,'32'!#REF!,'33'!#REF!,'34'!#REF!,'35'!#REF!,'36'!AA141,'37'!AA142,'38'!AA142,'39'!AA142,'40'!AA142),"")</f>
        <v/>
      </c>
    </row>
    <row r="142" spans="1:9" s="2" customFormat="1" ht="18" hidden="1" customHeight="1" x14ac:dyDescent="0.25">
      <c r="A142"/>
      <c r="B142" s="1"/>
      <c r="C142" s="131">
        <f>Référentiel!C133</f>
        <v>0</v>
      </c>
      <c r="D142" s="124" t="str">
        <f t="shared" si="7"/>
        <v/>
      </c>
      <c r="E142" s="124" t="str">
        <f>IFERROR(AVERAGE('1'!#REF!,'2'!#REF!,'3'!#REF!,'4'!#REF!,'5'!#REF!,'6'!#REF!,'7'!#REF!,'8'!#REF!,'9'!#REF!,'10'!#REF!,'11'!#REF!,'12'!#REF!,'13'!#REF!,'14'!#REF!,'15'!#REF!,'16'!#REF!,'17'!#REF!,'18'!#REF!,'19'!#REF!,'20'!#REF!,'21'!#REF!,'22'!#REF!,'23'!#REF!,'24'!#REF!,'25'!#REF!,'26'!#REF!,'27'!#REF!,'28'!#REF!,'29'!#REF!,'30'!#REF!,'31'!#REF!,'32'!#REF!,'33'!#REF!,'34'!#REF!,'35'!#REF!,'36'!D142,'37'!D143,'38'!D143,'39'!D143,'40'!D143),"")</f>
        <v/>
      </c>
      <c r="F142" s="124" t="str">
        <f>IFERROR(AVERAGE('1'!#REF!,'2'!#REF!,'3'!#REF!,'4'!#REF!,'5'!#REF!,'6'!#REF!,'7'!#REF!,'8'!#REF!,'9'!#REF!,'10'!#REF!,'11'!#REF!,'12'!#REF!,'13'!#REF!,'14'!#REF!,'15'!#REF!,'16'!#REF!,'17'!#REF!,'18'!#REF!,'19'!#REF!,'20'!#REF!,'21'!#REF!,'22'!#REF!,'23'!#REF!,'24'!#REF!,'25'!#REF!,'26'!#REF!,'27'!#REF!,'28'!#REF!,'29'!#REF!,'30'!#REF!,'31'!#REF!,'32'!#REF!,'33'!#REF!,'34'!#REF!,'35'!#REF!,'36'!I142,'37'!I143,'38'!I143,'39'!I143,'40'!I143),"")</f>
        <v/>
      </c>
      <c r="G142" s="124" t="str">
        <f>IFERROR(AVERAGE('1'!#REF!,'2'!#REF!,'3'!#REF!,'4'!#REF!,'5'!#REF!,'6'!#REF!,'7'!#REF!,'8'!#REF!,'9'!#REF!,'10'!#REF!,'11'!#REF!,'12'!#REF!,'13'!#REF!,'14'!#REF!,'15'!#REF!,'16'!#REF!,'17'!#REF!,'18'!#REF!,'19'!#REF!,'20'!#REF!,'21'!#REF!,'22'!#REF!,'23'!#REF!,'24'!#REF!,'25'!#REF!,'26'!#REF!,'27'!#REF!,'28'!#REF!,'29'!#REF!,'30'!#REF!,'31'!#REF!,'32'!#REF!,'33'!#REF!,'34'!#REF!,'35'!#REF!,'36'!O142,'37'!O143,'38'!O143,'39'!O143,'40'!O143),"")</f>
        <v/>
      </c>
      <c r="H142" s="124" t="str">
        <f>IFERROR(AVERAGE('1'!#REF!,'2'!#REF!,'3'!#REF!,'4'!#REF!,'5'!#REF!,'6'!#REF!,'7'!#REF!,'8'!#REF!,'9'!#REF!,'10'!#REF!,'11'!#REF!,'12'!#REF!,'13'!#REF!,'14'!#REF!,'15'!#REF!,'16'!#REF!,'17'!#REF!,'18'!#REF!,'19'!#REF!,'20'!#REF!,'21'!#REF!,'22'!#REF!,'23'!#REF!,'24'!#REF!,'25'!#REF!,'26'!#REF!,'27'!#REF!,'28'!#REF!,'29'!#REF!,'30'!#REF!,'31'!#REF!,'32'!#REF!,'33'!#REF!,'34'!#REF!,'35'!#REF!,'36'!U142,'37'!U143,'38'!U143,'39'!U143,'40'!U143),"")</f>
        <v/>
      </c>
      <c r="I142" s="124" t="str">
        <f>IFERROR(AVERAGE('1'!#REF!,'2'!#REF!,'3'!#REF!,'4'!#REF!,'5'!#REF!,'6'!#REF!,'7'!#REF!,'8'!#REF!,'9'!#REF!,'10'!#REF!,'11'!#REF!,'12'!#REF!,'13'!#REF!,'14'!#REF!,'15'!#REF!,'16'!#REF!,'17'!#REF!,'18'!#REF!,'19'!#REF!,'20'!#REF!,'21'!#REF!,'22'!#REF!,'23'!#REF!,'24'!#REF!,'25'!#REF!,'26'!#REF!,'27'!#REF!,'28'!#REF!,'29'!#REF!,'30'!#REF!,'31'!#REF!,'32'!#REF!,'33'!#REF!,'34'!#REF!,'35'!#REF!,'36'!AA142,'37'!AA143,'38'!AA143,'39'!AA143,'40'!AA143),"")</f>
        <v/>
      </c>
    </row>
    <row r="143" spans="1:9" s="2" customFormat="1" ht="18" hidden="1" customHeight="1" x14ac:dyDescent="0.25">
      <c r="A143"/>
      <c r="B143" s="1"/>
      <c r="C143" s="131">
        <f>Référentiel!C134</f>
        <v>0</v>
      </c>
      <c r="D143" s="124" t="str">
        <f t="shared" si="7"/>
        <v/>
      </c>
      <c r="E143" s="124" t="str">
        <f>IFERROR(AVERAGE('1'!#REF!,'2'!#REF!,'3'!#REF!,'4'!#REF!,'5'!#REF!,'6'!#REF!,'7'!#REF!,'8'!#REF!,'9'!#REF!,'10'!#REF!,'11'!#REF!,'12'!#REF!,'13'!#REF!,'14'!#REF!,'15'!#REF!,'16'!#REF!,'17'!#REF!,'18'!#REF!,'19'!#REF!,'20'!#REF!,'21'!#REF!,'22'!#REF!,'23'!#REF!,'24'!#REF!,'25'!#REF!,'26'!#REF!,'27'!#REF!,'28'!#REF!,'29'!#REF!,'30'!#REF!,'31'!#REF!,'32'!#REF!,'33'!#REF!,'34'!#REF!,'35'!#REF!,'36'!D143,'37'!D144,'38'!D144,'39'!D144,'40'!D144),"")</f>
        <v/>
      </c>
      <c r="F143" s="124" t="str">
        <f>IFERROR(AVERAGE('1'!#REF!,'2'!#REF!,'3'!#REF!,'4'!#REF!,'5'!#REF!,'6'!#REF!,'7'!#REF!,'8'!#REF!,'9'!#REF!,'10'!#REF!,'11'!#REF!,'12'!#REF!,'13'!#REF!,'14'!#REF!,'15'!#REF!,'16'!#REF!,'17'!#REF!,'18'!#REF!,'19'!#REF!,'20'!#REF!,'21'!#REF!,'22'!#REF!,'23'!#REF!,'24'!#REF!,'25'!#REF!,'26'!#REF!,'27'!#REF!,'28'!#REF!,'29'!#REF!,'30'!#REF!,'31'!#REF!,'32'!#REF!,'33'!#REF!,'34'!#REF!,'35'!#REF!,'36'!I143,'37'!I144,'38'!I144,'39'!I144,'40'!I144),"")</f>
        <v/>
      </c>
      <c r="G143" s="124" t="str">
        <f>IFERROR(AVERAGE('1'!#REF!,'2'!#REF!,'3'!#REF!,'4'!#REF!,'5'!#REF!,'6'!#REF!,'7'!#REF!,'8'!#REF!,'9'!#REF!,'10'!#REF!,'11'!#REF!,'12'!#REF!,'13'!#REF!,'14'!#REF!,'15'!#REF!,'16'!#REF!,'17'!#REF!,'18'!#REF!,'19'!#REF!,'20'!#REF!,'21'!#REF!,'22'!#REF!,'23'!#REF!,'24'!#REF!,'25'!#REF!,'26'!#REF!,'27'!#REF!,'28'!#REF!,'29'!#REF!,'30'!#REF!,'31'!#REF!,'32'!#REF!,'33'!#REF!,'34'!#REF!,'35'!#REF!,'36'!O143,'37'!O144,'38'!O144,'39'!O144,'40'!O144),"")</f>
        <v/>
      </c>
      <c r="H143" s="124" t="str">
        <f>IFERROR(AVERAGE('1'!#REF!,'2'!#REF!,'3'!#REF!,'4'!#REF!,'5'!#REF!,'6'!#REF!,'7'!#REF!,'8'!#REF!,'9'!#REF!,'10'!#REF!,'11'!#REF!,'12'!#REF!,'13'!#REF!,'14'!#REF!,'15'!#REF!,'16'!#REF!,'17'!#REF!,'18'!#REF!,'19'!#REF!,'20'!#REF!,'21'!#REF!,'22'!#REF!,'23'!#REF!,'24'!#REF!,'25'!#REF!,'26'!#REF!,'27'!#REF!,'28'!#REF!,'29'!#REF!,'30'!#REF!,'31'!#REF!,'32'!#REF!,'33'!#REF!,'34'!#REF!,'35'!#REF!,'36'!U143,'37'!U144,'38'!U144,'39'!U144,'40'!U144),"")</f>
        <v/>
      </c>
      <c r="I143" s="124" t="str">
        <f>IFERROR(AVERAGE('1'!#REF!,'2'!#REF!,'3'!#REF!,'4'!#REF!,'5'!#REF!,'6'!#REF!,'7'!#REF!,'8'!#REF!,'9'!#REF!,'10'!#REF!,'11'!#REF!,'12'!#REF!,'13'!#REF!,'14'!#REF!,'15'!#REF!,'16'!#REF!,'17'!#REF!,'18'!#REF!,'19'!#REF!,'20'!#REF!,'21'!#REF!,'22'!#REF!,'23'!#REF!,'24'!#REF!,'25'!#REF!,'26'!#REF!,'27'!#REF!,'28'!#REF!,'29'!#REF!,'30'!#REF!,'31'!#REF!,'32'!#REF!,'33'!#REF!,'34'!#REF!,'35'!#REF!,'36'!AA143,'37'!AA144,'38'!AA144,'39'!AA144,'40'!AA144),"")</f>
        <v/>
      </c>
    </row>
    <row r="144" spans="1:9" s="2" customFormat="1" ht="18" hidden="1" customHeight="1" x14ac:dyDescent="0.25">
      <c r="A144"/>
      <c r="B144" s="1"/>
      <c r="C144" s="131">
        <f>Référentiel!C135</f>
        <v>0</v>
      </c>
      <c r="D144" s="124" t="str">
        <f t="shared" si="7"/>
        <v/>
      </c>
      <c r="E144" s="124" t="str">
        <f>IFERROR(AVERAGE('1'!#REF!,'2'!#REF!,'3'!#REF!,'4'!#REF!,'5'!#REF!,'6'!#REF!,'7'!#REF!,'8'!#REF!,'9'!#REF!,'10'!#REF!,'11'!#REF!,'12'!#REF!,'13'!#REF!,'14'!#REF!,'15'!#REF!,'16'!#REF!,'17'!#REF!,'18'!#REF!,'19'!#REF!,'20'!#REF!,'21'!#REF!,'22'!#REF!,'23'!#REF!,'24'!#REF!,'25'!#REF!,'26'!#REF!,'27'!#REF!,'28'!#REF!,'29'!#REF!,'30'!#REF!,'31'!#REF!,'32'!#REF!,'33'!#REF!,'34'!#REF!,'35'!#REF!,'36'!D144,'37'!D145,'38'!D145,'39'!D145,'40'!D145),"")</f>
        <v/>
      </c>
      <c r="F144" s="124" t="str">
        <f>IFERROR(AVERAGE('1'!#REF!,'2'!#REF!,'3'!#REF!,'4'!#REF!,'5'!#REF!,'6'!#REF!,'7'!#REF!,'8'!#REF!,'9'!#REF!,'10'!#REF!,'11'!#REF!,'12'!#REF!,'13'!#REF!,'14'!#REF!,'15'!#REF!,'16'!#REF!,'17'!#REF!,'18'!#REF!,'19'!#REF!,'20'!#REF!,'21'!#REF!,'22'!#REF!,'23'!#REF!,'24'!#REF!,'25'!#REF!,'26'!#REF!,'27'!#REF!,'28'!#REF!,'29'!#REF!,'30'!#REF!,'31'!#REF!,'32'!#REF!,'33'!#REF!,'34'!#REF!,'35'!#REF!,'36'!I144,'37'!I145,'38'!I145,'39'!I145,'40'!I145),"")</f>
        <v/>
      </c>
      <c r="G144" s="124" t="str">
        <f>IFERROR(AVERAGE('1'!#REF!,'2'!#REF!,'3'!#REF!,'4'!#REF!,'5'!#REF!,'6'!#REF!,'7'!#REF!,'8'!#REF!,'9'!#REF!,'10'!#REF!,'11'!#REF!,'12'!#REF!,'13'!#REF!,'14'!#REF!,'15'!#REF!,'16'!#REF!,'17'!#REF!,'18'!#REF!,'19'!#REF!,'20'!#REF!,'21'!#REF!,'22'!#REF!,'23'!#REF!,'24'!#REF!,'25'!#REF!,'26'!#REF!,'27'!#REF!,'28'!#REF!,'29'!#REF!,'30'!#REF!,'31'!#REF!,'32'!#REF!,'33'!#REF!,'34'!#REF!,'35'!#REF!,'36'!O144,'37'!O145,'38'!O145,'39'!O145,'40'!O145),"")</f>
        <v/>
      </c>
      <c r="H144" s="124" t="str">
        <f>IFERROR(AVERAGE('1'!#REF!,'2'!#REF!,'3'!#REF!,'4'!#REF!,'5'!#REF!,'6'!#REF!,'7'!#REF!,'8'!#REF!,'9'!#REF!,'10'!#REF!,'11'!#REF!,'12'!#REF!,'13'!#REF!,'14'!#REF!,'15'!#REF!,'16'!#REF!,'17'!#REF!,'18'!#REF!,'19'!#REF!,'20'!#REF!,'21'!#REF!,'22'!#REF!,'23'!#REF!,'24'!#REF!,'25'!#REF!,'26'!#REF!,'27'!#REF!,'28'!#REF!,'29'!#REF!,'30'!#REF!,'31'!#REF!,'32'!#REF!,'33'!#REF!,'34'!#REF!,'35'!#REF!,'36'!U144,'37'!U145,'38'!U145,'39'!U145,'40'!U145),"")</f>
        <v/>
      </c>
      <c r="I144" s="124" t="str">
        <f>IFERROR(AVERAGE('1'!#REF!,'2'!#REF!,'3'!#REF!,'4'!#REF!,'5'!#REF!,'6'!#REF!,'7'!#REF!,'8'!#REF!,'9'!#REF!,'10'!#REF!,'11'!#REF!,'12'!#REF!,'13'!#REF!,'14'!#REF!,'15'!#REF!,'16'!#REF!,'17'!#REF!,'18'!#REF!,'19'!#REF!,'20'!#REF!,'21'!#REF!,'22'!#REF!,'23'!#REF!,'24'!#REF!,'25'!#REF!,'26'!#REF!,'27'!#REF!,'28'!#REF!,'29'!#REF!,'30'!#REF!,'31'!#REF!,'32'!#REF!,'33'!#REF!,'34'!#REF!,'35'!#REF!,'36'!AA144,'37'!AA145,'38'!AA145,'39'!AA145,'40'!AA145),"")</f>
        <v/>
      </c>
    </row>
    <row r="145" spans="1:9" s="2" customFormat="1" ht="18" hidden="1" customHeight="1" x14ac:dyDescent="0.25">
      <c r="A145"/>
      <c r="B145" s="1"/>
      <c r="C145" s="131">
        <f>Référentiel!C136</f>
        <v>0</v>
      </c>
      <c r="D145" s="124" t="str">
        <f t="shared" si="7"/>
        <v/>
      </c>
      <c r="E145" s="124" t="str">
        <f>IFERROR(AVERAGE('1'!#REF!,'2'!#REF!,'3'!#REF!,'4'!#REF!,'5'!#REF!,'6'!#REF!,'7'!#REF!,'8'!#REF!,'9'!#REF!,'10'!#REF!,'11'!#REF!,'12'!#REF!,'13'!#REF!,'14'!#REF!,'15'!#REF!,'16'!#REF!,'17'!#REF!,'18'!#REF!,'19'!#REF!,'20'!#REF!,'21'!#REF!,'22'!#REF!,'23'!#REF!,'24'!#REF!,'25'!#REF!,'26'!#REF!,'27'!#REF!,'28'!#REF!,'29'!#REF!,'30'!#REF!,'31'!#REF!,'32'!#REF!,'33'!#REF!,'34'!#REF!,'35'!#REF!,'36'!D145,'37'!D146,'38'!D146,'39'!D146,'40'!D146),"")</f>
        <v/>
      </c>
      <c r="F145" s="124" t="str">
        <f>IFERROR(AVERAGE('1'!#REF!,'2'!#REF!,'3'!#REF!,'4'!#REF!,'5'!#REF!,'6'!#REF!,'7'!#REF!,'8'!#REF!,'9'!#REF!,'10'!#REF!,'11'!#REF!,'12'!#REF!,'13'!#REF!,'14'!#REF!,'15'!#REF!,'16'!#REF!,'17'!#REF!,'18'!#REF!,'19'!#REF!,'20'!#REF!,'21'!#REF!,'22'!#REF!,'23'!#REF!,'24'!#REF!,'25'!#REF!,'26'!#REF!,'27'!#REF!,'28'!#REF!,'29'!#REF!,'30'!#REF!,'31'!#REF!,'32'!#REF!,'33'!#REF!,'34'!#REF!,'35'!#REF!,'36'!I145,'37'!I146,'38'!I146,'39'!I146,'40'!I146),"")</f>
        <v/>
      </c>
      <c r="G145" s="124" t="str">
        <f>IFERROR(AVERAGE('1'!#REF!,'2'!#REF!,'3'!#REF!,'4'!#REF!,'5'!#REF!,'6'!#REF!,'7'!#REF!,'8'!#REF!,'9'!#REF!,'10'!#REF!,'11'!#REF!,'12'!#REF!,'13'!#REF!,'14'!#REF!,'15'!#REF!,'16'!#REF!,'17'!#REF!,'18'!#REF!,'19'!#REF!,'20'!#REF!,'21'!#REF!,'22'!#REF!,'23'!#REF!,'24'!#REF!,'25'!#REF!,'26'!#REF!,'27'!#REF!,'28'!#REF!,'29'!#REF!,'30'!#REF!,'31'!#REF!,'32'!#REF!,'33'!#REF!,'34'!#REF!,'35'!#REF!,'36'!O145,'37'!O146,'38'!O146,'39'!O146,'40'!O146),"")</f>
        <v/>
      </c>
      <c r="H145" s="124" t="str">
        <f>IFERROR(AVERAGE('1'!#REF!,'2'!#REF!,'3'!#REF!,'4'!#REF!,'5'!#REF!,'6'!#REF!,'7'!#REF!,'8'!#REF!,'9'!#REF!,'10'!#REF!,'11'!#REF!,'12'!#REF!,'13'!#REF!,'14'!#REF!,'15'!#REF!,'16'!#REF!,'17'!#REF!,'18'!#REF!,'19'!#REF!,'20'!#REF!,'21'!#REF!,'22'!#REF!,'23'!#REF!,'24'!#REF!,'25'!#REF!,'26'!#REF!,'27'!#REF!,'28'!#REF!,'29'!#REF!,'30'!#REF!,'31'!#REF!,'32'!#REF!,'33'!#REF!,'34'!#REF!,'35'!#REF!,'36'!U145,'37'!U146,'38'!U146,'39'!U146,'40'!U146),"")</f>
        <v/>
      </c>
      <c r="I145" s="124" t="str">
        <f>IFERROR(AVERAGE('1'!#REF!,'2'!#REF!,'3'!#REF!,'4'!#REF!,'5'!#REF!,'6'!#REF!,'7'!#REF!,'8'!#REF!,'9'!#REF!,'10'!#REF!,'11'!#REF!,'12'!#REF!,'13'!#REF!,'14'!#REF!,'15'!#REF!,'16'!#REF!,'17'!#REF!,'18'!#REF!,'19'!#REF!,'20'!#REF!,'21'!#REF!,'22'!#REF!,'23'!#REF!,'24'!#REF!,'25'!#REF!,'26'!#REF!,'27'!#REF!,'28'!#REF!,'29'!#REF!,'30'!#REF!,'31'!#REF!,'32'!#REF!,'33'!#REF!,'34'!#REF!,'35'!#REF!,'36'!AA145,'37'!AA146,'38'!AA146,'39'!AA146,'40'!AA146),"")</f>
        <v/>
      </c>
    </row>
    <row r="146" spans="1:9" s="2" customFormat="1" ht="18" hidden="1" customHeight="1" x14ac:dyDescent="0.25">
      <c r="A146"/>
      <c r="B146" s="1"/>
      <c r="C146" s="131">
        <f>Référentiel!C137</f>
        <v>0</v>
      </c>
      <c r="D146" s="124" t="str">
        <f t="shared" si="7"/>
        <v/>
      </c>
      <c r="E146" s="124" t="str">
        <f>IFERROR(AVERAGE('1'!#REF!,'2'!#REF!,'3'!#REF!,'4'!#REF!,'5'!#REF!,'6'!#REF!,'7'!#REF!,'8'!#REF!,'9'!#REF!,'10'!#REF!,'11'!#REF!,'12'!#REF!,'13'!#REF!,'14'!#REF!,'15'!#REF!,'16'!#REF!,'17'!#REF!,'18'!#REF!,'19'!#REF!,'20'!#REF!,'21'!#REF!,'22'!#REF!,'23'!#REF!,'24'!#REF!,'25'!#REF!,'26'!#REF!,'27'!#REF!,'28'!#REF!,'29'!#REF!,'30'!#REF!,'31'!#REF!,'32'!#REF!,'33'!#REF!,'34'!#REF!,'35'!#REF!,'36'!D146,'37'!D147,'38'!D147,'39'!D147,'40'!D147),"")</f>
        <v/>
      </c>
      <c r="F146" s="124" t="str">
        <f>IFERROR(AVERAGE('1'!#REF!,'2'!#REF!,'3'!#REF!,'4'!#REF!,'5'!#REF!,'6'!#REF!,'7'!#REF!,'8'!#REF!,'9'!#REF!,'10'!#REF!,'11'!#REF!,'12'!#REF!,'13'!#REF!,'14'!#REF!,'15'!#REF!,'16'!#REF!,'17'!#REF!,'18'!#REF!,'19'!#REF!,'20'!#REF!,'21'!#REF!,'22'!#REF!,'23'!#REF!,'24'!#REF!,'25'!#REF!,'26'!#REF!,'27'!#REF!,'28'!#REF!,'29'!#REF!,'30'!#REF!,'31'!#REF!,'32'!#REF!,'33'!#REF!,'34'!#REF!,'35'!#REF!,'36'!I146,'37'!I147,'38'!I147,'39'!I147,'40'!I147),"")</f>
        <v/>
      </c>
      <c r="G146" s="124" t="str">
        <f>IFERROR(AVERAGE('1'!#REF!,'2'!#REF!,'3'!#REF!,'4'!#REF!,'5'!#REF!,'6'!#REF!,'7'!#REF!,'8'!#REF!,'9'!#REF!,'10'!#REF!,'11'!#REF!,'12'!#REF!,'13'!#REF!,'14'!#REF!,'15'!#REF!,'16'!#REF!,'17'!#REF!,'18'!#REF!,'19'!#REF!,'20'!#REF!,'21'!#REF!,'22'!#REF!,'23'!#REF!,'24'!#REF!,'25'!#REF!,'26'!#REF!,'27'!#REF!,'28'!#REF!,'29'!#REF!,'30'!#REF!,'31'!#REF!,'32'!#REF!,'33'!#REF!,'34'!#REF!,'35'!#REF!,'36'!O146,'37'!O147,'38'!O147,'39'!O147,'40'!O147),"")</f>
        <v/>
      </c>
      <c r="H146" s="124" t="str">
        <f>IFERROR(AVERAGE('1'!#REF!,'2'!#REF!,'3'!#REF!,'4'!#REF!,'5'!#REF!,'6'!#REF!,'7'!#REF!,'8'!#REF!,'9'!#REF!,'10'!#REF!,'11'!#REF!,'12'!#REF!,'13'!#REF!,'14'!#REF!,'15'!#REF!,'16'!#REF!,'17'!#REF!,'18'!#REF!,'19'!#REF!,'20'!#REF!,'21'!#REF!,'22'!#REF!,'23'!#REF!,'24'!#REF!,'25'!#REF!,'26'!#REF!,'27'!#REF!,'28'!#REF!,'29'!#REF!,'30'!#REF!,'31'!#REF!,'32'!#REF!,'33'!#REF!,'34'!#REF!,'35'!#REF!,'36'!U146,'37'!U147,'38'!U147,'39'!U147,'40'!U147),"")</f>
        <v/>
      </c>
      <c r="I146" s="124" t="str">
        <f>IFERROR(AVERAGE('1'!#REF!,'2'!#REF!,'3'!#REF!,'4'!#REF!,'5'!#REF!,'6'!#REF!,'7'!#REF!,'8'!#REF!,'9'!#REF!,'10'!#REF!,'11'!#REF!,'12'!#REF!,'13'!#REF!,'14'!#REF!,'15'!#REF!,'16'!#REF!,'17'!#REF!,'18'!#REF!,'19'!#REF!,'20'!#REF!,'21'!#REF!,'22'!#REF!,'23'!#REF!,'24'!#REF!,'25'!#REF!,'26'!#REF!,'27'!#REF!,'28'!#REF!,'29'!#REF!,'30'!#REF!,'31'!#REF!,'32'!#REF!,'33'!#REF!,'34'!#REF!,'35'!#REF!,'36'!AA146,'37'!AA147,'38'!AA147,'39'!AA147,'40'!AA147),"")</f>
        <v/>
      </c>
    </row>
    <row r="147" spans="1:9" s="2" customFormat="1" ht="18" hidden="1" customHeight="1" x14ac:dyDescent="0.25">
      <c r="A147"/>
      <c r="B147" s="1"/>
      <c r="C147" s="131">
        <f>Référentiel!C138</f>
        <v>0</v>
      </c>
      <c r="D147" s="124" t="str">
        <f t="shared" si="7"/>
        <v/>
      </c>
      <c r="E147" s="124" t="str">
        <f>IFERROR(AVERAGE('1'!#REF!,'2'!#REF!,'3'!#REF!,'4'!#REF!,'5'!#REF!,'6'!#REF!,'7'!#REF!,'8'!#REF!,'9'!#REF!,'10'!#REF!,'11'!#REF!,'12'!#REF!,'13'!#REF!,'14'!#REF!,'15'!#REF!,'16'!#REF!,'17'!#REF!,'18'!#REF!,'19'!#REF!,'20'!#REF!,'21'!#REF!,'22'!#REF!,'23'!#REF!,'24'!#REF!,'25'!#REF!,'26'!#REF!,'27'!#REF!,'28'!#REF!,'29'!#REF!,'30'!#REF!,'31'!#REF!,'32'!#REF!,'33'!#REF!,'34'!#REF!,'35'!#REF!,'36'!D147,'37'!D148,'38'!D148,'39'!D148,'40'!D148),"")</f>
        <v/>
      </c>
      <c r="F147" s="124" t="str">
        <f>IFERROR(AVERAGE('1'!#REF!,'2'!#REF!,'3'!#REF!,'4'!#REF!,'5'!#REF!,'6'!#REF!,'7'!#REF!,'8'!#REF!,'9'!#REF!,'10'!#REF!,'11'!#REF!,'12'!#REF!,'13'!#REF!,'14'!#REF!,'15'!#REF!,'16'!#REF!,'17'!#REF!,'18'!#REF!,'19'!#REF!,'20'!#REF!,'21'!#REF!,'22'!#REF!,'23'!#REF!,'24'!#REF!,'25'!#REF!,'26'!#REF!,'27'!#REF!,'28'!#REF!,'29'!#REF!,'30'!#REF!,'31'!#REF!,'32'!#REF!,'33'!#REF!,'34'!#REF!,'35'!#REF!,'36'!I147,'37'!I148,'38'!I148,'39'!I148,'40'!I148),"")</f>
        <v/>
      </c>
      <c r="G147" s="124" t="str">
        <f>IFERROR(AVERAGE('1'!#REF!,'2'!#REF!,'3'!#REF!,'4'!#REF!,'5'!#REF!,'6'!#REF!,'7'!#REF!,'8'!#REF!,'9'!#REF!,'10'!#REF!,'11'!#REF!,'12'!#REF!,'13'!#REF!,'14'!#REF!,'15'!#REF!,'16'!#REF!,'17'!#REF!,'18'!#REF!,'19'!#REF!,'20'!#REF!,'21'!#REF!,'22'!#REF!,'23'!#REF!,'24'!#REF!,'25'!#REF!,'26'!#REF!,'27'!#REF!,'28'!#REF!,'29'!#REF!,'30'!#REF!,'31'!#REF!,'32'!#REF!,'33'!#REF!,'34'!#REF!,'35'!#REF!,'36'!O147,'37'!O148,'38'!O148,'39'!O148,'40'!O148),"")</f>
        <v/>
      </c>
      <c r="H147" s="124" t="str">
        <f>IFERROR(AVERAGE('1'!#REF!,'2'!#REF!,'3'!#REF!,'4'!#REF!,'5'!#REF!,'6'!#REF!,'7'!#REF!,'8'!#REF!,'9'!#REF!,'10'!#REF!,'11'!#REF!,'12'!#REF!,'13'!#REF!,'14'!#REF!,'15'!#REF!,'16'!#REF!,'17'!#REF!,'18'!#REF!,'19'!#REF!,'20'!#REF!,'21'!#REF!,'22'!#REF!,'23'!#REF!,'24'!#REF!,'25'!#REF!,'26'!#REF!,'27'!#REF!,'28'!#REF!,'29'!#REF!,'30'!#REF!,'31'!#REF!,'32'!#REF!,'33'!#REF!,'34'!#REF!,'35'!#REF!,'36'!U147,'37'!U148,'38'!U148,'39'!U148,'40'!U148),"")</f>
        <v/>
      </c>
      <c r="I147" s="124" t="str">
        <f>IFERROR(AVERAGE('1'!#REF!,'2'!#REF!,'3'!#REF!,'4'!#REF!,'5'!#REF!,'6'!#REF!,'7'!#REF!,'8'!#REF!,'9'!#REF!,'10'!#REF!,'11'!#REF!,'12'!#REF!,'13'!#REF!,'14'!#REF!,'15'!#REF!,'16'!#REF!,'17'!#REF!,'18'!#REF!,'19'!#REF!,'20'!#REF!,'21'!#REF!,'22'!#REF!,'23'!#REF!,'24'!#REF!,'25'!#REF!,'26'!#REF!,'27'!#REF!,'28'!#REF!,'29'!#REF!,'30'!#REF!,'31'!#REF!,'32'!#REF!,'33'!#REF!,'34'!#REF!,'35'!#REF!,'36'!AA147,'37'!AA148,'38'!AA148,'39'!AA148,'40'!AA148),"")</f>
        <v/>
      </c>
    </row>
    <row r="148" spans="1:9" s="2" customFormat="1" ht="18" hidden="1" customHeight="1" x14ac:dyDescent="0.25">
      <c r="A148"/>
      <c r="B148" s="1"/>
      <c r="C148" s="131">
        <f>Référentiel!C139</f>
        <v>0</v>
      </c>
      <c r="D148" s="124" t="str">
        <f t="shared" si="7"/>
        <v/>
      </c>
      <c r="E148" s="124" t="str">
        <f>IFERROR(AVERAGE('1'!#REF!,'2'!#REF!,'3'!#REF!,'4'!#REF!,'5'!#REF!,'6'!#REF!,'7'!#REF!,'8'!#REF!,'9'!#REF!,'10'!#REF!,'11'!#REF!,'12'!#REF!,'13'!#REF!,'14'!#REF!,'15'!#REF!,'16'!#REF!,'17'!#REF!,'18'!#REF!,'19'!#REF!,'20'!#REF!,'21'!#REF!,'22'!#REF!,'23'!#REF!,'24'!#REF!,'25'!#REF!,'26'!#REF!,'27'!#REF!,'28'!#REF!,'29'!#REF!,'30'!#REF!,'31'!#REF!,'32'!#REF!,'33'!#REF!,'34'!#REF!,'35'!#REF!,'36'!D148,'37'!D149,'38'!D149,'39'!D149,'40'!D149),"")</f>
        <v/>
      </c>
      <c r="F148" s="124" t="str">
        <f>IFERROR(AVERAGE('1'!#REF!,'2'!#REF!,'3'!#REF!,'4'!#REF!,'5'!#REF!,'6'!#REF!,'7'!#REF!,'8'!#REF!,'9'!#REF!,'10'!#REF!,'11'!#REF!,'12'!#REF!,'13'!#REF!,'14'!#REF!,'15'!#REF!,'16'!#REF!,'17'!#REF!,'18'!#REF!,'19'!#REF!,'20'!#REF!,'21'!#REF!,'22'!#REF!,'23'!#REF!,'24'!#REF!,'25'!#REF!,'26'!#REF!,'27'!#REF!,'28'!#REF!,'29'!#REF!,'30'!#REF!,'31'!#REF!,'32'!#REF!,'33'!#REF!,'34'!#REF!,'35'!#REF!,'36'!I148,'37'!I149,'38'!I149,'39'!I149,'40'!I149),"")</f>
        <v/>
      </c>
      <c r="G148" s="124" t="str">
        <f>IFERROR(AVERAGE('1'!#REF!,'2'!#REF!,'3'!#REF!,'4'!#REF!,'5'!#REF!,'6'!#REF!,'7'!#REF!,'8'!#REF!,'9'!#REF!,'10'!#REF!,'11'!#REF!,'12'!#REF!,'13'!#REF!,'14'!#REF!,'15'!#REF!,'16'!#REF!,'17'!#REF!,'18'!#REF!,'19'!#REF!,'20'!#REF!,'21'!#REF!,'22'!#REF!,'23'!#REF!,'24'!#REF!,'25'!#REF!,'26'!#REF!,'27'!#REF!,'28'!#REF!,'29'!#REF!,'30'!#REF!,'31'!#REF!,'32'!#REF!,'33'!#REF!,'34'!#REF!,'35'!#REF!,'36'!O148,'37'!O149,'38'!O149,'39'!O149,'40'!O149),"")</f>
        <v/>
      </c>
      <c r="H148" s="124" t="str">
        <f>IFERROR(AVERAGE('1'!#REF!,'2'!#REF!,'3'!#REF!,'4'!#REF!,'5'!#REF!,'6'!#REF!,'7'!#REF!,'8'!#REF!,'9'!#REF!,'10'!#REF!,'11'!#REF!,'12'!#REF!,'13'!#REF!,'14'!#REF!,'15'!#REF!,'16'!#REF!,'17'!#REF!,'18'!#REF!,'19'!#REF!,'20'!#REF!,'21'!#REF!,'22'!#REF!,'23'!#REF!,'24'!#REF!,'25'!#REF!,'26'!#REF!,'27'!#REF!,'28'!#REF!,'29'!#REF!,'30'!#REF!,'31'!#REF!,'32'!#REF!,'33'!#REF!,'34'!#REF!,'35'!#REF!,'36'!U148,'37'!U149,'38'!U149,'39'!U149,'40'!U149),"")</f>
        <v/>
      </c>
      <c r="I148" s="124" t="str">
        <f>IFERROR(AVERAGE('1'!#REF!,'2'!#REF!,'3'!#REF!,'4'!#REF!,'5'!#REF!,'6'!#REF!,'7'!#REF!,'8'!#REF!,'9'!#REF!,'10'!#REF!,'11'!#REF!,'12'!#REF!,'13'!#REF!,'14'!#REF!,'15'!#REF!,'16'!#REF!,'17'!#REF!,'18'!#REF!,'19'!#REF!,'20'!#REF!,'21'!#REF!,'22'!#REF!,'23'!#REF!,'24'!#REF!,'25'!#REF!,'26'!#REF!,'27'!#REF!,'28'!#REF!,'29'!#REF!,'30'!#REF!,'31'!#REF!,'32'!#REF!,'33'!#REF!,'34'!#REF!,'35'!#REF!,'36'!AA148,'37'!AA149,'38'!AA149,'39'!AA149,'40'!AA149),"")</f>
        <v/>
      </c>
    </row>
    <row r="149" spans="1:9" s="2" customFormat="1" ht="18" hidden="1" customHeight="1" x14ac:dyDescent="0.25">
      <c r="A149"/>
      <c r="B149" s="1"/>
      <c r="C149" s="131">
        <f>Référentiel!C140</f>
        <v>0</v>
      </c>
      <c r="D149" s="124" t="str">
        <f t="shared" si="7"/>
        <v/>
      </c>
      <c r="E149" s="124" t="str">
        <f>IFERROR(AVERAGE('1'!#REF!,'2'!#REF!,'3'!#REF!,'4'!#REF!,'5'!#REF!,'6'!#REF!,'7'!#REF!,'8'!#REF!,'9'!#REF!,'10'!#REF!,'11'!#REF!,'12'!#REF!,'13'!#REF!,'14'!#REF!,'15'!#REF!,'16'!#REF!,'17'!#REF!,'18'!#REF!,'19'!#REF!,'20'!#REF!,'21'!#REF!,'22'!#REF!,'23'!#REF!,'24'!#REF!,'25'!#REF!,'26'!#REF!,'27'!#REF!,'28'!#REF!,'29'!#REF!,'30'!#REF!,'31'!#REF!,'32'!#REF!,'33'!#REF!,'34'!#REF!,'35'!#REF!,'36'!D149,'37'!D150,'38'!D150,'39'!D150,'40'!D150),"")</f>
        <v/>
      </c>
      <c r="F149" s="124" t="str">
        <f>IFERROR(AVERAGE('1'!#REF!,'2'!#REF!,'3'!#REF!,'4'!#REF!,'5'!#REF!,'6'!#REF!,'7'!#REF!,'8'!#REF!,'9'!#REF!,'10'!#REF!,'11'!#REF!,'12'!#REF!,'13'!#REF!,'14'!#REF!,'15'!#REF!,'16'!#REF!,'17'!#REF!,'18'!#REF!,'19'!#REF!,'20'!#REF!,'21'!#REF!,'22'!#REF!,'23'!#REF!,'24'!#REF!,'25'!#REF!,'26'!#REF!,'27'!#REF!,'28'!#REF!,'29'!#REF!,'30'!#REF!,'31'!#REF!,'32'!#REF!,'33'!#REF!,'34'!#REF!,'35'!#REF!,'36'!I149,'37'!I150,'38'!I150,'39'!I150,'40'!I150),"")</f>
        <v/>
      </c>
      <c r="G149" s="124" t="str">
        <f>IFERROR(AVERAGE('1'!#REF!,'2'!#REF!,'3'!#REF!,'4'!#REF!,'5'!#REF!,'6'!#REF!,'7'!#REF!,'8'!#REF!,'9'!#REF!,'10'!#REF!,'11'!#REF!,'12'!#REF!,'13'!#REF!,'14'!#REF!,'15'!#REF!,'16'!#REF!,'17'!#REF!,'18'!#REF!,'19'!#REF!,'20'!#REF!,'21'!#REF!,'22'!#REF!,'23'!#REF!,'24'!#REF!,'25'!#REF!,'26'!#REF!,'27'!#REF!,'28'!#REF!,'29'!#REF!,'30'!#REF!,'31'!#REF!,'32'!#REF!,'33'!#REF!,'34'!#REF!,'35'!#REF!,'36'!O149,'37'!O150,'38'!O150,'39'!O150,'40'!O150),"")</f>
        <v/>
      </c>
      <c r="H149" s="124" t="str">
        <f>IFERROR(AVERAGE('1'!#REF!,'2'!#REF!,'3'!#REF!,'4'!#REF!,'5'!#REF!,'6'!#REF!,'7'!#REF!,'8'!#REF!,'9'!#REF!,'10'!#REF!,'11'!#REF!,'12'!#REF!,'13'!#REF!,'14'!#REF!,'15'!#REF!,'16'!#REF!,'17'!#REF!,'18'!#REF!,'19'!#REF!,'20'!#REF!,'21'!#REF!,'22'!#REF!,'23'!#REF!,'24'!#REF!,'25'!#REF!,'26'!#REF!,'27'!#REF!,'28'!#REF!,'29'!#REF!,'30'!#REF!,'31'!#REF!,'32'!#REF!,'33'!#REF!,'34'!#REF!,'35'!#REF!,'36'!U149,'37'!U150,'38'!U150,'39'!U150,'40'!U150),"")</f>
        <v/>
      </c>
      <c r="I149" s="124" t="str">
        <f>IFERROR(AVERAGE('1'!#REF!,'2'!#REF!,'3'!#REF!,'4'!#REF!,'5'!#REF!,'6'!#REF!,'7'!#REF!,'8'!#REF!,'9'!#REF!,'10'!#REF!,'11'!#REF!,'12'!#REF!,'13'!#REF!,'14'!#REF!,'15'!#REF!,'16'!#REF!,'17'!#REF!,'18'!#REF!,'19'!#REF!,'20'!#REF!,'21'!#REF!,'22'!#REF!,'23'!#REF!,'24'!#REF!,'25'!#REF!,'26'!#REF!,'27'!#REF!,'28'!#REF!,'29'!#REF!,'30'!#REF!,'31'!#REF!,'32'!#REF!,'33'!#REF!,'34'!#REF!,'35'!#REF!,'36'!AA149,'37'!AA150,'38'!AA150,'39'!AA150,'40'!AA150),"")</f>
        <v/>
      </c>
    </row>
    <row r="150" spans="1:9" s="2" customFormat="1" ht="18" hidden="1" customHeight="1" x14ac:dyDescent="0.25">
      <c r="A150"/>
      <c r="B150" s="1"/>
      <c r="C150" s="131">
        <f>Référentiel!C141</f>
        <v>0</v>
      </c>
      <c r="D150" s="124" t="str">
        <f t="shared" si="7"/>
        <v/>
      </c>
      <c r="E150" s="124" t="str">
        <f>IFERROR(AVERAGE('1'!#REF!,'2'!#REF!,'3'!#REF!,'4'!#REF!,'5'!#REF!,'6'!#REF!,'7'!#REF!,'8'!#REF!,'9'!#REF!,'10'!#REF!,'11'!#REF!,'12'!#REF!,'13'!#REF!,'14'!#REF!,'15'!#REF!,'16'!#REF!,'17'!#REF!,'18'!#REF!,'19'!#REF!,'20'!#REF!,'21'!#REF!,'22'!#REF!,'23'!#REF!,'24'!#REF!,'25'!#REF!,'26'!#REF!,'27'!#REF!,'28'!#REF!,'29'!#REF!,'30'!#REF!,'31'!#REF!,'32'!#REF!,'33'!#REF!,'34'!#REF!,'35'!#REF!,'36'!D150,'37'!D151,'38'!D151,'39'!D151,'40'!D151),"")</f>
        <v/>
      </c>
      <c r="F150" s="124" t="str">
        <f>IFERROR(AVERAGE('1'!#REF!,'2'!#REF!,'3'!#REF!,'4'!#REF!,'5'!#REF!,'6'!#REF!,'7'!#REF!,'8'!#REF!,'9'!#REF!,'10'!#REF!,'11'!#REF!,'12'!#REF!,'13'!#REF!,'14'!#REF!,'15'!#REF!,'16'!#REF!,'17'!#REF!,'18'!#REF!,'19'!#REF!,'20'!#REF!,'21'!#REF!,'22'!#REF!,'23'!#REF!,'24'!#REF!,'25'!#REF!,'26'!#REF!,'27'!#REF!,'28'!#REF!,'29'!#REF!,'30'!#REF!,'31'!#REF!,'32'!#REF!,'33'!#REF!,'34'!#REF!,'35'!#REF!,'36'!I150,'37'!I151,'38'!I151,'39'!I151,'40'!I151),"")</f>
        <v/>
      </c>
      <c r="G150" s="124" t="str">
        <f>IFERROR(AVERAGE('1'!#REF!,'2'!#REF!,'3'!#REF!,'4'!#REF!,'5'!#REF!,'6'!#REF!,'7'!#REF!,'8'!#REF!,'9'!#REF!,'10'!#REF!,'11'!#REF!,'12'!#REF!,'13'!#REF!,'14'!#REF!,'15'!#REF!,'16'!#REF!,'17'!#REF!,'18'!#REF!,'19'!#REF!,'20'!#REF!,'21'!#REF!,'22'!#REF!,'23'!#REF!,'24'!#REF!,'25'!#REF!,'26'!#REF!,'27'!#REF!,'28'!#REF!,'29'!#REF!,'30'!#REF!,'31'!#REF!,'32'!#REF!,'33'!#REF!,'34'!#REF!,'35'!#REF!,'36'!O150,'37'!O151,'38'!O151,'39'!O151,'40'!O151),"")</f>
        <v/>
      </c>
      <c r="H150" s="124" t="str">
        <f>IFERROR(AVERAGE('1'!#REF!,'2'!#REF!,'3'!#REF!,'4'!#REF!,'5'!#REF!,'6'!#REF!,'7'!#REF!,'8'!#REF!,'9'!#REF!,'10'!#REF!,'11'!#REF!,'12'!#REF!,'13'!#REF!,'14'!#REF!,'15'!#REF!,'16'!#REF!,'17'!#REF!,'18'!#REF!,'19'!#REF!,'20'!#REF!,'21'!#REF!,'22'!#REF!,'23'!#REF!,'24'!#REF!,'25'!#REF!,'26'!#REF!,'27'!#REF!,'28'!#REF!,'29'!#REF!,'30'!#REF!,'31'!#REF!,'32'!#REF!,'33'!#REF!,'34'!#REF!,'35'!#REF!,'36'!U150,'37'!U151,'38'!U151,'39'!U151,'40'!U151),"")</f>
        <v/>
      </c>
      <c r="I150" s="124" t="str">
        <f>IFERROR(AVERAGE('1'!#REF!,'2'!#REF!,'3'!#REF!,'4'!#REF!,'5'!#REF!,'6'!#REF!,'7'!#REF!,'8'!#REF!,'9'!#REF!,'10'!#REF!,'11'!#REF!,'12'!#REF!,'13'!#REF!,'14'!#REF!,'15'!#REF!,'16'!#REF!,'17'!#REF!,'18'!#REF!,'19'!#REF!,'20'!#REF!,'21'!#REF!,'22'!#REF!,'23'!#REF!,'24'!#REF!,'25'!#REF!,'26'!#REF!,'27'!#REF!,'28'!#REF!,'29'!#REF!,'30'!#REF!,'31'!#REF!,'32'!#REF!,'33'!#REF!,'34'!#REF!,'35'!#REF!,'36'!AA150,'37'!AA151,'38'!AA151,'39'!AA151,'40'!AA151),"")</f>
        <v/>
      </c>
    </row>
    <row r="151" spans="1:9" s="2" customFormat="1" ht="18" hidden="1" customHeight="1" x14ac:dyDescent="0.25">
      <c r="A151"/>
      <c r="B151" s="1"/>
      <c r="C151" s="131">
        <f>Référentiel!C142</f>
        <v>0</v>
      </c>
      <c r="D151" s="124" t="str">
        <f t="shared" si="7"/>
        <v/>
      </c>
      <c r="E151" s="124" t="str">
        <f>IFERROR(AVERAGE('1'!#REF!,'2'!#REF!,'3'!#REF!,'4'!#REF!,'5'!#REF!,'6'!#REF!,'7'!#REF!,'8'!#REF!,'9'!#REF!,'10'!#REF!,'11'!#REF!,'12'!#REF!,'13'!#REF!,'14'!#REF!,'15'!#REF!,'16'!#REF!,'17'!#REF!,'18'!#REF!,'19'!#REF!,'20'!#REF!,'21'!#REF!,'22'!#REF!,'23'!#REF!,'24'!#REF!,'25'!#REF!,'26'!#REF!,'27'!#REF!,'28'!#REF!,'29'!#REF!,'30'!#REF!,'31'!#REF!,'32'!#REF!,'33'!#REF!,'34'!#REF!,'35'!#REF!,'36'!D151,'37'!D152,'38'!D152,'39'!D152,'40'!D152),"")</f>
        <v/>
      </c>
      <c r="F151" s="124" t="str">
        <f>IFERROR(AVERAGE('1'!#REF!,'2'!#REF!,'3'!#REF!,'4'!#REF!,'5'!#REF!,'6'!#REF!,'7'!#REF!,'8'!#REF!,'9'!#REF!,'10'!#REF!,'11'!#REF!,'12'!#REF!,'13'!#REF!,'14'!#REF!,'15'!#REF!,'16'!#REF!,'17'!#REF!,'18'!#REF!,'19'!#REF!,'20'!#REF!,'21'!#REF!,'22'!#REF!,'23'!#REF!,'24'!#REF!,'25'!#REF!,'26'!#REF!,'27'!#REF!,'28'!#REF!,'29'!#REF!,'30'!#REF!,'31'!#REF!,'32'!#REF!,'33'!#REF!,'34'!#REF!,'35'!#REF!,'36'!I151,'37'!I152,'38'!I152,'39'!I152,'40'!I152),"")</f>
        <v/>
      </c>
      <c r="G151" s="124" t="str">
        <f>IFERROR(AVERAGE('1'!#REF!,'2'!#REF!,'3'!#REF!,'4'!#REF!,'5'!#REF!,'6'!#REF!,'7'!#REF!,'8'!#REF!,'9'!#REF!,'10'!#REF!,'11'!#REF!,'12'!#REF!,'13'!#REF!,'14'!#REF!,'15'!#REF!,'16'!#REF!,'17'!#REF!,'18'!#REF!,'19'!#REF!,'20'!#REF!,'21'!#REF!,'22'!#REF!,'23'!#REF!,'24'!#REF!,'25'!#REF!,'26'!#REF!,'27'!#REF!,'28'!#REF!,'29'!#REF!,'30'!#REF!,'31'!#REF!,'32'!#REF!,'33'!#REF!,'34'!#REF!,'35'!#REF!,'36'!O151,'37'!O152,'38'!O152,'39'!O152,'40'!O152),"")</f>
        <v/>
      </c>
      <c r="H151" s="124" t="str">
        <f>IFERROR(AVERAGE('1'!#REF!,'2'!#REF!,'3'!#REF!,'4'!#REF!,'5'!#REF!,'6'!#REF!,'7'!#REF!,'8'!#REF!,'9'!#REF!,'10'!#REF!,'11'!#REF!,'12'!#REF!,'13'!#REF!,'14'!#REF!,'15'!#REF!,'16'!#REF!,'17'!#REF!,'18'!#REF!,'19'!#REF!,'20'!#REF!,'21'!#REF!,'22'!#REF!,'23'!#REF!,'24'!#REF!,'25'!#REF!,'26'!#REF!,'27'!#REF!,'28'!#REF!,'29'!#REF!,'30'!#REF!,'31'!#REF!,'32'!#REF!,'33'!#REF!,'34'!#REF!,'35'!#REF!,'36'!U151,'37'!U152,'38'!U152,'39'!U152,'40'!U152),"")</f>
        <v/>
      </c>
      <c r="I151" s="124" t="str">
        <f>IFERROR(AVERAGE('1'!#REF!,'2'!#REF!,'3'!#REF!,'4'!#REF!,'5'!#REF!,'6'!#REF!,'7'!#REF!,'8'!#REF!,'9'!#REF!,'10'!#REF!,'11'!#REF!,'12'!#REF!,'13'!#REF!,'14'!#REF!,'15'!#REF!,'16'!#REF!,'17'!#REF!,'18'!#REF!,'19'!#REF!,'20'!#REF!,'21'!#REF!,'22'!#REF!,'23'!#REF!,'24'!#REF!,'25'!#REF!,'26'!#REF!,'27'!#REF!,'28'!#REF!,'29'!#REF!,'30'!#REF!,'31'!#REF!,'32'!#REF!,'33'!#REF!,'34'!#REF!,'35'!#REF!,'36'!AA151,'37'!AA152,'38'!AA152,'39'!AA152,'40'!AA152),"")</f>
        <v/>
      </c>
    </row>
    <row r="152" spans="1:9" s="2" customFormat="1" ht="18" hidden="1" customHeight="1" x14ac:dyDescent="0.25">
      <c r="A152"/>
      <c r="B152" s="1"/>
      <c r="C152" s="131">
        <f>Référentiel!C143</f>
        <v>0</v>
      </c>
      <c r="D152" s="124" t="str">
        <f t="shared" si="7"/>
        <v/>
      </c>
      <c r="E152" s="124" t="str">
        <f>IFERROR(AVERAGE('1'!#REF!,'2'!#REF!,'3'!#REF!,'4'!#REF!,'5'!#REF!,'6'!#REF!,'7'!#REF!,'8'!#REF!,'9'!#REF!,'10'!#REF!,'11'!#REF!,'12'!#REF!,'13'!#REF!,'14'!#REF!,'15'!#REF!,'16'!#REF!,'17'!#REF!,'18'!#REF!,'19'!#REF!,'20'!#REF!,'21'!#REF!,'22'!#REF!,'23'!#REF!,'24'!#REF!,'25'!#REF!,'26'!#REF!,'27'!#REF!,'28'!#REF!,'29'!#REF!,'30'!#REF!,'31'!#REF!,'32'!#REF!,'33'!#REF!,'34'!#REF!,'35'!#REF!,'36'!D152,'37'!D153,'38'!D153,'39'!D153,'40'!D153),"")</f>
        <v/>
      </c>
      <c r="F152" s="124" t="str">
        <f>IFERROR(AVERAGE('1'!#REF!,'2'!#REF!,'3'!#REF!,'4'!#REF!,'5'!#REF!,'6'!#REF!,'7'!#REF!,'8'!#REF!,'9'!#REF!,'10'!#REF!,'11'!#REF!,'12'!#REF!,'13'!#REF!,'14'!#REF!,'15'!#REF!,'16'!#REF!,'17'!#REF!,'18'!#REF!,'19'!#REF!,'20'!#REF!,'21'!#REF!,'22'!#REF!,'23'!#REF!,'24'!#REF!,'25'!#REF!,'26'!#REF!,'27'!#REF!,'28'!#REF!,'29'!#REF!,'30'!#REF!,'31'!#REF!,'32'!#REF!,'33'!#REF!,'34'!#REF!,'35'!#REF!,'36'!I152,'37'!I153,'38'!I153,'39'!I153,'40'!I153),"")</f>
        <v/>
      </c>
      <c r="G152" s="124" t="str">
        <f>IFERROR(AVERAGE('1'!#REF!,'2'!#REF!,'3'!#REF!,'4'!#REF!,'5'!#REF!,'6'!#REF!,'7'!#REF!,'8'!#REF!,'9'!#REF!,'10'!#REF!,'11'!#REF!,'12'!#REF!,'13'!#REF!,'14'!#REF!,'15'!#REF!,'16'!#REF!,'17'!#REF!,'18'!#REF!,'19'!#REF!,'20'!#REF!,'21'!#REF!,'22'!#REF!,'23'!#REF!,'24'!#REF!,'25'!#REF!,'26'!#REF!,'27'!#REF!,'28'!#REF!,'29'!#REF!,'30'!#REF!,'31'!#REF!,'32'!#REF!,'33'!#REF!,'34'!#REF!,'35'!#REF!,'36'!O152,'37'!O153,'38'!O153,'39'!O153,'40'!O153),"")</f>
        <v/>
      </c>
      <c r="H152" s="124" t="str">
        <f>IFERROR(AVERAGE('1'!#REF!,'2'!#REF!,'3'!#REF!,'4'!#REF!,'5'!#REF!,'6'!#REF!,'7'!#REF!,'8'!#REF!,'9'!#REF!,'10'!#REF!,'11'!#REF!,'12'!#REF!,'13'!#REF!,'14'!#REF!,'15'!#REF!,'16'!#REF!,'17'!#REF!,'18'!#REF!,'19'!#REF!,'20'!#REF!,'21'!#REF!,'22'!#REF!,'23'!#REF!,'24'!#REF!,'25'!#REF!,'26'!#REF!,'27'!#REF!,'28'!#REF!,'29'!#REF!,'30'!#REF!,'31'!#REF!,'32'!#REF!,'33'!#REF!,'34'!#REF!,'35'!#REF!,'36'!U152,'37'!U153,'38'!U153,'39'!U153,'40'!U153),"")</f>
        <v/>
      </c>
      <c r="I152" s="124" t="str">
        <f>IFERROR(AVERAGE('1'!#REF!,'2'!#REF!,'3'!#REF!,'4'!#REF!,'5'!#REF!,'6'!#REF!,'7'!#REF!,'8'!#REF!,'9'!#REF!,'10'!#REF!,'11'!#REF!,'12'!#REF!,'13'!#REF!,'14'!#REF!,'15'!#REF!,'16'!#REF!,'17'!#REF!,'18'!#REF!,'19'!#REF!,'20'!#REF!,'21'!#REF!,'22'!#REF!,'23'!#REF!,'24'!#REF!,'25'!#REF!,'26'!#REF!,'27'!#REF!,'28'!#REF!,'29'!#REF!,'30'!#REF!,'31'!#REF!,'32'!#REF!,'33'!#REF!,'34'!#REF!,'35'!#REF!,'36'!AA152,'37'!AA153,'38'!AA153,'39'!AA153,'40'!AA153),"")</f>
        <v/>
      </c>
    </row>
    <row r="153" spans="1:9" s="2" customFormat="1" ht="18" hidden="1" customHeight="1" x14ac:dyDescent="0.25">
      <c r="A153"/>
      <c r="B153" s="1"/>
      <c r="C153" s="131">
        <f>Référentiel!C144</f>
        <v>0</v>
      </c>
      <c r="D153" s="124" t="str">
        <f t="shared" si="7"/>
        <v/>
      </c>
      <c r="E153" s="124" t="str">
        <f>IFERROR(AVERAGE('1'!#REF!,'2'!#REF!,'3'!#REF!,'4'!#REF!,'5'!#REF!,'6'!#REF!,'7'!#REF!,'8'!#REF!,'9'!#REF!,'10'!#REF!,'11'!#REF!,'12'!#REF!,'13'!#REF!,'14'!#REF!,'15'!#REF!,'16'!#REF!,'17'!#REF!,'18'!#REF!,'19'!#REF!,'20'!#REF!,'21'!#REF!,'22'!#REF!,'23'!#REF!,'24'!#REF!,'25'!#REF!,'26'!#REF!,'27'!#REF!,'28'!#REF!,'29'!#REF!,'30'!#REF!,'31'!#REF!,'32'!#REF!,'33'!#REF!,'34'!#REF!,'35'!#REF!,'36'!D153,'37'!D154,'38'!D154,'39'!D154,'40'!D154),"")</f>
        <v/>
      </c>
      <c r="F153" s="124" t="str">
        <f>IFERROR(AVERAGE('1'!#REF!,'2'!#REF!,'3'!#REF!,'4'!#REF!,'5'!#REF!,'6'!#REF!,'7'!#REF!,'8'!#REF!,'9'!#REF!,'10'!#REF!,'11'!#REF!,'12'!#REF!,'13'!#REF!,'14'!#REF!,'15'!#REF!,'16'!#REF!,'17'!#REF!,'18'!#REF!,'19'!#REF!,'20'!#REF!,'21'!#REF!,'22'!#REF!,'23'!#REF!,'24'!#REF!,'25'!#REF!,'26'!#REF!,'27'!#REF!,'28'!#REF!,'29'!#REF!,'30'!#REF!,'31'!#REF!,'32'!#REF!,'33'!#REF!,'34'!#REF!,'35'!#REF!,'36'!I153,'37'!I154,'38'!I154,'39'!I154,'40'!I154),"")</f>
        <v/>
      </c>
      <c r="G153" s="124" t="str">
        <f>IFERROR(AVERAGE('1'!#REF!,'2'!#REF!,'3'!#REF!,'4'!#REF!,'5'!#REF!,'6'!#REF!,'7'!#REF!,'8'!#REF!,'9'!#REF!,'10'!#REF!,'11'!#REF!,'12'!#REF!,'13'!#REF!,'14'!#REF!,'15'!#REF!,'16'!#REF!,'17'!#REF!,'18'!#REF!,'19'!#REF!,'20'!#REF!,'21'!#REF!,'22'!#REF!,'23'!#REF!,'24'!#REF!,'25'!#REF!,'26'!#REF!,'27'!#REF!,'28'!#REF!,'29'!#REF!,'30'!#REF!,'31'!#REF!,'32'!#REF!,'33'!#REF!,'34'!#REF!,'35'!#REF!,'36'!O153,'37'!O154,'38'!O154,'39'!O154,'40'!O154),"")</f>
        <v/>
      </c>
      <c r="H153" s="124" t="str">
        <f>IFERROR(AVERAGE('1'!#REF!,'2'!#REF!,'3'!#REF!,'4'!#REF!,'5'!#REF!,'6'!#REF!,'7'!#REF!,'8'!#REF!,'9'!#REF!,'10'!#REF!,'11'!#REF!,'12'!#REF!,'13'!#REF!,'14'!#REF!,'15'!#REF!,'16'!#REF!,'17'!#REF!,'18'!#REF!,'19'!#REF!,'20'!#REF!,'21'!#REF!,'22'!#REF!,'23'!#REF!,'24'!#REF!,'25'!#REF!,'26'!#REF!,'27'!#REF!,'28'!#REF!,'29'!#REF!,'30'!#REF!,'31'!#REF!,'32'!#REF!,'33'!#REF!,'34'!#REF!,'35'!#REF!,'36'!U153,'37'!U154,'38'!U154,'39'!U154,'40'!U154),"")</f>
        <v/>
      </c>
      <c r="I153" s="124" t="str">
        <f>IFERROR(AVERAGE('1'!#REF!,'2'!#REF!,'3'!#REF!,'4'!#REF!,'5'!#REF!,'6'!#REF!,'7'!#REF!,'8'!#REF!,'9'!#REF!,'10'!#REF!,'11'!#REF!,'12'!#REF!,'13'!#REF!,'14'!#REF!,'15'!#REF!,'16'!#REF!,'17'!#REF!,'18'!#REF!,'19'!#REF!,'20'!#REF!,'21'!#REF!,'22'!#REF!,'23'!#REF!,'24'!#REF!,'25'!#REF!,'26'!#REF!,'27'!#REF!,'28'!#REF!,'29'!#REF!,'30'!#REF!,'31'!#REF!,'32'!#REF!,'33'!#REF!,'34'!#REF!,'35'!#REF!,'36'!AA153,'37'!AA154,'38'!AA154,'39'!AA154,'40'!AA154),"")</f>
        <v/>
      </c>
    </row>
    <row r="154" spans="1:9" s="2" customFormat="1" ht="20.45" hidden="1" customHeight="1" x14ac:dyDescent="0.25">
      <c r="A154"/>
      <c r="B154" s="1"/>
      <c r="C154" s="131">
        <f>Référentiel!C145</f>
        <v>0</v>
      </c>
      <c r="D154" s="124" t="str">
        <f t="shared" si="7"/>
        <v/>
      </c>
      <c r="E154" s="124" t="str">
        <f>IFERROR(AVERAGE('1'!#REF!,'2'!#REF!,'3'!#REF!,'4'!#REF!,'5'!#REF!,'6'!#REF!,'7'!#REF!,'8'!#REF!,'9'!#REF!,'10'!#REF!,'11'!#REF!,'12'!#REF!,'13'!#REF!,'14'!#REF!,'15'!#REF!,'16'!#REF!,'17'!#REF!,'18'!#REF!,'19'!#REF!,'20'!#REF!,'21'!#REF!,'22'!#REF!,'23'!#REF!,'24'!#REF!,'25'!#REF!,'26'!#REF!,'27'!#REF!,'28'!#REF!,'29'!#REF!,'30'!#REF!,'31'!#REF!,'32'!#REF!,'33'!#REF!,'34'!#REF!,'35'!#REF!,'36'!D154,'37'!D155,'38'!D155,'39'!D155,'40'!D155),"")</f>
        <v/>
      </c>
      <c r="F154" s="124" t="str">
        <f>IFERROR(AVERAGE('1'!#REF!,'2'!#REF!,'3'!#REF!,'4'!#REF!,'5'!#REF!,'6'!#REF!,'7'!#REF!,'8'!#REF!,'9'!#REF!,'10'!#REF!,'11'!#REF!,'12'!#REF!,'13'!#REF!,'14'!#REF!,'15'!#REF!,'16'!#REF!,'17'!#REF!,'18'!#REF!,'19'!#REF!,'20'!#REF!,'21'!#REF!,'22'!#REF!,'23'!#REF!,'24'!#REF!,'25'!#REF!,'26'!#REF!,'27'!#REF!,'28'!#REF!,'29'!#REF!,'30'!#REF!,'31'!#REF!,'32'!#REF!,'33'!#REF!,'34'!#REF!,'35'!#REF!,'36'!I154,'37'!I155,'38'!I155,'39'!I155,'40'!I155),"")</f>
        <v/>
      </c>
      <c r="G154" s="124" t="str">
        <f>IFERROR(AVERAGE('1'!#REF!,'2'!#REF!,'3'!#REF!,'4'!#REF!,'5'!#REF!,'6'!#REF!,'7'!#REF!,'8'!#REF!,'9'!#REF!,'10'!#REF!,'11'!#REF!,'12'!#REF!,'13'!#REF!,'14'!#REF!,'15'!#REF!,'16'!#REF!,'17'!#REF!,'18'!#REF!,'19'!#REF!,'20'!#REF!,'21'!#REF!,'22'!#REF!,'23'!#REF!,'24'!#REF!,'25'!#REF!,'26'!#REF!,'27'!#REF!,'28'!#REF!,'29'!#REF!,'30'!#REF!,'31'!#REF!,'32'!#REF!,'33'!#REF!,'34'!#REF!,'35'!#REF!,'36'!O154,'37'!O155,'38'!O155,'39'!O155,'40'!O155),"")</f>
        <v/>
      </c>
      <c r="H154" s="124" t="str">
        <f>IFERROR(AVERAGE('1'!#REF!,'2'!#REF!,'3'!#REF!,'4'!#REF!,'5'!#REF!,'6'!#REF!,'7'!#REF!,'8'!#REF!,'9'!#REF!,'10'!#REF!,'11'!#REF!,'12'!#REF!,'13'!#REF!,'14'!#REF!,'15'!#REF!,'16'!#REF!,'17'!#REF!,'18'!#REF!,'19'!#REF!,'20'!#REF!,'21'!#REF!,'22'!#REF!,'23'!#REF!,'24'!#REF!,'25'!#REF!,'26'!#REF!,'27'!#REF!,'28'!#REF!,'29'!#REF!,'30'!#REF!,'31'!#REF!,'32'!#REF!,'33'!#REF!,'34'!#REF!,'35'!#REF!,'36'!U154,'37'!U155,'38'!U155,'39'!U155,'40'!U155),"")</f>
        <v/>
      </c>
      <c r="I154" s="124" t="str">
        <f>IFERROR(AVERAGE('1'!#REF!,'2'!#REF!,'3'!#REF!,'4'!#REF!,'5'!#REF!,'6'!#REF!,'7'!#REF!,'8'!#REF!,'9'!#REF!,'10'!#REF!,'11'!#REF!,'12'!#REF!,'13'!#REF!,'14'!#REF!,'15'!#REF!,'16'!#REF!,'17'!#REF!,'18'!#REF!,'19'!#REF!,'20'!#REF!,'21'!#REF!,'22'!#REF!,'23'!#REF!,'24'!#REF!,'25'!#REF!,'26'!#REF!,'27'!#REF!,'28'!#REF!,'29'!#REF!,'30'!#REF!,'31'!#REF!,'32'!#REF!,'33'!#REF!,'34'!#REF!,'35'!#REF!,'36'!AA154,'37'!AA155,'38'!AA155,'39'!AA155,'40'!AA155),"")</f>
        <v/>
      </c>
    </row>
    <row r="155" spans="1:9" s="35" customFormat="1" hidden="1" x14ac:dyDescent="0.25">
      <c r="E155" s="35" t="str">
        <f>IFERROR(AVERAGE('1'!#REF!,'2'!#REF!,'3'!#REF!,'4'!#REF!,'5'!#REF!,'6'!#REF!,'7'!#REF!,'8'!#REF!,'9'!#REF!,'10'!#REF!,'11'!#REF!,'12'!#REF!,'13'!#REF!,'14'!#REF!,'15'!#REF!,'16'!#REF!,'17'!#REF!,'18'!#REF!,'19'!#REF!,'20'!#REF!,'21'!#REF!,'22'!#REF!,'23'!#REF!,'24'!#REF!,'25'!#REF!,'26'!#REF!,'27'!#REF!,'28'!#REF!,'29'!#REF!,'30'!#REF!,'31'!#REF!,'32'!#REF!,'33'!#REF!,'34'!#REF!,'35'!#REF!,'36'!D155,'37'!D156,'38'!D156,'39'!D156,'40'!D156),"")</f>
        <v/>
      </c>
      <c r="F155" s="35" t="str">
        <f>IFERROR(AVERAGE('1'!#REF!,'2'!#REF!,'3'!#REF!,'4'!#REF!,'5'!#REF!,'6'!#REF!,'7'!#REF!,'8'!#REF!,'9'!#REF!,'10'!#REF!,'11'!#REF!,'12'!#REF!,'13'!#REF!,'14'!#REF!,'15'!#REF!,'16'!#REF!,'17'!#REF!,'18'!#REF!,'19'!#REF!,'20'!#REF!,'21'!#REF!,'22'!#REF!,'23'!#REF!,'24'!#REF!,'25'!#REF!,'26'!#REF!,'27'!#REF!,'28'!#REF!,'29'!#REF!,'30'!#REF!,'31'!#REF!,'32'!#REF!,'33'!#REF!,'34'!#REF!,'35'!#REF!,'36'!I155,'37'!I156,'38'!I156,'39'!I156,'40'!I156),"")</f>
        <v/>
      </c>
      <c r="G155" s="35" t="str">
        <f>IFERROR(AVERAGE('1'!#REF!,'2'!#REF!,'3'!#REF!,'4'!#REF!,'5'!#REF!,'6'!#REF!,'7'!#REF!,'8'!#REF!,'9'!#REF!,'10'!#REF!,'11'!#REF!,'12'!#REF!,'13'!#REF!,'14'!#REF!,'15'!#REF!,'16'!#REF!,'17'!#REF!,'18'!#REF!,'19'!#REF!,'20'!#REF!,'21'!#REF!,'22'!#REF!,'23'!#REF!,'24'!#REF!,'25'!#REF!,'26'!#REF!,'27'!#REF!,'28'!#REF!,'29'!#REF!,'30'!#REF!,'31'!#REF!,'32'!#REF!,'33'!#REF!,'34'!#REF!,'35'!#REF!,'36'!O155,'37'!O156,'38'!O156,'39'!O156,'40'!O156),"")</f>
        <v/>
      </c>
      <c r="H155" s="35" t="str">
        <f>IFERROR(AVERAGE('1'!#REF!,'2'!#REF!,'3'!#REF!,'4'!#REF!,'5'!#REF!,'6'!#REF!,'7'!#REF!,'8'!#REF!,'9'!#REF!,'10'!#REF!,'11'!#REF!,'12'!#REF!,'13'!#REF!,'14'!#REF!,'15'!#REF!,'16'!#REF!,'17'!#REF!,'18'!#REF!,'19'!#REF!,'20'!#REF!,'21'!#REF!,'22'!#REF!,'23'!#REF!,'24'!#REF!,'25'!#REF!,'26'!#REF!,'27'!#REF!,'28'!#REF!,'29'!#REF!,'30'!#REF!,'31'!#REF!,'32'!#REF!,'33'!#REF!,'34'!#REF!,'35'!#REF!,'36'!U155,'37'!U156,'38'!U156,'39'!U156,'40'!U156),"")</f>
        <v/>
      </c>
      <c r="I155" s="35" t="str">
        <f>IFERROR(AVERAGE('1'!#REF!,'2'!#REF!,'3'!#REF!,'4'!#REF!,'5'!#REF!,'6'!#REF!,'7'!#REF!,'8'!#REF!,'9'!#REF!,'10'!#REF!,'11'!#REF!,'12'!#REF!,'13'!#REF!,'14'!#REF!,'15'!#REF!,'16'!#REF!,'17'!#REF!,'18'!#REF!,'19'!#REF!,'20'!#REF!,'21'!#REF!,'22'!#REF!,'23'!#REF!,'24'!#REF!,'25'!#REF!,'26'!#REF!,'27'!#REF!,'28'!#REF!,'29'!#REF!,'30'!#REF!,'31'!#REF!,'32'!#REF!,'33'!#REF!,'34'!#REF!,'35'!#REF!,'36'!AA155,'37'!AA156,'38'!AA156,'39'!AA156,'40'!AA156),"")</f>
        <v/>
      </c>
    </row>
    <row r="156" spans="1:9" ht="15.75" hidden="1" x14ac:dyDescent="0.25">
      <c r="C156" s="138">
        <f>Référentiel!C147</f>
        <v>0</v>
      </c>
      <c r="D156" s="116" t="str">
        <f t="shared" ref="D156:D171" si="8">IFERROR(AVERAGE(E156:H156),"")</f>
        <v/>
      </c>
      <c r="E156" s="116" t="str">
        <f>IFERROR(AVERAGE('1'!#REF!,'2'!#REF!,'3'!#REF!,'4'!#REF!,'5'!#REF!,'6'!#REF!,'7'!#REF!,'8'!#REF!,'9'!#REF!,'10'!#REF!,'11'!#REF!,'12'!#REF!,'13'!#REF!,'14'!#REF!,'15'!#REF!,'16'!#REF!,'17'!#REF!,'18'!#REF!,'19'!#REF!,'20'!#REF!,'21'!#REF!,'22'!#REF!,'23'!#REF!,'24'!#REF!,'25'!#REF!,'26'!#REF!,'27'!#REF!,'28'!#REF!,'29'!#REF!,'30'!#REF!,'31'!#REF!,'32'!#REF!,'33'!#REF!,'34'!#REF!,'35'!#REF!,'36'!D156,'37'!D157,'38'!D157,'39'!D157,'40'!D157),"")</f>
        <v/>
      </c>
      <c r="F156" s="116" t="str">
        <f>IFERROR(AVERAGE('1'!#REF!,'2'!#REF!,'3'!#REF!,'4'!#REF!,'5'!#REF!,'6'!#REF!,'7'!#REF!,'8'!#REF!,'9'!#REF!,'10'!#REF!,'11'!#REF!,'12'!#REF!,'13'!#REF!,'14'!#REF!,'15'!#REF!,'16'!#REF!,'17'!#REF!,'18'!#REF!,'19'!#REF!,'20'!#REF!,'21'!#REF!,'22'!#REF!,'23'!#REF!,'24'!#REF!,'25'!#REF!,'26'!#REF!,'27'!#REF!,'28'!#REF!,'29'!#REF!,'30'!#REF!,'31'!#REF!,'32'!#REF!,'33'!#REF!,'34'!#REF!,'35'!#REF!,'36'!I156,'37'!I157,'38'!I157,'39'!I157,'40'!I157),"")</f>
        <v/>
      </c>
      <c r="G156" s="116" t="str">
        <f>IFERROR(AVERAGE('1'!#REF!,'2'!#REF!,'3'!#REF!,'4'!#REF!,'5'!#REF!,'6'!#REF!,'7'!#REF!,'8'!#REF!,'9'!#REF!,'10'!#REF!,'11'!#REF!,'12'!#REF!,'13'!#REF!,'14'!#REF!,'15'!#REF!,'16'!#REF!,'17'!#REF!,'18'!#REF!,'19'!#REF!,'20'!#REF!,'21'!#REF!,'22'!#REF!,'23'!#REF!,'24'!#REF!,'25'!#REF!,'26'!#REF!,'27'!#REF!,'28'!#REF!,'29'!#REF!,'30'!#REF!,'31'!#REF!,'32'!#REF!,'33'!#REF!,'34'!#REF!,'35'!#REF!,'36'!O156,'37'!O157,'38'!O157,'39'!O157,'40'!O157),"")</f>
        <v/>
      </c>
      <c r="H156" s="116" t="str">
        <f>IFERROR(AVERAGE('1'!#REF!,'2'!#REF!,'3'!#REF!,'4'!#REF!,'5'!#REF!,'6'!#REF!,'7'!#REF!,'8'!#REF!,'9'!#REF!,'10'!#REF!,'11'!#REF!,'12'!#REF!,'13'!#REF!,'14'!#REF!,'15'!#REF!,'16'!#REF!,'17'!#REF!,'18'!#REF!,'19'!#REF!,'20'!#REF!,'21'!#REF!,'22'!#REF!,'23'!#REF!,'24'!#REF!,'25'!#REF!,'26'!#REF!,'27'!#REF!,'28'!#REF!,'29'!#REF!,'30'!#REF!,'31'!#REF!,'32'!#REF!,'33'!#REF!,'34'!#REF!,'35'!#REF!,'36'!U156,'37'!U157,'38'!U157,'39'!U157,'40'!U157),"")</f>
        <v/>
      </c>
      <c r="I156" s="116" t="str">
        <f>IFERROR(AVERAGE('1'!#REF!,'2'!#REF!,'3'!#REF!,'4'!#REF!,'5'!#REF!,'6'!#REF!,'7'!#REF!,'8'!#REF!,'9'!#REF!,'10'!#REF!,'11'!#REF!,'12'!#REF!,'13'!#REF!,'14'!#REF!,'15'!#REF!,'16'!#REF!,'17'!#REF!,'18'!#REF!,'19'!#REF!,'20'!#REF!,'21'!#REF!,'22'!#REF!,'23'!#REF!,'24'!#REF!,'25'!#REF!,'26'!#REF!,'27'!#REF!,'28'!#REF!,'29'!#REF!,'30'!#REF!,'31'!#REF!,'32'!#REF!,'33'!#REF!,'34'!#REF!,'35'!#REF!,'36'!AA156,'37'!AA157,'38'!AA157,'39'!AA157,'40'!AA157),"")</f>
        <v/>
      </c>
    </row>
    <row r="157" spans="1:9" ht="18" hidden="1" x14ac:dyDescent="0.25">
      <c r="C157" s="131">
        <f>Référentiel!C148</f>
        <v>0</v>
      </c>
      <c r="D157" s="124" t="str">
        <f t="shared" si="8"/>
        <v/>
      </c>
      <c r="E157" s="124" t="str">
        <f>IFERROR(AVERAGE('1'!#REF!,'2'!#REF!,'3'!#REF!,'4'!#REF!,'5'!#REF!,'6'!#REF!,'7'!#REF!,'8'!#REF!,'9'!#REF!,'10'!#REF!,'11'!#REF!,'12'!#REF!,'13'!#REF!,'14'!#REF!,'15'!#REF!,'16'!#REF!,'17'!#REF!,'18'!#REF!,'19'!#REF!,'20'!#REF!,'21'!#REF!,'22'!#REF!,'23'!#REF!,'24'!#REF!,'25'!#REF!,'26'!#REF!,'27'!#REF!,'28'!#REF!,'29'!#REF!,'30'!#REF!,'31'!#REF!,'32'!#REF!,'33'!#REF!,'34'!#REF!,'35'!#REF!,'36'!D157,'37'!D158,'38'!D158,'39'!D158,'40'!D158),"")</f>
        <v/>
      </c>
      <c r="F157" s="124" t="str">
        <f>IFERROR(AVERAGE('1'!#REF!,'2'!#REF!,'3'!#REF!,'4'!#REF!,'5'!#REF!,'6'!#REF!,'7'!#REF!,'8'!#REF!,'9'!#REF!,'10'!#REF!,'11'!#REF!,'12'!#REF!,'13'!#REF!,'14'!#REF!,'15'!#REF!,'16'!#REF!,'17'!#REF!,'18'!#REF!,'19'!#REF!,'20'!#REF!,'21'!#REF!,'22'!#REF!,'23'!#REF!,'24'!#REF!,'25'!#REF!,'26'!#REF!,'27'!#REF!,'28'!#REF!,'29'!#REF!,'30'!#REF!,'31'!#REF!,'32'!#REF!,'33'!#REF!,'34'!#REF!,'35'!#REF!,'36'!I157,'37'!I158,'38'!I158,'39'!I158,'40'!I158),"")</f>
        <v/>
      </c>
      <c r="G157" s="124" t="str">
        <f>IFERROR(AVERAGE('1'!#REF!,'2'!#REF!,'3'!#REF!,'4'!#REF!,'5'!#REF!,'6'!#REF!,'7'!#REF!,'8'!#REF!,'9'!#REF!,'10'!#REF!,'11'!#REF!,'12'!#REF!,'13'!#REF!,'14'!#REF!,'15'!#REF!,'16'!#REF!,'17'!#REF!,'18'!#REF!,'19'!#REF!,'20'!#REF!,'21'!#REF!,'22'!#REF!,'23'!#REF!,'24'!#REF!,'25'!#REF!,'26'!#REF!,'27'!#REF!,'28'!#REF!,'29'!#REF!,'30'!#REF!,'31'!#REF!,'32'!#REF!,'33'!#REF!,'34'!#REF!,'35'!#REF!,'36'!O157,'37'!O158,'38'!O158,'39'!O158,'40'!O158),"")</f>
        <v/>
      </c>
      <c r="H157" s="124" t="str">
        <f>IFERROR(AVERAGE('1'!#REF!,'2'!#REF!,'3'!#REF!,'4'!#REF!,'5'!#REF!,'6'!#REF!,'7'!#REF!,'8'!#REF!,'9'!#REF!,'10'!#REF!,'11'!#REF!,'12'!#REF!,'13'!#REF!,'14'!#REF!,'15'!#REF!,'16'!#REF!,'17'!#REF!,'18'!#REF!,'19'!#REF!,'20'!#REF!,'21'!#REF!,'22'!#REF!,'23'!#REF!,'24'!#REF!,'25'!#REF!,'26'!#REF!,'27'!#REF!,'28'!#REF!,'29'!#REF!,'30'!#REF!,'31'!#REF!,'32'!#REF!,'33'!#REF!,'34'!#REF!,'35'!#REF!,'36'!U157,'37'!U158,'38'!U158,'39'!U158,'40'!U158),"")</f>
        <v/>
      </c>
      <c r="I157" s="124" t="str">
        <f>IFERROR(AVERAGE('1'!#REF!,'2'!#REF!,'3'!#REF!,'4'!#REF!,'5'!#REF!,'6'!#REF!,'7'!#REF!,'8'!#REF!,'9'!#REF!,'10'!#REF!,'11'!#REF!,'12'!#REF!,'13'!#REF!,'14'!#REF!,'15'!#REF!,'16'!#REF!,'17'!#REF!,'18'!#REF!,'19'!#REF!,'20'!#REF!,'21'!#REF!,'22'!#REF!,'23'!#REF!,'24'!#REF!,'25'!#REF!,'26'!#REF!,'27'!#REF!,'28'!#REF!,'29'!#REF!,'30'!#REF!,'31'!#REF!,'32'!#REF!,'33'!#REF!,'34'!#REF!,'35'!#REF!,'36'!AA157,'37'!AA158,'38'!AA158,'39'!AA158,'40'!AA158),"")</f>
        <v/>
      </c>
    </row>
    <row r="158" spans="1:9" ht="18" hidden="1" x14ac:dyDescent="0.25">
      <c r="C158" s="131">
        <f>Référentiel!C149</f>
        <v>0</v>
      </c>
      <c r="D158" s="124" t="str">
        <f t="shared" si="8"/>
        <v/>
      </c>
      <c r="E158" s="124" t="str">
        <f>IFERROR(AVERAGE('1'!#REF!,'2'!#REF!,'3'!#REF!,'4'!#REF!,'5'!#REF!,'6'!#REF!,'7'!#REF!,'8'!#REF!,'9'!#REF!,'10'!#REF!,'11'!#REF!,'12'!#REF!,'13'!#REF!,'14'!#REF!,'15'!#REF!,'16'!#REF!,'17'!#REF!,'18'!#REF!,'19'!#REF!,'20'!#REF!,'21'!#REF!,'22'!#REF!,'23'!#REF!,'24'!#REF!,'25'!#REF!,'26'!#REF!,'27'!#REF!,'28'!#REF!,'29'!#REF!,'30'!#REF!,'31'!#REF!,'32'!#REF!,'33'!#REF!,'34'!#REF!,'35'!#REF!,'36'!D158,'37'!D159,'38'!D159,'39'!D159,'40'!D159),"")</f>
        <v/>
      </c>
      <c r="F158" s="124" t="str">
        <f>IFERROR(AVERAGE('1'!#REF!,'2'!#REF!,'3'!#REF!,'4'!#REF!,'5'!#REF!,'6'!#REF!,'7'!#REF!,'8'!#REF!,'9'!#REF!,'10'!#REF!,'11'!#REF!,'12'!#REF!,'13'!#REF!,'14'!#REF!,'15'!#REF!,'16'!#REF!,'17'!#REF!,'18'!#REF!,'19'!#REF!,'20'!#REF!,'21'!#REF!,'22'!#REF!,'23'!#REF!,'24'!#REF!,'25'!#REF!,'26'!#REF!,'27'!#REF!,'28'!#REF!,'29'!#REF!,'30'!#REF!,'31'!#REF!,'32'!#REF!,'33'!#REF!,'34'!#REF!,'35'!#REF!,'36'!I158,'37'!I159,'38'!I159,'39'!I159,'40'!I159),"")</f>
        <v/>
      </c>
      <c r="G158" s="124" t="str">
        <f>IFERROR(AVERAGE('1'!#REF!,'2'!#REF!,'3'!#REF!,'4'!#REF!,'5'!#REF!,'6'!#REF!,'7'!#REF!,'8'!#REF!,'9'!#REF!,'10'!#REF!,'11'!#REF!,'12'!#REF!,'13'!#REF!,'14'!#REF!,'15'!#REF!,'16'!#REF!,'17'!#REF!,'18'!#REF!,'19'!#REF!,'20'!#REF!,'21'!#REF!,'22'!#REF!,'23'!#REF!,'24'!#REF!,'25'!#REF!,'26'!#REF!,'27'!#REF!,'28'!#REF!,'29'!#REF!,'30'!#REF!,'31'!#REF!,'32'!#REF!,'33'!#REF!,'34'!#REF!,'35'!#REF!,'36'!O158,'37'!O159,'38'!O159,'39'!O159,'40'!O159),"")</f>
        <v/>
      </c>
      <c r="H158" s="124" t="str">
        <f>IFERROR(AVERAGE('1'!#REF!,'2'!#REF!,'3'!#REF!,'4'!#REF!,'5'!#REF!,'6'!#REF!,'7'!#REF!,'8'!#REF!,'9'!#REF!,'10'!#REF!,'11'!#REF!,'12'!#REF!,'13'!#REF!,'14'!#REF!,'15'!#REF!,'16'!#REF!,'17'!#REF!,'18'!#REF!,'19'!#REF!,'20'!#REF!,'21'!#REF!,'22'!#REF!,'23'!#REF!,'24'!#REF!,'25'!#REF!,'26'!#REF!,'27'!#REF!,'28'!#REF!,'29'!#REF!,'30'!#REF!,'31'!#REF!,'32'!#REF!,'33'!#REF!,'34'!#REF!,'35'!#REF!,'36'!U158,'37'!U159,'38'!U159,'39'!U159,'40'!U159),"")</f>
        <v/>
      </c>
      <c r="I158" s="124" t="str">
        <f>IFERROR(AVERAGE('1'!#REF!,'2'!#REF!,'3'!#REF!,'4'!#REF!,'5'!#REF!,'6'!#REF!,'7'!#REF!,'8'!#REF!,'9'!#REF!,'10'!#REF!,'11'!#REF!,'12'!#REF!,'13'!#REF!,'14'!#REF!,'15'!#REF!,'16'!#REF!,'17'!#REF!,'18'!#REF!,'19'!#REF!,'20'!#REF!,'21'!#REF!,'22'!#REF!,'23'!#REF!,'24'!#REF!,'25'!#REF!,'26'!#REF!,'27'!#REF!,'28'!#REF!,'29'!#REF!,'30'!#REF!,'31'!#REF!,'32'!#REF!,'33'!#REF!,'34'!#REF!,'35'!#REF!,'36'!AA158,'37'!AA159,'38'!AA159,'39'!AA159,'40'!AA159),"")</f>
        <v/>
      </c>
    </row>
    <row r="159" spans="1:9" ht="18" hidden="1" x14ac:dyDescent="0.25">
      <c r="C159" s="131">
        <f>Référentiel!C150</f>
        <v>0</v>
      </c>
      <c r="D159" s="124" t="str">
        <f t="shared" si="8"/>
        <v/>
      </c>
      <c r="E159" s="124" t="str">
        <f>IFERROR(AVERAGE('1'!#REF!,'2'!#REF!,'3'!#REF!,'4'!#REF!,'5'!#REF!,'6'!#REF!,'7'!#REF!,'8'!#REF!,'9'!#REF!,'10'!#REF!,'11'!#REF!,'12'!#REF!,'13'!#REF!,'14'!#REF!,'15'!#REF!,'16'!#REF!,'17'!#REF!,'18'!#REF!,'19'!#REF!,'20'!#REF!,'21'!#REF!,'22'!#REF!,'23'!#REF!,'24'!#REF!,'25'!#REF!,'26'!#REF!,'27'!#REF!,'28'!#REF!,'29'!#REF!,'30'!#REF!,'31'!#REF!,'32'!#REF!,'33'!#REF!,'34'!#REF!,'35'!#REF!,'36'!D159,'37'!D160,'38'!D160,'39'!D160,'40'!D160),"")</f>
        <v/>
      </c>
      <c r="F159" s="124" t="str">
        <f>IFERROR(AVERAGE('1'!#REF!,'2'!#REF!,'3'!#REF!,'4'!#REF!,'5'!#REF!,'6'!#REF!,'7'!#REF!,'8'!#REF!,'9'!#REF!,'10'!#REF!,'11'!#REF!,'12'!#REF!,'13'!#REF!,'14'!#REF!,'15'!#REF!,'16'!#REF!,'17'!#REF!,'18'!#REF!,'19'!#REF!,'20'!#REF!,'21'!#REF!,'22'!#REF!,'23'!#REF!,'24'!#REF!,'25'!#REF!,'26'!#REF!,'27'!#REF!,'28'!#REF!,'29'!#REF!,'30'!#REF!,'31'!#REF!,'32'!#REF!,'33'!#REF!,'34'!#REF!,'35'!#REF!,'36'!I159,'37'!I160,'38'!I160,'39'!I160,'40'!I160),"")</f>
        <v/>
      </c>
      <c r="G159" s="124" t="str">
        <f>IFERROR(AVERAGE('1'!#REF!,'2'!#REF!,'3'!#REF!,'4'!#REF!,'5'!#REF!,'6'!#REF!,'7'!#REF!,'8'!#REF!,'9'!#REF!,'10'!#REF!,'11'!#REF!,'12'!#REF!,'13'!#REF!,'14'!#REF!,'15'!#REF!,'16'!#REF!,'17'!#REF!,'18'!#REF!,'19'!#REF!,'20'!#REF!,'21'!#REF!,'22'!#REF!,'23'!#REF!,'24'!#REF!,'25'!#REF!,'26'!#REF!,'27'!#REF!,'28'!#REF!,'29'!#REF!,'30'!#REF!,'31'!#REF!,'32'!#REF!,'33'!#REF!,'34'!#REF!,'35'!#REF!,'36'!O159,'37'!O160,'38'!O160,'39'!O160,'40'!O160),"")</f>
        <v/>
      </c>
      <c r="H159" s="124" t="str">
        <f>IFERROR(AVERAGE('1'!#REF!,'2'!#REF!,'3'!#REF!,'4'!#REF!,'5'!#REF!,'6'!#REF!,'7'!#REF!,'8'!#REF!,'9'!#REF!,'10'!#REF!,'11'!#REF!,'12'!#REF!,'13'!#REF!,'14'!#REF!,'15'!#REF!,'16'!#REF!,'17'!#REF!,'18'!#REF!,'19'!#REF!,'20'!#REF!,'21'!#REF!,'22'!#REF!,'23'!#REF!,'24'!#REF!,'25'!#REF!,'26'!#REF!,'27'!#REF!,'28'!#REF!,'29'!#REF!,'30'!#REF!,'31'!#REF!,'32'!#REF!,'33'!#REF!,'34'!#REF!,'35'!#REF!,'36'!U159,'37'!U160,'38'!U160,'39'!U160,'40'!U160),"")</f>
        <v/>
      </c>
      <c r="I159" s="124" t="str">
        <f>IFERROR(AVERAGE('1'!#REF!,'2'!#REF!,'3'!#REF!,'4'!#REF!,'5'!#REF!,'6'!#REF!,'7'!#REF!,'8'!#REF!,'9'!#REF!,'10'!#REF!,'11'!#REF!,'12'!#REF!,'13'!#REF!,'14'!#REF!,'15'!#REF!,'16'!#REF!,'17'!#REF!,'18'!#REF!,'19'!#REF!,'20'!#REF!,'21'!#REF!,'22'!#REF!,'23'!#REF!,'24'!#REF!,'25'!#REF!,'26'!#REF!,'27'!#REF!,'28'!#REF!,'29'!#REF!,'30'!#REF!,'31'!#REF!,'32'!#REF!,'33'!#REF!,'34'!#REF!,'35'!#REF!,'36'!AA159,'37'!AA160,'38'!AA160,'39'!AA160,'40'!AA160),"")</f>
        <v/>
      </c>
    </row>
    <row r="160" spans="1:9" ht="18" hidden="1" x14ac:dyDescent="0.25">
      <c r="C160" s="131">
        <f>Référentiel!C151</f>
        <v>0</v>
      </c>
      <c r="D160" s="124" t="str">
        <f t="shared" si="8"/>
        <v/>
      </c>
      <c r="E160" s="124" t="str">
        <f>IFERROR(AVERAGE('1'!#REF!,'2'!#REF!,'3'!#REF!,'4'!#REF!,'5'!#REF!,'6'!#REF!,'7'!#REF!,'8'!#REF!,'9'!#REF!,'10'!#REF!,'11'!#REF!,'12'!#REF!,'13'!#REF!,'14'!#REF!,'15'!#REF!,'16'!#REF!,'17'!#REF!,'18'!#REF!,'19'!#REF!,'20'!#REF!,'21'!#REF!,'22'!#REF!,'23'!#REF!,'24'!#REF!,'25'!#REF!,'26'!#REF!,'27'!#REF!,'28'!#REF!,'29'!#REF!,'30'!#REF!,'31'!#REF!,'32'!#REF!,'33'!#REF!,'34'!#REF!,'35'!#REF!,'36'!D160,'37'!D161,'38'!D161,'39'!D161,'40'!D161),"")</f>
        <v/>
      </c>
      <c r="F160" s="124" t="str">
        <f>IFERROR(AVERAGE('1'!#REF!,'2'!#REF!,'3'!#REF!,'4'!#REF!,'5'!#REF!,'6'!#REF!,'7'!#REF!,'8'!#REF!,'9'!#REF!,'10'!#REF!,'11'!#REF!,'12'!#REF!,'13'!#REF!,'14'!#REF!,'15'!#REF!,'16'!#REF!,'17'!#REF!,'18'!#REF!,'19'!#REF!,'20'!#REF!,'21'!#REF!,'22'!#REF!,'23'!#REF!,'24'!#REF!,'25'!#REF!,'26'!#REF!,'27'!#REF!,'28'!#REF!,'29'!#REF!,'30'!#REF!,'31'!#REF!,'32'!#REF!,'33'!#REF!,'34'!#REF!,'35'!#REF!,'36'!I160,'37'!I161,'38'!I161,'39'!I161,'40'!I161),"")</f>
        <v/>
      </c>
      <c r="G160" s="124" t="str">
        <f>IFERROR(AVERAGE('1'!#REF!,'2'!#REF!,'3'!#REF!,'4'!#REF!,'5'!#REF!,'6'!#REF!,'7'!#REF!,'8'!#REF!,'9'!#REF!,'10'!#REF!,'11'!#REF!,'12'!#REF!,'13'!#REF!,'14'!#REF!,'15'!#REF!,'16'!#REF!,'17'!#REF!,'18'!#REF!,'19'!#REF!,'20'!#REF!,'21'!#REF!,'22'!#REF!,'23'!#REF!,'24'!#REF!,'25'!#REF!,'26'!#REF!,'27'!#REF!,'28'!#REF!,'29'!#REF!,'30'!#REF!,'31'!#REF!,'32'!#REF!,'33'!#REF!,'34'!#REF!,'35'!#REF!,'36'!O160,'37'!O161,'38'!O161,'39'!O161,'40'!O161),"")</f>
        <v/>
      </c>
      <c r="H160" s="124" t="str">
        <f>IFERROR(AVERAGE('1'!#REF!,'2'!#REF!,'3'!#REF!,'4'!#REF!,'5'!#REF!,'6'!#REF!,'7'!#REF!,'8'!#REF!,'9'!#REF!,'10'!#REF!,'11'!#REF!,'12'!#REF!,'13'!#REF!,'14'!#REF!,'15'!#REF!,'16'!#REF!,'17'!#REF!,'18'!#REF!,'19'!#REF!,'20'!#REF!,'21'!#REF!,'22'!#REF!,'23'!#REF!,'24'!#REF!,'25'!#REF!,'26'!#REF!,'27'!#REF!,'28'!#REF!,'29'!#REF!,'30'!#REF!,'31'!#REF!,'32'!#REF!,'33'!#REF!,'34'!#REF!,'35'!#REF!,'36'!U160,'37'!U161,'38'!U161,'39'!U161,'40'!U161),"")</f>
        <v/>
      </c>
      <c r="I160" s="124" t="str">
        <f>IFERROR(AVERAGE('1'!#REF!,'2'!#REF!,'3'!#REF!,'4'!#REF!,'5'!#REF!,'6'!#REF!,'7'!#REF!,'8'!#REF!,'9'!#REF!,'10'!#REF!,'11'!#REF!,'12'!#REF!,'13'!#REF!,'14'!#REF!,'15'!#REF!,'16'!#REF!,'17'!#REF!,'18'!#REF!,'19'!#REF!,'20'!#REF!,'21'!#REF!,'22'!#REF!,'23'!#REF!,'24'!#REF!,'25'!#REF!,'26'!#REF!,'27'!#REF!,'28'!#REF!,'29'!#REF!,'30'!#REF!,'31'!#REF!,'32'!#REF!,'33'!#REF!,'34'!#REF!,'35'!#REF!,'36'!AA160,'37'!AA161,'38'!AA161,'39'!AA161,'40'!AA161),"")</f>
        <v/>
      </c>
    </row>
    <row r="161" spans="2:9" ht="18" hidden="1" x14ac:dyDescent="0.25">
      <c r="C161" s="131">
        <f>Référentiel!C152</f>
        <v>0</v>
      </c>
      <c r="D161" s="124" t="str">
        <f t="shared" si="8"/>
        <v/>
      </c>
      <c r="E161" s="124" t="str">
        <f>IFERROR(AVERAGE('1'!#REF!,'2'!#REF!,'3'!#REF!,'4'!#REF!,'5'!#REF!,'6'!#REF!,'7'!#REF!,'8'!#REF!,'9'!#REF!,'10'!#REF!,'11'!#REF!,'12'!#REF!,'13'!#REF!,'14'!#REF!,'15'!#REF!,'16'!#REF!,'17'!#REF!,'18'!#REF!,'19'!#REF!,'20'!#REF!,'21'!#REF!,'22'!#REF!,'23'!#REF!,'24'!#REF!,'25'!#REF!,'26'!#REF!,'27'!#REF!,'28'!#REF!,'29'!#REF!,'30'!#REF!,'31'!#REF!,'32'!#REF!,'33'!#REF!,'34'!#REF!,'35'!#REF!,'36'!D161,'37'!D162,'38'!D162,'39'!D162,'40'!D162),"")</f>
        <v/>
      </c>
      <c r="F161" s="124" t="str">
        <f>IFERROR(AVERAGE('1'!#REF!,'2'!#REF!,'3'!#REF!,'4'!#REF!,'5'!#REF!,'6'!#REF!,'7'!#REF!,'8'!#REF!,'9'!#REF!,'10'!#REF!,'11'!#REF!,'12'!#REF!,'13'!#REF!,'14'!#REF!,'15'!#REF!,'16'!#REF!,'17'!#REF!,'18'!#REF!,'19'!#REF!,'20'!#REF!,'21'!#REF!,'22'!#REF!,'23'!#REF!,'24'!#REF!,'25'!#REF!,'26'!#REF!,'27'!#REF!,'28'!#REF!,'29'!#REF!,'30'!#REF!,'31'!#REF!,'32'!#REF!,'33'!#REF!,'34'!#REF!,'35'!#REF!,'36'!I161,'37'!I162,'38'!I162,'39'!I162,'40'!I162),"")</f>
        <v/>
      </c>
      <c r="G161" s="124" t="str">
        <f>IFERROR(AVERAGE('1'!#REF!,'2'!#REF!,'3'!#REF!,'4'!#REF!,'5'!#REF!,'6'!#REF!,'7'!#REF!,'8'!#REF!,'9'!#REF!,'10'!#REF!,'11'!#REF!,'12'!#REF!,'13'!#REF!,'14'!#REF!,'15'!#REF!,'16'!#REF!,'17'!#REF!,'18'!#REF!,'19'!#REF!,'20'!#REF!,'21'!#REF!,'22'!#REF!,'23'!#REF!,'24'!#REF!,'25'!#REF!,'26'!#REF!,'27'!#REF!,'28'!#REF!,'29'!#REF!,'30'!#REF!,'31'!#REF!,'32'!#REF!,'33'!#REF!,'34'!#REF!,'35'!#REF!,'36'!O161,'37'!O162,'38'!O162,'39'!O162,'40'!O162),"")</f>
        <v/>
      </c>
      <c r="H161" s="124" t="str">
        <f>IFERROR(AVERAGE('1'!#REF!,'2'!#REF!,'3'!#REF!,'4'!#REF!,'5'!#REF!,'6'!#REF!,'7'!#REF!,'8'!#REF!,'9'!#REF!,'10'!#REF!,'11'!#REF!,'12'!#REF!,'13'!#REF!,'14'!#REF!,'15'!#REF!,'16'!#REF!,'17'!#REF!,'18'!#REF!,'19'!#REF!,'20'!#REF!,'21'!#REF!,'22'!#REF!,'23'!#REF!,'24'!#REF!,'25'!#REF!,'26'!#REF!,'27'!#REF!,'28'!#REF!,'29'!#REF!,'30'!#REF!,'31'!#REF!,'32'!#REF!,'33'!#REF!,'34'!#REF!,'35'!#REF!,'36'!U161,'37'!U162,'38'!U162,'39'!U162,'40'!U162),"")</f>
        <v/>
      </c>
      <c r="I161" s="124" t="str">
        <f>IFERROR(AVERAGE('1'!#REF!,'2'!#REF!,'3'!#REF!,'4'!#REF!,'5'!#REF!,'6'!#REF!,'7'!#REF!,'8'!#REF!,'9'!#REF!,'10'!#REF!,'11'!#REF!,'12'!#REF!,'13'!#REF!,'14'!#REF!,'15'!#REF!,'16'!#REF!,'17'!#REF!,'18'!#REF!,'19'!#REF!,'20'!#REF!,'21'!#REF!,'22'!#REF!,'23'!#REF!,'24'!#REF!,'25'!#REF!,'26'!#REF!,'27'!#REF!,'28'!#REF!,'29'!#REF!,'30'!#REF!,'31'!#REF!,'32'!#REF!,'33'!#REF!,'34'!#REF!,'35'!#REF!,'36'!AA161,'37'!AA162,'38'!AA162,'39'!AA162,'40'!AA162),"")</f>
        <v/>
      </c>
    </row>
    <row r="162" spans="2:9" ht="18" hidden="1" x14ac:dyDescent="0.25">
      <c r="C162" s="131">
        <f>Référentiel!C153</f>
        <v>0</v>
      </c>
      <c r="D162" s="124" t="str">
        <f t="shared" si="8"/>
        <v/>
      </c>
      <c r="E162" s="124" t="str">
        <f>IFERROR(AVERAGE('1'!#REF!,'2'!#REF!,'3'!#REF!,'4'!#REF!,'5'!#REF!,'6'!#REF!,'7'!#REF!,'8'!#REF!,'9'!#REF!,'10'!#REF!,'11'!#REF!,'12'!#REF!,'13'!#REF!,'14'!#REF!,'15'!#REF!,'16'!#REF!,'17'!#REF!,'18'!#REF!,'19'!#REF!,'20'!#REF!,'21'!#REF!,'22'!#REF!,'23'!#REF!,'24'!#REF!,'25'!#REF!,'26'!#REF!,'27'!#REF!,'28'!#REF!,'29'!#REF!,'30'!#REF!,'31'!#REF!,'32'!#REF!,'33'!#REF!,'34'!#REF!,'35'!#REF!,'36'!D162,'37'!D163,'38'!D163,'39'!D163,'40'!D163),"")</f>
        <v/>
      </c>
      <c r="F162" s="124" t="str">
        <f>IFERROR(AVERAGE('1'!#REF!,'2'!#REF!,'3'!#REF!,'4'!#REF!,'5'!#REF!,'6'!#REF!,'7'!#REF!,'8'!#REF!,'9'!#REF!,'10'!#REF!,'11'!#REF!,'12'!#REF!,'13'!#REF!,'14'!#REF!,'15'!#REF!,'16'!#REF!,'17'!#REF!,'18'!#REF!,'19'!#REF!,'20'!#REF!,'21'!#REF!,'22'!#REF!,'23'!#REF!,'24'!#REF!,'25'!#REF!,'26'!#REF!,'27'!#REF!,'28'!#REF!,'29'!#REF!,'30'!#REF!,'31'!#REF!,'32'!#REF!,'33'!#REF!,'34'!#REF!,'35'!#REF!,'36'!I162,'37'!I163,'38'!I163,'39'!I163,'40'!I163),"")</f>
        <v/>
      </c>
      <c r="G162" s="124" t="str">
        <f>IFERROR(AVERAGE('1'!#REF!,'2'!#REF!,'3'!#REF!,'4'!#REF!,'5'!#REF!,'6'!#REF!,'7'!#REF!,'8'!#REF!,'9'!#REF!,'10'!#REF!,'11'!#REF!,'12'!#REF!,'13'!#REF!,'14'!#REF!,'15'!#REF!,'16'!#REF!,'17'!#REF!,'18'!#REF!,'19'!#REF!,'20'!#REF!,'21'!#REF!,'22'!#REF!,'23'!#REF!,'24'!#REF!,'25'!#REF!,'26'!#REF!,'27'!#REF!,'28'!#REF!,'29'!#REF!,'30'!#REF!,'31'!#REF!,'32'!#REF!,'33'!#REF!,'34'!#REF!,'35'!#REF!,'36'!O162,'37'!O163,'38'!O163,'39'!O163,'40'!O163),"")</f>
        <v/>
      </c>
      <c r="H162" s="124" t="str">
        <f>IFERROR(AVERAGE('1'!#REF!,'2'!#REF!,'3'!#REF!,'4'!#REF!,'5'!#REF!,'6'!#REF!,'7'!#REF!,'8'!#REF!,'9'!#REF!,'10'!#REF!,'11'!#REF!,'12'!#REF!,'13'!#REF!,'14'!#REF!,'15'!#REF!,'16'!#REF!,'17'!#REF!,'18'!#REF!,'19'!#REF!,'20'!#REF!,'21'!#REF!,'22'!#REF!,'23'!#REF!,'24'!#REF!,'25'!#REF!,'26'!#REF!,'27'!#REF!,'28'!#REF!,'29'!#REF!,'30'!#REF!,'31'!#REF!,'32'!#REF!,'33'!#REF!,'34'!#REF!,'35'!#REF!,'36'!U162,'37'!U163,'38'!U163,'39'!U163,'40'!U163),"")</f>
        <v/>
      </c>
      <c r="I162" s="124" t="str">
        <f>IFERROR(AVERAGE('1'!#REF!,'2'!#REF!,'3'!#REF!,'4'!#REF!,'5'!#REF!,'6'!#REF!,'7'!#REF!,'8'!#REF!,'9'!#REF!,'10'!#REF!,'11'!#REF!,'12'!#REF!,'13'!#REF!,'14'!#REF!,'15'!#REF!,'16'!#REF!,'17'!#REF!,'18'!#REF!,'19'!#REF!,'20'!#REF!,'21'!#REF!,'22'!#REF!,'23'!#REF!,'24'!#REF!,'25'!#REF!,'26'!#REF!,'27'!#REF!,'28'!#REF!,'29'!#REF!,'30'!#REF!,'31'!#REF!,'32'!#REF!,'33'!#REF!,'34'!#REF!,'35'!#REF!,'36'!AA162,'37'!AA163,'38'!AA163,'39'!AA163,'40'!AA163),"")</f>
        <v/>
      </c>
    </row>
    <row r="163" spans="2:9" ht="18" hidden="1" x14ac:dyDescent="0.25">
      <c r="C163" s="131">
        <f>Référentiel!C154</f>
        <v>0</v>
      </c>
      <c r="D163" s="124" t="str">
        <f t="shared" si="8"/>
        <v/>
      </c>
      <c r="E163" s="124" t="str">
        <f>IFERROR(AVERAGE('1'!#REF!,'2'!#REF!,'3'!#REF!,'4'!#REF!,'5'!#REF!,'6'!#REF!,'7'!#REF!,'8'!#REF!,'9'!#REF!,'10'!#REF!,'11'!#REF!,'12'!#REF!,'13'!#REF!,'14'!#REF!,'15'!#REF!,'16'!#REF!,'17'!#REF!,'18'!#REF!,'19'!#REF!,'20'!#REF!,'21'!#REF!,'22'!#REF!,'23'!#REF!,'24'!#REF!,'25'!#REF!,'26'!#REF!,'27'!#REF!,'28'!#REF!,'29'!#REF!,'30'!#REF!,'31'!#REF!,'32'!#REF!,'33'!#REF!,'34'!#REF!,'35'!#REF!,'36'!D163,'37'!D164,'38'!D164,'39'!D164,'40'!D164),"")</f>
        <v/>
      </c>
      <c r="F163" s="124" t="str">
        <f>IFERROR(AVERAGE('1'!#REF!,'2'!#REF!,'3'!#REF!,'4'!#REF!,'5'!#REF!,'6'!#REF!,'7'!#REF!,'8'!#REF!,'9'!#REF!,'10'!#REF!,'11'!#REF!,'12'!#REF!,'13'!#REF!,'14'!#REF!,'15'!#REF!,'16'!#REF!,'17'!#REF!,'18'!#REF!,'19'!#REF!,'20'!#REF!,'21'!#REF!,'22'!#REF!,'23'!#REF!,'24'!#REF!,'25'!#REF!,'26'!#REF!,'27'!#REF!,'28'!#REF!,'29'!#REF!,'30'!#REF!,'31'!#REF!,'32'!#REF!,'33'!#REF!,'34'!#REF!,'35'!#REF!,'36'!I163,'37'!I164,'38'!I164,'39'!I164,'40'!I164),"")</f>
        <v/>
      </c>
      <c r="G163" s="124" t="str">
        <f>IFERROR(AVERAGE('1'!#REF!,'2'!#REF!,'3'!#REF!,'4'!#REF!,'5'!#REF!,'6'!#REF!,'7'!#REF!,'8'!#REF!,'9'!#REF!,'10'!#REF!,'11'!#REF!,'12'!#REF!,'13'!#REF!,'14'!#REF!,'15'!#REF!,'16'!#REF!,'17'!#REF!,'18'!#REF!,'19'!#REF!,'20'!#REF!,'21'!#REF!,'22'!#REF!,'23'!#REF!,'24'!#REF!,'25'!#REF!,'26'!#REF!,'27'!#REF!,'28'!#REF!,'29'!#REF!,'30'!#REF!,'31'!#REF!,'32'!#REF!,'33'!#REF!,'34'!#REF!,'35'!#REF!,'36'!O163,'37'!O164,'38'!O164,'39'!O164,'40'!O164),"")</f>
        <v/>
      </c>
      <c r="H163" s="124" t="str">
        <f>IFERROR(AVERAGE('1'!#REF!,'2'!#REF!,'3'!#REF!,'4'!#REF!,'5'!#REF!,'6'!#REF!,'7'!#REF!,'8'!#REF!,'9'!#REF!,'10'!#REF!,'11'!#REF!,'12'!#REF!,'13'!#REF!,'14'!#REF!,'15'!#REF!,'16'!#REF!,'17'!#REF!,'18'!#REF!,'19'!#REF!,'20'!#REF!,'21'!#REF!,'22'!#REF!,'23'!#REF!,'24'!#REF!,'25'!#REF!,'26'!#REF!,'27'!#REF!,'28'!#REF!,'29'!#REF!,'30'!#REF!,'31'!#REF!,'32'!#REF!,'33'!#REF!,'34'!#REF!,'35'!#REF!,'36'!U163,'37'!U164,'38'!U164,'39'!U164,'40'!U164),"")</f>
        <v/>
      </c>
      <c r="I163" s="124" t="str">
        <f>IFERROR(AVERAGE('1'!#REF!,'2'!#REF!,'3'!#REF!,'4'!#REF!,'5'!#REF!,'6'!#REF!,'7'!#REF!,'8'!#REF!,'9'!#REF!,'10'!#REF!,'11'!#REF!,'12'!#REF!,'13'!#REF!,'14'!#REF!,'15'!#REF!,'16'!#REF!,'17'!#REF!,'18'!#REF!,'19'!#REF!,'20'!#REF!,'21'!#REF!,'22'!#REF!,'23'!#REF!,'24'!#REF!,'25'!#REF!,'26'!#REF!,'27'!#REF!,'28'!#REF!,'29'!#REF!,'30'!#REF!,'31'!#REF!,'32'!#REF!,'33'!#REF!,'34'!#REF!,'35'!#REF!,'36'!AA163,'37'!AA164,'38'!AA164,'39'!AA164,'40'!AA164),"")</f>
        <v/>
      </c>
    </row>
    <row r="164" spans="2:9" ht="18" hidden="1" x14ac:dyDescent="0.25">
      <c r="C164" s="131">
        <f>Référentiel!C155</f>
        <v>0</v>
      </c>
      <c r="D164" s="124" t="str">
        <f t="shared" si="8"/>
        <v/>
      </c>
      <c r="E164" s="124" t="str">
        <f>IFERROR(AVERAGE('1'!#REF!,'2'!#REF!,'3'!#REF!,'4'!#REF!,'5'!#REF!,'6'!#REF!,'7'!#REF!,'8'!#REF!,'9'!#REF!,'10'!#REF!,'11'!#REF!,'12'!#REF!,'13'!#REF!,'14'!#REF!,'15'!#REF!,'16'!#REF!,'17'!#REF!,'18'!#REF!,'19'!#REF!,'20'!#REF!,'21'!#REF!,'22'!#REF!,'23'!#REF!,'24'!#REF!,'25'!#REF!,'26'!#REF!,'27'!#REF!,'28'!#REF!,'29'!#REF!,'30'!#REF!,'31'!#REF!,'32'!#REF!,'33'!#REF!,'34'!#REF!,'35'!#REF!,'36'!D164,'37'!D165,'38'!D165,'39'!D165,'40'!D165),"")</f>
        <v/>
      </c>
      <c r="F164" s="124" t="str">
        <f>IFERROR(AVERAGE('1'!#REF!,'2'!#REF!,'3'!#REF!,'4'!#REF!,'5'!#REF!,'6'!#REF!,'7'!#REF!,'8'!#REF!,'9'!#REF!,'10'!#REF!,'11'!#REF!,'12'!#REF!,'13'!#REF!,'14'!#REF!,'15'!#REF!,'16'!#REF!,'17'!#REF!,'18'!#REF!,'19'!#REF!,'20'!#REF!,'21'!#REF!,'22'!#REF!,'23'!#REF!,'24'!#REF!,'25'!#REF!,'26'!#REF!,'27'!#REF!,'28'!#REF!,'29'!#REF!,'30'!#REF!,'31'!#REF!,'32'!#REF!,'33'!#REF!,'34'!#REF!,'35'!#REF!,'36'!I164,'37'!I165,'38'!I165,'39'!I165,'40'!I165),"")</f>
        <v/>
      </c>
      <c r="G164" s="124" t="str">
        <f>IFERROR(AVERAGE('1'!#REF!,'2'!#REF!,'3'!#REF!,'4'!#REF!,'5'!#REF!,'6'!#REF!,'7'!#REF!,'8'!#REF!,'9'!#REF!,'10'!#REF!,'11'!#REF!,'12'!#REF!,'13'!#REF!,'14'!#REF!,'15'!#REF!,'16'!#REF!,'17'!#REF!,'18'!#REF!,'19'!#REF!,'20'!#REF!,'21'!#REF!,'22'!#REF!,'23'!#REF!,'24'!#REF!,'25'!#REF!,'26'!#REF!,'27'!#REF!,'28'!#REF!,'29'!#REF!,'30'!#REF!,'31'!#REF!,'32'!#REF!,'33'!#REF!,'34'!#REF!,'35'!#REF!,'36'!O164,'37'!O165,'38'!O165,'39'!O165,'40'!O165),"")</f>
        <v/>
      </c>
      <c r="H164" s="124" t="str">
        <f>IFERROR(AVERAGE('1'!#REF!,'2'!#REF!,'3'!#REF!,'4'!#REF!,'5'!#REF!,'6'!#REF!,'7'!#REF!,'8'!#REF!,'9'!#REF!,'10'!#REF!,'11'!#REF!,'12'!#REF!,'13'!#REF!,'14'!#REF!,'15'!#REF!,'16'!#REF!,'17'!#REF!,'18'!#REF!,'19'!#REF!,'20'!#REF!,'21'!#REF!,'22'!#REF!,'23'!#REF!,'24'!#REF!,'25'!#REF!,'26'!#REF!,'27'!#REF!,'28'!#REF!,'29'!#REF!,'30'!#REF!,'31'!#REF!,'32'!#REF!,'33'!#REF!,'34'!#REF!,'35'!#REF!,'36'!U164,'37'!U165,'38'!U165,'39'!U165,'40'!U165),"")</f>
        <v/>
      </c>
      <c r="I164" s="124" t="str">
        <f>IFERROR(AVERAGE('1'!#REF!,'2'!#REF!,'3'!#REF!,'4'!#REF!,'5'!#REF!,'6'!#REF!,'7'!#REF!,'8'!#REF!,'9'!#REF!,'10'!#REF!,'11'!#REF!,'12'!#REF!,'13'!#REF!,'14'!#REF!,'15'!#REF!,'16'!#REF!,'17'!#REF!,'18'!#REF!,'19'!#REF!,'20'!#REF!,'21'!#REF!,'22'!#REF!,'23'!#REF!,'24'!#REF!,'25'!#REF!,'26'!#REF!,'27'!#REF!,'28'!#REF!,'29'!#REF!,'30'!#REF!,'31'!#REF!,'32'!#REF!,'33'!#REF!,'34'!#REF!,'35'!#REF!,'36'!AA164,'37'!AA165,'38'!AA165,'39'!AA165,'40'!AA165),"")</f>
        <v/>
      </c>
    </row>
    <row r="165" spans="2:9" ht="18" hidden="1" x14ac:dyDescent="0.25">
      <c r="C165" s="131">
        <f>Référentiel!C156</f>
        <v>0</v>
      </c>
      <c r="D165" s="124" t="str">
        <f t="shared" si="8"/>
        <v/>
      </c>
      <c r="E165" s="124" t="str">
        <f>IFERROR(AVERAGE('1'!#REF!,'2'!#REF!,'3'!#REF!,'4'!#REF!,'5'!#REF!,'6'!#REF!,'7'!#REF!,'8'!#REF!,'9'!#REF!,'10'!#REF!,'11'!#REF!,'12'!#REF!,'13'!#REF!,'14'!#REF!,'15'!#REF!,'16'!#REF!,'17'!#REF!,'18'!#REF!,'19'!#REF!,'20'!#REF!,'21'!#REF!,'22'!#REF!,'23'!#REF!,'24'!#REF!,'25'!#REF!,'26'!#REF!,'27'!#REF!,'28'!#REF!,'29'!#REF!,'30'!#REF!,'31'!#REF!,'32'!#REF!,'33'!#REF!,'34'!#REF!,'35'!#REF!,'36'!D165,'37'!D166,'38'!D166,'39'!D166,'40'!D166),"")</f>
        <v/>
      </c>
      <c r="F165" s="124" t="str">
        <f>IFERROR(AVERAGE('1'!#REF!,'2'!#REF!,'3'!#REF!,'4'!#REF!,'5'!#REF!,'6'!#REF!,'7'!#REF!,'8'!#REF!,'9'!#REF!,'10'!#REF!,'11'!#REF!,'12'!#REF!,'13'!#REF!,'14'!#REF!,'15'!#REF!,'16'!#REF!,'17'!#REF!,'18'!#REF!,'19'!#REF!,'20'!#REF!,'21'!#REF!,'22'!#REF!,'23'!#REF!,'24'!#REF!,'25'!#REF!,'26'!#REF!,'27'!#REF!,'28'!#REF!,'29'!#REF!,'30'!#REF!,'31'!#REF!,'32'!#REF!,'33'!#REF!,'34'!#REF!,'35'!#REF!,'36'!I165,'37'!I166,'38'!I166,'39'!I166,'40'!I166),"")</f>
        <v/>
      </c>
      <c r="G165" s="124" t="str">
        <f>IFERROR(AVERAGE('1'!#REF!,'2'!#REF!,'3'!#REF!,'4'!#REF!,'5'!#REF!,'6'!#REF!,'7'!#REF!,'8'!#REF!,'9'!#REF!,'10'!#REF!,'11'!#REF!,'12'!#REF!,'13'!#REF!,'14'!#REF!,'15'!#REF!,'16'!#REF!,'17'!#REF!,'18'!#REF!,'19'!#REF!,'20'!#REF!,'21'!#REF!,'22'!#REF!,'23'!#REF!,'24'!#REF!,'25'!#REF!,'26'!#REF!,'27'!#REF!,'28'!#REF!,'29'!#REF!,'30'!#REF!,'31'!#REF!,'32'!#REF!,'33'!#REF!,'34'!#REF!,'35'!#REF!,'36'!O165,'37'!O166,'38'!O166,'39'!O166,'40'!O166),"")</f>
        <v/>
      </c>
      <c r="H165" s="124" t="str">
        <f>IFERROR(AVERAGE('1'!#REF!,'2'!#REF!,'3'!#REF!,'4'!#REF!,'5'!#REF!,'6'!#REF!,'7'!#REF!,'8'!#REF!,'9'!#REF!,'10'!#REF!,'11'!#REF!,'12'!#REF!,'13'!#REF!,'14'!#REF!,'15'!#REF!,'16'!#REF!,'17'!#REF!,'18'!#REF!,'19'!#REF!,'20'!#REF!,'21'!#REF!,'22'!#REF!,'23'!#REF!,'24'!#REF!,'25'!#REF!,'26'!#REF!,'27'!#REF!,'28'!#REF!,'29'!#REF!,'30'!#REF!,'31'!#REF!,'32'!#REF!,'33'!#REF!,'34'!#REF!,'35'!#REF!,'36'!U165,'37'!U166,'38'!U166,'39'!U166,'40'!U166),"")</f>
        <v/>
      </c>
      <c r="I165" s="124" t="str">
        <f>IFERROR(AVERAGE('1'!#REF!,'2'!#REF!,'3'!#REF!,'4'!#REF!,'5'!#REF!,'6'!#REF!,'7'!#REF!,'8'!#REF!,'9'!#REF!,'10'!#REF!,'11'!#REF!,'12'!#REF!,'13'!#REF!,'14'!#REF!,'15'!#REF!,'16'!#REF!,'17'!#REF!,'18'!#REF!,'19'!#REF!,'20'!#REF!,'21'!#REF!,'22'!#REF!,'23'!#REF!,'24'!#REF!,'25'!#REF!,'26'!#REF!,'27'!#REF!,'28'!#REF!,'29'!#REF!,'30'!#REF!,'31'!#REF!,'32'!#REF!,'33'!#REF!,'34'!#REF!,'35'!#REF!,'36'!AA165,'37'!AA166,'38'!AA166,'39'!AA166,'40'!AA166),"")</f>
        <v/>
      </c>
    </row>
    <row r="166" spans="2:9" ht="18" hidden="1" x14ac:dyDescent="0.25">
      <c r="C166" s="131">
        <f>Référentiel!C157</f>
        <v>0</v>
      </c>
      <c r="D166" s="124" t="str">
        <f t="shared" si="8"/>
        <v/>
      </c>
      <c r="E166" s="124" t="str">
        <f>IFERROR(AVERAGE('1'!#REF!,'2'!#REF!,'3'!#REF!,'4'!#REF!,'5'!#REF!,'6'!#REF!,'7'!#REF!,'8'!#REF!,'9'!#REF!,'10'!#REF!,'11'!#REF!,'12'!#REF!,'13'!#REF!,'14'!#REF!,'15'!#REF!,'16'!#REF!,'17'!#REF!,'18'!#REF!,'19'!#REF!,'20'!#REF!,'21'!#REF!,'22'!#REF!,'23'!#REF!,'24'!#REF!,'25'!#REF!,'26'!#REF!,'27'!#REF!,'28'!#REF!,'29'!#REF!,'30'!#REF!,'31'!#REF!,'32'!#REF!,'33'!#REF!,'34'!#REF!,'35'!#REF!,'36'!D166,'37'!D167,'38'!D167,'39'!D167,'40'!D167),"")</f>
        <v/>
      </c>
      <c r="F166" s="124" t="str">
        <f>IFERROR(AVERAGE('1'!#REF!,'2'!#REF!,'3'!#REF!,'4'!#REF!,'5'!#REF!,'6'!#REF!,'7'!#REF!,'8'!#REF!,'9'!#REF!,'10'!#REF!,'11'!#REF!,'12'!#REF!,'13'!#REF!,'14'!#REF!,'15'!#REF!,'16'!#REF!,'17'!#REF!,'18'!#REF!,'19'!#REF!,'20'!#REF!,'21'!#REF!,'22'!#REF!,'23'!#REF!,'24'!#REF!,'25'!#REF!,'26'!#REF!,'27'!#REF!,'28'!#REF!,'29'!#REF!,'30'!#REF!,'31'!#REF!,'32'!#REF!,'33'!#REF!,'34'!#REF!,'35'!#REF!,'36'!I166,'37'!I167,'38'!I167,'39'!I167,'40'!I167),"")</f>
        <v/>
      </c>
      <c r="G166" s="124" t="str">
        <f>IFERROR(AVERAGE('1'!#REF!,'2'!#REF!,'3'!#REF!,'4'!#REF!,'5'!#REF!,'6'!#REF!,'7'!#REF!,'8'!#REF!,'9'!#REF!,'10'!#REF!,'11'!#REF!,'12'!#REF!,'13'!#REF!,'14'!#REF!,'15'!#REF!,'16'!#REF!,'17'!#REF!,'18'!#REF!,'19'!#REF!,'20'!#REF!,'21'!#REF!,'22'!#REF!,'23'!#REF!,'24'!#REF!,'25'!#REF!,'26'!#REF!,'27'!#REF!,'28'!#REF!,'29'!#REF!,'30'!#REF!,'31'!#REF!,'32'!#REF!,'33'!#REF!,'34'!#REF!,'35'!#REF!,'36'!O166,'37'!O167,'38'!O167,'39'!O167,'40'!O167),"")</f>
        <v/>
      </c>
      <c r="H166" s="124" t="str">
        <f>IFERROR(AVERAGE('1'!#REF!,'2'!#REF!,'3'!#REF!,'4'!#REF!,'5'!#REF!,'6'!#REF!,'7'!#REF!,'8'!#REF!,'9'!#REF!,'10'!#REF!,'11'!#REF!,'12'!#REF!,'13'!#REF!,'14'!#REF!,'15'!#REF!,'16'!#REF!,'17'!#REF!,'18'!#REF!,'19'!#REF!,'20'!#REF!,'21'!#REF!,'22'!#REF!,'23'!#REF!,'24'!#REF!,'25'!#REF!,'26'!#REF!,'27'!#REF!,'28'!#REF!,'29'!#REF!,'30'!#REF!,'31'!#REF!,'32'!#REF!,'33'!#REF!,'34'!#REF!,'35'!#REF!,'36'!U166,'37'!U167,'38'!U167,'39'!U167,'40'!U167),"")</f>
        <v/>
      </c>
      <c r="I166" s="124" t="str">
        <f>IFERROR(AVERAGE('1'!#REF!,'2'!#REF!,'3'!#REF!,'4'!#REF!,'5'!#REF!,'6'!#REF!,'7'!#REF!,'8'!#REF!,'9'!#REF!,'10'!#REF!,'11'!#REF!,'12'!#REF!,'13'!#REF!,'14'!#REF!,'15'!#REF!,'16'!#REF!,'17'!#REF!,'18'!#REF!,'19'!#REF!,'20'!#REF!,'21'!#REF!,'22'!#REF!,'23'!#REF!,'24'!#REF!,'25'!#REF!,'26'!#REF!,'27'!#REF!,'28'!#REF!,'29'!#REF!,'30'!#REF!,'31'!#REF!,'32'!#REF!,'33'!#REF!,'34'!#REF!,'35'!#REF!,'36'!AA166,'37'!AA167,'38'!AA167,'39'!AA167,'40'!AA167),"")</f>
        <v/>
      </c>
    </row>
    <row r="167" spans="2:9" ht="18" hidden="1" x14ac:dyDescent="0.25">
      <c r="C167" s="131">
        <f>Référentiel!C158</f>
        <v>0</v>
      </c>
      <c r="D167" s="124" t="str">
        <f t="shared" si="8"/>
        <v/>
      </c>
      <c r="E167" s="124" t="str">
        <f>IFERROR(AVERAGE('1'!#REF!,'2'!#REF!,'3'!#REF!,'4'!#REF!,'5'!#REF!,'6'!#REF!,'7'!#REF!,'8'!#REF!,'9'!#REF!,'10'!#REF!,'11'!#REF!,'12'!#REF!,'13'!#REF!,'14'!#REF!,'15'!#REF!,'16'!#REF!,'17'!#REF!,'18'!#REF!,'19'!#REF!,'20'!#REF!,'21'!#REF!,'22'!#REF!,'23'!#REF!,'24'!#REF!,'25'!#REF!,'26'!#REF!,'27'!#REF!,'28'!#REF!,'29'!#REF!,'30'!#REF!,'31'!#REF!,'32'!#REF!,'33'!#REF!,'34'!#REF!,'35'!#REF!,'36'!D167,'37'!D168,'38'!D168,'39'!D168,'40'!D168),"")</f>
        <v/>
      </c>
      <c r="F167" s="124" t="str">
        <f>IFERROR(AVERAGE('1'!#REF!,'2'!#REF!,'3'!#REF!,'4'!#REF!,'5'!#REF!,'6'!#REF!,'7'!#REF!,'8'!#REF!,'9'!#REF!,'10'!#REF!,'11'!#REF!,'12'!#REF!,'13'!#REF!,'14'!#REF!,'15'!#REF!,'16'!#REF!,'17'!#REF!,'18'!#REF!,'19'!#REF!,'20'!#REF!,'21'!#REF!,'22'!#REF!,'23'!#REF!,'24'!#REF!,'25'!#REF!,'26'!#REF!,'27'!#REF!,'28'!#REF!,'29'!#REF!,'30'!#REF!,'31'!#REF!,'32'!#REF!,'33'!#REF!,'34'!#REF!,'35'!#REF!,'36'!I167,'37'!I168,'38'!I168,'39'!I168,'40'!I168),"")</f>
        <v/>
      </c>
      <c r="G167" s="124" t="str">
        <f>IFERROR(AVERAGE('1'!#REF!,'2'!#REF!,'3'!#REF!,'4'!#REF!,'5'!#REF!,'6'!#REF!,'7'!#REF!,'8'!#REF!,'9'!#REF!,'10'!#REF!,'11'!#REF!,'12'!#REF!,'13'!#REF!,'14'!#REF!,'15'!#REF!,'16'!#REF!,'17'!#REF!,'18'!#REF!,'19'!#REF!,'20'!#REF!,'21'!#REF!,'22'!#REF!,'23'!#REF!,'24'!#REF!,'25'!#REF!,'26'!#REF!,'27'!#REF!,'28'!#REF!,'29'!#REF!,'30'!#REF!,'31'!#REF!,'32'!#REF!,'33'!#REF!,'34'!#REF!,'35'!#REF!,'36'!O167,'37'!O168,'38'!O168,'39'!O168,'40'!O168),"")</f>
        <v/>
      </c>
      <c r="H167" s="124" t="str">
        <f>IFERROR(AVERAGE('1'!#REF!,'2'!#REF!,'3'!#REF!,'4'!#REF!,'5'!#REF!,'6'!#REF!,'7'!#REF!,'8'!#REF!,'9'!#REF!,'10'!#REF!,'11'!#REF!,'12'!#REF!,'13'!#REF!,'14'!#REF!,'15'!#REF!,'16'!#REF!,'17'!#REF!,'18'!#REF!,'19'!#REF!,'20'!#REF!,'21'!#REF!,'22'!#REF!,'23'!#REF!,'24'!#REF!,'25'!#REF!,'26'!#REF!,'27'!#REF!,'28'!#REF!,'29'!#REF!,'30'!#REF!,'31'!#REF!,'32'!#REF!,'33'!#REF!,'34'!#REF!,'35'!#REF!,'36'!U167,'37'!U168,'38'!U168,'39'!U168,'40'!U168),"")</f>
        <v/>
      </c>
      <c r="I167" s="124" t="str">
        <f>IFERROR(AVERAGE('1'!#REF!,'2'!#REF!,'3'!#REF!,'4'!#REF!,'5'!#REF!,'6'!#REF!,'7'!#REF!,'8'!#REF!,'9'!#REF!,'10'!#REF!,'11'!#REF!,'12'!#REF!,'13'!#REF!,'14'!#REF!,'15'!#REF!,'16'!#REF!,'17'!#REF!,'18'!#REF!,'19'!#REF!,'20'!#REF!,'21'!#REF!,'22'!#REF!,'23'!#REF!,'24'!#REF!,'25'!#REF!,'26'!#REF!,'27'!#REF!,'28'!#REF!,'29'!#REF!,'30'!#REF!,'31'!#REF!,'32'!#REF!,'33'!#REF!,'34'!#REF!,'35'!#REF!,'36'!AA167,'37'!AA168,'38'!AA168,'39'!AA168,'40'!AA168),"")</f>
        <v/>
      </c>
    </row>
    <row r="168" spans="2:9" ht="18" hidden="1" x14ac:dyDescent="0.25">
      <c r="C168" s="131">
        <f>Référentiel!C159</f>
        <v>0</v>
      </c>
      <c r="D168" s="124" t="str">
        <f t="shared" si="8"/>
        <v/>
      </c>
      <c r="E168" s="124" t="str">
        <f>IFERROR(AVERAGE('1'!#REF!,'2'!#REF!,'3'!#REF!,'4'!#REF!,'5'!#REF!,'6'!#REF!,'7'!#REF!,'8'!#REF!,'9'!#REF!,'10'!#REF!,'11'!#REF!,'12'!#REF!,'13'!#REF!,'14'!#REF!,'15'!#REF!,'16'!#REF!,'17'!#REF!,'18'!#REF!,'19'!#REF!,'20'!#REF!,'21'!#REF!,'22'!#REF!,'23'!#REF!,'24'!#REF!,'25'!#REF!,'26'!#REF!,'27'!#REF!,'28'!#REF!,'29'!#REF!,'30'!#REF!,'31'!#REF!,'32'!#REF!,'33'!#REF!,'34'!#REF!,'35'!#REF!,'36'!D168,'37'!D169,'38'!D169,'39'!D169,'40'!D169),"")</f>
        <v/>
      </c>
      <c r="F168" s="124" t="str">
        <f>IFERROR(AVERAGE('1'!#REF!,'2'!#REF!,'3'!#REF!,'4'!#REF!,'5'!#REF!,'6'!#REF!,'7'!#REF!,'8'!#REF!,'9'!#REF!,'10'!#REF!,'11'!#REF!,'12'!#REF!,'13'!#REF!,'14'!#REF!,'15'!#REF!,'16'!#REF!,'17'!#REF!,'18'!#REF!,'19'!#REF!,'20'!#REF!,'21'!#REF!,'22'!#REF!,'23'!#REF!,'24'!#REF!,'25'!#REF!,'26'!#REF!,'27'!#REF!,'28'!#REF!,'29'!#REF!,'30'!#REF!,'31'!#REF!,'32'!#REF!,'33'!#REF!,'34'!#REF!,'35'!#REF!,'36'!I168,'37'!I169,'38'!I169,'39'!I169,'40'!I169),"")</f>
        <v/>
      </c>
      <c r="G168" s="124" t="str">
        <f>IFERROR(AVERAGE('1'!#REF!,'2'!#REF!,'3'!#REF!,'4'!#REF!,'5'!#REF!,'6'!#REF!,'7'!#REF!,'8'!#REF!,'9'!#REF!,'10'!#REF!,'11'!#REF!,'12'!#REF!,'13'!#REF!,'14'!#REF!,'15'!#REF!,'16'!#REF!,'17'!#REF!,'18'!#REF!,'19'!#REF!,'20'!#REF!,'21'!#REF!,'22'!#REF!,'23'!#REF!,'24'!#REF!,'25'!#REF!,'26'!#REF!,'27'!#REF!,'28'!#REF!,'29'!#REF!,'30'!#REF!,'31'!#REF!,'32'!#REF!,'33'!#REF!,'34'!#REF!,'35'!#REF!,'36'!O168,'37'!O169,'38'!O169,'39'!O169,'40'!O169),"")</f>
        <v/>
      </c>
      <c r="H168" s="124" t="str">
        <f>IFERROR(AVERAGE('1'!#REF!,'2'!#REF!,'3'!#REF!,'4'!#REF!,'5'!#REF!,'6'!#REF!,'7'!#REF!,'8'!#REF!,'9'!#REF!,'10'!#REF!,'11'!#REF!,'12'!#REF!,'13'!#REF!,'14'!#REF!,'15'!#REF!,'16'!#REF!,'17'!#REF!,'18'!#REF!,'19'!#REF!,'20'!#REF!,'21'!#REF!,'22'!#REF!,'23'!#REF!,'24'!#REF!,'25'!#REF!,'26'!#REF!,'27'!#REF!,'28'!#REF!,'29'!#REF!,'30'!#REF!,'31'!#REF!,'32'!#REF!,'33'!#REF!,'34'!#REF!,'35'!#REF!,'36'!U168,'37'!U169,'38'!U169,'39'!U169,'40'!U169),"")</f>
        <v/>
      </c>
      <c r="I168" s="124" t="str">
        <f>IFERROR(AVERAGE('1'!#REF!,'2'!#REF!,'3'!#REF!,'4'!#REF!,'5'!#REF!,'6'!#REF!,'7'!#REF!,'8'!#REF!,'9'!#REF!,'10'!#REF!,'11'!#REF!,'12'!#REF!,'13'!#REF!,'14'!#REF!,'15'!#REF!,'16'!#REF!,'17'!#REF!,'18'!#REF!,'19'!#REF!,'20'!#REF!,'21'!#REF!,'22'!#REF!,'23'!#REF!,'24'!#REF!,'25'!#REF!,'26'!#REF!,'27'!#REF!,'28'!#REF!,'29'!#REF!,'30'!#REF!,'31'!#REF!,'32'!#REF!,'33'!#REF!,'34'!#REF!,'35'!#REF!,'36'!AA168,'37'!AA169,'38'!AA169,'39'!AA169,'40'!AA169),"")</f>
        <v/>
      </c>
    </row>
    <row r="169" spans="2:9" ht="18" hidden="1" x14ac:dyDescent="0.25">
      <c r="C169" s="131">
        <f>Référentiel!C160</f>
        <v>0</v>
      </c>
      <c r="D169" s="124" t="str">
        <f t="shared" si="8"/>
        <v/>
      </c>
      <c r="E169" s="124" t="str">
        <f>IFERROR(AVERAGE('1'!#REF!,'2'!#REF!,'3'!#REF!,'4'!#REF!,'5'!#REF!,'6'!#REF!,'7'!#REF!,'8'!#REF!,'9'!#REF!,'10'!#REF!,'11'!#REF!,'12'!#REF!,'13'!#REF!,'14'!#REF!,'15'!#REF!,'16'!#REF!,'17'!#REF!,'18'!#REF!,'19'!#REF!,'20'!#REF!,'21'!#REF!,'22'!#REF!,'23'!#REF!,'24'!#REF!,'25'!#REF!,'26'!#REF!,'27'!#REF!,'28'!#REF!,'29'!#REF!,'30'!#REF!,'31'!#REF!,'32'!#REF!,'33'!#REF!,'34'!#REF!,'35'!#REF!,'36'!D169,'37'!D170,'38'!D170,'39'!D170,'40'!D170),"")</f>
        <v/>
      </c>
      <c r="F169" s="124" t="str">
        <f>IFERROR(AVERAGE('1'!#REF!,'2'!#REF!,'3'!#REF!,'4'!#REF!,'5'!#REF!,'6'!#REF!,'7'!#REF!,'8'!#REF!,'9'!#REF!,'10'!#REF!,'11'!#REF!,'12'!#REF!,'13'!#REF!,'14'!#REF!,'15'!#REF!,'16'!#REF!,'17'!#REF!,'18'!#REF!,'19'!#REF!,'20'!#REF!,'21'!#REF!,'22'!#REF!,'23'!#REF!,'24'!#REF!,'25'!#REF!,'26'!#REF!,'27'!#REF!,'28'!#REF!,'29'!#REF!,'30'!#REF!,'31'!#REF!,'32'!#REF!,'33'!#REF!,'34'!#REF!,'35'!#REF!,'36'!I169,'37'!I170,'38'!I170,'39'!I170,'40'!I170),"")</f>
        <v/>
      </c>
      <c r="G169" s="124" t="str">
        <f>IFERROR(AVERAGE('1'!#REF!,'2'!#REF!,'3'!#REF!,'4'!#REF!,'5'!#REF!,'6'!#REF!,'7'!#REF!,'8'!#REF!,'9'!#REF!,'10'!#REF!,'11'!#REF!,'12'!#REF!,'13'!#REF!,'14'!#REF!,'15'!#REF!,'16'!#REF!,'17'!#REF!,'18'!#REF!,'19'!#REF!,'20'!#REF!,'21'!#REF!,'22'!#REF!,'23'!#REF!,'24'!#REF!,'25'!#REF!,'26'!#REF!,'27'!#REF!,'28'!#REF!,'29'!#REF!,'30'!#REF!,'31'!#REF!,'32'!#REF!,'33'!#REF!,'34'!#REF!,'35'!#REF!,'36'!O169,'37'!O170,'38'!O170,'39'!O170,'40'!O170),"")</f>
        <v/>
      </c>
      <c r="H169" s="124" t="str">
        <f>IFERROR(AVERAGE('1'!#REF!,'2'!#REF!,'3'!#REF!,'4'!#REF!,'5'!#REF!,'6'!#REF!,'7'!#REF!,'8'!#REF!,'9'!#REF!,'10'!#REF!,'11'!#REF!,'12'!#REF!,'13'!#REF!,'14'!#REF!,'15'!#REF!,'16'!#REF!,'17'!#REF!,'18'!#REF!,'19'!#REF!,'20'!#REF!,'21'!#REF!,'22'!#REF!,'23'!#REF!,'24'!#REF!,'25'!#REF!,'26'!#REF!,'27'!#REF!,'28'!#REF!,'29'!#REF!,'30'!#REF!,'31'!#REF!,'32'!#REF!,'33'!#REF!,'34'!#REF!,'35'!#REF!,'36'!U169,'37'!U170,'38'!U170,'39'!U170,'40'!U170),"")</f>
        <v/>
      </c>
      <c r="I169" s="124" t="str">
        <f>IFERROR(AVERAGE('1'!#REF!,'2'!#REF!,'3'!#REF!,'4'!#REF!,'5'!#REF!,'6'!#REF!,'7'!#REF!,'8'!#REF!,'9'!#REF!,'10'!#REF!,'11'!#REF!,'12'!#REF!,'13'!#REF!,'14'!#REF!,'15'!#REF!,'16'!#REF!,'17'!#REF!,'18'!#REF!,'19'!#REF!,'20'!#REF!,'21'!#REF!,'22'!#REF!,'23'!#REF!,'24'!#REF!,'25'!#REF!,'26'!#REF!,'27'!#REF!,'28'!#REF!,'29'!#REF!,'30'!#REF!,'31'!#REF!,'32'!#REF!,'33'!#REF!,'34'!#REF!,'35'!#REF!,'36'!AA169,'37'!AA170,'38'!AA170,'39'!AA170,'40'!AA170),"")</f>
        <v/>
      </c>
    </row>
    <row r="170" spans="2:9" ht="18" hidden="1" x14ac:dyDescent="0.25">
      <c r="C170" s="131">
        <f>Référentiel!C161</f>
        <v>0</v>
      </c>
      <c r="D170" s="124" t="str">
        <f t="shared" si="8"/>
        <v/>
      </c>
      <c r="E170" s="124" t="str">
        <f>IFERROR(AVERAGE('1'!#REF!,'2'!#REF!,'3'!#REF!,'4'!#REF!,'5'!#REF!,'6'!#REF!,'7'!#REF!,'8'!#REF!,'9'!#REF!,'10'!#REF!,'11'!#REF!,'12'!#REF!,'13'!#REF!,'14'!#REF!,'15'!#REF!,'16'!#REF!,'17'!#REF!,'18'!#REF!,'19'!#REF!,'20'!#REF!,'21'!#REF!,'22'!#REF!,'23'!#REF!,'24'!#REF!,'25'!#REF!,'26'!#REF!,'27'!#REF!,'28'!#REF!,'29'!#REF!,'30'!#REF!,'31'!#REF!,'32'!#REF!,'33'!#REF!,'34'!#REF!,'35'!#REF!,'36'!D170,'37'!D171,'38'!D171,'39'!D171,'40'!D171),"")</f>
        <v/>
      </c>
      <c r="F170" s="124" t="str">
        <f>IFERROR(AVERAGE('1'!#REF!,'2'!#REF!,'3'!#REF!,'4'!#REF!,'5'!#REF!,'6'!#REF!,'7'!#REF!,'8'!#REF!,'9'!#REF!,'10'!#REF!,'11'!#REF!,'12'!#REF!,'13'!#REF!,'14'!#REF!,'15'!#REF!,'16'!#REF!,'17'!#REF!,'18'!#REF!,'19'!#REF!,'20'!#REF!,'21'!#REF!,'22'!#REF!,'23'!#REF!,'24'!#REF!,'25'!#REF!,'26'!#REF!,'27'!#REF!,'28'!#REF!,'29'!#REF!,'30'!#REF!,'31'!#REF!,'32'!#REF!,'33'!#REF!,'34'!#REF!,'35'!#REF!,'36'!I170,'37'!I171,'38'!I171,'39'!I171,'40'!I171),"")</f>
        <v/>
      </c>
      <c r="G170" s="124" t="str">
        <f>IFERROR(AVERAGE('1'!#REF!,'2'!#REF!,'3'!#REF!,'4'!#REF!,'5'!#REF!,'6'!#REF!,'7'!#REF!,'8'!#REF!,'9'!#REF!,'10'!#REF!,'11'!#REF!,'12'!#REF!,'13'!#REF!,'14'!#REF!,'15'!#REF!,'16'!#REF!,'17'!#REF!,'18'!#REF!,'19'!#REF!,'20'!#REF!,'21'!#REF!,'22'!#REF!,'23'!#REF!,'24'!#REF!,'25'!#REF!,'26'!#REF!,'27'!#REF!,'28'!#REF!,'29'!#REF!,'30'!#REF!,'31'!#REF!,'32'!#REF!,'33'!#REF!,'34'!#REF!,'35'!#REF!,'36'!O170,'37'!O171,'38'!O171,'39'!O171,'40'!O171),"")</f>
        <v/>
      </c>
      <c r="H170" s="124" t="str">
        <f>IFERROR(AVERAGE('1'!#REF!,'2'!#REF!,'3'!#REF!,'4'!#REF!,'5'!#REF!,'6'!#REF!,'7'!#REF!,'8'!#REF!,'9'!#REF!,'10'!#REF!,'11'!#REF!,'12'!#REF!,'13'!#REF!,'14'!#REF!,'15'!#REF!,'16'!#REF!,'17'!#REF!,'18'!#REF!,'19'!#REF!,'20'!#REF!,'21'!#REF!,'22'!#REF!,'23'!#REF!,'24'!#REF!,'25'!#REF!,'26'!#REF!,'27'!#REF!,'28'!#REF!,'29'!#REF!,'30'!#REF!,'31'!#REF!,'32'!#REF!,'33'!#REF!,'34'!#REF!,'35'!#REF!,'36'!U170,'37'!U171,'38'!U171,'39'!U171,'40'!U171),"")</f>
        <v/>
      </c>
      <c r="I170" s="124" t="str">
        <f>IFERROR(AVERAGE('1'!#REF!,'2'!#REF!,'3'!#REF!,'4'!#REF!,'5'!#REF!,'6'!#REF!,'7'!#REF!,'8'!#REF!,'9'!#REF!,'10'!#REF!,'11'!#REF!,'12'!#REF!,'13'!#REF!,'14'!#REF!,'15'!#REF!,'16'!#REF!,'17'!#REF!,'18'!#REF!,'19'!#REF!,'20'!#REF!,'21'!#REF!,'22'!#REF!,'23'!#REF!,'24'!#REF!,'25'!#REF!,'26'!#REF!,'27'!#REF!,'28'!#REF!,'29'!#REF!,'30'!#REF!,'31'!#REF!,'32'!#REF!,'33'!#REF!,'34'!#REF!,'35'!#REF!,'36'!AA170,'37'!AA171,'38'!AA171,'39'!AA171,'40'!AA171),"")</f>
        <v/>
      </c>
    </row>
    <row r="171" spans="2:9" ht="18" hidden="1" x14ac:dyDescent="0.25">
      <c r="C171" s="140">
        <f>Référentiel!C162</f>
        <v>0</v>
      </c>
      <c r="D171" s="124" t="str">
        <f t="shared" si="8"/>
        <v/>
      </c>
      <c r="E171" s="124" t="str">
        <f>IFERROR(AVERAGE('1'!#REF!,'2'!#REF!,'3'!#REF!,'4'!#REF!,'5'!#REF!,'6'!#REF!,'7'!#REF!,'8'!#REF!,'9'!#REF!,'10'!#REF!,'11'!#REF!,'12'!#REF!,'13'!#REF!,'14'!#REF!,'15'!#REF!,'16'!#REF!,'17'!#REF!,'18'!#REF!,'19'!#REF!,'20'!#REF!,'21'!#REF!,'22'!#REF!,'23'!#REF!,'24'!#REF!,'25'!#REF!,'26'!#REF!,'27'!#REF!,'28'!#REF!,'29'!#REF!,'30'!#REF!,'31'!#REF!,'32'!#REF!,'33'!#REF!,'34'!#REF!,'35'!#REF!,'36'!D171,'37'!D172,'38'!D172,'39'!D172,'40'!D172),"")</f>
        <v/>
      </c>
      <c r="F171" s="124" t="str">
        <f>IFERROR(AVERAGE('1'!#REF!,'2'!#REF!,'3'!#REF!,'4'!#REF!,'5'!#REF!,'6'!#REF!,'7'!#REF!,'8'!#REF!,'9'!#REF!,'10'!#REF!,'11'!#REF!,'12'!#REF!,'13'!#REF!,'14'!#REF!,'15'!#REF!,'16'!#REF!,'17'!#REF!,'18'!#REF!,'19'!#REF!,'20'!#REF!,'21'!#REF!,'22'!#REF!,'23'!#REF!,'24'!#REF!,'25'!#REF!,'26'!#REF!,'27'!#REF!,'28'!#REF!,'29'!#REF!,'30'!#REF!,'31'!#REF!,'32'!#REF!,'33'!#REF!,'34'!#REF!,'35'!#REF!,'36'!I171,'37'!I172,'38'!I172,'39'!I172,'40'!I172),"")</f>
        <v/>
      </c>
      <c r="G171" s="124" t="str">
        <f>IFERROR(AVERAGE('1'!#REF!,'2'!#REF!,'3'!#REF!,'4'!#REF!,'5'!#REF!,'6'!#REF!,'7'!#REF!,'8'!#REF!,'9'!#REF!,'10'!#REF!,'11'!#REF!,'12'!#REF!,'13'!#REF!,'14'!#REF!,'15'!#REF!,'16'!#REF!,'17'!#REF!,'18'!#REF!,'19'!#REF!,'20'!#REF!,'21'!#REF!,'22'!#REF!,'23'!#REF!,'24'!#REF!,'25'!#REF!,'26'!#REF!,'27'!#REF!,'28'!#REF!,'29'!#REF!,'30'!#REF!,'31'!#REF!,'32'!#REF!,'33'!#REF!,'34'!#REF!,'35'!#REF!,'36'!O171,'37'!O172,'38'!O172,'39'!O172,'40'!O172),"")</f>
        <v/>
      </c>
      <c r="H171" s="124" t="str">
        <f>IFERROR(AVERAGE('1'!#REF!,'2'!#REF!,'3'!#REF!,'4'!#REF!,'5'!#REF!,'6'!#REF!,'7'!#REF!,'8'!#REF!,'9'!#REF!,'10'!#REF!,'11'!#REF!,'12'!#REF!,'13'!#REF!,'14'!#REF!,'15'!#REF!,'16'!#REF!,'17'!#REF!,'18'!#REF!,'19'!#REF!,'20'!#REF!,'21'!#REF!,'22'!#REF!,'23'!#REF!,'24'!#REF!,'25'!#REF!,'26'!#REF!,'27'!#REF!,'28'!#REF!,'29'!#REF!,'30'!#REF!,'31'!#REF!,'32'!#REF!,'33'!#REF!,'34'!#REF!,'35'!#REF!,'36'!U171,'37'!U172,'38'!U172,'39'!U172,'40'!U172),"")</f>
        <v/>
      </c>
      <c r="I171" s="124" t="str">
        <f>IFERROR(AVERAGE('1'!#REF!,'2'!#REF!,'3'!#REF!,'4'!#REF!,'5'!#REF!,'6'!#REF!,'7'!#REF!,'8'!#REF!,'9'!#REF!,'10'!#REF!,'11'!#REF!,'12'!#REF!,'13'!#REF!,'14'!#REF!,'15'!#REF!,'16'!#REF!,'17'!#REF!,'18'!#REF!,'19'!#REF!,'20'!#REF!,'21'!#REF!,'22'!#REF!,'23'!#REF!,'24'!#REF!,'25'!#REF!,'26'!#REF!,'27'!#REF!,'28'!#REF!,'29'!#REF!,'30'!#REF!,'31'!#REF!,'32'!#REF!,'33'!#REF!,'34'!#REF!,'35'!#REF!,'36'!AA171,'37'!AA172,'38'!AA172,'39'!AA172,'40'!AA172),"")</f>
        <v/>
      </c>
    </row>
    <row r="172" spans="2:9" ht="15.75" hidden="1" x14ac:dyDescent="0.25">
      <c r="B172" s="113"/>
      <c r="C172" s="141"/>
      <c r="D172" s="129"/>
      <c r="E172" s="129" t="str">
        <f>IFERROR(AVERAGE('1'!#REF!,'2'!#REF!,'3'!#REF!,'4'!#REF!,'5'!#REF!,'6'!#REF!,'7'!#REF!,'8'!#REF!,'9'!#REF!,'10'!#REF!,'11'!#REF!,'12'!#REF!,'13'!#REF!,'14'!#REF!,'15'!#REF!,'16'!#REF!,'17'!#REF!,'18'!#REF!,'19'!#REF!,'20'!#REF!,'21'!#REF!,'22'!#REF!,'23'!#REF!,'24'!#REF!,'25'!#REF!,'26'!#REF!,'27'!#REF!,'28'!#REF!,'29'!#REF!,'30'!#REF!,'31'!#REF!,'32'!#REF!,'33'!#REF!,'34'!#REF!,'35'!#REF!,'36'!D172,'37'!D173,'38'!D173,'39'!D173,'40'!D173),"")</f>
        <v/>
      </c>
      <c r="F172" s="129" t="str">
        <f>IFERROR(AVERAGE('1'!#REF!,'2'!#REF!,'3'!#REF!,'4'!#REF!,'5'!#REF!,'6'!#REF!,'7'!#REF!,'8'!#REF!,'9'!#REF!,'10'!#REF!,'11'!#REF!,'12'!#REF!,'13'!#REF!,'14'!#REF!,'15'!#REF!,'16'!#REF!,'17'!#REF!,'18'!#REF!,'19'!#REF!,'20'!#REF!,'21'!#REF!,'22'!#REF!,'23'!#REF!,'24'!#REF!,'25'!#REF!,'26'!#REF!,'27'!#REF!,'28'!#REF!,'29'!#REF!,'30'!#REF!,'31'!#REF!,'32'!#REF!,'33'!#REF!,'34'!#REF!,'35'!#REF!,'36'!I172,'37'!I173,'38'!I173,'39'!I173,'40'!I173),"")</f>
        <v/>
      </c>
      <c r="G172" s="129" t="str">
        <f>IFERROR(AVERAGE('1'!#REF!,'2'!#REF!,'3'!#REF!,'4'!#REF!,'5'!#REF!,'6'!#REF!,'7'!#REF!,'8'!#REF!,'9'!#REF!,'10'!#REF!,'11'!#REF!,'12'!#REF!,'13'!#REF!,'14'!#REF!,'15'!#REF!,'16'!#REF!,'17'!#REF!,'18'!#REF!,'19'!#REF!,'20'!#REF!,'21'!#REF!,'22'!#REF!,'23'!#REF!,'24'!#REF!,'25'!#REF!,'26'!#REF!,'27'!#REF!,'28'!#REF!,'29'!#REF!,'30'!#REF!,'31'!#REF!,'32'!#REF!,'33'!#REF!,'34'!#REF!,'35'!#REF!,'36'!O172,'37'!O173,'38'!O173,'39'!O173,'40'!O173),"")</f>
        <v/>
      </c>
      <c r="H172" s="129" t="str">
        <f>IFERROR(AVERAGE('1'!#REF!,'2'!#REF!,'3'!#REF!,'4'!#REF!,'5'!#REF!,'6'!#REF!,'7'!#REF!,'8'!#REF!,'9'!#REF!,'10'!#REF!,'11'!#REF!,'12'!#REF!,'13'!#REF!,'14'!#REF!,'15'!#REF!,'16'!#REF!,'17'!#REF!,'18'!#REF!,'19'!#REF!,'20'!#REF!,'21'!#REF!,'22'!#REF!,'23'!#REF!,'24'!#REF!,'25'!#REF!,'26'!#REF!,'27'!#REF!,'28'!#REF!,'29'!#REF!,'30'!#REF!,'31'!#REF!,'32'!#REF!,'33'!#REF!,'34'!#REF!,'35'!#REF!,'36'!U172,'37'!U173,'38'!U173,'39'!U173,'40'!U173),"")</f>
        <v/>
      </c>
      <c r="I172" s="129" t="str">
        <f>IFERROR(AVERAGE('1'!#REF!,'2'!#REF!,'3'!#REF!,'4'!#REF!,'5'!#REF!,'6'!#REF!,'7'!#REF!,'8'!#REF!,'9'!#REF!,'10'!#REF!,'11'!#REF!,'12'!#REF!,'13'!#REF!,'14'!#REF!,'15'!#REF!,'16'!#REF!,'17'!#REF!,'18'!#REF!,'19'!#REF!,'20'!#REF!,'21'!#REF!,'22'!#REF!,'23'!#REF!,'24'!#REF!,'25'!#REF!,'26'!#REF!,'27'!#REF!,'28'!#REF!,'29'!#REF!,'30'!#REF!,'31'!#REF!,'32'!#REF!,'33'!#REF!,'34'!#REF!,'35'!#REF!,'36'!AA172,'37'!AA173,'38'!AA173,'39'!AA173,'40'!AA173),"")</f>
        <v/>
      </c>
    </row>
    <row r="173" spans="2:9" ht="15.75" hidden="1" x14ac:dyDescent="0.25">
      <c r="C173" s="142">
        <f>Référentiel!C164</f>
        <v>0</v>
      </c>
      <c r="D173" s="116" t="str">
        <f t="shared" ref="D173:D188" si="9">IFERROR(AVERAGE(E173:H173),"")</f>
        <v/>
      </c>
      <c r="E173" s="116" t="str">
        <f>IFERROR(AVERAGE('1'!#REF!,'2'!#REF!,'3'!#REF!,'4'!#REF!,'5'!#REF!,'6'!#REF!,'7'!#REF!,'8'!#REF!,'9'!#REF!,'10'!#REF!,'11'!#REF!,'12'!#REF!,'13'!#REF!,'14'!#REF!,'15'!#REF!,'16'!#REF!,'17'!#REF!,'18'!#REF!,'19'!#REF!,'20'!#REF!,'21'!#REF!,'22'!#REF!,'23'!#REF!,'24'!#REF!,'25'!#REF!,'26'!#REF!,'27'!#REF!,'28'!#REF!,'29'!#REF!,'30'!#REF!,'31'!#REF!,'32'!#REF!,'33'!#REF!,'34'!#REF!,'35'!#REF!,'36'!D173,'37'!D174,'38'!D174,'39'!D174,'40'!D174),"")</f>
        <v/>
      </c>
      <c r="F173" s="116" t="str">
        <f>IFERROR(AVERAGE('1'!#REF!,'2'!#REF!,'3'!#REF!,'4'!#REF!,'5'!#REF!,'6'!#REF!,'7'!#REF!,'8'!#REF!,'9'!#REF!,'10'!#REF!,'11'!#REF!,'12'!#REF!,'13'!#REF!,'14'!#REF!,'15'!#REF!,'16'!#REF!,'17'!#REF!,'18'!#REF!,'19'!#REF!,'20'!#REF!,'21'!#REF!,'22'!#REF!,'23'!#REF!,'24'!#REF!,'25'!#REF!,'26'!#REF!,'27'!#REF!,'28'!#REF!,'29'!#REF!,'30'!#REF!,'31'!#REF!,'32'!#REF!,'33'!#REF!,'34'!#REF!,'35'!#REF!,'36'!I173,'37'!I174,'38'!I174,'39'!I174,'40'!I174),"")</f>
        <v/>
      </c>
      <c r="G173" s="116" t="str">
        <f>IFERROR(AVERAGE('1'!#REF!,'2'!#REF!,'3'!#REF!,'4'!#REF!,'5'!#REF!,'6'!#REF!,'7'!#REF!,'8'!#REF!,'9'!#REF!,'10'!#REF!,'11'!#REF!,'12'!#REF!,'13'!#REF!,'14'!#REF!,'15'!#REF!,'16'!#REF!,'17'!#REF!,'18'!#REF!,'19'!#REF!,'20'!#REF!,'21'!#REF!,'22'!#REF!,'23'!#REF!,'24'!#REF!,'25'!#REF!,'26'!#REF!,'27'!#REF!,'28'!#REF!,'29'!#REF!,'30'!#REF!,'31'!#REF!,'32'!#REF!,'33'!#REF!,'34'!#REF!,'35'!#REF!,'36'!O173,'37'!O174,'38'!O174,'39'!O174,'40'!O174),"")</f>
        <v/>
      </c>
      <c r="H173" s="116" t="str">
        <f>IFERROR(AVERAGE('1'!#REF!,'2'!#REF!,'3'!#REF!,'4'!#REF!,'5'!#REF!,'6'!#REF!,'7'!#REF!,'8'!#REF!,'9'!#REF!,'10'!#REF!,'11'!#REF!,'12'!#REF!,'13'!#REF!,'14'!#REF!,'15'!#REF!,'16'!#REF!,'17'!#REF!,'18'!#REF!,'19'!#REF!,'20'!#REF!,'21'!#REF!,'22'!#REF!,'23'!#REF!,'24'!#REF!,'25'!#REF!,'26'!#REF!,'27'!#REF!,'28'!#REF!,'29'!#REF!,'30'!#REF!,'31'!#REF!,'32'!#REF!,'33'!#REF!,'34'!#REF!,'35'!#REF!,'36'!U173,'37'!U174,'38'!U174,'39'!U174,'40'!U174),"")</f>
        <v/>
      </c>
      <c r="I173" s="116" t="str">
        <f>IFERROR(AVERAGE('1'!#REF!,'2'!#REF!,'3'!#REF!,'4'!#REF!,'5'!#REF!,'6'!#REF!,'7'!#REF!,'8'!#REF!,'9'!#REF!,'10'!#REF!,'11'!#REF!,'12'!#REF!,'13'!#REF!,'14'!#REF!,'15'!#REF!,'16'!#REF!,'17'!#REF!,'18'!#REF!,'19'!#REF!,'20'!#REF!,'21'!#REF!,'22'!#REF!,'23'!#REF!,'24'!#REF!,'25'!#REF!,'26'!#REF!,'27'!#REF!,'28'!#REF!,'29'!#REF!,'30'!#REF!,'31'!#REF!,'32'!#REF!,'33'!#REF!,'34'!#REF!,'35'!#REF!,'36'!AA173,'37'!AA174,'38'!AA174,'39'!AA174,'40'!AA174),"")</f>
        <v/>
      </c>
    </row>
    <row r="174" spans="2:9" ht="18" hidden="1" x14ac:dyDescent="0.25">
      <c r="C174" s="131">
        <f>Référentiel!C165</f>
        <v>0</v>
      </c>
      <c r="D174" s="124" t="str">
        <f t="shared" si="9"/>
        <v/>
      </c>
      <c r="E174" s="124" t="str">
        <f>IFERROR(AVERAGE('1'!#REF!,'2'!#REF!,'3'!#REF!,'4'!#REF!,'5'!#REF!,'6'!#REF!,'7'!#REF!,'8'!#REF!,'9'!#REF!,'10'!#REF!,'11'!#REF!,'12'!#REF!,'13'!#REF!,'14'!#REF!,'15'!#REF!,'16'!#REF!,'17'!#REF!,'18'!#REF!,'19'!#REF!,'20'!#REF!,'21'!#REF!,'22'!#REF!,'23'!#REF!,'24'!#REF!,'25'!#REF!,'26'!#REF!,'27'!#REF!,'28'!#REF!,'29'!#REF!,'30'!#REF!,'31'!#REF!,'32'!#REF!,'33'!#REF!,'34'!#REF!,'35'!#REF!,'36'!D174,'37'!D175,'38'!D175,'39'!D175,'40'!D175),"")</f>
        <v/>
      </c>
      <c r="F174" s="124" t="str">
        <f>IFERROR(AVERAGE('1'!#REF!,'2'!#REF!,'3'!#REF!,'4'!#REF!,'5'!#REF!,'6'!#REF!,'7'!#REF!,'8'!#REF!,'9'!#REF!,'10'!#REF!,'11'!#REF!,'12'!#REF!,'13'!#REF!,'14'!#REF!,'15'!#REF!,'16'!#REF!,'17'!#REF!,'18'!#REF!,'19'!#REF!,'20'!#REF!,'21'!#REF!,'22'!#REF!,'23'!#REF!,'24'!#REF!,'25'!#REF!,'26'!#REF!,'27'!#REF!,'28'!#REF!,'29'!#REF!,'30'!#REF!,'31'!#REF!,'32'!#REF!,'33'!#REF!,'34'!#REF!,'35'!#REF!,'36'!I174,'37'!I175,'38'!I175,'39'!I175,'40'!I175),"")</f>
        <v/>
      </c>
      <c r="G174" s="124" t="str">
        <f>IFERROR(AVERAGE('1'!#REF!,'2'!#REF!,'3'!#REF!,'4'!#REF!,'5'!#REF!,'6'!#REF!,'7'!#REF!,'8'!#REF!,'9'!#REF!,'10'!#REF!,'11'!#REF!,'12'!#REF!,'13'!#REF!,'14'!#REF!,'15'!#REF!,'16'!#REF!,'17'!#REF!,'18'!#REF!,'19'!#REF!,'20'!#REF!,'21'!#REF!,'22'!#REF!,'23'!#REF!,'24'!#REF!,'25'!#REF!,'26'!#REF!,'27'!#REF!,'28'!#REF!,'29'!#REF!,'30'!#REF!,'31'!#REF!,'32'!#REF!,'33'!#REF!,'34'!#REF!,'35'!#REF!,'36'!O174,'37'!O175,'38'!O175,'39'!O175,'40'!O175),"")</f>
        <v/>
      </c>
      <c r="H174" s="124" t="str">
        <f>IFERROR(AVERAGE('1'!#REF!,'2'!#REF!,'3'!#REF!,'4'!#REF!,'5'!#REF!,'6'!#REF!,'7'!#REF!,'8'!#REF!,'9'!#REF!,'10'!#REF!,'11'!#REF!,'12'!#REF!,'13'!#REF!,'14'!#REF!,'15'!#REF!,'16'!#REF!,'17'!#REF!,'18'!#REF!,'19'!#REF!,'20'!#REF!,'21'!#REF!,'22'!#REF!,'23'!#REF!,'24'!#REF!,'25'!#REF!,'26'!#REF!,'27'!#REF!,'28'!#REF!,'29'!#REF!,'30'!#REF!,'31'!#REF!,'32'!#REF!,'33'!#REF!,'34'!#REF!,'35'!#REF!,'36'!U174,'37'!U175,'38'!U175,'39'!U175,'40'!U175),"")</f>
        <v/>
      </c>
      <c r="I174" s="124" t="str">
        <f>IFERROR(AVERAGE('1'!#REF!,'2'!#REF!,'3'!#REF!,'4'!#REF!,'5'!#REF!,'6'!#REF!,'7'!#REF!,'8'!#REF!,'9'!#REF!,'10'!#REF!,'11'!#REF!,'12'!#REF!,'13'!#REF!,'14'!#REF!,'15'!#REF!,'16'!#REF!,'17'!#REF!,'18'!#REF!,'19'!#REF!,'20'!#REF!,'21'!#REF!,'22'!#REF!,'23'!#REF!,'24'!#REF!,'25'!#REF!,'26'!#REF!,'27'!#REF!,'28'!#REF!,'29'!#REF!,'30'!#REF!,'31'!#REF!,'32'!#REF!,'33'!#REF!,'34'!#REF!,'35'!#REF!,'36'!AA174,'37'!AA175,'38'!AA175,'39'!AA175,'40'!AA175),"")</f>
        <v/>
      </c>
    </row>
    <row r="175" spans="2:9" ht="18" hidden="1" x14ac:dyDescent="0.25">
      <c r="C175" s="131">
        <f>Référentiel!C166</f>
        <v>0</v>
      </c>
      <c r="D175" s="124" t="str">
        <f t="shared" si="9"/>
        <v/>
      </c>
      <c r="E175" s="124" t="str">
        <f>IFERROR(AVERAGE('1'!#REF!,'2'!#REF!,'3'!#REF!,'4'!#REF!,'5'!#REF!,'6'!#REF!,'7'!#REF!,'8'!#REF!,'9'!#REF!,'10'!#REF!,'11'!#REF!,'12'!#REF!,'13'!#REF!,'14'!#REF!,'15'!#REF!,'16'!#REF!,'17'!#REF!,'18'!#REF!,'19'!#REF!,'20'!#REF!,'21'!#REF!,'22'!#REF!,'23'!#REF!,'24'!#REF!,'25'!#REF!,'26'!#REF!,'27'!#REF!,'28'!#REF!,'29'!#REF!,'30'!#REF!,'31'!#REF!,'32'!#REF!,'33'!#REF!,'34'!#REF!,'35'!#REF!,'36'!D175,'37'!D176,'38'!D176,'39'!D176,'40'!D176),"")</f>
        <v/>
      </c>
      <c r="F175" s="124" t="str">
        <f>IFERROR(AVERAGE('1'!#REF!,'2'!#REF!,'3'!#REF!,'4'!#REF!,'5'!#REF!,'6'!#REF!,'7'!#REF!,'8'!#REF!,'9'!#REF!,'10'!#REF!,'11'!#REF!,'12'!#REF!,'13'!#REF!,'14'!#REF!,'15'!#REF!,'16'!#REF!,'17'!#REF!,'18'!#REF!,'19'!#REF!,'20'!#REF!,'21'!#REF!,'22'!#REF!,'23'!#REF!,'24'!#REF!,'25'!#REF!,'26'!#REF!,'27'!#REF!,'28'!#REF!,'29'!#REF!,'30'!#REF!,'31'!#REF!,'32'!#REF!,'33'!#REF!,'34'!#REF!,'35'!#REF!,'36'!I175,'37'!I176,'38'!I176,'39'!I176,'40'!I176),"")</f>
        <v/>
      </c>
      <c r="G175" s="124" t="str">
        <f>IFERROR(AVERAGE('1'!#REF!,'2'!#REF!,'3'!#REF!,'4'!#REF!,'5'!#REF!,'6'!#REF!,'7'!#REF!,'8'!#REF!,'9'!#REF!,'10'!#REF!,'11'!#REF!,'12'!#REF!,'13'!#REF!,'14'!#REF!,'15'!#REF!,'16'!#REF!,'17'!#REF!,'18'!#REF!,'19'!#REF!,'20'!#REF!,'21'!#REF!,'22'!#REF!,'23'!#REF!,'24'!#REF!,'25'!#REF!,'26'!#REF!,'27'!#REF!,'28'!#REF!,'29'!#REF!,'30'!#REF!,'31'!#REF!,'32'!#REF!,'33'!#REF!,'34'!#REF!,'35'!#REF!,'36'!O175,'37'!O176,'38'!O176,'39'!O176,'40'!O176),"")</f>
        <v/>
      </c>
      <c r="H175" s="124" t="str">
        <f>IFERROR(AVERAGE('1'!#REF!,'2'!#REF!,'3'!#REF!,'4'!#REF!,'5'!#REF!,'6'!#REF!,'7'!#REF!,'8'!#REF!,'9'!#REF!,'10'!#REF!,'11'!#REF!,'12'!#REF!,'13'!#REF!,'14'!#REF!,'15'!#REF!,'16'!#REF!,'17'!#REF!,'18'!#REF!,'19'!#REF!,'20'!#REF!,'21'!#REF!,'22'!#REF!,'23'!#REF!,'24'!#REF!,'25'!#REF!,'26'!#REF!,'27'!#REF!,'28'!#REF!,'29'!#REF!,'30'!#REF!,'31'!#REF!,'32'!#REF!,'33'!#REF!,'34'!#REF!,'35'!#REF!,'36'!U175,'37'!U176,'38'!U176,'39'!U176,'40'!U176),"")</f>
        <v/>
      </c>
      <c r="I175" s="124" t="str">
        <f>IFERROR(AVERAGE('1'!#REF!,'2'!#REF!,'3'!#REF!,'4'!#REF!,'5'!#REF!,'6'!#REF!,'7'!#REF!,'8'!#REF!,'9'!#REF!,'10'!#REF!,'11'!#REF!,'12'!#REF!,'13'!#REF!,'14'!#REF!,'15'!#REF!,'16'!#REF!,'17'!#REF!,'18'!#REF!,'19'!#REF!,'20'!#REF!,'21'!#REF!,'22'!#REF!,'23'!#REF!,'24'!#REF!,'25'!#REF!,'26'!#REF!,'27'!#REF!,'28'!#REF!,'29'!#REF!,'30'!#REF!,'31'!#REF!,'32'!#REF!,'33'!#REF!,'34'!#REF!,'35'!#REF!,'36'!AA175,'37'!AA176,'38'!AA176,'39'!AA176,'40'!AA176),"")</f>
        <v/>
      </c>
    </row>
    <row r="176" spans="2:9" ht="18" hidden="1" x14ac:dyDescent="0.25">
      <c r="C176" s="131">
        <f>Référentiel!C167</f>
        <v>0</v>
      </c>
      <c r="D176" s="124" t="str">
        <f t="shared" si="9"/>
        <v/>
      </c>
      <c r="E176" s="124" t="str">
        <f>IFERROR(AVERAGE('1'!#REF!,'2'!#REF!,'3'!#REF!,'4'!#REF!,'5'!#REF!,'6'!#REF!,'7'!#REF!,'8'!#REF!,'9'!#REF!,'10'!#REF!,'11'!#REF!,'12'!#REF!,'13'!#REF!,'14'!#REF!,'15'!#REF!,'16'!#REF!,'17'!#REF!,'18'!#REF!,'19'!#REF!,'20'!#REF!,'21'!#REF!,'22'!#REF!,'23'!#REF!,'24'!#REF!,'25'!#REF!,'26'!#REF!,'27'!#REF!,'28'!#REF!,'29'!#REF!,'30'!#REF!,'31'!#REF!,'32'!#REF!,'33'!#REF!,'34'!#REF!,'35'!#REF!,'36'!D176,'37'!D177,'38'!D177,'39'!D177,'40'!D177),"")</f>
        <v/>
      </c>
      <c r="F176" s="124" t="str">
        <f>IFERROR(AVERAGE('1'!#REF!,'2'!#REF!,'3'!#REF!,'4'!#REF!,'5'!#REF!,'6'!#REF!,'7'!#REF!,'8'!#REF!,'9'!#REF!,'10'!#REF!,'11'!#REF!,'12'!#REF!,'13'!#REF!,'14'!#REF!,'15'!#REF!,'16'!#REF!,'17'!#REF!,'18'!#REF!,'19'!#REF!,'20'!#REF!,'21'!#REF!,'22'!#REF!,'23'!#REF!,'24'!#REF!,'25'!#REF!,'26'!#REF!,'27'!#REF!,'28'!#REF!,'29'!#REF!,'30'!#REF!,'31'!#REF!,'32'!#REF!,'33'!#REF!,'34'!#REF!,'35'!#REF!,'36'!I176,'37'!I177,'38'!I177,'39'!I177,'40'!I177),"")</f>
        <v/>
      </c>
      <c r="G176" s="124" t="str">
        <f>IFERROR(AVERAGE('1'!#REF!,'2'!#REF!,'3'!#REF!,'4'!#REF!,'5'!#REF!,'6'!#REF!,'7'!#REF!,'8'!#REF!,'9'!#REF!,'10'!#REF!,'11'!#REF!,'12'!#REF!,'13'!#REF!,'14'!#REF!,'15'!#REF!,'16'!#REF!,'17'!#REF!,'18'!#REF!,'19'!#REF!,'20'!#REF!,'21'!#REF!,'22'!#REF!,'23'!#REF!,'24'!#REF!,'25'!#REF!,'26'!#REF!,'27'!#REF!,'28'!#REF!,'29'!#REF!,'30'!#REF!,'31'!#REF!,'32'!#REF!,'33'!#REF!,'34'!#REF!,'35'!#REF!,'36'!O176,'37'!O177,'38'!O177,'39'!O177,'40'!O177),"")</f>
        <v/>
      </c>
      <c r="H176" s="124" t="str">
        <f>IFERROR(AVERAGE('1'!#REF!,'2'!#REF!,'3'!#REF!,'4'!#REF!,'5'!#REF!,'6'!#REF!,'7'!#REF!,'8'!#REF!,'9'!#REF!,'10'!#REF!,'11'!#REF!,'12'!#REF!,'13'!#REF!,'14'!#REF!,'15'!#REF!,'16'!#REF!,'17'!#REF!,'18'!#REF!,'19'!#REF!,'20'!#REF!,'21'!#REF!,'22'!#REF!,'23'!#REF!,'24'!#REF!,'25'!#REF!,'26'!#REF!,'27'!#REF!,'28'!#REF!,'29'!#REF!,'30'!#REF!,'31'!#REF!,'32'!#REF!,'33'!#REF!,'34'!#REF!,'35'!#REF!,'36'!U176,'37'!U177,'38'!U177,'39'!U177,'40'!U177),"")</f>
        <v/>
      </c>
      <c r="I176" s="124" t="str">
        <f>IFERROR(AVERAGE('1'!#REF!,'2'!#REF!,'3'!#REF!,'4'!#REF!,'5'!#REF!,'6'!#REF!,'7'!#REF!,'8'!#REF!,'9'!#REF!,'10'!#REF!,'11'!#REF!,'12'!#REF!,'13'!#REF!,'14'!#REF!,'15'!#REF!,'16'!#REF!,'17'!#REF!,'18'!#REF!,'19'!#REF!,'20'!#REF!,'21'!#REF!,'22'!#REF!,'23'!#REF!,'24'!#REF!,'25'!#REF!,'26'!#REF!,'27'!#REF!,'28'!#REF!,'29'!#REF!,'30'!#REF!,'31'!#REF!,'32'!#REF!,'33'!#REF!,'34'!#REF!,'35'!#REF!,'36'!AA176,'37'!AA177,'38'!AA177,'39'!AA177,'40'!AA177),"")</f>
        <v/>
      </c>
    </row>
    <row r="177" spans="3:9" ht="18" hidden="1" x14ac:dyDescent="0.25">
      <c r="C177" s="131">
        <f>Référentiel!C168</f>
        <v>0</v>
      </c>
      <c r="D177" s="124" t="str">
        <f t="shared" si="9"/>
        <v/>
      </c>
      <c r="E177" s="124" t="str">
        <f>IFERROR(AVERAGE('1'!#REF!,'2'!#REF!,'3'!#REF!,'4'!#REF!,'5'!#REF!,'6'!#REF!,'7'!#REF!,'8'!#REF!,'9'!#REF!,'10'!#REF!,'11'!#REF!,'12'!#REF!,'13'!#REF!,'14'!#REF!,'15'!#REF!,'16'!#REF!,'17'!#REF!,'18'!#REF!,'19'!#REF!,'20'!#REF!,'21'!#REF!,'22'!#REF!,'23'!#REF!,'24'!#REF!,'25'!#REF!,'26'!#REF!,'27'!#REF!,'28'!#REF!,'29'!#REF!,'30'!#REF!,'31'!#REF!,'32'!#REF!,'33'!#REF!,'34'!#REF!,'35'!#REF!,'36'!D177,'37'!D178,'38'!D178,'39'!D178,'40'!D178),"")</f>
        <v/>
      </c>
      <c r="F177" s="124" t="str">
        <f>IFERROR(AVERAGE('1'!#REF!,'2'!#REF!,'3'!#REF!,'4'!#REF!,'5'!#REF!,'6'!#REF!,'7'!#REF!,'8'!#REF!,'9'!#REF!,'10'!#REF!,'11'!#REF!,'12'!#REF!,'13'!#REF!,'14'!#REF!,'15'!#REF!,'16'!#REF!,'17'!#REF!,'18'!#REF!,'19'!#REF!,'20'!#REF!,'21'!#REF!,'22'!#REF!,'23'!#REF!,'24'!#REF!,'25'!#REF!,'26'!#REF!,'27'!#REF!,'28'!#REF!,'29'!#REF!,'30'!#REF!,'31'!#REF!,'32'!#REF!,'33'!#REF!,'34'!#REF!,'35'!#REF!,'36'!I177,'37'!I178,'38'!I178,'39'!I178,'40'!I178),"")</f>
        <v/>
      </c>
      <c r="G177" s="124" t="str">
        <f>IFERROR(AVERAGE('1'!#REF!,'2'!#REF!,'3'!#REF!,'4'!#REF!,'5'!#REF!,'6'!#REF!,'7'!#REF!,'8'!#REF!,'9'!#REF!,'10'!#REF!,'11'!#REF!,'12'!#REF!,'13'!#REF!,'14'!#REF!,'15'!#REF!,'16'!#REF!,'17'!#REF!,'18'!#REF!,'19'!#REF!,'20'!#REF!,'21'!#REF!,'22'!#REF!,'23'!#REF!,'24'!#REF!,'25'!#REF!,'26'!#REF!,'27'!#REF!,'28'!#REF!,'29'!#REF!,'30'!#REF!,'31'!#REF!,'32'!#REF!,'33'!#REF!,'34'!#REF!,'35'!#REF!,'36'!O177,'37'!O178,'38'!O178,'39'!O178,'40'!O178),"")</f>
        <v/>
      </c>
      <c r="H177" s="124" t="str">
        <f>IFERROR(AVERAGE('1'!#REF!,'2'!#REF!,'3'!#REF!,'4'!#REF!,'5'!#REF!,'6'!#REF!,'7'!#REF!,'8'!#REF!,'9'!#REF!,'10'!#REF!,'11'!#REF!,'12'!#REF!,'13'!#REF!,'14'!#REF!,'15'!#REF!,'16'!#REF!,'17'!#REF!,'18'!#REF!,'19'!#REF!,'20'!#REF!,'21'!#REF!,'22'!#REF!,'23'!#REF!,'24'!#REF!,'25'!#REF!,'26'!#REF!,'27'!#REF!,'28'!#REF!,'29'!#REF!,'30'!#REF!,'31'!#REF!,'32'!#REF!,'33'!#REF!,'34'!#REF!,'35'!#REF!,'36'!U177,'37'!U178,'38'!U178,'39'!U178,'40'!U178),"")</f>
        <v/>
      </c>
      <c r="I177" s="124" t="str">
        <f>IFERROR(AVERAGE('1'!#REF!,'2'!#REF!,'3'!#REF!,'4'!#REF!,'5'!#REF!,'6'!#REF!,'7'!#REF!,'8'!#REF!,'9'!#REF!,'10'!#REF!,'11'!#REF!,'12'!#REF!,'13'!#REF!,'14'!#REF!,'15'!#REF!,'16'!#REF!,'17'!#REF!,'18'!#REF!,'19'!#REF!,'20'!#REF!,'21'!#REF!,'22'!#REF!,'23'!#REF!,'24'!#REF!,'25'!#REF!,'26'!#REF!,'27'!#REF!,'28'!#REF!,'29'!#REF!,'30'!#REF!,'31'!#REF!,'32'!#REF!,'33'!#REF!,'34'!#REF!,'35'!#REF!,'36'!AA177,'37'!AA178,'38'!AA178,'39'!AA178,'40'!AA178),"")</f>
        <v/>
      </c>
    </row>
    <row r="178" spans="3:9" ht="18" hidden="1" x14ac:dyDescent="0.25">
      <c r="C178" s="131">
        <f>Référentiel!C169</f>
        <v>0</v>
      </c>
      <c r="D178" s="124" t="str">
        <f t="shared" si="9"/>
        <v/>
      </c>
      <c r="E178" s="124" t="str">
        <f>IFERROR(AVERAGE('1'!#REF!,'2'!#REF!,'3'!#REF!,'4'!#REF!,'5'!#REF!,'6'!#REF!,'7'!#REF!,'8'!#REF!,'9'!#REF!,'10'!#REF!,'11'!#REF!,'12'!#REF!,'13'!#REF!,'14'!#REF!,'15'!#REF!,'16'!#REF!,'17'!#REF!,'18'!#REF!,'19'!#REF!,'20'!#REF!,'21'!#REF!,'22'!#REF!,'23'!#REF!,'24'!#REF!,'25'!#REF!,'26'!#REF!,'27'!#REF!,'28'!#REF!,'29'!#REF!,'30'!#REF!,'31'!#REF!,'32'!#REF!,'33'!#REF!,'34'!#REF!,'35'!#REF!,'36'!D178,'37'!D179,'38'!D179,'39'!D179,'40'!D179),"")</f>
        <v/>
      </c>
      <c r="F178" s="124" t="str">
        <f>IFERROR(AVERAGE('1'!#REF!,'2'!#REF!,'3'!#REF!,'4'!#REF!,'5'!#REF!,'6'!#REF!,'7'!#REF!,'8'!#REF!,'9'!#REF!,'10'!#REF!,'11'!#REF!,'12'!#REF!,'13'!#REF!,'14'!#REF!,'15'!#REF!,'16'!#REF!,'17'!#REF!,'18'!#REF!,'19'!#REF!,'20'!#REF!,'21'!#REF!,'22'!#REF!,'23'!#REF!,'24'!#REF!,'25'!#REF!,'26'!#REF!,'27'!#REF!,'28'!#REF!,'29'!#REF!,'30'!#REF!,'31'!#REF!,'32'!#REF!,'33'!#REF!,'34'!#REF!,'35'!#REF!,'36'!I178,'37'!I179,'38'!I179,'39'!I179,'40'!I179),"")</f>
        <v/>
      </c>
      <c r="G178" s="124" t="str">
        <f>IFERROR(AVERAGE('1'!#REF!,'2'!#REF!,'3'!#REF!,'4'!#REF!,'5'!#REF!,'6'!#REF!,'7'!#REF!,'8'!#REF!,'9'!#REF!,'10'!#REF!,'11'!#REF!,'12'!#REF!,'13'!#REF!,'14'!#REF!,'15'!#REF!,'16'!#REF!,'17'!#REF!,'18'!#REF!,'19'!#REF!,'20'!#REF!,'21'!#REF!,'22'!#REF!,'23'!#REF!,'24'!#REF!,'25'!#REF!,'26'!#REF!,'27'!#REF!,'28'!#REF!,'29'!#REF!,'30'!#REF!,'31'!#REF!,'32'!#REF!,'33'!#REF!,'34'!#REF!,'35'!#REF!,'36'!O178,'37'!O179,'38'!O179,'39'!O179,'40'!O179),"")</f>
        <v/>
      </c>
      <c r="H178" s="124" t="str">
        <f>IFERROR(AVERAGE('1'!#REF!,'2'!#REF!,'3'!#REF!,'4'!#REF!,'5'!#REF!,'6'!#REF!,'7'!#REF!,'8'!#REF!,'9'!#REF!,'10'!#REF!,'11'!#REF!,'12'!#REF!,'13'!#REF!,'14'!#REF!,'15'!#REF!,'16'!#REF!,'17'!#REF!,'18'!#REF!,'19'!#REF!,'20'!#REF!,'21'!#REF!,'22'!#REF!,'23'!#REF!,'24'!#REF!,'25'!#REF!,'26'!#REF!,'27'!#REF!,'28'!#REF!,'29'!#REF!,'30'!#REF!,'31'!#REF!,'32'!#REF!,'33'!#REF!,'34'!#REF!,'35'!#REF!,'36'!U178,'37'!U179,'38'!U179,'39'!U179,'40'!U179),"")</f>
        <v/>
      </c>
      <c r="I178" s="124" t="str">
        <f>IFERROR(AVERAGE('1'!#REF!,'2'!#REF!,'3'!#REF!,'4'!#REF!,'5'!#REF!,'6'!#REF!,'7'!#REF!,'8'!#REF!,'9'!#REF!,'10'!#REF!,'11'!#REF!,'12'!#REF!,'13'!#REF!,'14'!#REF!,'15'!#REF!,'16'!#REF!,'17'!#REF!,'18'!#REF!,'19'!#REF!,'20'!#REF!,'21'!#REF!,'22'!#REF!,'23'!#REF!,'24'!#REF!,'25'!#REF!,'26'!#REF!,'27'!#REF!,'28'!#REF!,'29'!#REF!,'30'!#REF!,'31'!#REF!,'32'!#REF!,'33'!#REF!,'34'!#REF!,'35'!#REF!,'36'!AA178,'37'!AA179,'38'!AA179,'39'!AA179,'40'!AA179),"")</f>
        <v/>
      </c>
    </row>
    <row r="179" spans="3:9" ht="18" hidden="1" x14ac:dyDescent="0.25">
      <c r="C179" s="131">
        <f>Référentiel!C170</f>
        <v>0</v>
      </c>
      <c r="D179" s="124" t="str">
        <f t="shared" si="9"/>
        <v/>
      </c>
      <c r="E179" s="124" t="str">
        <f>IFERROR(AVERAGE('1'!#REF!,'2'!#REF!,'3'!#REF!,'4'!#REF!,'5'!#REF!,'6'!#REF!,'7'!#REF!,'8'!#REF!,'9'!#REF!,'10'!#REF!,'11'!#REF!,'12'!#REF!,'13'!#REF!,'14'!#REF!,'15'!#REF!,'16'!#REF!,'17'!#REF!,'18'!#REF!,'19'!#REF!,'20'!#REF!,'21'!#REF!,'22'!#REF!,'23'!#REF!,'24'!#REF!,'25'!#REF!,'26'!#REF!,'27'!#REF!,'28'!#REF!,'29'!#REF!,'30'!#REF!,'31'!#REF!,'32'!#REF!,'33'!#REF!,'34'!#REF!,'35'!#REF!,'36'!D179,'37'!D180,'38'!D180,'39'!D180,'40'!D180),"")</f>
        <v/>
      </c>
      <c r="F179" s="124" t="str">
        <f>IFERROR(AVERAGE('1'!#REF!,'2'!#REF!,'3'!#REF!,'4'!#REF!,'5'!#REF!,'6'!#REF!,'7'!#REF!,'8'!#REF!,'9'!#REF!,'10'!#REF!,'11'!#REF!,'12'!#REF!,'13'!#REF!,'14'!#REF!,'15'!#REF!,'16'!#REF!,'17'!#REF!,'18'!#REF!,'19'!#REF!,'20'!#REF!,'21'!#REF!,'22'!#REF!,'23'!#REF!,'24'!#REF!,'25'!#REF!,'26'!#REF!,'27'!#REF!,'28'!#REF!,'29'!#REF!,'30'!#REF!,'31'!#REF!,'32'!#REF!,'33'!#REF!,'34'!#REF!,'35'!#REF!,'36'!I179,'37'!I180,'38'!I180,'39'!I180,'40'!I180),"")</f>
        <v/>
      </c>
      <c r="G179" s="124" t="str">
        <f>IFERROR(AVERAGE('1'!#REF!,'2'!#REF!,'3'!#REF!,'4'!#REF!,'5'!#REF!,'6'!#REF!,'7'!#REF!,'8'!#REF!,'9'!#REF!,'10'!#REF!,'11'!#REF!,'12'!#REF!,'13'!#REF!,'14'!#REF!,'15'!#REF!,'16'!#REF!,'17'!#REF!,'18'!#REF!,'19'!#REF!,'20'!#REF!,'21'!#REF!,'22'!#REF!,'23'!#REF!,'24'!#REF!,'25'!#REF!,'26'!#REF!,'27'!#REF!,'28'!#REF!,'29'!#REF!,'30'!#REF!,'31'!#REF!,'32'!#REF!,'33'!#REF!,'34'!#REF!,'35'!#REF!,'36'!O179,'37'!O180,'38'!O180,'39'!O180,'40'!O180),"")</f>
        <v/>
      </c>
      <c r="H179" s="124" t="str">
        <f>IFERROR(AVERAGE('1'!#REF!,'2'!#REF!,'3'!#REF!,'4'!#REF!,'5'!#REF!,'6'!#REF!,'7'!#REF!,'8'!#REF!,'9'!#REF!,'10'!#REF!,'11'!#REF!,'12'!#REF!,'13'!#REF!,'14'!#REF!,'15'!#REF!,'16'!#REF!,'17'!#REF!,'18'!#REF!,'19'!#REF!,'20'!#REF!,'21'!#REF!,'22'!#REF!,'23'!#REF!,'24'!#REF!,'25'!#REF!,'26'!#REF!,'27'!#REF!,'28'!#REF!,'29'!#REF!,'30'!#REF!,'31'!#REF!,'32'!#REF!,'33'!#REF!,'34'!#REF!,'35'!#REF!,'36'!U179,'37'!U180,'38'!U180,'39'!U180,'40'!U180),"")</f>
        <v/>
      </c>
      <c r="I179" s="124" t="str">
        <f>IFERROR(AVERAGE('1'!#REF!,'2'!#REF!,'3'!#REF!,'4'!#REF!,'5'!#REF!,'6'!#REF!,'7'!#REF!,'8'!#REF!,'9'!#REF!,'10'!#REF!,'11'!#REF!,'12'!#REF!,'13'!#REF!,'14'!#REF!,'15'!#REF!,'16'!#REF!,'17'!#REF!,'18'!#REF!,'19'!#REF!,'20'!#REF!,'21'!#REF!,'22'!#REF!,'23'!#REF!,'24'!#REF!,'25'!#REF!,'26'!#REF!,'27'!#REF!,'28'!#REF!,'29'!#REF!,'30'!#REF!,'31'!#REF!,'32'!#REF!,'33'!#REF!,'34'!#REF!,'35'!#REF!,'36'!AA179,'37'!AA180,'38'!AA180,'39'!AA180,'40'!AA180),"")</f>
        <v/>
      </c>
    </row>
    <row r="180" spans="3:9" ht="18" hidden="1" x14ac:dyDescent="0.25">
      <c r="C180" s="131">
        <f>Référentiel!C171</f>
        <v>0</v>
      </c>
      <c r="D180" s="124" t="str">
        <f t="shared" si="9"/>
        <v/>
      </c>
      <c r="E180" s="124" t="str">
        <f>IFERROR(AVERAGE('1'!#REF!,'2'!#REF!,'3'!#REF!,'4'!#REF!,'5'!#REF!,'6'!#REF!,'7'!#REF!,'8'!#REF!,'9'!#REF!,'10'!#REF!,'11'!#REF!,'12'!#REF!,'13'!#REF!,'14'!#REF!,'15'!#REF!,'16'!#REF!,'17'!#REF!,'18'!#REF!,'19'!#REF!,'20'!#REF!,'21'!#REF!,'22'!#REF!,'23'!#REF!,'24'!#REF!,'25'!#REF!,'26'!#REF!,'27'!#REF!,'28'!#REF!,'29'!#REF!,'30'!#REF!,'31'!#REF!,'32'!#REF!,'33'!#REF!,'34'!#REF!,'35'!#REF!,'36'!D180,'37'!D181,'38'!D181,'39'!D181,'40'!D181),"")</f>
        <v/>
      </c>
      <c r="F180" s="124" t="str">
        <f>IFERROR(AVERAGE('1'!#REF!,'2'!#REF!,'3'!#REF!,'4'!#REF!,'5'!#REF!,'6'!#REF!,'7'!#REF!,'8'!#REF!,'9'!#REF!,'10'!#REF!,'11'!#REF!,'12'!#REF!,'13'!#REF!,'14'!#REF!,'15'!#REF!,'16'!#REF!,'17'!#REF!,'18'!#REF!,'19'!#REF!,'20'!#REF!,'21'!#REF!,'22'!#REF!,'23'!#REF!,'24'!#REF!,'25'!#REF!,'26'!#REF!,'27'!#REF!,'28'!#REF!,'29'!#REF!,'30'!#REF!,'31'!#REF!,'32'!#REF!,'33'!#REF!,'34'!#REF!,'35'!#REF!,'36'!I180,'37'!I181,'38'!I181,'39'!I181,'40'!I181),"")</f>
        <v/>
      </c>
      <c r="G180" s="124" t="str">
        <f>IFERROR(AVERAGE('1'!#REF!,'2'!#REF!,'3'!#REF!,'4'!#REF!,'5'!#REF!,'6'!#REF!,'7'!#REF!,'8'!#REF!,'9'!#REF!,'10'!#REF!,'11'!#REF!,'12'!#REF!,'13'!#REF!,'14'!#REF!,'15'!#REF!,'16'!#REF!,'17'!#REF!,'18'!#REF!,'19'!#REF!,'20'!#REF!,'21'!#REF!,'22'!#REF!,'23'!#REF!,'24'!#REF!,'25'!#REF!,'26'!#REF!,'27'!#REF!,'28'!#REF!,'29'!#REF!,'30'!#REF!,'31'!#REF!,'32'!#REF!,'33'!#REF!,'34'!#REF!,'35'!#REF!,'36'!O180,'37'!O181,'38'!O181,'39'!O181,'40'!O181),"")</f>
        <v/>
      </c>
      <c r="H180" s="124" t="str">
        <f>IFERROR(AVERAGE('1'!#REF!,'2'!#REF!,'3'!#REF!,'4'!#REF!,'5'!#REF!,'6'!#REF!,'7'!#REF!,'8'!#REF!,'9'!#REF!,'10'!#REF!,'11'!#REF!,'12'!#REF!,'13'!#REF!,'14'!#REF!,'15'!#REF!,'16'!#REF!,'17'!#REF!,'18'!#REF!,'19'!#REF!,'20'!#REF!,'21'!#REF!,'22'!#REF!,'23'!#REF!,'24'!#REF!,'25'!#REF!,'26'!#REF!,'27'!#REF!,'28'!#REF!,'29'!#REF!,'30'!#REF!,'31'!#REF!,'32'!#REF!,'33'!#REF!,'34'!#REF!,'35'!#REF!,'36'!U180,'37'!U181,'38'!U181,'39'!U181,'40'!U181),"")</f>
        <v/>
      </c>
      <c r="I180" s="124" t="str">
        <f>IFERROR(AVERAGE('1'!#REF!,'2'!#REF!,'3'!#REF!,'4'!#REF!,'5'!#REF!,'6'!#REF!,'7'!#REF!,'8'!#REF!,'9'!#REF!,'10'!#REF!,'11'!#REF!,'12'!#REF!,'13'!#REF!,'14'!#REF!,'15'!#REF!,'16'!#REF!,'17'!#REF!,'18'!#REF!,'19'!#REF!,'20'!#REF!,'21'!#REF!,'22'!#REF!,'23'!#REF!,'24'!#REF!,'25'!#REF!,'26'!#REF!,'27'!#REF!,'28'!#REF!,'29'!#REF!,'30'!#REF!,'31'!#REF!,'32'!#REF!,'33'!#REF!,'34'!#REF!,'35'!#REF!,'36'!AA180,'37'!AA181,'38'!AA181,'39'!AA181,'40'!AA181),"")</f>
        <v/>
      </c>
    </row>
    <row r="181" spans="3:9" ht="18" hidden="1" x14ac:dyDescent="0.25">
      <c r="C181" s="131">
        <f>Référentiel!C172</f>
        <v>0</v>
      </c>
      <c r="D181" s="124" t="str">
        <f t="shared" si="9"/>
        <v/>
      </c>
      <c r="E181" s="124" t="str">
        <f>IFERROR(AVERAGE('1'!#REF!,'2'!#REF!,'3'!#REF!,'4'!#REF!,'5'!#REF!,'6'!#REF!,'7'!#REF!,'8'!#REF!,'9'!#REF!,'10'!#REF!,'11'!#REF!,'12'!#REF!,'13'!#REF!,'14'!#REF!,'15'!#REF!,'16'!#REF!,'17'!#REF!,'18'!#REF!,'19'!#REF!,'20'!#REF!,'21'!#REF!,'22'!#REF!,'23'!#REF!,'24'!#REF!,'25'!#REF!,'26'!#REF!,'27'!#REF!,'28'!#REF!,'29'!#REF!,'30'!#REF!,'31'!#REF!,'32'!#REF!,'33'!#REF!,'34'!#REF!,'35'!#REF!,'36'!D181,'37'!D182,'38'!D182,'39'!D182,'40'!D182),"")</f>
        <v/>
      </c>
      <c r="F181" s="124" t="str">
        <f>IFERROR(AVERAGE('1'!#REF!,'2'!#REF!,'3'!#REF!,'4'!#REF!,'5'!#REF!,'6'!#REF!,'7'!#REF!,'8'!#REF!,'9'!#REF!,'10'!#REF!,'11'!#REF!,'12'!#REF!,'13'!#REF!,'14'!#REF!,'15'!#REF!,'16'!#REF!,'17'!#REF!,'18'!#REF!,'19'!#REF!,'20'!#REF!,'21'!#REF!,'22'!#REF!,'23'!#REF!,'24'!#REF!,'25'!#REF!,'26'!#REF!,'27'!#REF!,'28'!#REF!,'29'!#REF!,'30'!#REF!,'31'!#REF!,'32'!#REF!,'33'!#REF!,'34'!#REF!,'35'!#REF!,'36'!I181,'37'!I182,'38'!I182,'39'!I182,'40'!I182),"")</f>
        <v/>
      </c>
      <c r="G181" s="124" t="str">
        <f>IFERROR(AVERAGE('1'!#REF!,'2'!#REF!,'3'!#REF!,'4'!#REF!,'5'!#REF!,'6'!#REF!,'7'!#REF!,'8'!#REF!,'9'!#REF!,'10'!#REF!,'11'!#REF!,'12'!#REF!,'13'!#REF!,'14'!#REF!,'15'!#REF!,'16'!#REF!,'17'!#REF!,'18'!#REF!,'19'!#REF!,'20'!#REF!,'21'!#REF!,'22'!#REF!,'23'!#REF!,'24'!#REF!,'25'!#REF!,'26'!#REF!,'27'!#REF!,'28'!#REF!,'29'!#REF!,'30'!#REF!,'31'!#REF!,'32'!#REF!,'33'!#REF!,'34'!#REF!,'35'!#REF!,'36'!O181,'37'!O182,'38'!O182,'39'!O182,'40'!O182),"")</f>
        <v/>
      </c>
      <c r="H181" s="124" t="str">
        <f>IFERROR(AVERAGE('1'!#REF!,'2'!#REF!,'3'!#REF!,'4'!#REF!,'5'!#REF!,'6'!#REF!,'7'!#REF!,'8'!#REF!,'9'!#REF!,'10'!#REF!,'11'!#REF!,'12'!#REF!,'13'!#REF!,'14'!#REF!,'15'!#REF!,'16'!#REF!,'17'!#REF!,'18'!#REF!,'19'!#REF!,'20'!#REF!,'21'!#REF!,'22'!#REF!,'23'!#REF!,'24'!#REF!,'25'!#REF!,'26'!#REF!,'27'!#REF!,'28'!#REF!,'29'!#REF!,'30'!#REF!,'31'!#REF!,'32'!#REF!,'33'!#REF!,'34'!#REF!,'35'!#REF!,'36'!U181,'37'!U182,'38'!U182,'39'!U182,'40'!U182),"")</f>
        <v/>
      </c>
      <c r="I181" s="124" t="str">
        <f>IFERROR(AVERAGE('1'!#REF!,'2'!#REF!,'3'!#REF!,'4'!#REF!,'5'!#REF!,'6'!#REF!,'7'!#REF!,'8'!#REF!,'9'!#REF!,'10'!#REF!,'11'!#REF!,'12'!#REF!,'13'!#REF!,'14'!#REF!,'15'!#REF!,'16'!#REF!,'17'!#REF!,'18'!#REF!,'19'!#REF!,'20'!#REF!,'21'!#REF!,'22'!#REF!,'23'!#REF!,'24'!#REF!,'25'!#REF!,'26'!#REF!,'27'!#REF!,'28'!#REF!,'29'!#REF!,'30'!#REF!,'31'!#REF!,'32'!#REF!,'33'!#REF!,'34'!#REF!,'35'!#REF!,'36'!AA181,'37'!AA182,'38'!AA182,'39'!AA182,'40'!AA182),"")</f>
        <v/>
      </c>
    </row>
    <row r="182" spans="3:9" ht="18" hidden="1" x14ac:dyDescent="0.25">
      <c r="C182" s="131">
        <f>Référentiel!C173</f>
        <v>0</v>
      </c>
      <c r="D182" s="124" t="str">
        <f t="shared" si="9"/>
        <v/>
      </c>
      <c r="E182" s="124" t="str">
        <f>IFERROR(AVERAGE('1'!#REF!,'2'!#REF!,'3'!#REF!,'4'!#REF!,'5'!#REF!,'6'!#REF!,'7'!#REF!,'8'!#REF!,'9'!#REF!,'10'!#REF!,'11'!#REF!,'12'!#REF!,'13'!#REF!,'14'!#REF!,'15'!#REF!,'16'!#REF!,'17'!#REF!,'18'!#REF!,'19'!#REF!,'20'!#REF!,'21'!#REF!,'22'!#REF!,'23'!#REF!,'24'!#REF!,'25'!#REF!,'26'!#REF!,'27'!#REF!,'28'!#REF!,'29'!#REF!,'30'!#REF!,'31'!#REF!,'32'!#REF!,'33'!#REF!,'34'!#REF!,'35'!#REF!,'36'!D182,'37'!D183,'38'!D183,'39'!D183,'40'!D183),"")</f>
        <v/>
      </c>
      <c r="F182" s="124" t="str">
        <f>IFERROR(AVERAGE('1'!#REF!,'2'!#REF!,'3'!#REF!,'4'!#REF!,'5'!#REF!,'6'!#REF!,'7'!#REF!,'8'!#REF!,'9'!#REF!,'10'!#REF!,'11'!#REF!,'12'!#REF!,'13'!#REF!,'14'!#REF!,'15'!#REF!,'16'!#REF!,'17'!#REF!,'18'!#REF!,'19'!#REF!,'20'!#REF!,'21'!#REF!,'22'!#REF!,'23'!#REF!,'24'!#REF!,'25'!#REF!,'26'!#REF!,'27'!#REF!,'28'!#REF!,'29'!#REF!,'30'!#REF!,'31'!#REF!,'32'!#REF!,'33'!#REF!,'34'!#REF!,'35'!#REF!,'36'!I182,'37'!I183,'38'!I183,'39'!I183,'40'!I183),"")</f>
        <v/>
      </c>
      <c r="G182" s="124" t="str">
        <f>IFERROR(AVERAGE('1'!#REF!,'2'!#REF!,'3'!#REF!,'4'!#REF!,'5'!#REF!,'6'!#REF!,'7'!#REF!,'8'!#REF!,'9'!#REF!,'10'!#REF!,'11'!#REF!,'12'!#REF!,'13'!#REF!,'14'!#REF!,'15'!#REF!,'16'!#REF!,'17'!#REF!,'18'!#REF!,'19'!#REF!,'20'!#REF!,'21'!#REF!,'22'!#REF!,'23'!#REF!,'24'!#REF!,'25'!#REF!,'26'!#REF!,'27'!#REF!,'28'!#REF!,'29'!#REF!,'30'!#REF!,'31'!#REF!,'32'!#REF!,'33'!#REF!,'34'!#REF!,'35'!#REF!,'36'!O182,'37'!O183,'38'!O183,'39'!O183,'40'!O183),"")</f>
        <v/>
      </c>
      <c r="H182" s="124" t="str">
        <f>IFERROR(AVERAGE('1'!#REF!,'2'!#REF!,'3'!#REF!,'4'!#REF!,'5'!#REF!,'6'!#REF!,'7'!#REF!,'8'!#REF!,'9'!#REF!,'10'!#REF!,'11'!#REF!,'12'!#REF!,'13'!#REF!,'14'!#REF!,'15'!#REF!,'16'!#REF!,'17'!#REF!,'18'!#REF!,'19'!#REF!,'20'!#REF!,'21'!#REF!,'22'!#REF!,'23'!#REF!,'24'!#REF!,'25'!#REF!,'26'!#REF!,'27'!#REF!,'28'!#REF!,'29'!#REF!,'30'!#REF!,'31'!#REF!,'32'!#REF!,'33'!#REF!,'34'!#REF!,'35'!#REF!,'36'!U182,'37'!U183,'38'!U183,'39'!U183,'40'!U183),"")</f>
        <v/>
      </c>
      <c r="I182" s="124" t="str">
        <f>IFERROR(AVERAGE('1'!#REF!,'2'!#REF!,'3'!#REF!,'4'!#REF!,'5'!#REF!,'6'!#REF!,'7'!#REF!,'8'!#REF!,'9'!#REF!,'10'!#REF!,'11'!#REF!,'12'!#REF!,'13'!#REF!,'14'!#REF!,'15'!#REF!,'16'!#REF!,'17'!#REF!,'18'!#REF!,'19'!#REF!,'20'!#REF!,'21'!#REF!,'22'!#REF!,'23'!#REF!,'24'!#REF!,'25'!#REF!,'26'!#REF!,'27'!#REF!,'28'!#REF!,'29'!#REF!,'30'!#REF!,'31'!#REF!,'32'!#REF!,'33'!#REF!,'34'!#REF!,'35'!#REF!,'36'!AA182,'37'!AA183,'38'!AA183,'39'!AA183,'40'!AA183),"")</f>
        <v/>
      </c>
    </row>
    <row r="183" spans="3:9" ht="18" hidden="1" x14ac:dyDescent="0.25">
      <c r="C183" s="131">
        <f>Référentiel!C174</f>
        <v>0</v>
      </c>
      <c r="D183" s="124" t="str">
        <f t="shared" si="9"/>
        <v/>
      </c>
      <c r="E183" s="124" t="str">
        <f>IFERROR(AVERAGE('1'!#REF!,'2'!#REF!,'3'!#REF!,'4'!#REF!,'5'!#REF!,'6'!#REF!,'7'!#REF!,'8'!#REF!,'9'!#REF!,'10'!#REF!,'11'!#REF!,'12'!#REF!,'13'!#REF!,'14'!#REF!,'15'!#REF!,'16'!#REF!,'17'!#REF!,'18'!#REF!,'19'!#REF!,'20'!#REF!,'21'!#REF!,'22'!#REF!,'23'!#REF!,'24'!#REF!,'25'!#REF!,'26'!#REF!,'27'!#REF!,'28'!#REF!,'29'!#REF!,'30'!#REF!,'31'!#REF!,'32'!#REF!,'33'!#REF!,'34'!#REF!,'35'!#REF!,'36'!D183,'37'!D184,'38'!D184,'39'!D184,'40'!D184),"")</f>
        <v/>
      </c>
      <c r="F183" s="124" t="str">
        <f>IFERROR(AVERAGE('1'!#REF!,'2'!#REF!,'3'!#REF!,'4'!#REF!,'5'!#REF!,'6'!#REF!,'7'!#REF!,'8'!#REF!,'9'!#REF!,'10'!#REF!,'11'!#REF!,'12'!#REF!,'13'!#REF!,'14'!#REF!,'15'!#REF!,'16'!#REF!,'17'!#REF!,'18'!#REF!,'19'!#REF!,'20'!#REF!,'21'!#REF!,'22'!#REF!,'23'!#REF!,'24'!#REF!,'25'!#REF!,'26'!#REF!,'27'!#REF!,'28'!#REF!,'29'!#REF!,'30'!#REF!,'31'!#REF!,'32'!#REF!,'33'!#REF!,'34'!#REF!,'35'!#REF!,'36'!I183,'37'!I184,'38'!I184,'39'!I184,'40'!I184),"")</f>
        <v/>
      </c>
      <c r="G183" s="124" t="str">
        <f>IFERROR(AVERAGE('1'!#REF!,'2'!#REF!,'3'!#REF!,'4'!#REF!,'5'!#REF!,'6'!#REF!,'7'!#REF!,'8'!#REF!,'9'!#REF!,'10'!#REF!,'11'!#REF!,'12'!#REF!,'13'!#REF!,'14'!#REF!,'15'!#REF!,'16'!#REF!,'17'!#REF!,'18'!#REF!,'19'!#REF!,'20'!#REF!,'21'!#REF!,'22'!#REF!,'23'!#REF!,'24'!#REF!,'25'!#REF!,'26'!#REF!,'27'!#REF!,'28'!#REF!,'29'!#REF!,'30'!#REF!,'31'!#REF!,'32'!#REF!,'33'!#REF!,'34'!#REF!,'35'!#REF!,'36'!O183,'37'!O184,'38'!O184,'39'!O184,'40'!O184),"")</f>
        <v/>
      </c>
      <c r="H183" s="124" t="str">
        <f>IFERROR(AVERAGE('1'!#REF!,'2'!#REF!,'3'!#REF!,'4'!#REF!,'5'!#REF!,'6'!#REF!,'7'!#REF!,'8'!#REF!,'9'!#REF!,'10'!#REF!,'11'!#REF!,'12'!#REF!,'13'!#REF!,'14'!#REF!,'15'!#REF!,'16'!#REF!,'17'!#REF!,'18'!#REF!,'19'!#REF!,'20'!#REF!,'21'!#REF!,'22'!#REF!,'23'!#REF!,'24'!#REF!,'25'!#REF!,'26'!#REF!,'27'!#REF!,'28'!#REF!,'29'!#REF!,'30'!#REF!,'31'!#REF!,'32'!#REF!,'33'!#REF!,'34'!#REF!,'35'!#REF!,'36'!U183,'37'!U184,'38'!U184,'39'!U184,'40'!U184),"")</f>
        <v/>
      </c>
      <c r="I183" s="124" t="str">
        <f>IFERROR(AVERAGE('1'!#REF!,'2'!#REF!,'3'!#REF!,'4'!#REF!,'5'!#REF!,'6'!#REF!,'7'!#REF!,'8'!#REF!,'9'!#REF!,'10'!#REF!,'11'!#REF!,'12'!#REF!,'13'!#REF!,'14'!#REF!,'15'!#REF!,'16'!#REF!,'17'!#REF!,'18'!#REF!,'19'!#REF!,'20'!#REF!,'21'!#REF!,'22'!#REF!,'23'!#REF!,'24'!#REF!,'25'!#REF!,'26'!#REF!,'27'!#REF!,'28'!#REF!,'29'!#REF!,'30'!#REF!,'31'!#REF!,'32'!#REF!,'33'!#REF!,'34'!#REF!,'35'!#REF!,'36'!AA183,'37'!AA184,'38'!AA184,'39'!AA184,'40'!AA184),"")</f>
        <v/>
      </c>
    </row>
    <row r="184" spans="3:9" ht="18" hidden="1" x14ac:dyDescent="0.25">
      <c r="C184" s="131">
        <f>Référentiel!C175</f>
        <v>0</v>
      </c>
      <c r="D184" s="124" t="str">
        <f t="shared" si="9"/>
        <v/>
      </c>
      <c r="E184" s="124" t="str">
        <f>IFERROR(AVERAGE('1'!#REF!,'2'!#REF!,'3'!#REF!,'4'!#REF!,'5'!#REF!,'6'!#REF!,'7'!#REF!,'8'!#REF!,'9'!#REF!,'10'!#REF!,'11'!#REF!,'12'!#REF!,'13'!#REF!,'14'!#REF!,'15'!#REF!,'16'!#REF!,'17'!#REF!,'18'!#REF!,'19'!#REF!,'20'!#REF!,'21'!#REF!,'22'!#REF!,'23'!#REF!,'24'!#REF!,'25'!#REF!,'26'!#REF!,'27'!#REF!,'28'!#REF!,'29'!#REF!,'30'!#REF!,'31'!#REF!,'32'!#REF!,'33'!#REF!,'34'!#REF!,'35'!#REF!,'36'!D184,'37'!D185,'38'!D185,'39'!D185,'40'!D185),"")</f>
        <v/>
      </c>
      <c r="F184" s="124" t="str">
        <f>IFERROR(AVERAGE('1'!#REF!,'2'!#REF!,'3'!#REF!,'4'!#REF!,'5'!#REF!,'6'!#REF!,'7'!#REF!,'8'!#REF!,'9'!#REF!,'10'!#REF!,'11'!#REF!,'12'!#REF!,'13'!#REF!,'14'!#REF!,'15'!#REF!,'16'!#REF!,'17'!#REF!,'18'!#REF!,'19'!#REF!,'20'!#REF!,'21'!#REF!,'22'!#REF!,'23'!#REF!,'24'!#REF!,'25'!#REF!,'26'!#REF!,'27'!#REF!,'28'!#REF!,'29'!#REF!,'30'!#REF!,'31'!#REF!,'32'!#REF!,'33'!#REF!,'34'!#REF!,'35'!#REF!,'36'!I184,'37'!I185,'38'!I185,'39'!I185,'40'!I185),"")</f>
        <v/>
      </c>
      <c r="G184" s="124" t="str">
        <f>IFERROR(AVERAGE('1'!#REF!,'2'!#REF!,'3'!#REF!,'4'!#REF!,'5'!#REF!,'6'!#REF!,'7'!#REF!,'8'!#REF!,'9'!#REF!,'10'!#REF!,'11'!#REF!,'12'!#REF!,'13'!#REF!,'14'!#REF!,'15'!#REF!,'16'!#REF!,'17'!#REF!,'18'!#REF!,'19'!#REF!,'20'!#REF!,'21'!#REF!,'22'!#REF!,'23'!#REF!,'24'!#REF!,'25'!#REF!,'26'!#REF!,'27'!#REF!,'28'!#REF!,'29'!#REF!,'30'!#REF!,'31'!#REF!,'32'!#REF!,'33'!#REF!,'34'!#REF!,'35'!#REF!,'36'!O184,'37'!O185,'38'!O185,'39'!O185,'40'!O185),"")</f>
        <v/>
      </c>
      <c r="H184" s="124" t="str">
        <f>IFERROR(AVERAGE('1'!#REF!,'2'!#REF!,'3'!#REF!,'4'!#REF!,'5'!#REF!,'6'!#REF!,'7'!#REF!,'8'!#REF!,'9'!#REF!,'10'!#REF!,'11'!#REF!,'12'!#REF!,'13'!#REF!,'14'!#REF!,'15'!#REF!,'16'!#REF!,'17'!#REF!,'18'!#REF!,'19'!#REF!,'20'!#REF!,'21'!#REF!,'22'!#REF!,'23'!#REF!,'24'!#REF!,'25'!#REF!,'26'!#REF!,'27'!#REF!,'28'!#REF!,'29'!#REF!,'30'!#REF!,'31'!#REF!,'32'!#REF!,'33'!#REF!,'34'!#REF!,'35'!#REF!,'36'!U184,'37'!U185,'38'!U185,'39'!U185,'40'!U185),"")</f>
        <v/>
      </c>
      <c r="I184" s="124" t="str">
        <f>IFERROR(AVERAGE('1'!#REF!,'2'!#REF!,'3'!#REF!,'4'!#REF!,'5'!#REF!,'6'!#REF!,'7'!#REF!,'8'!#REF!,'9'!#REF!,'10'!#REF!,'11'!#REF!,'12'!#REF!,'13'!#REF!,'14'!#REF!,'15'!#REF!,'16'!#REF!,'17'!#REF!,'18'!#REF!,'19'!#REF!,'20'!#REF!,'21'!#REF!,'22'!#REF!,'23'!#REF!,'24'!#REF!,'25'!#REF!,'26'!#REF!,'27'!#REF!,'28'!#REF!,'29'!#REF!,'30'!#REF!,'31'!#REF!,'32'!#REF!,'33'!#REF!,'34'!#REF!,'35'!#REF!,'36'!AA184,'37'!AA185,'38'!AA185,'39'!AA185,'40'!AA185),"")</f>
        <v/>
      </c>
    </row>
    <row r="185" spans="3:9" ht="18" hidden="1" x14ac:dyDescent="0.25">
      <c r="C185" s="131">
        <f>Référentiel!C176</f>
        <v>0</v>
      </c>
      <c r="D185" s="124" t="str">
        <f t="shared" si="9"/>
        <v/>
      </c>
      <c r="E185" s="124" t="str">
        <f>IFERROR(AVERAGE('1'!#REF!,'2'!#REF!,'3'!#REF!,'4'!#REF!,'5'!#REF!,'6'!#REF!,'7'!#REF!,'8'!#REF!,'9'!#REF!,'10'!#REF!,'11'!#REF!,'12'!#REF!,'13'!#REF!,'14'!#REF!,'15'!#REF!,'16'!#REF!,'17'!#REF!,'18'!#REF!,'19'!#REF!,'20'!#REF!,'21'!#REF!,'22'!#REF!,'23'!#REF!,'24'!#REF!,'25'!#REF!,'26'!#REF!,'27'!#REF!,'28'!#REF!,'29'!#REF!,'30'!#REF!,'31'!#REF!,'32'!#REF!,'33'!#REF!,'34'!#REF!,'35'!#REF!,'36'!D185,'37'!D186,'38'!D186,'39'!D186,'40'!D186),"")</f>
        <v/>
      </c>
      <c r="F185" s="124" t="str">
        <f>IFERROR(AVERAGE('1'!#REF!,'2'!#REF!,'3'!#REF!,'4'!#REF!,'5'!#REF!,'6'!#REF!,'7'!#REF!,'8'!#REF!,'9'!#REF!,'10'!#REF!,'11'!#REF!,'12'!#REF!,'13'!#REF!,'14'!#REF!,'15'!#REF!,'16'!#REF!,'17'!#REF!,'18'!#REF!,'19'!#REF!,'20'!#REF!,'21'!#REF!,'22'!#REF!,'23'!#REF!,'24'!#REF!,'25'!#REF!,'26'!#REF!,'27'!#REF!,'28'!#REF!,'29'!#REF!,'30'!#REF!,'31'!#REF!,'32'!#REF!,'33'!#REF!,'34'!#REF!,'35'!#REF!,'36'!I185,'37'!I186,'38'!I186,'39'!I186,'40'!I186),"")</f>
        <v/>
      </c>
      <c r="G185" s="124" t="str">
        <f>IFERROR(AVERAGE('1'!#REF!,'2'!#REF!,'3'!#REF!,'4'!#REF!,'5'!#REF!,'6'!#REF!,'7'!#REF!,'8'!#REF!,'9'!#REF!,'10'!#REF!,'11'!#REF!,'12'!#REF!,'13'!#REF!,'14'!#REF!,'15'!#REF!,'16'!#REF!,'17'!#REF!,'18'!#REF!,'19'!#REF!,'20'!#REF!,'21'!#REF!,'22'!#REF!,'23'!#REF!,'24'!#REF!,'25'!#REF!,'26'!#REF!,'27'!#REF!,'28'!#REF!,'29'!#REF!,'30'!#REF!,'31'!#REF!,'32'!#REF!,'33'!#REF!,'34'!#REF!,'35'!#REF!,'36'!O185,'37'!O186,'38'!O186,'39'!O186,'40'!O186),"")</f>
        <v/>
      </c>
      <c r="H185" s="124" t="str">
        <f>IFERROR(AVERAGE('1'!#REF!,'2'!#REF!,'3'!#REF!,'4'!#REF!,'5'!#REF!,'6'!#REF!,'7'!#REF!,'8'!#REF!,'9'!#REF!,'10'!#REF!,'11'!#REF!,'12'!#REF!,'13'!#REF!,'14'!#REF!,'15'!#REF!,'16'!#REF!,'17'!#REF!,'18'!#REF!,'19'!#REF!,'20'!#REF!,'21'!#REF!,'22'!#REF!,'23'!#REF!,'24'!#REF!,'25'!#REF!,'26'!#REF!,'27'!#REF!,'28'!#REF!,'29'!#REF!,'30'!#REF!,'31'!#REF!,'32'!#REF!,'33'!#REF!,'34'!#REF!,'35'!#REF!,'36'!U185,'37'!U186,'38'!U186,'39'!U186,'40'!U186),"")</f>
        <v/>
      </c>
      <c r="I185" s="124" t="str">
        <f>IFERROR(AVERAGE('1'!#REF!,'2'!#REF!,'3'!#REF!,'4'!#REF!,'5'!#REF!,'6'!#REF!,'7'!#REF!,'8'!#REF!,'9'!#REF!,'10'!#REF!,'11'!#REF!,'12'!#REF!,'13'!#REF!,'14'!#REF!,'15'!#REF!,'16'!#REF!,'17'!#REF!,'18'!#REF!,'19'!#REF!,'20'!#REF!,'21'!#REF!,'22'!#REF!,'23'!#REF!,'24'!#REF!,'25'!#REF!,'26'!#REF!,'27'!#REF!,'28'!#REF!,'29'!#REF!,'30'!#REF!,'31'!#REF!,'32'!#REF!,'33'!#REF!,'34'!#REF!,'35'!#REF!,'36'!AA185,'37'!AA186,'38'!AA186,'39'!AA186,'40'!AA186),"")</f>
        <v/>
      </c>
    </row>
    <row r="186" spans="3:9" ht="18" hidden="1" x14ac:dyDescent="0.25">
      <c r="C186" s="131">
        <f>Référentiel!C177</f>
        <v>0</v>
      </c>
      <c r="D186" s="124" t="str">
        <f t="shared" si="9"/>
        <v/>
      </c>
      <c r="E186" s="124" t="str">
        <f>IFERROR(AVERAGE('1'!#REF!,'2'!#REF!,'3'!#REF!,'4'!#REF!,'5'!#REF!,'6'!#REF!,'7'!#REF!,'8'!#REF!,'9'!#REF!,'10'!#REF!,'11'!#REF!,'12'!#REF!,'13'!#REF!,'14'!#REF!,'15'!#REF!,'16'!#REF!,'17'!#REF!,'18'!#REF!,'19'!#REF!,'20'!#REF!,'21'!#REF!,'22'!#REF!,'23'!#REF!,'24'!#REF!,'25'!#REF!,'26'!#REF!,'27'!#REF!,'28'!#REF!,'29'!#REF!,'30'!#REF!,'31'!#REF!,'32'!#REF!,'33'!#REF!,'34'!#REF!,'35'!#REF!,'36'!D186,'37'!D187,'38'!D187,'39'!D187,'40'!D187),"")</f>
        <v/>
      </c>
      <c r="F186" s="124" t="str">
        <f>IFERROR(AVERAGE('1'!#REF!,'2'!#REF!,'3'!#REF!,'4'!#REF!,'5'!#REF!,'6'!#REF!,'7'!#REF!,'8'!#REF!,'9'!#REF!,'10'!#REF!,'11'!#REF!,'12'!#REF!,'13'!#REF!,'14'!#REF!,'15'!#REF!,'16'!#REF!,'17'!#REF!,'18'!#REF!,'19'!#REF!,'20'!#REF!,'21'!#REF!,'22'!#REF!,'23'!#REF!,'24'!#REF!,'25'!#REF!,'26'!#REF!,'27'!#REF!,'28'!#REF!,'29'!#REF!,'30'!#REF!,'31'!#REF!,'32'!#REF!,'33'!#REF!,'34'!#REF!,'35'!#REF!,'36'!I186,'37'!I187,'38'!I187,'39'!I187,'40'!I187),"")</f>
        <v/>
      </c>
      <c r="G186" s="124" t="str">
        <f>IFERROR(AVERAGE('1'!#REF!,'2'!#REF!,'3'!#REF!,'4'!#REF!,'5'!#REF!,'6'!#REF!,'7'!#REF!,'8'!#REF!,'9'!#REF!,'10'!#REF!,'11'!#REF!,'12'!#REF!,'13'!#REF!,'14'!#REF!,'15'!#REF!,'16'!#REF!,'17'!#REF!,'18'!#REF!,'19'!#REF!,'20'!#REF!,'21'!#REF!,'22'!#REF!,'23'!#REF!,'24'!#REF!,'25'!#REF!,'26'!#REF!,'27'!#REF!,'28'!#REF!,'29'!#REF!,'30'!#REF!,'31'!#REF!,'32'!#REF!,'33'!#REF!,'34'!#REF!,'35'!#REF!,'36'!O186,'37'!O187,'38'!O187,'39'!O187,'40'!O187),"")</f>
        <v/>
      </c>
      <c r="H186" s="124" t="str">
        <f>IFERROR(AVERAGE('1'!#REF!,'2'!#REF!,'3'!#REF!,'4'!#REF!,'5'!#REF!,'6'!#REF!,'7'!#REF!,'8'!#REF!,'9'!#REF!,'10'!#REF!,'11'!#REF!,'12'!#REF!,'13'!#REF!,'14'!#REF!,'15'!#REF!,'16'!#REF!,'17'!#REF!,'18'!#REF!,'19'!#REF!,'20'!#REF!,'21'!#REF!,'22'!#REF!,'23'!#REF!,'24'!#REF!,'25'!#REF!,'26'!#REF!,'27'!#REF!,'28'!#REF!,'29'!#REF!,'30'!#REF!,'31'!#REF!,'32'!#REF!,'33'!#REF!,'34'!#REF!,'35'!#REF!,'36'!U186,'37'!U187,'38'!U187,'39'!U187,'40'!U187),"")</f>
        <v/>
      </c>
      <c r="I186" s="124" t="str">
        <f>IFERROR(AVERAGE('1'!#REF!,'2'!#REF!,'3'!#REF!,'4'!#REF!,'5'!#REF!,'6'!#REF!,'7'!#REF!,'8'!#REF!,'9'!#REF!,'10'!#REF!,'11'!#REF!,'12'!#REF!,'13'!#REF!,'14'!#REF!,'15'!#REF!,'16'!#REF!,'17'!#REF!,'18'!#REF!,'19'!#REF!,'20'!#REF!,'21'!#REF!,'22'!#REF!,'23'!#REF!,'24'!#REF!,'25'!#REF!,'26'!#REF!,'27'!#REF!,'28'!#REF!,'29'!#REF!,'30'!#REF!,'31'!#REF!,'32'!#REF!,'33'!#REF!,'34'!#REF!,'35'!#REF!,'36'!AA186,'37'!AA187,'38'!AA187,'39'!AA187,'40'!AA187),"")</f>
        <v/>
      </c>
    </row>
    <row r="187" spans="3:9" ht="18" hidden="1" x14ac:dyDescent="0.25">
      <c r="C187" s="131">
        <f>Référentiel!C178</f>
        <v>0</v>
      </c>
      <c r="D187" s="124" t="str">
        <f t="shared" si="9"/>
        <v/>
      </c>
      <c r="E187" s="124" t="str">
        <f>IFERROR(AVERAGE('1'!#REF!,'2'!#REF!,'3'!#REF!,'4'!#REF!,'5'!#REF!,'6'!#REF!,'7'!#REF!,'8'!#REF!,'9'!#REF!,'10'!#REF!,'11'!#REF!,'12'!#REF!,'13'!#REF!,'14'!#REF!,'15'!#REF!,'16'!#REF!,'17'!#REF!,'18'!#REF!,'19'!#REF!,'20'!#REF!,'21'!#REF!,'22'!#REF!,'23'!#REF!,'24'!#REF!,'25'!#REF!,'26'!#REF!,'27'!#REF!,'28'!#REF!,'29'!#REF!,'30'!#REF!,'31'!#REF!,'32'!#REF!,'33'!#REF!,'34'!#REF!,'35'!#REF!,'36'!D187,'37'!D188,'38'!D188,'39'!D188,'40'!D188),"")</f>
        <v/>
      </c>
      <c r="F187" s="124" t="str">
        <f>IFERROR(AVERAGE('1'!#REF!,'2'!#REF!,'3'!#REF!,'4'!#REF!,'5'!#REF!,'6'!#REF!,'7'!#REF!,'8'!#REF!,'9'!#REF!,'10'!#REF!,'11'!#REF!,'12'!#REF!,'13'!#REF!,'14'!#REF!,'15'!#REF!,'16'!#REF!,'17'!#REF!,'18'!#REF!,'19'!#REF!,'20'!#REF!,'21'!#REF!,'22'!#REF!,'23'!#REF!,'24'!#REF!,'25'!#REF!,'26'!#REF!,'27'!#REF!,'28'!#REF!,'29'!#REF!,'30'!#REF!,'31'!#REF!,'32'!#REF!,'33'!#REF!,'34'!#REF!,'35'!#REF!,'36'!I187,'37'!I188,'38'!I188,'39'!I188,'40'!I188),"")</f>
        <v/>
      </c>
      <c r="G187" s="124" t="str">
        <f>IFERROR(AVERAGE('1'!#REF!,'2'!#REF!,'3'!#REF!,'4'!#REF!,'5'!#REF!,'6'!#REF!,'7'!#REF!,'8'!#REF!,'9'!#REF!,'10'!#REF!,'11'!#REF!,'12'!#REF!,'13'!#REF!,'14'!#REF!,'15'!#REF!,'16'!#REF!,'17'!#REF!,'18'!#REF!,'19'!#REF!,'20'!#REF!,'21'!#REF!,'22'!#REF!,'23'!#REF!,'24'!#REF!,'25'!#REF!,'26'!#REF!,'27'!#REF!,'28'!#REF!,'29'!#REF!,'30'!#REF!,'31'!#REF!,'32'!#REF!,'33'!#REF!,'34'!#REF!,'35'!#REF!,'36'!O187,'37'!O188,'38'!O188,'39'!O188,'40'!O188),"")</f>
        <v/>
      </c>
      <c r="H187" s="124" t="str">
        <f>IFERROR(AVERAGE('1'!#REF!,'2'!#REF!,'3'!#REF!,'4'!#REF!,'5'!#REF!,'6'!#REF!,'7'!#REF!,'8'!#REF!,'9'!#REF!,'10'!#REF!,'11'!#REF!,'12'!#REF!,'13'!#REF!,'14'!#REF!,'15'!#REF!,'16'!#REF!,'17'!#REF!,'18'!#REF!,'19'!#REF!,'20'!#REF!,'21'!#REF!,'22'!#REF!,'23'!#REF!,'24'!#REF!,'25'!#REF!,'26'!#REF!,'27'!#REF!,'28'!#REF!,'29'!#REF!,'30'!#REF!,'31'!#REF!,'32'!#REF!,'33'!#REF!,'34'!#REF!,'35'!#REF!,'36'!U187,'37'!U188,'38'!U188,'39'!U188,'40'!U188),"")</f>
        <v/>
      </c>
      <c r="I187" s="124" t="str">
        <f>IFERROR(AVERAGE('1'!#REF!,'2'!#REF!,'3'!#REF!,'4'!#REF!,'5'!#REF!,'6'!#REF!,'7'!#REF!,'8'!#REF!,'9'!#REF!,'10'!#REF!,'11'!#REF!,'12'!#REF!,'13'!#REF!,'14'!#REF!,'15'!#REF!,'16'!#REF!,'17'!#REF!,'18'!#REF!,'19'!#REF!,'20'!#REF!,'21'!#REF!,'22'!#REF!,'23'!#REF!,'24'!#REF!,'25'!#REF!,'26'!#REF!,'27'!#REF!,'28'!#REF!,'29'!#REF!,'30'!#REF!,'31'!#REF!,'32'!#REF!,'33'!#REF!,'34'!#REF!,'35'!#REF!,'36'!AA187,'37'!AA188,'38'!AA188,'39'!AA188,'40'!AA188),"")</f>
        <v/>
      </c>
    </row>
    <row r="188" spans="3:9" ht="18" hidden="1" x14ac:dyDescent="0.25">
      <c r="C188" s="140">
        <f>Référentiel!C179</f>
        <v>0</v>
      </c>
      <c r="D188" s="124" t="str">
        <f t="shared" si="9"/>
        <v/>
      </c>
      <c r="E188" s="124" t="str">
        <f>IFERROR(AVERAGE('1'!#REF!,'2'!#REF!,'3'!#REF!,'4'!#REF!,'5'!#REF!,'6'!#REF!,'7'!#REF!,'8'!#REF!,'9'!#REF!,'10'!#REF!,'11'!#REF!,'12'!#REF!,'13'!#REF!,'14'!#REF!,'15'!#REF!,'16'!#REF!,'17'!#REF!,'18'!#REF!,'19'!#REF!,'20'!#REF!,'21'!#REF!,'22'!#REF!,'23'!#REF!,'24'!#REF!,'25'!#REF!,'26'!#REF!,'27'!#REF!,'28'!#REF!,'29'!#REF!,'30'!#REF!,'31'!#REF!,'32'!#REF!,'33'!#REF!,'34'!#REF!,'35'!#REF!,'36'!D188,'37'!D189,'38'!D189,'39'!D189,'40'!D189),"")</f>
        <v/>
      </c>
      <c r="F188" s="124" t="str">
        <f>IFERROR(AVERAGE('1'!#REF!,'2'!#REF!,'3'!#REF!,'4'!#REF!,'5'!#REF!,'6'!#REF!,'7'!#REF!,'8'!#REF!,'9'!#REF!,'10'!#REF!,'11'!#REF!,'12'!#REF!,'13'!#REF!,'14'!#REF!,'15'!#REF!,'16'!#REF!,'17'!#REF!,'18'!#REF!,'19'!#REF!,'20'!#REF!,'21'!#REF!,'22'!#REF!,'23'!#REF!,'24'!#REF!,'25'!#REF!,'26'!#REF!,'27'!#REF!,'28'!#REF!,'29'!#REF!,'30'!#REF!,'31'!#REF!,'32'!#REF!,'33'!#REF!,'34'!#REF!,'35'!#REF!,'36'!I188,'37'!I189,'38'!I189,'39'!I189,'40'!I189),"")</f>
        <v/>
      </c>
      <c r="G188" s="124" t="str">
        <f>IFERROR(AVERAGE('1'!#REF!,'2'!#REF!,'3'!#REF!,'4'!#REF!,'5'!#REF!,'6'!#REF!,'7'!#REF!,'8'!#REF!,'9'!#REF!,'10'!#REF!,'11'!#REF!,'12'!#REF!,'13'!#REF!,'14'!#REF!,'15'!#REF!,'16'!#REF!,'17'!#REF!,'18'!#REF!,'19'!#REF!,'20'!#REF!,'21'!#REF!,'22'!#REF!,'23'!#REF!,'24'!#REF!,'25'!#REF!,'26'!#REF!,'27'!#REF!,'28'!#REF!,'29'!#REF!,'30'!#REF!,'31'!#REF!,'32'!#REF!,'33'!#REF!,'34'!#REF!,'35'!#REF!,'36'!O188,'37'!O189,'38'!O189,'39'!O189,'40'!O189),"")</f>
        <v/>
      </c>
      <c r="H188" s="124" t="str">
        <f>IFERROR(AVERAGE('1'!#REF!,'2'!#REF!,'3'!#REF!,'4'!#REF!,'5'!#REF!,'6'!#REF!,'7'!#REF!,'8'!#REF!,'9'!#REF!,'10'!#REF!,'11'!#REF!,'12'!#REF!,'13'!#REF!,'14'!#REF!,'15'!#REF!,'16'!#REF!,'17'!#REF!,'18'!#REF!,'19'!#REF!,'20'!#REF!,'21'!#REF!,'22'!#REF!,'23'!#REF!,'24'!#REF!,'25'!#REF!,'26'!#REF!,'27'!#REF!,'28'!#REF!,'29'!#REF!,'30'!#REF!,'31'!#REF!,'32'!#REF!,'33'!#REF!,'34'!#REF!,'35'!#REF!,'36'!U188,'37'!U189,'38'!U189,'39'!U189,'40'!U189),"")</f>
        <v/>
      </c>
      <c r="I188" s="124" t="str">
        <f>IFERROR(AVERAGE('1'!#REF!,'2'!#REF!,'3'!#REF!,'4'!#REF!,'5'!#REF!,'6'!#REF!,'7'!#REF!,'8'!#REF!,'9'!#REF!,'10'!#REF!,'11'!#REF!,'12'!#REF!,'13'!#REF!,'14'!#REF!,'15'!#REF!,'16'!#REF!,'17'!#REF!,'18'!#REF!,'19'!#REF!,'20'!#REF!,'21'!#REF!,'22'!#REF!,'23'!#REF!,'24'!#REF!,'25'!#REF!,'26'!#REF!,'27'!#REF!,'28'!#REF!,'29'!#REF!,'30'!#REF!,'31'!#REF!,'32'!#REF!,'33'!#REF!,'34'!#REF!,'35'!#REF!,'36'!AA188,'37'!AA189,'38'!AA189,'39'!AA189,'40'!AA189),"")</f>
        <v/>
      </c>
    </row>
    <row r="189" spans="3:9" ht="15.75" hidden="1" x14ac:dyDescent="0.25">
      <c r="C189" s="141"/>
      <c r="D189" s="129"/>
      <c r="E189" s="129"/>
      <c r="F189" s="129"/>
      <c r="G189" s="129"/>
      <c r="H189" s="129"/>
      <c r="I189" s="129"/>
    </row>
    <row r="190" spans="3:9" ht="15.75" hidden="1" x14ac:dyDescent="0.25">
      <c r="D190" s="125"/>
      <c r="E190" s="125"/>
      <c r="F190" s="125"/>
      <c r="G190" s="125"/>
      <c r="H190" s="125"/>
      <c r="I190" s="125"/>
    </row>
    <row r="191" spans="3:9" ht="15.75" hidden="1" x14ac:dyDescent="0.25">
      <c r="D191" s="125"/>
      <c r="E191" s="125"/>
      <c r="F191" s="125"/>
      <c r="G191" s="125"/>
      <c r="H191" s="125"/>
      <c r="I191" s="125"/>
    </row>
    <row r="192" spans="3:9" ht="15.75" hidden="1" x14ac:dyDescent="0.25">
      <c r="D192" s="125"/>
      <c r="E192" s="125"/>
      <c r="F192" s="125"/>
      <c r="G192" s="125"/>
      <c r="H192" s="125"/>
      <c r="I192" s="125"/>
    </row>
    <row r="193" spans="4:9" ht="15.75" hidden="1" x14ac:dyDescent="0.25">
      <c r="D193" s="125"/>
      <c r="E193" s="125"/>
      <c r="F193" s="125"/>
      <c r="G193" s="125"/>
      <c r="H193" s="125"/>
      <c r="I193" s="125"/>
    </row>
    <row r="194" spans="4:9" ht="15.75" hidden="1" x14ac:dyDescent="0.25">
      <c r="D194" s="125"/>
      <c r="E194" s="125"/>
      <c r="F194" s="125"/>
      <c r="G194" s="125"/>
      <c r="H194" s="125"/>
      <c r="I194" s="125"/>
    </row>
    <row r="195" spans="4:9" ht="15.75" hidden="1" x14ac:dyDescent="0.25">
      <c r="D195" s="125"/>
      <c r="E195" s="125"/>
      <c r="F195" s="125"/>
      <c r="G195" s="125"/>
      <c r="H195" s="125"/>
      <c r="I195" s="125"/>
    </row>
    <row r="196" spans="4:9" ht="15.75" hidden="1" x14ac:dyDescent="0.25">
      <c r="D196" s="125"/>
      <c r="E196" s="125"/>
      <c r="F196" s="125"/>
      <c r="G196" s="125"/>
      <c r="H196" s="125"/>
      <c r="I196" s="125"/>
    </row>
    <row r="197" spans="4:9" ht="15.75" hidden="1" x14ac:dyDescent="0.25">
      <c r="D197" s="125"/>
      <c r="E197" s="125"/>
      <c r="F197" s="125"/>
      <c r="G197" s="125"/>
      <c r="H197" s="125"/>
      <c r="I197" s="125"/>
    </row>
    <row r="198" spans="4:9" ht="15.75" hidden="1" x14ac:dyDescent="0.25">
      <c r="D198" s="125"/>
      <c r="E198" s="125"/>
      <c r="F198" s="125"/>
      <c r="G198" s="125"/>
      <c r="H198" s="125"/>
      <c r="I198" s="125"/>
    </row>
    <row r="199" spans="4:9" ht="15.75" hidden="1" x14ac:dyDescent="0.25">
      <c r="D199" s="125"/>
      <c r="E199" s="130"/>
      <c r="F199" s="130"/>
      <c r="G199" s="164"/>
      <c r="H199" s="164"/>
      <c r="I199" s="164"/>
    </row>
    <row r="200" spans="4:9" ht="15.75" hidden="1" x14ac:dyDescent="0.25">
      <c r="D200" s="125"/>
      <c r="E200" s="130"/>
      <c r="F200" s="130"/>
      <c r="G200" s="164"/>
      <c r="H200" s="164"/>
      <c r="I200" s="164"/>
    </row>
    <row r="201" spans="4:9" ht="15.75" hidden="1" x14ac:dyDescent="0.25">
      <c r="D201" s="125"/>
      <c r="E201" s="130"/>
      <c r="F201" s="130"/>
      <c r="G201" s="164"/>
      <c r="H201" s="164"/>
      <c r="I201" s="164"/>
    </row>
    <row r="202" spans="4:9" ht="15.75" hidden="1" x14ac:dyDescent="0.25">
      <c r="D202" s="125"/>
      <c r="E202" s="130"/>
      <c r="F202" s="130"/>
      <c r="G202" s="164"/>
      <c r="H202" s="164"/>
      <c r="I202" s="164"/>
    </row>
    <row r="203" spans="4:9" ht="15.75" hidden="1" x14ac:dyDescent="0.25">
      <c r="D203" s="125"/>
      <c r="E203" s="130"/>
      <c r="F203" s="130"/>
      <c r="G203" s="164"/>
      <c r="H203" s="164"/>
      <c r="I203" s="164"/>
    </row>
    <row r="204" spans="4:9" ht="15.75" hidden="1" x14ac:dyDescent="0.25">
      <c r="D204" s="125"/>
      <c r="E204" s="130"/>
      <c r="F204" s="130"/>
      <c r="G204" s="164"/>
      <c r="H204" s="164"/>
      <c r="I204" s="164"/>
    </row>
    <row r="205" spans="4:9" ht="15.75" x14ac:dyDescent="0.25">
      <c r="D205" s="125"/>
      <c r="E205" s="130"/>
      <c r="F205" s="130"/>
      <c r="G205" s="164"/>
      <c r="H205" s="164"/>
      <c r="I205" s="164"/>
    </row>
    <row r="206" spans="4:9" ht="15.75" x14ac:dyDescent="0.25">
      <c r="D206" s="125"/>
      <c r="E206" s="130"/>
      <c r="F206" s="130"/>
      <c r="G206" s="164"/>
      <c r="H206" s="164"/>
      <c r="I206" s="164"/>
    </row>
    <row r="207" spans="4:9" ht="15.75" x14ac:dyDescent="0.25">
      <c r="D207" s="125"/>
      <c r="E207" s="130"/>
      <c r="F207" s="130"/>
      <c r="G207" s="164"/>
      <c r="H207" s="164"/>
      <c r="I207" s="164"/>
    </row>
    <row r="208" spans="4:9" ht="15.75" x14ac:dyDescent="0.25">
      <c r="D208" s="125"/>
      <c r="E208" s="130"/>
      <c r="F208" s="130"/>
      <c r="G208" s="164"/>
      <c r="H208" s="164"/>
      <c r="I208" s="164"/>
    </row>
    <row r="209" spans="4:9" ht="15.75" x14ac:dyDescent="0.25">
      <c r="D209" s="125"/>
      <c r="E209" s="130"/>
      <c r="F209" s="130"/>
      <c r="G209" s="164"/>
      <c r="H209" s="164"/>
      <c r="I209" s="164"/>
    </row>
    <row r="210" spans="4:9" ht="15.75" x14ac:dyDescent="0.25">
      <c r="D210" s="125"/>
      <c r="E210" s="130"/>
      <c r="F210" s="130"/>
      <c r="G210" s="164"/>
      <c r="H210" s="164"/>
      <c r="I210" s="164"/>
    </row>
    <row r="211" spans="4:9" ht="15.75" x14ac:dyDescent="0.25">
      <c r="D211" s="125"/>
      <c r="E211" s="130"/>
      <c r="F211" s="130"/>
      <c r="G211" s="164"/>
      <c r="H211" s="164"/>
      <c r="I211" s="164"/>
    </row>
    <row r="212" spans="4:9" ht="15.75" x14ac:dyDescent="0.25">
      <c r="D212" s="125"/>
      <c r="E212" s="130"/>
      <c r="F212" s="130"/>
      <c r="G212" s="164"/>
      <c r="H212" s="164"/>
      <c r="I212" s="164"/>
    </row>
    <row r="213" spans="4:9" ht="15.75" x14ac:dyDescent="0.25">
      <c r="D213" s="125"/>
      <c r="E213" s="130"/>
      <c r="F213" s="130"/>
      <c r="G213" s="164"/>
      <c r="H213" s="164"/>
      <c r="I213" s="164"/>
    </row>
    <row r="214" spans="4:9" ht="15.75" x14ac:dyDescent="0.25">
      <c r="D214" s="125"/>
      <c r="E214" s="130"/>
      <c r="F214" s="130"/>
      <c r="G214" s="164"/>
      <c r="H214" s="164"/>
      <c r="I214" s="164"/>
    </row>
    <row r="215" spans="4:9" ht="15.75" x14ac:dyDescent="0.25">
      <c r="D215" s="125"/>
      <c r="E215" s="130"/>
      <c r="F215" s="130"/>
      <c r="G215" s="164"/>
      <c r="H215" s="164"/>
      <c r="I215" s="164"/>
    </row>
    <row r="216" spans="4:9" ht="15.75" x14ac:dyDescent="0.25">
      <c r="D216" s="125"/>
      <c r="E216" s="130"/>
      <c r="F216" s="130"/>
      <c r="G216" s="164"/>
      <c r="H216" s="164"/>
      <c r="I216" s="164"/>
    </row>
    <row r="217" spans="4:9" ht="15.75" x14ac:dyDescent="0.25">
      <c r="D217" s="125"/>
      <c r="E217" s="130"/>
      <c r="F217" s="130"/>
      <c r="G217" s="164"/>
      <c r="H217" s="164"/>
      <c r="I217" s="164"/>
    </row>
    <row r="218" spans="4:9" ht="15.75" x14ac:dyDescent="0.25">
      <c r="D218" s="125"/>
      <c r="E218" s="130"/>
      <c r="F218" s="130"/>
      <c r="G218" s="164"/>
      <c r="H218" s="164"/>
      <c r="I218" s="164"/>
    </row>
    <row r="219" spans="4:9" ht="15.75" x14ac:dyDescent="0.25">
      <c r="D219" s="125"/>
      <c r="E219" s="130"/>
      <c r="F219" s="130"/>
      <c r="G219" s="164"/>
      <c r="H219" s="164"/>
      <c r="I219" s="164"/>
    </row>
    <row r="220" spans="4:9" ht="15.75" x14ac:dyDescent="0.25">
      <c r="D220" s="125"/>
      <c r="E220" s="130"/>
      <c r="F220" s="130"/>
      <c r="G220" s="164"/>
      <c r="H220" s="164"/>
      <c r="I220" s="164"/>
    </row>
    <row r="221" spans="4:9" ht="15.75" x14ac:dyDescent="0.25">
      <c r="D221" s="125"/>
      <c r="E221" s="130"/>
      <c r="F221" s="130"/>
      <c r="G221" s="164"/>
      <c r="H221" s="164"/>
      <c r="I221" s="164"/>
    </row>
    <row r="222" spans="4:9" ht="15.75" x14ac:dyDescent="0.25">
      <c r="D222" s="125"/>
      <c r="E222" s="130"/>
      <c r="F222" s="130"/>
      <c r="G222" s="164"/>
      <c r="H222" s="164"/>
    </row>
    <row r="223" spans="4:9" ht="15.75" x14ac:dyDescent="0.25">
      <c r="D223" s="125"/>
      <c r="E223" s="130"/>
      <c r="F223" s="130"/>
      <c r="G223" s="164"/>
      <c r="H223" s="164"/>
    </row>
    <row r="224" spans="4:9" ht="15.75" x14ac:dyDescent="0.25">
      <c r="D224" s="125"/>
      <c r="E224" s="130"/>
      <c r="F224" s="130"/>
      <c r="G224" s="164"/>
      <c r="H224" s="164"/>
    </row>
    <row r="225" spans="4:8" ht="15.75" x14ac:dyDescent="0.25">
      <c r="D225" s="125"/>
      <c r="E225" s="130"/>
      <c r="F225" s="130"/>
      <c r="G225" s="164"/>
      <c r="H225" s="164"/>
    </row>
    <row r="226" spans="4:8" ht="15.75" x14ac:dyDescent="0.25">
      <c r="D226" s="125"/>
      <c r="E226" s="130"/>
      <c r="F226" s="130"/>
      <c r="G226" s="164"/>
      <c r="H226" s="164"/>
    </row>
    <row r="227" spans="4:8" ht="15.75" x14ac:dyDescent="0.25">
      <c r="D227" s="125"/>
      <c r="E227" s="130"/>
      <c r="F227" s="130"/>
      <c r="G227" s="164"/>
      <c r="H227" s="164"/>
    </row>
    <row r="228" spans="4:8" ht="15.75" x14ac:dyDescent="0.25">
      <c r="D228" s="125"/>
      <c r="E228" s="130"/>
      <c r="F228" s="130"/>
      <c r="G228" s="164"/>
      <c r="H228" s="164"/>
    </row>
    <row r="229" spans="4:8" ht="15.75" x14ac:dyDescent="0.25">
      <c r="D229" s="125"/>
      <c r="E229" s="130"/>
      <c r="F229" s="130"/>
      <c r="G229" s="164"/>
      <c r="H229" s="164"/>
    </row>
    <row r="230" spans="4:8" ht="15.75" x14ac:dyDescent="0.25">
      <c r="D230" s="125"/>
      <c r="E230" s="130"/>
      <c r="F230" s="130"/>
      <c r="G230" s="164"/>
      <c r="H230" s="164"/>
    </row>
    <row r="231" spans="4:8" ht="15.75" x14ac:dyDescent="0.25">
      <c r="D231" s="125"/>
      <c r="E231" s="130"/>
      <c r="F231" s="130"/>
      <c r="G231" s="164"/>
      <c r="H231" s="164"/>
    </row>
    <row r="232" spans="4:8" ht="15.75" x14ac:dyDescent="0.25">
      <c r="D232" s="125"/>
      <c r="E232" s="130"/>
      <c r="F232" s="130"/>
      <c r="G232" s="164"/>
      <c r="H232" s="164"/>
    </row>
    <row r="233" spans="4:8" ht="15.75" x14ac:dyDescent="0.25">
      <c r="D233" s="125"/>
      <c r="E233" s="130"/>
      <c r="F233" s="130"/>
      <c r="G233" s="164"/>
      <c r="H233" s="164"/>
    </row>
    <row r="234" spans="4:8" ht="15.75" x14ac:dyDescent="0.25">
      <c r="D234" s="125"/>
      <c r="E234" s="130"/>
      <c r="F234" s="130"/>
      <c r="G234" s="164"/>
      <c r="H234" s="164"/>
    </row>
    <row r="235" spans="4:8" ht="15.75" x14ac:dyDescent="0.25">
      <c r="D235" s="125"/>
      <c r="E235" s="130"/>
      <c r="F235" s="130"/>
      <c r="G235" s="164"/>
      <c r="H235" s="164"/>
    </row>
    <row r="236" spans="4:8" ht="15.75" x14ac:dyDescent="0.25">
      <c r="D236" s="125"/>
      <c r="E236" s="130"/>
      <c r="F236" s="130"/>
      <c r="G236" s="164"/>
      <c r="H236" s="164"/>
    </row>
    <row r="237" spans="4:8" ht="15.75" x14ac:dyDescent="0.25">
      <c r="D237" s="125"/>
      <c r="E237" s="130"/>
      <c r="F237" s="130"/>
      <c r="G237" s="164"/>
      <c r="H237" s="164"/>
    </row>
    <row r="238" spans="4:8" ht="15.75" x14ac:dyDescent="0.25">
      <c r="D238" s="125"/>
      <c r="E238" s="130"/>
      <c r="F238" s="130"/>
      <c r="G238" s="164"/>
      <c r="H238" s="164"/>
    </row>
    <row r="239" spans="4:8" ht="15.75" x14ac:dyDescent="0.25">
      <c r="D239" s="125"/>
      <c r="E239" s="130"/>
      <c r="F239" s="130"/>
      <c r="G239" s="164"/>
      <c r="H239" s="164"/>
    </row>
    <row r="240" spans="4:8" ht="15.75" x14ac:dyDescent="0.25">
      <c r="D240" s="125"/>
      <c r="E240" s="130"/>
      <c r="F240" s="130"/>
      <c r="G240" s="164"/>
      <c r="H240" s="164"/>
    </row>
    <row r="241" spans="4:8" ht="15.75" x14ac:dyDescent="0.25">
      <c r="D241" s="125"/>
      <c r="E241" s="130"/>
      <c r="F241" s="130"/>
      <c r="G241" s="164"/>
      <c r="H241" s="164"/>
    </row>
    <row r="242" spans="4:8" ht="15.75" x14ac:dyDescent="0.25">
      <c r="D242" s="125"/>
      <c r="E242" s="130"/>
      <c r="F242" s="130"/>
      <c r="G242" s="164"/>
      <c r="H242" s="164"/>
    </row>
    <row r="243" spans="4:8" ht="15.75" x14ac:dyDescent="0.25">
      <c r="D243" s="125"/>
      <c r="E243" s="130"/>
      <c r="F243" s="130"/>
      <c r="G243" s="164"/>
      <c r="H243" s="164"/>
    </row>
    <row r="244" spans="4:8" ht="15.75" x14ac:dyDescent="0.25">
      <c r="D244" s="125"/>
      <c r="E244" s="130"/>
      <c r="F244" s="130"/>
      <c r="G244" s="164"/>
      <c r="H244" s="164"/>
    </row>
    <row r="245" spans="4:8" ht="15.75" x14ac:dyDescent="0.25">
      <c r="D245" s="125"/>
      <c r="E245" s="130"/>
      <c r="F245" s="130"/>
      <c r="G245" s="164"/>
      <c r="H245" s="164"/>
    </row>
    <row r="246" spans="4:8" ht="15.75" x14ac:dyDescent="0.25">
      <c r="D246" s="125"/>
      <c r="E246" s="130"/>
      <c r="F246" s="130"/>
      <c r="G246" s="164"/>
      <c r="H246" s="164"/>
    </row>
    <row r="247" spans="4:8" ht="15.75" x14ac:dyDescent="0.25">
      <c r="D247" s="125"/>
      <c r="E247" s="130"/>
      <c r="F247" s="130"/>
      <c r="G247" s="164"/>
      <c r="H247" s="164"/>
    </row>
    <row r="248" spans="4:8" ht="15.75" x14ac:dyDescent="0.25">
      <c r="D248" s="125"/>
      <c r="E248" s="130"/>
      <c r="F248" s="130"/>
      <c r="G248" s="164"/>
      <c r="H248" s="164"/>
    </row>
    <row r="249" spans="4:8" ht="15.75" x14ac:dyDescent="0.25">
      <c r="D249" s="125"/>
      <c r="E249" s="130"/>
      <c r="F249" s="130"/>
      <c r="G249" s="164"/>
      <c r="H249" s="164"/>
    </row>
    <row r="250" spans="4:8" ht="15.75" x14ac:dyDescent="0.25">
      <c r="D250" s="125"/>
      <c r="E250" s="130"/>
      <c r="F250" s="130"/>
      <c r="G250" s="164"/>
      <c r="H250" s="164"/>
    </row>
    <row r="251" spans="4:8" ht="15.75" x14ac:dyDescent="0.25">
      <c r="D251" s="125"/>
      <c r="E251" s="130"/>
      <c r="F251" s="130"/>
      <c r="G251" s="164"/>
      <c r="H251" s="164"/>
    </row>
    <row r="252" spans="4:8" ht="15.75" x14ac:dyDescent="0.25">
      <c r="D252" s="125"/>
      <c r="E252" s="130"/>
      <c r="F252" s="130"/>
      <c r="G252" s="164"/>
      <c r="H252" s="164"/>
    </row>
    <row r="253" spans="4:8" ht="15.75" x14ac:dyDescent="0.25">
      <c r="D253" s="125"/>
      <c r="E253" s="130"/>
      <c r="F253" s="130"/>
      <c r="G253" s="164"/>
      <c r="H253" s="164"/>
    </row>
    <row r="254" spans="4:8" ht="15.75" x14ac:dyDescent="0.25">
      <c r="D254" s="125"/>
      <c r="E254" s="130"/>
      <c r="F254" s="130"/>
      <c r="G254" s="164"/>
      <c r="H254" s="164"/>
    </row>
    <row r="255" spans="4:8" ht="15.75" x14ac:dyDescent="0.25">
      <c r="D255" s="125"/>
      <c r="E255" s="130"/>
      <c r="F255" s="130"/>
      <c r="G255" s="164"/>
      <c r="H255" s="164"/>
    </row>
    <row r="256" spans="4:8" ht="15.75" x14ac:dyDescent="0.25">
      <c r="D256" s="125"/>
      <c r="E256" s="130"/>
      <c r="F256" s="130"/>
      <c r="G256" s="164"/>
      <c r="H256" s="164"/>
    </row>
    <row r="257" spans="4:8" ht="15.75" x14ac:dyDescent="0.25">
      <c r="D257" s="125"/>
      <c r="E257" s="130"/>
      <c r="F257" s="130"/>
      <c r="G257" s="164"/>
      <c r="H257" s="164"/>
    </row>
    <row r="258" spans="4:8" ht="15.75" x14ac:dyDescent="0.25">
      <c r="D258" s="125"/>
      <c r="E258" s="130"/>
      <c r="F258" s="130"/>
      <c r="G258" s="164"/>
      <c r="H258" s="164"/>
    </row>
    <row r="259" spans="4:8" ht="15.75" x14ac:dyDescent="0.25">
      <c r="D259" s="125"/>
      <c r="E259" s="130"/>
      <c r="F259" s="130"/>
      <c r="G259" s="164"/>
      <c r="H259" s="164"/>
    </row>
    <row r="260" spans="4:8" ht="15.75" x14ac:dyDescent="0.25">
      <c r="D260" s="125"/>
      <c r="E260" s="130"/>
      <c r="F260" s="130"/>
      <c r="G260" s="164"/>
      <c r="H260" s="164"/>
    </row>
    <row r="261" spans="4:8" ht="15.75" x14ac:dyDescent="0.25">
      <c r="D261" s="125"/>
      <c r="E261" s="130"/>
      <c r="F261" s="130"/>
      <c r="G261" s="164"/>
      <c r="H261" s="164"/>
    </row>
    <row r="262" spans="4:8" ht="15.75" x14ac:dyDescent="0.25">
      <c r="D262" s="125"/>
      <c r="E262" s="130"/>
      <c r="F262" s="130"/>
      <c r="G262" s="164"/>
      <c r="H262" s="164"/>
    </row>
    <row r="263" spans="4:8" ht="15.75" x14ac:dyDescent="0.25">
      <c r="D263" s="125"/>
      <c r="E263" s="130"/>
      <c r="F263" s="130"/>
      <c r="G263" s="164"/>
      <c r="H263" s="164"/>
    </row>
    <row r="264" spans="4:8" ht="15.75" x14ac:dyDescent="0.25">
      <c r="D264" s="125"/>
      <c r="E264" s="130"/>
      <c r="F264" s="130"/>
      <c r="G264" s="164"/>
      <c r="H264" s="164"/>
    </row>
    <row r="265" spans="4:8" ht="15.75" x14ac:dyDescent="0.25">
      <c r="D265" s="125"/>
      <c r="E265" s="130"/>
      <c r="F265" s="130"/>
      <c r="G265" s="164"/>
      <c r="H265" s="164"/>
    </row>
    <row r="266" spans="4:8" ht="15.75" x14ac:dyDescent="0.25">
      <c r="D266" s="125"/>
      <c r="E266" s="130"/>
      <c r="F266" s="130"/>
      <c r="G266" s="164"/>
      <c r="H266" s="164"/>
    </row>
    <row r="267" spans="4:8" ht="15.75" x14ac:dyDescent="0.25">
      <c r="D267" s="125"/>
      <c r="E267" s="130"/>
      <c r="F267" s="130"/>
      <c r="G267" s="164"/>
      <c r="H267" s="164"/>
    </row>
    <row r="268" spans="4:8" ht="15.75" x14ac:dyDescent="0.25">
      <c r="D268" s="125"/>
      <c r="E268" s="130"/>
      <c r="F268" s="130"/>
      <c r="G268" s="164"/>
      <c r="H268" s="164"/>
    </row>
    <row r="269" spans="4:8" ht="15.75" x14ac:dyDescent="0.25">
      <c r="D269" s="125"/>
      <c r="E269" s="130"/>
      <c r="F269" s="130"/>
      <c r="G269" s="164"/>
      <c r="H269" s="164"/>
    </row>
    <row r="270" spans="4:8" ht="15.75" x14ac:dyDescent="0.25">
      <c r="D270" s="125"/>
      <c r="E270" s="130"/>
      <c r="F270" s="130"/>
      <c r="G270" s="164"/>
      <c r="H270" s="164"/>
    </row>
    <row r="271" spans="4:8" ht="15.75" x14ac:dyDescent="0.25">
      <c r="D271" s="125"/>
      <c r="E271" s="130"/>
      <c r="F271" s="130"/>
      <c r="G271" s="164"/>
      <c r="H271" s="164"/>
    </row>
    <row r="272" spans="4:8" ht="15.75" x14ac:dyDescent="0.25">
      <c r="D272" s="125"/>
      <c r="E272" s="130"/>
      <c r="F272" s="130"/>
      <c r="G272" s="164"/>
      <c r="H272" s="164"/>
    </row>
    <row r="273" spans="4:8" ht="15.75" x14ac:dyDescent="0.25">
      <c r="D273" s="125"/>
      <c r="E273" s="130"/>
      <c r="F273" s="130"/>
      <c r="G273" s="164"/>
      <c r="H273" s="164"/>
    </row>
    <row r="274" spans="4:8" ht="15.75" x14ac:dyDescent="0.25">
      <c r="D274" s="125"/>
      <c r="E274" s="130"/>
      <c r="F274" s="130"/>
      <c r="G274" s="164"/>
      <c r="H274" s="164"/>
    </row>
    <row r="275" spans="4:8" ht="15.75" x14ac:dyDescent="0.25">
      <c r="D275" s="125"/>
      <c r="E275" s="130"/>
      <c r="F275" s="130"/>
      <c r="G275" s="164"/>
      <c r="H275" s="164"/>
    </row>
    <row r="276" spans="4:8" ht="15.75" x14ac:dyDescent="0.25">
      <c r="D276" s="125"/>
      <c r="E276" s="130"/>
      <c r="F276" s="130"/>
      <c r="G276" s="164"/>
      <c r="H276" s="164"/>
    </row>
    <row r="277" spans="4:8" ht="15.75" x14ac:dyDescent="0.25">
      <c r="D277" s="125"/>
      <c r="E277" s="130"/>
      <c r="F277" s="130"/>
      <c r="G277" s="164"/>
      <c r="H277" s="164"/>
    </row>
    <row r="278" spans="4:8" ht="15.75" x14ac:dyDescent="0.25">
      <c r="D278" s="125"/>
      <c r="E278" s="130"/>
      <c r="F278" s="130"/>
      <c r="G278" s="164"/>
      <c r="H278" s="164"/>
    </row>
    <row r="279" spans="4:8" ht="15.75" x14ac:dyDescent="0.25">
      <c r="D279" s="125"/>
      <c r="E279" s="130"/>
      <c r="F279" s="130"/>
      <c r="G279" s="164"/>
      <c r="H279" s="164"/>
    </row>
    <row r="280" spans="4:8" ht="15.75" x14ac:dyDescent="0.25">
      <c r="D280" s="125"/>
      <c r="E280" s="130"/>
      <c r="F280" s="130"/>
      <c r="G280" s="164"/>
      <c r="H280" s="164"/>
    </row>
    <row r="281" spans="4:8" ht="15.75" x14ac:dyDescent="0.25">
      <c r="D281" s="125"/>
      <c r="E281" s="130"/>
      <c r="F281" s="130"/>
      <c r="G281" s="164"/>
      <c r="H281" s="164"/>
    </row>
    <row r="282" spans="4:8" ht="15.75" x14ac:dyDescent="0.25">
      <c r="D282" s="125"/>
      <c r="E282" s="130"/>
      <c r="F282" s="130"/>
      <c r="G282" s="164"/>
      <c r="H282" s="164"/>
    </row>
    <row r="283" spans="4:8" ht="15.75" x14ac:dyDescent="0.25">
      <c r="D283" s="125"/>
      <c r="E283" s="130"/>
      <c r="F283" s="130"/>
      <c r="G283" s="164"/>
      <c r="H283" s="164"/>
    </row>
    <row r="284" spans="4:8" ht="15.75" x14ac:dyDescent="0.25">
      <c r="D284" s="125"/>
      <c r="E284" s="130"/>
      <c r="F284" s="130"/>
      <c r="G284" s="164"/>
      <c r="H284" s="164"/>
    </row>
    <row r="285" spans="4:8" ht="15.75" x14ac:dyDescent="0.25">
      <c r="D285" s="125"/>
      <c r="E285" s="130"/>
      <c r="F285" s="130"/>
      <c r="G285" s="164"/>
      <c r="H285" s="164"/>
    </row>
    <row r="286" spans="4:8" ht="15.75" x14ac:dyDescent="0.25">
      <c r="D286" s="125"/>
      <c r="E286" s="130"/>
      <c r="F286" s="130"/>
      <c r="G286" s="164"/>
      <c r="H286" s="164"/>
    </row>
    <row r="287" spans="4:8" ht="15.75" x14ac:dyDescent="0.25">
      <c r="D287" s="125"/>
      <c r="E287" s="130"/>
      <c r="F287" s="130"/>
      <c r="G287" s="164"/>
      <c r="H287" s="164"/>
    </row>
    <row r="288" spans="4:8" ht="15.75" x14ac:dyDescent="0.25">
      <c r="D288" s="125"/>
      <c r="E288" s="130"/>
      <c r="F288" s="130"/>
      <c r="G288" s="164"/>
      <c r="H288" s="164"/>
    </row>
    <row r="289" spans="4:8" ht="15.75" x14ac:dyDescent="0.25">
      <c r="D289" s="125"/>
      <c r="E289" s="130"/>
      <c r="F289" s="130"/>
      <c r="G289" s="164"/>
      <c r="H289" s="164"/>
    </row>
    <row r="290" spans="4:8" ht="15.75" x14ac:dyDescent="0.25">
      <c r="D290" s="125"/>
      <c r="E290" s="130"/>
      <c r="F290" s="130"/>
      <c r="G290" s="164"/>
      <c r="H290" s="164"/>
    </row>
    <row r="291" spans="4:8" ht="15.75" x14ac:dyDescent="0.25">
      <c r="D291" s="125"/>
      <c r="E291" s="130"/>
      <c r="F291" s="130"/>
      <c r="G291" s="164"/>
      <c r="H291" s="164"/>
    </row>
    <row r="292" spans="4:8" ht="15.75" x14ac:dyDescent="0.25">
      <c r="D292" s="125"/>
      <c r="E292" s="130"/>
      <c r="F292" s="130"/>
      <c r="G292" s="164"/>
      <c r="H292" s="164"/>
    </row>
    <row r="293" spans="4:8" ht="15.75" x14ac:dyDescent="0.25">
      <c r="D293" s="125"/>
      <c r="E293" s="130"/>
      <c r="F293" s="130"/>
      <c r="G293" s="164"/>
      <c r="H293" s="164"/>
    </row>
    <row r="294" spans="4:8" ht="15.75" x14ac:dyDescent="0.25">
      <c r="D294" s="125"/>
      <c r="E294" s="130"/>
      <c r="F294" s="130"/>
      <c r="G294" s="164"/>
      <c r="H294" s="164"/>
    </row>
    <row r="295" spans="4:8" ht="15.75" x14ac:dyDescent="0.25">
      <c r="D295" s="125"/>
      <c r="E295" s="130"/>
      <c r="F295" s="130"/>
      <c r="G295" s="164"/>
      <c r="H295" s="164"/>
    </row>
    <row r="296" spans="4:8" ht="15.75" x14ac:dyDescent="0.25">
      <c r="D296" s="125"/>
      <c r="E296" s="130"/>
      <c r="F296" s="130"/>
      <c r="G296" s="164"/>
      <c r="H296" s="164"/>
    </row>
    <row r="297" spans="4:8" ht="15.75" x14ac:dyDescent="0.25">
      <c r="D297" s="125"/>
      <c r="E297" s="130"/>
      <c r="F297" s="130"/>
      <c r="G297" s="164"/>
      <c r="H297" s="164"/>
    </row>
    <row r="298" spans="4:8" ht="15.75" x14ac:dyDescent="0.25">
      <c r="D298" s="125"/>
      <c r="E298" s="130"/>
      <c r="F298" s="130"/>
      <c r="G298" s="164"/>
      <c r="H298" s="164"/>
    </row>
    <row r="299" spans="4:8" ht="15.75" x14ac:dyDescent="0.25">
      <c r="D299" s="125"/>
      <c r="E299" s="130"/>
      <c r="F299" s="130"/>
      <c r="G299" s="164"/>
      <c r="H299" s="164"/>
    </row>
    <row r="300" spans="4:8" ht="15.75" x14ac:dyDescent="0.25">
      <c r="D300" s="125"/>
      <c r="E300" s="130"/>
      <c r="F300" s="130"/>
      <c r="G300" s="164"/>
      <c r="H300" s="164"/>
    </row>
    <row r="301" spans="4:8" ht="15.75" x14ac:dyDescent="0.25">
      <c r="D301" s="125"/>
      <c r="E301" s="130"/>
      <c r="F301" s="130"/>
      <c r="G301" s="164"/>
      <c r="H301" s="164"/>
    </row>
    <row r="302" spans="4:8" ht="15.75" x14ac:dyDescent="0.25">
      <c r="D302" s="125"/>
      <c r="E302" s="130"/>
      <c r="F302" s="130"/>
      <c r="G302" s="164"/>
      <c r="H302" s="164"/>
    </row>
    <row r="303" spans="4:8" ht="15.75" x14ac:dyDescent="0.25">
      <c r="D303" s="125"/>
      <c r="E303" s="130"/>
      <c r="F303" s="130"/>
      <c r="G303" s="164"/>
      <c r="H303" s="164"/>
    </row>
    <row r="304" spans="4:8" ht="15.75" x14ac:dyDescent="0.25">
      <c r="D304" s="125"/>
      <c r="E304" s="130"/>
      <c r="F304" s="130"/>
      <c r="G304" s="164"/>
      <c r="H304" s="164"/>
    </row>
    <row r="305" spans="4:8" ht="15.75" x14ac:dyDescent="0.25">
      <c r="D305" s="125"/>
      <c r="E305" s="130"/>
      <c r="F305" s="130"/>
      <c r="G305" s="164"/>
      <c r="H305" s="164"/>
    </row>
    <row r="306" spans="4:8" ht="15.75" x14ac:dyDescent="0.25">
      <c r="D306" s="125"/>
      <c r="E306" s="130"/>
      <c r="F306" s="130"/>
      <c r="G306" s="164"/>
      <c r="H306" s="164"/>
    </row>
    <row r="307" spans="4:8" ht="15.75" x14ac:dyDescent="0.25">
      <c r="D307" s="125"/>
      <c r="E307" s="130"/>
      <c r="F307" s="130"/>
      <c r="G307" s="164"/>
      <c r="H307" s="164"/>
    </row>
    <row r="308" spans="4:8" ht="15.75" x14ac:dyDescent="0.25">
      <c r="D308" s="125"/>
      <c r="E308" s="130"/>
      <c r="F308" s="130"/>
      <c r="G308" s="164"/>
      <c r="H308" s="164"/>
    </row>
    <row r="309" spans="4:8" ht="15.75" x14ac:dyDescent="0.25">
      <c r="D309" s="125"/>
      <c r="E309" s="130"/>
      <c r="F309" s="130"/>
      <c r="G309" s="164"/>
      <c r="H309" s="164"/>
    </row>
    <row r="310" spans="4:8" ht="15.75" x14ac:dyDescent="0.25">
      <c r="D310" s="125"/>
      <c r="E310" s="130"/>
      <c r="F310" s="130"/>
      <c r="G310" s="164"/>
      <c r="H310" s="164"/>
    </row>
    <row r="311" spans="4:8" ht="15.75" x14ac:dyDescent="0.25">
      <c r="D311" s="125"/>
      <c r="E311" s="130"/>
      <c r="F311" s="130"/>
      <c r="G311" s="164"/>
      <c r="H311" s="164"/>
    </row>
    <row r="312" spans="4:8" ht="15.75" x14ac:dyDescent="0.25">
      <c r="D312" s="125"/>
      <c r="E312" s="130"/>
      <c r="F312" s="130"/>
      <c r="G312" s="164"/>
      <c r="H312" s="164"/>
    </row>
    <row r="313" spans="4:8" ht="15.75" x14ac:dyDescent="0.25">
      <c r="D313" s="125"/>
      <c r="E313" s="130"/>
      <c r="F313" s="130"/>
      <c r="G313" s="164"/>
      <c r="H313" s="164"/>
    </row>
    <row r="314" spans="4:8" ht="15.75" x14ac:dyDescent="0.25">
      <c r="D314" s="125"/>
      <c r="E314" s="130"/>
      <c r="F314" s="130"/>
      <c r="G314" s="164"/>
      <c r="H314" s="164"/>
    </row>
    <row r="315" spans="4:8" ht="15.75" x14ac:dyDescent="0.25">
      <c r="D315" s="125"/>
      <c r="E315" s="130"/>
      <c r="F315" s="130"/>
      <c r="G315" s="164"/>
      <c r="H315" s="164"/>
    </row>
    <row r="316" spans="4:8" ht="15.75" x14ac:dyDescent="0.25">
      <c r="D316" s="125"/>
      <c r="E316" s="130"/>
      <c r="F316" s="130"/>
      <c r="G316" s="164"/>
      <c r="H316" s="164"/>
    </row>
    <row r="317" spans="4:8" ht="15.75" x14ac:dyDescent="0.25">
      <c r="D317" s="125"/>
      <c r="E317" s="130"/>
      <c r="F317" s="130"/>
      <c r="G317" s="164"/>
      <c r="H317" s="164"/>
    </row>
    <row r="318" spans="4:8" ht="15.75" x14ac:dyDescent="0.25">
      <c r="D318" s="125"/>
      <c r="E318" s="130"/>
      <c r="F318" s="130"/>
      <c r="G318" s="164"/>
      <c r="H318" s="164"/>
    </row>
    <row r="319" spans="4:8" ht="15.75" x14ac:dyDescent="0.25">
      <c r="D319" s="125"/>
      <c r="E319" s="130"/>
      <c r="F319" s="130"/>
      <c r="G319" s="164"/>
      <c r="H319" s="164"/>
    </row>
    <row r="320" spans="4:8" ht="15.75" x14ac:dyDescent="0.25">
      <c r="D320" s="125"/>
      <c r="E320" s="130"/>
      <c r="F320" s="130"/>
      <c r="G320" s="164"/>
      <c r="H320" s="164"/>
    </row>
    <row r="321" spans="4:8" ht="15.75" x14ac:dyDescent="0.25">
      <c r="D321" s="125"/>
      <c r="E321" s="130"/>
      <c r="F321" s="130"/>
      <c r="G321" s="164"/>
      <c r="H321" s="164"/>
    </row>
    <row r="322" spans="4:8" ht="15.75" x14ac:dyDescent="0.25">
      <c r="D322" s="125"/>
      <c r="E322" s="130"/>
      <c r="F322" s="130"/>
      <c r="G322" s="164"/>
      <c r="H322" s="164"/>
    </row>
    <row r="323" spans="4:8" ht="15.75" x14ac:dyDescent="0.25">
      <c r="D323" s="125"/>
      <c r="E323" s="130"/>
      <c r="F323" s="130"/>
      <c r="G323" s="164"/>
      <c r="H323" s="164"/>
    </row>
    <row r="324" spans="4:8" ht="15.75" x14ac:dyDescent="0.25">
      <c r="D324" s="125"/>
      <c r="E324" s="130"/>
      <c r="F324" s="130"/>
      <c r="G324" s="164"/>
      <c r="H324" s="164"/>
    </row>
    <row r="325" spans="4:8" ht="15.75" x14ac:dyDescent="0.25">
      <c r="D325" s="125"/>
      <c r="E325" s="130"/>
      <c r="F325" s="130"/>
      <c r="G325" s="164"/>
      <c r="H325" s="164"/>
    </row>
    <row r="326" spans="4:8" ht="15.75" x14ac:dyDescent="0.25">
      <c r="D326" s="125"/>
      <c r="E326" s="130"/>
      <c r="F326" s="130"/>
      <c r="G326" s="164"/>
      <c r="H326" s="164"/>
    </row>
    <row r="327" spans="4:8" ht="15.75" x14ac:dyDescent="0.25">
      <c r="D327" s="125"/>
      <c r="E327" s="130"/>
      <c r="F327" s="130"/>
      <c r="G327" s="164"/>
      <c r="H327" s="164"/>
    </row>
    <row r="328" spans="4:8" ht="15.75" x14ac:dyDescent="0.25">
      <c r="D328" s="125"/>
      <c r="E328" s="130"/>
      <c r="F328" s="130"/>
      <c r="G328" s="164"/>
      <c r="H328" s="164"/>
    </row>
    <row r="329" spans="4:8" ht="15.75" x14ac:dyDescent="0.25">
      <c r="D329" s="125"/>
      <c r="E329" s="130"/>
      <c r="F329" s="130"/>
      <c r="G329" s="164"/>
      <c r="H329" s="164"/>
    </row>
    <row r="330" spans="4:8" ht="15.75" x14ac:dyDescent="0.25">
      <c r="D330" s="125"/>
      <c r="E330" s="130"/>
      <c r="F330" s="130"/>
      <c r="G330" s="164"/>
      <c r="H330" s="164"/>
    </row>
    <row r="331" spans="4:8" ht="15.75" x14ac:dyDescent="0.25">
      <c r="D331" s="125"/>
      <c r="E331" s="130"/>
      <c r="F331" s="130"/>
      <c r="G331" s="164"/>
      <c r="H331" s="164"/>
    </row>
    <row r="332" spans="4:8" ht="15.75" x14ac:dyDescent="0.25">
      <c r="D332" s="125"/>
      <c r="E332" s="130"/>
      <c r="F332" s="130"/>
      <c r="G332" s="164"/>
      <c r="H332" s="164"/>
    </row>
    <row r="333" spans="4:8" ht="15.75" x14ac:dyDescent="0.25">
      <c r="D333" s="125"/>
      <c r="E333" s="130"/>
      <c r="F333" s="130"/>
      <c r="G333" s="164"/>
      <c r="H333" s="164"/>
    </row>
    <row r="334" spans="4:8" ht="15.75" x14ac:dyDescent="0.25">
      <c r="D334" s="125"/>
      <c r="E334" s="130"/>
      <c r="F334" s="130"/>
      <c r="G334" s="164"/>
      <c r="H334" s="164"/>
    </row>
    <row r="335" spans="4:8" ht="15.75" x14ac:dyDescent="0.25">
      <c r="D335" s="125"/>
      <c r="E335" s="130"/>
      <c r="F335" s="130"/>
      <c r="G335" s="164"/>
      <c r="H335" s="164"/>
    </row>
    <row r="336" spans="4:8" ht="15.75" x14ac:dyDescent="0.25">
      <c r="D336" s="125"/>
      <c r="E336" s="130"/>
      <c r="F336" s="130"/>
      <c r="G336" s="164"/>
      <c r="H336" s="164"/>
    </row>
    <row r="337" spans="4:8" ht="15.75" x14ac:dyDescent="0.25">
      <c r="D337" s="125"/>
      <c r="E337" s="130"/>
      <c r="F337" s="130"/>
      <c r="G337" s="164"/>
      <c r="H337" s="164"/>
    </row>
    <row r="338" spans="4:8" ht="15.75" x14ac:dyDescent="0.25">
      <c r="D338" s="125"/>
      <c r="E338" s="130"/>
      <c r="F338" s="130"/>
      <c r="G338" s="164"/>
      <c r="H338" s="164"/>
    </row>
    <row r="339" spans="4:8" ht="15.75" x14ac:dyDescent="0.25">
      <c r="D339" s="125"/>
      <c r="E339" s="130"/>
      <c r="F339" s="130"/>
      <c r="G339" s="164"/>
      <c r="H339" s="164"/>
    </row>
    <row r="340" spans="4:8" ht="15.75" x14ac:dyDescent="0.25">
      <c r="D340" s="125"/>
      <c r="E340" s="130"/>
      <c r="F340" s="130"/>
      <c r="G340" s="164"/>
      <c r="H340" s="164"/>
    </row>
    <row r="341" spans="4:8" ht="15.75" x14ac:dyDescent="0.25">
      <c r="D341" s="125"/>
      <c r="E341" s="130"/>
      <c r="F341" s="130"/>
      <c r="G341" s="164"/>
      <c r="H341" s="164"/>
    </row>
    <row r="342" spans="4:8" ht="15.75" x14ac:dyDescent="0.25">
      <c r="D342" s="125"/>
      <c r="E342" s="130"/>
      <c r="F342" s="130"/>
      <c r="G342" s="164"/>
      <c r="H342" s="164"/>
    </row>
    <row r="343" spans="4:8" ht="15.75" x14ac:dyDescent="0.25">
      <c r="D343" s="125"/>
      <c r="E343" s="130"/>
      <c r="F343" s="130"/>
      <c r="G343" s="164"/>
      <c r="H343" s="164"/>
    </row>
    <row r="344" spans="4:8" ht="15.75" x14ac:dyDescent="0.25">
      <c r="D344" s="125"/>
      <c r="E344" s="130"/>
      <c r="F344" s="130"/>
      <c r="G344" s="164"/>
      <c r="H344" s="164"/>
    </row>
    <row r="345" spans="4:8" ht="15.75" x14ac:dyDescent="0.25">
      <c r="D345" s="125"/>
      <c r="E345" s="130"/>
      <c r="F345" s="130"/>
      <c r="G345" s="164"/>
      <c r="H345" s="164"/>
    </row>
    <row r="346" spans="4:8" ht="15.75" x14ac:dyDescent="0.25">
      <c r="D346" s="125"/>
      <c r="E346" s="130"/>
      <c r="F346" s="130"/>
      <c r="G346" s="164"/>
      <c r="H346" s="164"/>
    </row>
    <row r="347" spans="4:8" ht="15.75" x14ac:dyDescent="0.25">
      <c r="D347" s="125"/>
      <c r="E347" s="130"/>
      <c r="F347" s="130"/>
      <c r="G347" s="164"/>
      <c r="H347" s="164"/>
    </row>
    <row r="348" spans="4:8" ht="15.75" x14ac:dyDescent="0.25">
      <c r="D348" s="125"/>
      <c r="E348" s="130"/>
      <c r="F348" s="130"/>
      <c r="G348" s="164"/>
      <c r="H348" s="164"/>
    </row>
    <row r="349" spans="4:8" ht="15.75" x14ac:dyDescent="0.25">
      <c r="D349" s="125"/>
      <c r="E349" s="130"/>
      <c r="F349" s="130"/>
      <c r="G349" s="164"/>
      <c r="H349" s="164"/>
    </row>
    <row r="350" spans="4:8" ht="15.75" x14ac:dyDescent="0.25">
      <c r="D350" s="125"/>
      <c r="E350" s="130"/>
      <c r="F350" s="130"/>
      <c r="G350" s="164"/>
      <c r="H350" s="164"/>
    </row>
    <row r="351" spans="4:8" ht="15.75" x14ac:dyDescent="0.25">
      <c r="D351" s="125"/>
      <c r="E351" s="130"/>
      <c r="F351" s="130"/>
      <c r="G351" s="164"/>
      <c r="H351" s="164"/>
    </row>
    <row r="352" spans="4:8" ht="15.75" x14ac:dyDescent="0.25">
      <c r="D352" s="125"/>
      <c r="E352" s="130"/>
      <c r="F352" s="130"/>
      <c r="G352" s="164"/>
      <c r="H352" s="164"/>
    </row>
    <row r="353" spans="4:8" ht="15.75" x14ac:dyDescent="0.25">
      <c r="D353" s="125"/>
      <c r="E353" s="130"/>
      <c r="F353" s="130"/>
      <c r="G353" s="164"/>
      <c r="H353" s="164"/>
    </row>
    <row r="354" spans="4:8" ht="15.75" x14ac:dyDescent="0.25">
      <c r="D354" s="125"/>
      <c r="E354" s="130"/>
      <c r="F354" s="130"/>
      <c r="G354" s="164"/>
      <c r="H354" s="164"/>
    </row>
    <row r="355" spans="4:8" ht="15.75" x14ac:dyDescent="0.25">
      <c r="D355" s="125"/>
      <c r="E355" s="130"/>
      <c r="F355" s="130"/>
      <c r="G355" s="164"/>
      <c r="H355" s="164"/>
    </row>
    <row r="356" spans="4:8" ht="15.75" x14ac:dyDescent="0.25">
      <c r="D356" s="125"/>
      <c r="E356" s="130"/>
      <c r="F356" s="130"/>
      <c r="G356" s="164"/>
      <c r="H356" s="164"/>
    </row>
    <row r="357" spans="4:8" ht="15.75" x14ac:dyDescent="0.25">
      <c r="D357" s="125"/>
      <c r="E357" s="130"/>
      <c r="F357" s="130"/>
      <c r="G357" s="164"/>
      <c r="H357" s="164"/>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2485" priority="9" stopIfTrue="1" operator="lessThan">
      <formula>#REF!</formula>
    </cfRule>
  </conditionalFormatting>
  <conditionalFormatting sqref="E36:I36">
    <cfRule type="cellIs" dxfId="2484"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zoomScale="80" zoomScaleNormal="80" workbookViewId="0">
      <pane xSplit="4" topLeftCell="Q1" activePane="topRight" state="frozen"/>
      <selection activeCell="B39" sqref="B39:B46"/>
      <selection pane="topRight" activeCell="C19" sqref="C19"/>
    </sheetView>
  </sheetViews>
  <sheetFormatPr baseColWidth="10" defaultColWidth="25.7109375" defaultRowHeight="15" x14ac:dyDescent="0.25"/>
  <cols>
    <col min="1" max="1" width="1.7109375" customWidth="1"/>
    <col min="2" max="2" width="23.5703125" style="1" bestFit="1" customWidth="1"/>
    <col min="3" max="3" width="49.7109375" style="35" customWidth="1"/>
    <col min="4" max="4" width="17.85546875" style="109" bestFit="1" customWidth="1"/>
    <col min="5" max="5" width="24.85546875" style="1" customWidth="1"/>
    <col min="6" max="6" width="22.28515625" style="1" bestFit="1" customWidth="1"/>
    <col min="7" max="7" width="25.7109375" style="154" customWidth="1"/>
    <col min="8" max="8" width="24" style="154" customWidth="1"/>
    <col min="9" max="9" width="27.28515625" style="154"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s>
  <sheetData>
    <row r="1" spans="1:45" ht="2.25" customHeight="1" x14ac:dyDescent="0.25">
      <c r="A1">
        <v>1</v>
      </c>
      <c r="G1" s="153"/>
    </row>
    <row r="2" spans="1:45" ht="12.75" customHeight="1" x14ac:dyDescent="0.25">
      <c r="A2" s="398"/>
      <c r="B2" s="400"/>
      <c r="C2" s="404" t="s">
        <v>30</v>
      </c>
      <c r="D2" s="405"/>
      <c r="E2" s="405"/>
      <c r="F2" s="405"/>
      <c r="G2" s="405"/>
      <c r="H2" s="405"/>
      <c r="I2" s="405"/>
      <c r="J2" s="405"/>
      <c r="K2" s="405"/>
      <c r="L2" s="405"/>
      <c r="M2" s="405"/>
      <c r="N2" s="405"/>
      <c r="O2" s="405"/>
      <c r="P2" s="405"/>
      <c r="Q2" s="405"/>
      <c r="R2" s="405"/>
      <c r="S2" s="405"/>
      <c r="T2" s="405"/>
      <c r="U2" s="405"/>
      <c r="V2" s="405"/>
      <c r="W2" s="405"/>
      <c r="X2" s="405"/>
      <c r="Y2" s="405"/>
      <c r="Z2" s="405"/>
      <c r="AA2" s="405"/>
      <c r="AB2" s="405"/>
      <c r="AC2" s="405"/>
      <c r="AD2" s="405"/>
      <c r="AE2" s="405"/>
      <c r="AF2" s="405"/>
      <c r="AG2" s="405"/>
      <c r="AH2" s="405"/>
      <c r="AI2" s="405"/>
      <c r="AJ2" s="405"/>
      <c r="AK2" s="405"/>
      <c r="AL2" s="405"/>
      <c r="AM2" s="405"/>
      <c r="AN2" s="405"/>
      <c r="AO2" s="405"/>
      <c r="AP2" s="405"/>
      <c r="AQ2" s="405"/>
      <c r="AR2" s="405"/>
      <c r="AS2" s="405"/>
    </row>
    <row r="3" spans="1:45" ht="12.75" customHeight="1" x14ac:dyDescent="0.25">
      <c r="A3" s="412"/>
      <c r="B3" s="413"/>
      <c r="C3" s="404"/>
      <c r="D3" s="405"/>
      <c r="E3" s="405"/>
      <c r="F3" s="405"/>
      <c r="G3" s="405"/>
      <c r="H3" s="405"/>
      <c r="I3" s="405"/>
      <c r="J3" s="405"/>
      <c r="K3" s="405"/>
      <c r="L3" s="405"/>
      <c r="M3" s="405"/>
      <c r="N3" s="405"/>
      <c r="O3" s="405"/>
      <c r="P3" s="405"/>
      <c r="Q3" s="405"/>
      <c r="R3" s="405"/>
      <c r="S3" s="405"/>
      <c r="T3" s="405"/>
      <c r="U3" s="405"/>
      <c r="V3" s="405"/>
      <c r="W3" s="405"/>
      <c r="X3" s="405"/>
      <c r="Y3" s="405"/>
      <c r="Z3" s="405"/>
      <c r="AA3" s="405"/>
      <c r="AB3" s="405"/>
      <c r="AC3" s="405"/>
      <c r="AD3" s="405"/>
      <c r="AE3" s="405"/>
      <c r="AF3" s="405"/>
      <c r="AG3" s="405"/>
      <c r="AH3" s="405"/>
      <c r="AI3" s="405"/>
      <c r="AJ3" s="405"/>
      <c r="AK3" s="405"/>
      <c r="AL3" s="405"/>
      <c r="AM3" s="405"/>
      <c r="AN3" s="405"/>
      <c r="AO3" s="405"/>
      <c r="AP3" s="405"/>
      <c r="AQ3" s="405"/>
      <c r="AR3" s="405"/>
      <c r="AS3" s="405"/>
    </row>
    <row r="4" spans="1:45" ht="12.75" customHeight="1" x14ac:dyDescent="0.25">
      <c r="A4" s="412"/>
      <c r="B4" s="413"/>
      <c r="C4" s="404"/>
      <c r="D4" s="405"/>
      <c r="E4" s="405"/>
      <c r="F4" s="405"/>
      <c r="G4" s="405"/>
      <c r="H4" s="405"/>
      <c r="I4" s="405"/>
      <c r="J4" s="405"/>
      <c r="K4" s="405"/>
      <c r="L4" s="405"/>
      <c r="M4" s="405"/>
      <c r="N4" s="405"/>
      <c r="O4" s="405"/>
      <c r="P4" s="405"/>
      <c r="Q4" s="405"/>
      <c r="R4" s="405"/>
      <c r="S4" s="405"/>
      <c r="T4" s="405"/>
      <c r="U4" s="405"/>
      <c r="V4" s="405"/>
      <c r="W4" s="405"/>
      <c r="X4" s="405"/>
      <c r="Y4" s="405"/>
      <c r="Z4" s="405"/>
      <c r="AA4" s="405"/>
      <c r="AB4" s="405"/>
      <c r="AC4" s="405"/>
      <c r="AD4" s="405"/>
      <c r="AE4" s="405"/>
      <c r="AF4" s="405"/>
      <c r="AG4" s="405"/>
      <c r="AH4" s="405"/>
      <c r="AI4" s="405"/>
      <c r="AJ4" s="405"/>
      <c r="AK4" s="405"/>
      <c r="AL4" s="405"/>
      <c r="AM4" s="405"/>
      <c r="AN4" s="405"/>
      <c r="AO4" s="405"/>
      <c r="AP4" s="405"/>
      <c r="AQ4" s="405"/>
      <c r="AR4" s="405"/>
      <c r="AS4" s="405"/>
    </row>
    <row r="5" spans="1:45" ht="12.75" customHeight="1" x14ac:dyDescent="0.25">
      <c r="A5" s="412"/>
      <c r="B5" s="413"/>
      <c r="C5" s="404"/>
      <c r="D5" s="405"/>
      <c r="E5" s="405"/>
      <c r="F5" s="405"/>
      <c r="G5" s="405"/>
      <c r="H5" s="405"/>
      <c r="I5" s="405"/>
      <c r="J5" s="405"/>
      <c r="K5" s="405"/>
      <c r="L5" s="405"/>
      <c r="M5" s="405"/>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5"/>
      <c r="AP5" s="405"/>
      <c r="AQ5" s="405"/>
      <c r="AR5" s="405"/>
      <c r="AS5" s="405"/>
    </row>
    <row r="6" spans="1:45" ht="30" customHeight="1" thickBot="1" x14ac:dyDescent="0.3">
      <c r="A6" s="401"/>
      <c r="B6" s="403"/>
      <c r="C6" s="404"/>
      <c r="D6" s="405"/>
      <c r="E6" s="405"/>
      <c r="F6" s="405"/>
      <c r="G6" s="405"/>
      <c r="H6" s="405"/>
      <c r="I6" s="405"/>
      <c r="J6" s="405"/>
      <c r="K6" s="405"/>
      <c r="L6" s="405"/>
      <c r="M6" s="405"/>
      <c r="N6" s="405"/>
      <c r="O6" s="405"/>
      <c r="P6" s="405"/>
      <c r="Q6" s="405"/>
      <c r="R6" s="405"/>
      <c r="S6" s="405"/>
      <c r="T6" s="405"/>
      <c r="U6" s="405"/>
      <c r="V6" s="405"/>
      <c r="W6" s="405"/>
      <c r="X6" s="405"/>
      <c r="Y6" s="405"/>
      <c r="Z6" s="405"/>
      <c r="AA6" s="405"/>
      <c r="AB6" s="405"/>
      <c r="AC6" s="405"/>
      <c r="AD6" s="405"/>
      <c r="AE6" s="405"/>
      <c r="AF6" s="405"/>
      <c r="AG6" s="405"/>
      <c r="AH6" s="405"/>
      <c r="AI6" s="405"/>
      <c r="AJ6" s="405"/>
      <c r="AK6" s="405"/>
      <c r="AL6" s="405"/>
      <c r="AM6" s="405"/>
      <c r="AN6" s="405"/>
      <c r="AO6" s="405"/>
      <c r="AP6" s="405"/>
      <c r="AQ6" s="405"/>
      <c r="AR6" s="405"/>
      <c r="AS6" s="405"/>
    </row>
    <row r="7" spans="1:45" ht="36" customHeight="1" thickTop="1" thickBot="1" x14ac:dyDescent="0.9">
      <c r="B7" s="34"/>
      <c r="C7" s="132"/>
      <c r="D7" s="191" t="s">
        <v>38</v>
      </c>
      <c r="E7" s="173">
        <f>COUNTIF('1'!R9:R13,"OK")</f>
        <v>0</v>
      </c>
      <c r="F7" s="173">
        <f>COUNTIF('2'!R9:R13,"OK")</f>
        <v>0</v>
      </c>
      <c r="G7" s="173">
        <f>COUNTIF('3'!R9:R13,"OK")</f>
        <v>0</v>
      </c>
      <c r="H7" s="173">
        <f>COUNTIF('4'!R9:R13,"OK")</f>
        <v>0</v>
      </c>
      <c r="I7" s="173">
        <f>COUNTIF('5'!R9:R13,"OK")</f>
        <v>0</v>
      </c>
      <c r="J7" s="173">
        <f>COUNTIF('6'!R9:R13,"OK")</f>
        <v>0</v>
      </c>
      <c r="K7" s="173">
        <f>COUNTIF('7'!R9:R13,"OK")</f>
        <v>0</v>
      </c>
      <c r="L7" s="173">
        <f>COUNTIF('8'!R9:R13,"OK")</f>
        <v>0</v>
      </c>
      <c r="M7" s="173">
        <f>COUNTIF('9'!R9:R13,"OK")</f>
        <v>0</v>
      </c>
      <c r="N7" s="173">
        <f>COUNTIF('10'!R9:R13,"OK")</f>
        <v>0</v>
      </c>
      <c r="O7" s="173">
        <f>COUNTIF('11'!R9:R13,"OK")</f>
        <v>0</v>
      </c>
      <c r="P7" s="173">
        <f>COUNTIF('12'!R9:R13,"OK")</f>
        <v>0</v>
      </c>
      <c r="Q7" s="173">
        <f>COUNTIF('13'!R9:R13,"OK")</f>
        <v>0</v>
      </c>
      <c r="R7" s="173">
        <f>COUNTIF('14'!R9:R13,"OK")</f>
        <v>0</v>
      </c>
      <c r="S7" s="173">
        <f>COUNTIF('15'!R9:R13,"OK")</f>
        <v>0</v>
      </c>
      <c r="T7" s="173">
        <f>COUNTIF('16'!R9:R13,"OK")</f>
        <v>0</v>
      </c>
      <c r="U7" s="173">
        <f>COUNTIF('17'!R9:R13,"OK")</f>
        <v>0</v>
      </c>
      <c r="V7" s="173">
        <f>COUNTIF('18'!R9:R13,"OK")</f>
        <v>0</v>
      </c>
      <c r="W7" s="173">
        <f>COUNTIF('19'!R9:R13,"OK")</f>
        <v>0</v>
      </c>
      <c r="X7" s="173">
        <f>COUNTIF('20'!R9:R13,"OK")</f>
        <v>0</v>
      </c>
      <c r="Y7" s="173">
        <f>COUNTIF('21'!R9:R13,"OK")</f>
        <v>0</v>
      </c>
      <c r="Z7" s="173">
        <f>COUNTIF('22'!R9:R13,"OK")</f>
        <v>0</v>
      </c>
      <c r="AA7" s="173">
        <f>COUNTIF('23'!R9:R13,"OK")</f>
        <v>0</v>
      </c>
      <c r="AB7" s="173">
        <f>COUNTIF('24'!R9:R13,"OK")</f>
        <v>0</v>
      </c>
      <c r="AC7" s="173">
        <f>COUNTIF('25'!R9:R13,"OK")</f>
        <v>0</v>
      </c>
      <c r="AD7" s="173">
        <f>COUNTIF('26'!R9:R13,"OK")</f>
        <v>0</v>
      </c>
      <c r="AE7" s="173">
        <f>COUNTIF('27'!R9:R13,"OK")</f>
        <v>0</v>
      </c>
      <c r="AF7" s="173">
        <f>COUNTIF('28'!R9:R13,"OK")</f>
        <v>0</v>
      </c>
      <c r="AG7" s="173">
        <f>COUNTIF('29'!R9:R13,"OK")</f>
        <v>0</v>
      </c>
      <c r="AH7" s="173">
        <f>COUNTIF('30'!R9:R13,"OK")</f>
        <v>0</v>
      </c>
      <c r="AI7" s="173">
        <f>COUNTIF('31'!R9:R13,"OK")</f>
        <v>0</v>
      </c>
      <c r="AJ7" s="173">
        <f>COUNTIF('32'!R9:R13,"OK")</f>
        <v>0</v>
      </c>
      <c r="AK7" s="173">
        <f>COUNTIF('33'!R9:R13,"OK")</f>
        <v>0</v>
      </c>
      <c r="AL7" s="173">
        <f>COUNTIF('34'!R9:R13,"OK")</f>
        <v>0</v>
      </c>
      <c r="AM7" s="173">
        <f>COUNTIF('35'!R9:R13,"OK")</f>
        <v>0</v>
      </c>
      <c r="AN7" s="173">
        <f>COUNTIF('36'!R9:R13,"OK")</f>
        <v>0</v>
      </c>
      <c r="AO7" s="173">
        <f>COUNTIF('37'!R9:R13,"OK")</f>
        <v>0</v>
      </c>
      <c r="AP7" s="173">
        <f>COUNTIF('38'!R9:R13,"OK")</f>
        <v>0</v>
      </c>
      <c r="AQ7" s="173">
        <f>COUNTIF('39'!R9:R13,"OK")</f>
        <v>0</v>
      </c>
      <c r="AR7" s="173">
        <f>COUNTIF('40'!R9:R13,"OK")</f>
        <v>0</v>
      </c>
    </row>
    <row r="8" spans="1:45" ht="12.75" hidden="1" customHeight="1" x14ac:dyDescent="0.85">
      <c r="B8" s="34"/>
      <c r="C8" s="132"/>
      <c r="D8" s="191"/>
      <c r="E8" s="19"/>
      <c r="F8" s="19"/>
      <c r="G8" s="21"/>
      <c r="H8" s="19"/>
      <c r="I8" s="1"/>
    </row>
    <row r="9" spans="1:45" ht="12.75" hidden="1" customHeight="1" x14ac:dyDescent="0.85">
      <c r="B9" s="34"/>
      <c r="C9" s="132"/>
      <c r="D9" s="191"/>
      <c r="E9" s="19"/>
      <c r="F9" s="19"/>
      <c r="G9" s="21"/>
      <c r="H9" s="19"/>
      <c r="I9" s="1"/>
    </row>
    <row r="10" spans="1:45" ht="12.75" hidden="1" customHeight="1" thickBot="1" x14ac:dyDescent="0.9">
      <c r="B10" s="34"/>
      <c r="C10" s="132"/>
      <c r="D10" s="191"/>
      <c r="E10" s="19"/>
      <c r="F10" s="19"/>
      <c r="G10" s="21"/>
      <c r="H10" s="19"/>
      <c r="I10" s="1"/>
    </row>
    <row r="11" spans="1:45" ht="12.75" hidden="1" customHeight="1" x14ac:dyDescent="0.85">
      <c r="B11" s="30"/>
      <c r="C11" s="132"/>
      <c r="D11" s="191"/>
      <c r="E11" s="31"/>
      <c r="F11" s="31"/>
      <c r="G11" s="32"/>
      <c r="H11" s="31"/>
      <c r="I11" s="1"/>
    </row>
    <row r="12" spans="1:45" ht="18" hidden="1" customHeight="1" x14ac:dyDescent="0.25">
      <c r="B12" s="100"/>
      <c r="C12" s="133"/>
      <c r="D12" s="192"/>
      <c r="E12" s="101"/>
      <c r="F12" s="103"/>
      <c r="G12" s="101"/>
      <c r="H12" s="103"/>
      <c r="I12" s="1"/>
    </row>
    <row r="13" spans="1:45" ht="18" hidden="1" customHeight="1" x14ac:dyDescent="0.25">
      <c r="B13" s="100"/>
      <c r="C13" s="133"/>
      <c r="D13" s="192"/>
      <c r="E13" s="101"/>
      <c r="F13" s="155"/>
      <c r="G13" s="156"/>
      <c r="H13" s="155"/>
      <c r="I13" s="1"/>
    </row>
    <row r="14" spans="1:45" ht="18.75" hidden="1" customHeight="1" thickBot="1" x14ac:dyDescent="0.3">
      <c r="B14" s="100"/>
      <c r="C14" s="133"/>
      <c r="D14" s="192"/>
      <c r="E14" s="101"/>
      <c r="F14" s="155"/>
      <c r="G14" s="156"/>
      <c r="H14" s="155"/>
      <c r="I14" s="1"/>
    </row>
    <row r="15" spans="1:45" ht="18.75" hidden="1" customHeight="1" thickBot="1" x14ac:dyDescent="0.3">
      <c r="B15" s="100"/>
      <c r="C15" s="133"/>
      <c r="D15" s="192"/>
      <c r="E15" s="101"/>
      <c r="F15" s="155"/>
      <c r="G15" s="156"/>
      <c r="H15" s="155"/>
      <c r="I15" s="1"/>
    </row>
    <row r="16" spans="1:45" ht="24.75" hidden="1" thickTop="1" thickBot="1" x14ac:dyDescent="0.3">
      <c r="B16" s="100"/>
      <c r="C16" s="133"/>
      <c r="D16" s="192"/>
      <c r="E16" s="101"/>
      <c r="F16" s="155"/>
      <c r="G16" s="157"/>
      <c r="H16" s="155"/>
      <c r="I16" s="1"/>
    </row>
    <row r="17" spans="1:44" ht="24.75" hidden="1" thickTop="1" thickBot="1" x14ac:dyDescent="0.3">
      <c r="B17" s="102"/>
      <c r="C17" s="134"/>
      <c r="D17" s="192"/>
      <c r="E17" s="157"/>
      <c r="G17" s="157"/>
      <c r="H17" s="1"/>
      <c r="I17" s="1"/>
    </row>
    <row r="18" spans="1:44" s="174" customFormat="1" ht="30.75" customHeight="1" thickTop="1" thickBot="1" x14ac:dyDescent="0.3">
      <c r="B18" s="175"/>
      <c r="C18" s="175"/>
      <c r="D18" s="191" t="s">
        <v>39</v>
      </c>
      <c r="E18" s="173">
        <f>(5-(COUNTBLANK('1'!L9:L13)))</f>
        <v>0</v>
      </c>
      <c r="F18" s="173">
        <f>(5-(COUNTBLANK('2'!L9:L13)))</f>
        <v>0</v>
      </c>
      <c r="G18" s="173">
        <f>(5-(COUNTBLANK('3'!L9:L13)))</f>
        <v>0</v>
      </c>
      <c r="H18" s="173">
        <f>(5-(COUNTBLANK('4'!L9:L13)))</f>
        <v>0</v>
      </c>
      <c r="I18" s="173">
        <f>(5-(COUNTBLANK('5'!L9:L13)))</f>
        <v>0</v>
      </c>
      <c r="J18" s="173">
        <f>(5-(COUNTBLANK('6'!L9:L13)))</f>
        <v>0</v>
      </c>
      <c r="K18" s="173">
        <f>(5-(COUNTBLANK('7'!L9:L13)))</f>
        <v>0</v>
      </c>
      <c r="L18" s="173">
        <f>(5-(COUNTBLANK('8'!L9:L13)))</f>
        <v>0</v>
      </c>
      <c r="M18" s="173">
        <f>(5-(COUNTBLANK('9'!L9:L13)))</f>
        <v>0</v>
      </c>
      <c r="N18" s="173">
        <f>(5-(COUNTBLANK('10'!L9:L13)))</f>
        <v>0</v>
      </c>
      <c r="O18" s="173">
        <f>(5-(COUNTBLANK('11'!L9:L13)))</f>
        <v>0</v>
      </c>
      <c r="P18" s="173">
        <f>(5-(COUNTBLANK('12'!L9:L13)))</f>
        <v>0</v>
      </c>
      <c r="Q18" s="173">
        <f>(5-(COUNTBLANK('13'!L9:L13)))</f>
        <v>0</v>
      </c>
      <c r="R18" s="173">
        <f>(5-(COUNTBLANK('14'!L9:L13)))</f>
        <v>0</v>
      </c>
      <c r="S18" s="173">
        <f>(5-(COUNTBLANK('15'!L9:L13)))</f>
        <v>0</v>
      </c>
      <c r="T18" s="173">
        <f>(5-(COUNTBLANK('16'!L9:L13)))</f>
        <v>0</v>
      </c>
      <c r="U18" s="173">
        <f>(5-(COUNTBLANK('17'!L9:L13)))</f>
        <v>0</v>
      </c>
      <c r="V18" s="173">
        <f>(5-(COUNTBLANK('18'!L9:L13)))</f>
        <v>0</v>
      </c>
      <c r="W18" s="173">
        <f>(5-(COUNTBLANK('19'!L9:L13)))</f>
        <v>0</v>
      </c>
      <c r="X18" s="173">
        <f>(5-(COUNTBLANK('20'!L9:L13)))</f>
        <v>0</v>
      </c>
      <c r="Y18" s="173">
        <f>(5-(COUNTBLANK('21'!L9:L13)))</f>
        <v>0</v>
      </c>
      <c r="Z18" s="173">
        <f>(5-(COUNTBLANK('22'!L9:L13)))</f>
        <v>0</v>
      </c>
      <c r="AA18" s="173">
        <f>(5-(COUNTBLANK('23'!L9:L13)))</f>
        <v>0</v>
      </c>
      <c r="AB18" s="173">
        <f>(5-(COUNTBLANK('24'!L9:L13)))</f>
        <v>0</v>
      </c>
      <c r="AC18" s="173">
        <f>(5-(COUNTBLANK('25'!L9:L13)))</f>
        <v>0</v>
      </c>
      <c r="AD18" s="173">
        <f>(5-(COUNTBLANK('26'!L9:L13)))</f>
        <v>0</v>
      </c>
      <c r="AE18" s="173">
        <f>(5-(COUNTBLANK('27'!L9:L13)))</f>
        <v>0</v>
      </c>
      <c r="AF18" s="173">
        <f>(5-(COUNTBLANK('28'!L9:L13)))</f>
        <v>0</v>
      </c>
      <c r="AG18" s="173">
        <f>(5-(COUNTBLANK('29'!L9:L13)))</f>
        <v>0</v>
      </c>
      <c r="AH18" s="173">
        <f>(5-(COUNTBLANK('30'!L9:L13)))</f>
        <v>0</v>
      </c>
      <c r="AI18" s="173">
        <f>(5-(COUNTBLANK('31'!L9:L13)))</f>
        <v>0</v>
      </c>
      <c r="AJ18" s="173">
        <f>(5-(COUNTBLANK('32'!L9:L13)))</f>
        <v>0</v>
      </c>
      <c r="AK18" s="173">
        <f>(5-(COUNTBLANK('33'!L9:L13)))</f>
        <v>0</v>
      </c>
      <c r="AL18" s="173">
        <f>(5-(COUNTBLANK('34'!L9:L13)))</f>
        <v>0</v>
      </c>
      <c r="AM18" s="173">
        <f>(5-(COUNTBLANK('35'!L9:L13)))</f>
        <v>0</v>
      </c>
      <c r="AN18" s="173">
        <f>(5-(COUNTBLANK('36'!L9:L13)))</f>
        <v>0</v>
      </c>
      <c r="AO18" s="173">
        <f>(5-(COUNTBLANK('37'!L9:L13)))</f>
        <v>0</v>
      </c>
      <c r="AP18" s="173">
        <f>(5-(COUNTBLANK('38'!L9:L13)))</f>
        <v>0</v>
      </c>
      <c r="AQ18" s="173">
        <f>(5-(COUNTBLANK('39'!L9:L13)))</f>
        <v>0</v>
      </c>
      <c r="AR18" s="173">
        <f>(5-(COUNTBLANK('40'!L9:L13)))</f>
        <v>0</v>
      </c>
    </row>
    <row r="19" spans="1:44" s="146" customFormat="1" ht="84" customHeight="1" thickTop="1" x14ac:dyDescent="0.25">
      <c r="B19" s="147"/>
      <c r="C19" s="35"/>
      <c r="D19" s="114"/>
      <c r="E19" s="148">
        <f>'1'!B11</f>
        <v>0</v>
      </c>
      <c r="F19" s="148">
        <f>'2'!B11</f>
        <v>0</v>
      </c>
      <c r="G19" s="148">
        <f>'3'!B11</f>
        <v>0</v>
      </c>
      <c r="H19" s="148">
        <f>'4'!B11</f>
        <v>0</v>
      </c>
      <c r="I19" s="148">
        <f>'5'!B11</f>
        <v>0</v>
      </c>
      <c r="J19" s="148">
        <f>'6'!B11</f>
        <v>0</v>
      </c>
      <c r="K19" s="148">
        <f>'7'!B11</f>
        <v>0</v>
      </c>
      <c r="L19" s="148">
        <f>'8'!B11</f>
        <v>0</v>
      </c>
      <c r="M19" s="148">
        <f>'9'!B11</f>
        <v>0</v>
      </c>
      <c r="N19" s="148">
        <f>'10'!B11</f>
        <v>0</v>
      </c>
      <c r="O19" s="148">
        <f>'11'!B11</f>
        <v>0</v>
      </c>
      <c r="P19" s="148">
        <f>'12'!B11</f>
        <v>0</v>
      </c>
      <c r="Q19" s="148">
        <f>'13'!B11</f>
        <v>0</v>
      </c>
      <c r="R19" s="148">
        <f>'14'!B11</f>
        <v>0</v>
      </c>
      <c r="S19" s="148">
        <f>'15'!B11</f>
        <v>0</v>
      </c>
      <c r="T19" s="148">
        <f>'16'!B11</f>
        <v>0</v>
      </c>
      <c r="U19" s="148">
        <f>'17'!B11</f>
        <v>0</v>
      </c>
      <c r="V19" s="148">
        <f>'18'!B11</f>
        <v>0</v>
      </c>
      <c r="W19" s="148">
        <f>'19'!B11</f>
        <v>0</v>
      </c>
      <c r="X19" s="148">
        <f>'20'!B11</f>
        <v>0</v>
      </c>
      <c r="Y19" s="148">
        <f>'21'!B11</f>
        <v>0</v>
      </c>
      <c r="Z19" s="148">
        <f>'22'!B11</f>
        <v>0</v>
      </c>
      <c r="AA19" s="148">
        <f>'23'!B11</f>
        <v>0</v>
      </c>
      <c r="AB19" s="148">
        <f>'24'!B11</f>
        <v>0</v>
      </c>
      <c r="AC19" s="148">
        <f>'25'!B11</f>
        <v>0</v>
      </c>
      <c r="AD19" s="148">
        <f>'26'!B11</f>
        <v>0</v>
      </c>
      <c r="AE19" s="148">
        <f>'27'!B11</f>
        <v>0</v>
      </c>
      <c r="AF19" s="148">
        <f>'28'!B11</f>
        <v>0</v>
      </c>
      <c r="AG19" s="148">
        <f>'29'!B11</f>
        <v>0</v>
      </c>
      <c r="AH19" s="148">
        <f>'30'!B11</f>
        <v>0</v>
      </c>
      <c r="AI19" s="148">
        <f>'31'!B11</f>
        <v>0</v>
      </c>
      <c r="AJ19" s="148">
        <f>'32'!B11</f>
        <v>0</v>
      </c>
      <c r="AK19" s="148">
        <f>'33'!B11</f>
        <v>0</v>
      </c>
      <c r="AL19" s="148">
        <f>'34'!B11</f>
        <v>0</v>
      </c>
      <c r="AM19" s="148">
        <f>'35'!B11</f>
        <v>0</v>
      </c>
      <c r="AN19" s="148">
        <f>'36'!B11</f>
        <v>0</v>
      </c>
      <c r="AO19" s="148">
        <f>'37'!B11</f>
        <v>0</v>
      </c>
      <c r="AP19" s="148">
        <f>'38'!B11</f>
        <v>0</v>
      </c>
      <c r="AQ19" s="148">
        <f>'39'!B11</f>
        <v>0</v>
      </c>
      <c r="AR19" s="148">
        <f>'40'!B11</f>
        <v>0</v>
      </c>
    </row>
    <row r="20" spans="1:44" s="61" customFormat="1" ht="24" customHeight="1" x14ac:dyDescent="0.25">
      <c r="B20" s="33"/>
      <c r="C20" s="35"/>
      <c r="D20" s="115" t="s">
        <v>5</v>
      </c>
      <c r="E20" s="159" t="str">
        <f>'1'!B15</f>
        <v xml:space="preserve"> </v>
      </c>
      <c r="F20" s="159" t="str">
        <f>'2'!B15</f>
        <v xml:space="preserve"> </v>
      </c>
      <c r="G20" s="159" t="str">
        <f>'3'!B15</f>
        <v xml:space="preserve"> </v>
      </c>
      <c r="H20" s="159" t="str">
        <f>'4'!B15</f>
        <v xml:space="preserve"> </v>
      </c>
      <c r="I20" s="159" t="str">
        <f>'5'!B15</f>
        <v xml:space="preserve"> </v>
      </c>
      <c r="J20" s="159" t="str">
        <f>'6'!B15</f>
        <v xml:space="preserve"> </v>
      </c>
      <c r="K20" s="159" t="str">
        <f>'7'!B15</f>
        <v xml:space="preserve"> </v>
      </c>
      <c r="L20" s="159" t="str">
        <f>'8'!B15</f>
        <v xml:space="preserve"> </v>
      </c>
      <c r="M20" s="159" t="str">
        <f>'9'!B15</f>
        <v xml:space="preserve"> </v>
      </c>
      <c r="N20" s="159" t="str">
        <f>'10'!B15</f>
        <v xml:space="preserve"> </v>
      </c>
      <c r="O20" s="159" t="str">
        <f>'11'!B15</f>
        <v xml:space="preserve"> </v>
      </c>
      <c r="P20" s="159" t="str">
        <f>'12'!B15</f>
        <v xml:space="preserve"> </v>
      </c>
      <c r="Q20" s="159" t="str">
        <f>'13'!B15</f>
        <v xml:space="preserve"> </v>
      </c>
      <c r="R20" s="159" t="str">
        <f>'14'!B15</f>
        <v xml:space="preserve"> </v>
      </c>
      <c r="S20" s="159" t="str">
        <f>'15'!B15</f>
        <v xml:space="preserve"> </v>
      </c>
      <c r="T20" s="159" t="str">
        <f>'16'!B15</f>
        <v xml:space="preserve"> </v>
      </c>
      <c r="U20" s="159" t="str">
        <f>'17'!B15</f>
        <v xml:space="preserve"> </v>
      </c>
      <c r="V20" s="159" t="str">
        <f>'18'!B15</f>
        <v xml:space="preserve"> </v>
      </c>
      <c r="W20" s="159" t="str">
        <f>'19'!B15</f>
        <v xml:space="preserve"> </v>
      </c>
      <c r="X20" s="159" t="str">
        <f>'20'!B15</f>
        <v xml:space="preserve"> </v>
      </c>
      <c r="Y20" s="159" t="str">
        <f>'21'!B15</f>
        <v xml:space="preserve"> </v>
      </c>
      <c r="Z20" s="159" t="str">
        <f>'22'!B15</f>
        <v xml:space="preserve"> </v>
      </c>
      <c r="AA20" s="159" t="str">
        <f>'23'!B15</f>
        <v xml:space="preserve"> </v>
      </c>
      <c r="AB20" s="159" t="str">
        <f>'24'!B15</f>
        <v xml:space="preserve"> </v>
      </c>
      <c r="AC20" s="159" t="str">
        <f>'25'!B15</f>
        <v xml:space="preserve"> </v>
      </c>
      <c r="AD20" s="159" t="str">
        <f>'26'!B15</f>
        <v xml:space="preserve"> </v>
      </c>
      <c r="AE20" s="159" t="str">
        <f>'27'!B15</f>
        <v xml:space="preserve"> </v>
      </c>
      <c r="AF20" s="159" t="str">
        <f>'28'!B15</f>
        <v xml:space="preserve"> </v>
      </c>
      <c r="AG20" s="159" t="str">
        <f>'29'!B15</f>
        <v xml:space="preserve"> </v>
      </c>
      <c r="AH20" s="159" t="str">
        <f>'30'!B15</f>
        <v xml:space="preserve"> </v>
      </c>
      <c r="AI20" s="159" t="str">
        <f>'31'!B15</f>
        <v xml:space="preserve"> </v>
      </c>
      <c r="AJ20" s="159" t="str">
        <f>'32'!B15</f>
        <v xml:space="preserve"> </v>
      </c>
      <c r="AK20" s="159" t="str">
        <f>'33'!B15</f>
        <v xml:space="preserve"> </v>
      </c>
      <c r="AL20" s="159" t="str">
        <f>'34'!B15</f>
        <v xml:space="preserve"> </v>
      </c>
      <c r="AM20" s="159" t="str">
        <f>'35'!B15</f>
        <v xml:space="preserve"> </v>
      </c>
      <c r="AN20" s="159" t="str">
        <f>'36'!B15</f>
        <v xml:space="preserve"> </v>
      </c>
      <c r="AO20" s="159" t="str">
        <f>'37'!B15</f>
        <v xml:space="preserve"> </v>
      </c>
      <c r="AP20" s="159" t="str">
        <f>'38'!B15</f>
        <v xml:space="preserve"> </v>
      </c>
      <c r="AQ20" s="159" t="str">
        <f>'39'!B15</f>
        <v xml:space="preserve"> </v>
      </c>
      <c r="AR20" s="159" t="str">
        <f>'40'!B15</f>
        <v xml:space="preserve"> </v>
      </c>
    </row>
    <row r="21" spans="1:44" s="2" customFormat="1" ht="15.75" x14ac:dyDescent="0.25">
      <c r="A21"/>
      <c r="B21" s="38"/>
      <c r="C21" s="135" t="str">
        <f>Référentiel!C14</f>
        <v>Accueil</v>
      </c>
      <c r="D21" s="116">
        <f t="shared" ref="D21:D36" si="0">IFERROR(AVERAGE(E21:AR21),"")</f>
        <v>1</v>
      </c>
      <c r="E21" s="108">
        <f>'1'!AH21</f>
        <v>1</v>
      </c>
      <c r="F21" s="108" t="str">
        <f>'2'!AH21</f>
        <v/>
      </c>
      <c r="G21" s="108" t="str">
        <f>'3'!AH21</f>
        <v/>
      </c>
      <c r="H21" s="108" t="str">
        <f>'4'!AH21</f>
        <v/>
      </c>
      <c r="I21" s="108" t="str">
        <f>'5'!AH21</f>
        <v/>
      </c>
      <c r="J21" s="108" t="str">
        <f>'6'!AH21</f>
        <v/>
      </c>
      <c r="K21" s="108" t="str">
        <f>'7'!AH21</f>
        <v/>
      </c>
      <c r="L21" s="108" t="str">
        <f>'8'!AH21</f>
        <v/>
      </c>
      <c r="M21" s="108" t="str">
        <f>'9'!AH21</f>
        <v/>
      </c>
      <c r="N21" s="108" t="str">
        <f>'10'!AH21</f>
        <v/>
      </c>
      <c r="O21" s="108" t="str">
        <f>'11'!AH21</f>
        <v/>
      </c>
      <c r="P21" s="108" t="str">
        <f>'12'!AH21</f>
        <v/>
      </c>
      <c r="Q21" s="108" t="str">
        <f>'13'!AH21</f>
        <v/>
      </c>
      <c r="R21" s="108" t="str">
        <f>'14'!AH21</f>
        <v/>
      </c>
      <c r="S21" s="108" t="str">
        <f>'15'!AH21</f>
        <v/>
      </c>
      <c r="T21" s="108" t="str">
        <f>'16'!AH21</f>
        <v/>
      </c>
      <c r="U21" s="108" t="str">
        <f>'17'!AH21</f>
        <v/>
      </c>
      <c r="V21" s="108" t="str">
        <f>'18'!AH21</f>
        <v/>
      </c>
      <c r="W21" s="108" t="str">
        <f>'19'!AH21</f>
        <v/>
      </c>
      <c r="X21" s="108" t="str">
        <f>'20'!AH21</f>
        <v/>
      </c>
      <c r="Y21" s="108" t="str">
        <f>'21'!AH21</f>
        <v/>
      </c>
      <c r="Z21" s="108" t="str">
        <f>'22'!AH21</f>
        <v/>
      </c>
      <c r="AA21" s="108" t="str">
        <f>'23'!AH21</f>
        <v/>
      </c>
      <c r="AB21" s="108" t="str">
        <f>'24'!AH21</f>
        <v/>
      </c>
      <c r="AC21" s="108" t="str">
        <f>'25'!AH21</f>
        <v/>
      </c>
      <c r="AD21" s="108" t="str">
        <f>'26'!AH21</f>
        <v/>
      </c>
      <c r="AE21" s="108" t="str">
        <f>'27'!AH21</f>
        <v/>
      </c>
      <c r="AF21" s="108" t="str">
        <f>'28'!AH21</f>
        <v/>
      </c>
      <c r="AG21" s="108" t="str">
        <f>'29'!AH21</f>
        <v/>
      </c>
      <c r="AH21" s="108" t="str">
        <f>'30'!AH21</f>
        <v/>
      </c>
      <c r="AI21" s="108" t="str">
        <f>'31'!AH21</f>
        <v/>
      </c>
      <c r="AJ21" s="108" t="str">
        <f>'32'!AH21</f>
        <v/>
      </c>
      <c r="AK21" s="108" t="str">
        <f>'33'!AH21</f>
        <v/>
      </c>
      <c r="AL21" s="108" t="str">
        <f>'34'!AH21</f>
        <v/>
      </c>
      <c r="AM21" s="108" t="str">
        <f>'35'!AH21</f>
        <v/>
      </c>
      <c r="AN21" s="108" t="str">
        <f>'36'!AH21</f>
        <v/>
      </c>
      <c r="AO21" s="108" t="str">
        <f>'37'!AH21</f>
        <v/>
      </c>
      <c r="AP21" s="108" t="str">
        <f>'38'!AH21</f>
        <v/>
      </c>
      <c r="AQ21" s="108" t="str">
        <f>'39'!AH21</f>
        <v/>
      </c>
      <c r="AR21" s="108" t="str">
        <f>'40'!AH21</f>
        <v/>
      </c>
    </row>
    <row r="22" spans="1:44" s="2" customFormat="1" ht="18" x14ac:dyDescent="0.25">
      <c r="A22"/>
      <c r="B22" s="39"/>
      <c r="C22" s="131" t="str">
        <f>Référentiel!C15</f>
        <v xml:space="preserve">Accueil du client </v>
      </c>
      <c r="D22" s="124">
        <f t="shared" si="0"/>
        <v>1</v>
      </c>
      <c r="E22" s="160">
        <f>'1'!AI22</f>
        <v>1</v>
      </c>
      <c r="F22" s="160" t="str">
        <f>'2'!AI22</f>
        <v/>
      </c>
      <c r="G22" s="160" t="str">
        <f>'3'!AI22</f>
        <v/>
      </c>
      <c r="H22" s="160" t="str">
        <f>'4'!AI22</f>
        <v/>
      </c>
      <c r="I22" s="160" t="str">
        <f>'5'!AI22</f>
        <v/>
      </c>
      <c r="J22" s="160" t="str">
        <f>'6'!AI22</f>
        <v/>
      </c>
      <c r="K22" s="160" t="str">
        <f>'7'!AI22</f>
        <v/>
      </c>
      <c r="L22" s="160" t="str">
        <f>'8'!AI22</f>
        <v/>
      </c>
      <c r="M22" s="160" t="str">
        <f>'9'!AI22</f>
        <v/>
      </c>
      <c r="N22" s="160" t="str">
        <f>'10'!AI22</f>
        <v/>
      </c>
      <c r="O22" s="160" t="str">
        <f>'11'!AI22</f>
        <v/>
      </c>
      <c r="P22" s="160" t="str">
        <f>'12'!AI22</f>
        <v/>
      </c>
      <c r="Q22" s="160" t="str">
        <f>'13'!AI22</f>
        <v/>
      </c>
      <c r="R22" s="160" t="str">
        <f>'14'!AI22</f>
        <v/>
      </c>
      <c r="S22" s="160" t="str">
        <f>'15'!AI22</f>
        <v/>
      </c>
      <c r="T22" s="160" t="str">
        <f>'16'!AI22</f>
        <v/>
      </c>
      <c r="U22" s="160" t="str">
        <f>'17'!AI22</f>
        <v/>
      </c>
      <c r="V22" s="160" t="str">
        <f>'18'!AI22</f>
        <v/>
      </c>
      <c r="W22" s="160" t="str">
        <f>'19'!AI22</f>
        <v/>
      </c>
      <c r="X22" s="160" t="str">
        <f>'20'!AI22</f>
        <v/>
      </c>
      <c r="Y22" s="160" t="str">
        <f>'21'!AI22</f>
        <v/>
      </c>
      <c r="Z22" s="160" t="str">
        <f>'22'!AI22</f>
        <v/>
      </c>
      <c r="AA22" s="160" t="str">
        <f>'23'!AI22</f>
        <v/>
      </c>
      <c r="AB22" s="160" t="str">
        <f>'24'!AI22</f>
        <v/>
      </c>
      <c r="AC22" s="160" t="str">
        <f>'25'!AI22</f>
        <v/>
      </c>
      <c r="AD22" s="160" t="str">
        <f>'26'!AI22</f>
        <v/>
      </c>
      <c r="AE22" s="160" t="str">
        <f>'27'!AI22</f>
        <v/>
      </c>
      <c r="AF22" s="160" t="str">
        <f>'28'!AI22</f>
        <v/>
      </c>
      <c r="AG22" s="160" t="str">
        <f>'29'!AI22</f>
        <v/>
      </c>
      <c r="AH22" s="160" t="str">
        <f>'30'!AI22</f>
        <v/>
      </c>
      <c r="AI22" s="160" t="str">
        <f>'31'!AI22</f>
        <v/>
      </c>
      <c r="AJ22" s="160" t="str">
        <f>'32'!AI22</f>
        <v/>
      </c>
      <c r="AK22" s="160" t="str">
        <f>'33'!AI22</f>
        <v/>
      </c>
      <c r="AL22" s="160" t="str">
        <f>'34'!AI22</f>
        <v/>
      </c>
      <c r="AM22" s="160" t="str">
        <f>'35'!AI22</f>
        <v/>
      </c>
      <c r="AN22" s="160" t="str">
        <f>'36'!AI22</f>
        <v/>
      </c>
      <c r="AO22" s="160" t="str">
        <f>'37'!AI22</f>
        <v/>
      </c>
      <c r="AP22" s="160" t="str">
        <f>'38'!AI22</f>
        <v/>
      </c>
      <c r="AQ22" s="160" t="str">
        <f>'39'!AI22</f>
        <v/>
      </c>
      <c r="AR22" s="160" t="str">
        <f>'40'!AI22</f>
        <v/>
      </c>
    </row>
    <row r="23" spans="1:44" s="2" customFormat="1" ht="18" x14ac:dyDescent="0.25">
      <c r="A23"/>
      <c r="B23" s="38"/>
      <c r="C23" s="131" t="str">
        <f>Référentiel!C16</f>
        <v>Présentation</v>
      </c>
      <c r="D23" s="124">
        <f t="shared" si="0"/>
        <v>1</v>
      </c>
      <c r="E23" s="160">
        <f>'1'!AI23</f>
        <v>1</v>
      </c>
      <c r="F23" s="160" t="str">
        <f>'2'!AI23</f>
        <v/>
      </c>
      <c r="G23" s="160" t="str">
        <f>'3'!AI23</f>
        <v/>
      </c>
      <c r="H23" s="160" t="str">
        <f>'4'!AI23</f>
        <v/>
      </c>
      <c r="I23" s="160" t="str">
        <f>'5'!AI23</f>
        <v/>
      </c>
      <c r="J23" s="160" t="str">
        <f>'6'!AI23</f>
        <v/>
      </c>
      <c r="K23" s="160" t="str">
        <f>'7'!AI23</f>
        <v/>
      </c>
      <c r="L23" s="160" t="str">
        <f>'8'!AI23</f>
        <v/>
      </c>
      <c r="M23" s="160" t="str">
        <f>'9'!AI23</f>
        <v/>
      </c>
      <c r="N23" s="160" t="str">
        <f>'10'!AI23</f>
        <v/>
      </c>
      <c r="O23" s="160" t="str">
        <f>'11'!AI23</f>
        <v/>
      </c>
      <c r="P23" s="160" t="str">
        <f>'12'!AI23</f>
        <v/>
      </c>
      <c r="Q23" s="160" t="str">
        <f>'13'!AI23</f>
        <v/>
      </c>
      <c r="R23" s="160" t="str">
        <f>'14'!AI23</f>
        <v/>
      </c>
      <c r="S23" s="160" t="str">
        <f>'15'!AI23</f>
        <v/>
      </c>
      <c r="T23" s="160" t="str">
        <f>'16'!AI23</f>
        <v/>
      </c>
      <c r="U23" s="160" t="str">
        <f>'17'!AI23</f>
        <v/>
      </c>
      <c r="V23" s="160" t="str">
        <f>'18'!AI23</f>
        <v/>
      </c>
      <c r="W23" s="160" t="str">
        <f>'19'!AI23</f>
        <v/>
      </c>
      <c r="X23" s="160" t="str">
        <f>'20'!AI23</f>
        <v/>
      </c>
      <c r="Y23" s="160" t="str">
        <f>'21'!AI23</f>
        <v/>
      </c>
      <c r="Z23" s="160" t="str">
        <f>'22'!AI23</f>
        <v/>
      </c>
      <c r="AA23" s="160" t="str">
        <f>'23'!AI23</f>
        <v/>
      </c>
      <c r="AB23" s="160" t="str">
        <f>'24'!AI23</f>
        <v/>
      </c>
      <c r="AC23" s="160" t="str">
        <f>'25'!AI23</f>
        <v/>
      </c>
      <c r="AD23" s="160" t="str">
        <f>'26'!AI23</f>
        <v/>
      </c>
      <c r="AE23" s="160" t="str">
        <f>'27'!AI23</f>
        <v/>
      </c>
      <c r="AF23" s="160" t="str">
        <f>'28'!AI23</f>
        <v/>
      </c>
      <c r="AG23" s="160" t="str">
        <f>'29'!AI23</f>
        <v/>
      </c>
      <c r="AH23" s="160" t="str">
        <f>'30'!AI23</f>
        <v/>
      </c>
      <c r="AI23" s="160" t="str">
        <f>'31'!AI23</f>
        <v/>
      </c>
      <c r="AJ23" s="160" t="str">
        <f>'32'!AI23</f>
        <v/>
      </c>
      <c r="AK23" s="160" t="str">
        <f>'33'!AI23</f>
        <v/>
      </c>
      <c r="AL23" s="160" t="str">
        <f>'34'!AI23</f>
        <v/>
      </c>
      <c r="AM23" s="160" t="str">
        <f>'35'!AI23</f>
        <v/>
      </c>
      <c r="AN23" s="160" t="str">
        <f>'36'!AI23</f>
        <v/>
      </c>
      <c r="AO23" s="160" t="str">
        <f>'37'!AI23</f>
        <v/>
      </c>
      <c r="AP23" s="160" t="str">
        <f>'38'!AI23</f>
        <v/>
      </c>
      <c r="AQ23" s="160" t="str">
        <f>'39'!AI23</f>
        <v/>
      </c>
      <c r="AR23" s="160" t="str">
        <f>'40'!AI23</f>
        <v/>
      </c>
    </row>
    <row r="24" spans="1:44" s="2" customFormat="1" ht="18" x14ac:dyDescent="0.25">
      <c r="A24"/>
      <c r="B24" s="38"/>
      <c r="C24" s="131" t="e">
        <f>Référentiel!#REF!</f>
        <v>#REF!</v>
      </c>
      <c r="D24" s="124" t="str">
        <f t="shared" si="0"/>
        <v/>
      </c>
      <c r="E24" s="160" t="str">
        <f>'1'!AI24</f>
        <v/>
      </c>
      <c r="F24" s="160" t="str">
        <f>'2'!AI24</f>
        <v/>
      </c>
      <c r="G24" s="160" t="str">
        <f>'3'!AI24</f>
        <v/>
      </c>
      <c r="H24" s="160" t="str">
        <f>'4'!AI24</f>
        <v/>
      </c>
      <c r="I24" s="160" t="str">
        <f>'5'!AI24</f>
        <v/>
      </c>
      <c r="J24" s="160" t="str">
        <f>'6'!AI24</f>
        <v/>
      </c>
      <c r="K24" s="160" t="str">
        <f>'7'!AI24</f>
        <v/>
      </c>
      <c r="L24" s="160" t="str">
        <f>'8'!AI24</f>
        <v/>
      </c>
      <c r="M24" s="160" t="str">
        <f>'9'!AI24</f>
        <v/>
      </c>
      <c r="N24" s="160" t="str">
        <f>'10'!AI24</f>
        <v/>
      </c>
      <c r="O24" s="160" t="str">
        <f>'11'!AI24</f>
        <v/>
      </c>
      <c r="P24" s="160" t="str">
        <f>'12'!AI24</f>
        <v/>
      </c>
      <c r="Q24" s="160" t="str">
        <f>'13'!AI24</f>
        <v/>
      </c>
      <c r="R24" s="160" t="str">
        <f>'14'!AI24</f>
        <v/>
      </c>
      <c r="S24" s="160" t="str">
        <f>'15'!AI24</f>
        <v/>
      </c>
      <c r="T24" s="160" t="str">
        <f>'16'!AI24</f>
        <v/>
      </c>
      <c r="U24" s="160" t="str">
        <f>'17'!AI24</f>
        <v/>
      </c>
      <c r="V24" s="160" t="str">
        <f>'18'!AI24</f>
        <v/>
      </c>
      <c r="W24" s="160" t="str">
        <f>'19'!AI24</f>
        <v/>
      </c>
      <c r="X24" s="160" t="str">
        <f>'20'!AI24</f>
        <v/>
      </c>
      <c r="Y24" s="160" t="str">
        <f>'21'!AI24</f>
        <v/>
      </c>
      <c r="Z24" s="160" t="str">
        <f>'22'!AI24</f>
        <v/>
      </c>
      <c r="AA24" s="160" t="str">
        <f>'23'!AI24</f>
        <v/>
      </c>
      <c r="AB24" s="160" t="str">
        <f>'24'!AI24</f>
        <v/>
      </c>
      <c r="AC24" s="160" t="str">
        <f>'25'!AI24</f>
        <v/>
      </c>
      <c r="AD24" s="160" t="str">
        <f>'26'!AI24</f>
        <v/>
      </c>
      <c r="AE24" s="160" t="str">
        <f>'27'!AI24</f>
        <v/>
      </c>
      <c r="AF24" s="160" t="str">
        <f>'28'!AI24</f>
        <v/>
      </c>
      <c r="AG24" s="160" t="str">
        <f>'29'!AI24</f>
        <v/>
      </c>
      <c r="AH24" s="160" t="str">
        <f>'30'!AI24</f>
        <v/>
      </c>
      <c r="AI24" s="160" t="str">
        <f>'31'!AI24</f>
        <v/>
      </c>
      <c r="AJ24" s="160" t="str">
        <f>'32'!AI24</f>
        <v/>
      </c>
      <c r="AK24" s="160" t="str">
        <f>'33'!AI24</f>
        <v/>
      </c>
      <c r="AL24" s="160" t="str">
        <f>'34'!AI24</f>
        <v/>
      </c>
      <c r="AM24" s="160" t="str">
        <f>'35'!AI24</f>
        <v/>
      </c>
      <c r="AN24" s="160" t="str">
        <f>'36'!AI24</f>
        <v/>
      </c>
      <c r="AO24" s="160" t="str">
        <f>'37'!AI24</f>
        <v/>
      </c>
      <c r="AP24" s="160" t="str">
        <f>'38'!AI24</f>
        <v/>
      </c>
      <c r="AQ24" s="160" t="str">
        <f>'39'!AI24</f>
        <v/>
      </c>
      <c r="AR24" s="160" t="str">
        <f>'40'!AI24</f>
        <v/>
      </c>
    </row>
    <row r="25" spans="1:44" s="2" customFormat="1" ht="18" x14ac:dyDescent="0.25">
      <c r="A25"/>
      <c r="B25" s="40"/>
      <c r="C25" s="131" t="e">
        <f>Référentiel!#REF!</f>
        <v>#REF!</v>
      </c>
      <c r="D25" s="124" t="str">
        <f t="shared" si="0"/>
        <v/>
      </c>
      <c r="E25" s="160" t="str">
        <f>'1'!AI25</f>
        <v/>
      </c>
      <c r="F25" s="160" t="str">
        <f>'2'!AI25</f>
        <v/>
      </c>
      <c r="G25" s="160" t="str">
        <f>'3'!AI25</f>
        <v/>
      </c>
      <c r="H25" s="160" t="str">
        <f>'4'!AI25</f>
        <v/>
      </c>
      <c r="I25" s="160" t="str">
        <f>'5'!AI25</f>
        <v/>
      </c>
      <c r="J25" s="160" t="str">
        <f>'6'!AI25</f>
        <v/>
      </c>
      <c r="K25" s="160" t="str">
        <f>'7'!AI25</f>
        <v/>
      </c>
      <c r="L25" s="160" t="str">
        <f>'8'!AI25</f>
        <v/>
      </c>
      <c r="M25" s="160" t="str">
        <f>'9'!AI25</f>
        <v/>
      </c>
      <c r="N25" s="160" t="str">
        <f>'10'!AI25</f>
        <v/>
      </c>
      <c r="O25" s="160" t="str">
        <f>'11'!AI25</f>
        <v/>
      </c>
      <c r="P25" s="160" t="str">
        <f>'12'!AI25</f>
        <v/>
      </c>
      <c r="Q25" s="160" t="str">
        <f>'13'!AI25</f>
        <v/>
      </c>
      <c r="R25" s="160" t="str">
        <f>'14'!AI25</f>
        <v/>
      </c>
      <c r="S25" s="160" t="str">
        <f>'15'!AI25</f>
        <v/>
      </c>
      <c r="T25" s="160" t="str">
        <f>'16'!AI25</f>
        <v/>
      </c>
      <c r="U25" s="160" t="str">
        <f>'17'!AI25</f>
        <v/>
      </c>
      <c r="V25" s="160" t="str">
        <f>'18'!AI25</f>
        <v/>
      </c>
      <c r="W25" s="160" t="str">
        <f>'19'!AI25</f>
        <v/>
      </c>
      <c r="X25" s="160" t="str">
        <f>'20'!AI25</f>
        <v/>
      </c>
      <c r="Y25" s="160" t="str">
        <f>'21'!AI25</f>
        <v/>
      </c>
      <c r="Z25" s="160" t="str">
        <f>'22'!AI25</f>
        <v/>
      </c>
      <c r="AA25" s="160" t="str">
        <f>'23'!AI25</f>
        <v/>
      </c>
      <c r="AB25" s="160" t="str">
        <f>'24'!AI25</f>
        <v/>
      </c>
      <c r="AC25" s="160" t="str">
        <f>'25'!AI25</f>
        <v/>
      </c>
      <c r="AD25" s="160" t="str">
        <f>'26'!AI25</f>
        <v/>
      </c>
      <c r="AE25" s="160" t="str">
        <f>'27'!AI25</f>
        <v/>
      </c>
      <c r="AF25" s="160" t="str">
        <f>'28'!AI25</f>
        <v/>
      </c>
      <c r="AG25" s="160" t="str">
        <f>'29'!AI25</f>
        <v/>
      </c>
      <c r="AH25" s="160" t="str">
        <f>'30'!AI25</f>
        <v/>
      </c>
      <c r="AI25" s="160" t="str">
        <f>'31'!AI25</f>
        <v/>
      </c>
      <c r="AJ25" s="160" t="str">
        <f>'32'!AI25</f>
        <v/>
      </c>
      <c r="AK25" s="160" t="str">
        <f>'33'!AI25</f>
        <v/>
      </c>
      <c r="AL25" s="160" t="str">
        <f>'34'!AI25</f>
        <v/>
      </c>
      <c r="AM25" s="160" t="str">
        <f>'35'!AI25</f>
        <v/>
      </c>
      <c r="AN25" s="160" t="str">
        <f>'36'!AI25</f>
        <v/>
      </c>
      <c r="AO25" s="160" t="str">
        <f>'37'!AI25</f>
        <v/>
      </c>
      <c r="AP25" s="160" t="str">
        <f>'38'!AI25</f>
        <v/>
      </c>
      <c r="AQ25" s="160" t="str">
        <f>'39'!AI25</f>
        <v/>
      </c>
      <c r="AR25" s="160" t="str">
        <f>'40'!AI25</f>
        <v/>
      </c>
    </row>
    <row r="26" spans="1:44" s="2" customFormat="1" ht="18" x14ac:dyDescent="0.25">
      <c r="A26"/>
      <c r="B26" s="4"/>
      <c r="C26" s="131" t="e">
        <f>Référentiel!#REF!</f>
        <v>#REF!</v>
      </c>
      <c r="D26" s="124" t="str">
        <f t="shared" si="0"/>
        <v/>
      </c>
      <c r="E26" s="160" t="str">
        <f>'1'!AI26</f>
        <v/>
      </c>
      <c r="F26" s="160" t="str">
        <f>'2'!AI26</f>
        <v/>
      </c>
      <c r="G26" s="160" t="str">
        <f>'3'!AI26</f>
        <v/>
      </c>
      <c r="H26" s="160" t="str">
        <f>'4'!AI26</f>
        <v/>
      </c>
      <c r="I26" s="160" t="str">
        <f>'5'!AI26</f>
        <v/>
      </c>
      <c r="J26" s="160" t="str">
        <f>'6'!AI26</f>
        <v/>
      </c>
      <c r="K26" s="160" t="str">
        <f>'7'!AI26</f>
        <v/>
      </c>
      <c r="L26" s="160" t="str">
        <f>'8'!AI26</f>
        <v/>
      </c>
      <c r="M26" s="160" t="str">
        <f>'9'!AI26</f>
        <v/>
      </c>
      <c r="N26" s="160" t="str">
        <f>'10'!AI26</f>
        <v/>
      </c>
      <c r="O26" s="160" t="str">
        <f>'11'!AI26</f>
        <v/>
      </c>
      <c r="P26" s="160" t="str">
        <f>'12'!AI26</f>
        <v/>
      </c>
      <c r="Q26" s="160" t="str">
        <f>'13'!AI26</f>
        <v/>
      </c>
      <c r="R26" s="160" t="str">
        <f>'14'!AI26</f>
        <v/>
      </c>
      <c r="S26" s="160" t="str">
        <f>'15'!AI26</f>
        <v/>
      </c>
      <c r="T26" s="160" t="str">
        <f>'16'!AI26</f>
        <v/>
      </c>
      <c r="U26" s="160" t="str">
        <f>'17'!AI26</f>
        <v/>
      </c>
      <c r="V26" s="160" t="str">
        <f>'18'!AI26</f>
        <v/>
      </c>
      <c r="W26" s="160" t="str">
        <f>'19'!AI26</f>
        <v/>
      </c>
      <c r="X26" s="160" t="str">
        <f>'20'!AI26</f>
        <v/>
      </c>
      <c r="Y26" s="160" t="str">
        <f>'21'!AI26</f>
        <v/>
      </c>
      <c r="Z26" s="160" t="str">
        <f>'22'!AI26</f>
        <v/>
      </c>
      <c r="AA26" s="160" t="str">
        <f>'23'!AI26</f>
        <v/>
      </c>
      <c r="AB26" s="160" t="str">
        <f>'24'!AI26</f>
        <v/>
      </c>
      <c r="AC26" s="160" t="str">
        <f>'25'!AI26</f>
        <v/>
      </c>
      <c r="AD26" s="160" t="str">
        <f>'26'!AI26</f>
        <v/>
      </c>
      <c r="AE26" s="160" t="str">
        <f>'27'!AI26</f>
        <v/>
      </c>
      <c r="AF26" s="160" t="str">
        <f>'28'!AI26</f>
        <v/>
      </c>
      <c r="AG26" s="160" t="str">
        <f>'29'!AI26</f>
        <v/>
      </c>
      <c r="AH26" s="160" t="str">
        <f>'30'!AI26</f>
        <v/>
      </c>
      <c r="AI26" s="160" t="str">
        <f>'31'!AI26</f>
        <v/>
      </c>
      <c r="AJ26" s="160" t="str">
        <f>'32'!AI26</f>
        <v/>
      </c>
      <c r="AK26" s="160" t="str">
        <f>'33'!AI26</f>
        <v/>
      </c>
      <c r="AL26" s="160" t="str">
        <f>'34'!AI26</f>
        <v/>
      </c>
      <c r="AM26" s="160" t="str">
        <f>'35'!AI26</f>
        <v/>
      </c>
      <c r="AN26" s="160" t="str">
        <f>'36'!AI26</f>
        <v/>
      </c>
      <c r="AO26" s="160" t="str">
        <f>'37'!AI26</f>
        <v/>
      </c>
      <c r="AP26" s="160" t="str">
        <f>'38'!AI26</f>
        <v/>
      </c>
      <c r="AQ26" s="160" t="str">
        <f>'39'!AI26</f>
        <v/>
      </c>
      <c r="AR26" s="160" t="str">
        <f>'40'!AI26</f>
        <v/>
      </c>
    </row>
    <row r="27" spans="1:44" s="2" customFormat="1" ht="18" hidden="1" x14ac:dyDescent="0.25">
      <c r="A27"/>
      <c r="B27" s="4"/>
      <c r="C27" s="131" t="e">
        <f>Référentiel!#REF!</f>
        <v>#REF!</v>
      </c>
      <c r="D27" s="124" t="str">
        <f t="shared" si="0"/>
        <v/>
      </c>
      <c r="E27" s="160" t="e">
        <f>'1'!#REF!</f>
        <v>#REF!</v>
      </c>
      <c r="F27" s="160" t="e">
        <f>'2'!#REF!</f>
        <v>#REF!</v>
      </c>
      <c r="G27" s="160" t="e">
        <f>'3'!#REF!</f>
        <v>#REF!</v>
      </c>
      <c r="H27" s="160" t="e">
        <f>'4'!#REF!</f>
        <v>#REF!</v>
      </c>
      <c r="I27" s="160" t="e">
        <f>'5'!#REF!</f>
        <v>#REF!</v>
      </c>
      <c r="J27" s="160" t="e">
        <f>'6'!#REF!</f>
        <v>#REF!</v>
      </c>
      <c r="K27" s="160" t="e">
        <f>'7'!#REF!</f>
        <v>#REF!</v>
      </c>
      <c r="L27" s="160" t="e">
        <f>'8'!#REF!</f>
        <v>#REF!</v>
      </c>
      <c r="M27" s="160" t="e">
        <f>'9'!#REF!</f>
        <v>#REF!</v>
      </c>
      <c r="N27" s="160" t="e">
        <f>'10'!#REF!</f>
        <v>#REF!</v>
      </c>
      <c r="O27" s="160" t="e">
        <f>'11'!#REF!</f>
        <v>#REF!</v>
      </c>
      <c r="P27" s="160" t="e">
        <f>'12'!#REF!</f>
        <v>#REF!</v>
      </c>
      <c r="Q27" s="160" t="e">
        <f>'13'!#REF!</f>
        <v>#REF!</v>
      </c>
      <c r="R27" s="160" t="e">
        <f>'14'!#REF!</f>
        <v>#REF!</v>
      </c>
      <c r="S27" s="160" t="e">
        <f>'15'!#REF!</f>
        <v>#REF!</v>
      </c>
      <c r="T27" s="160" t="e">
        <f>'16'!#REF!</f>
        <v>#REF!</v>
      </c>
      <c r="U27" s="160" t="e">
        <f>'17'!#REF!</f>
        <v>#REF!</v>
      </c>
      <c r="V27" s="160" t="e">
        <f>'18'!#REF!</f>
        <v>#REF!</v>
      </c>
      <c r="W27" s="160" t="e">
        <f>'19'!#REF!</f>
        <v>#REF!</v>
      </c>
      <c r="X27" s="160" t="e">
        <f>'20'!#REF!</f>
        <v>#REF!</v>
      </c>
      <c r="Y27" s="160" t="e">
        <f>'21'!#REF!</f>
        <v>#REF!</v>
      </c>
      <c r="Z27" s="160" t="e">
        <f>'22'!#REF!</f>
        <v>#REF!</v>
      </c>
      <c r="AA27" s="160" t="e">
        <f>'23'!#REF!</f>
        <v>#REF!</v>
      </c>
      <c r="AB27" s="160" t="e">
        <f>'24'!#REF!</f>
        <v>#REF!</v>
      </c>
      <c r="AC27" s="160" t="e">
        <f>'25'!#REF!</f>
        <v>#REF!</v>
      </c>
      <c r="AD27" s="160" t="e">
        <f>'26'!#REF!</f>
        <v>#REF!</v>
      </c>
      <c r="AE27" s="160" t="e">
        <f>'27'!#REF!</f>
        <v>#REF!</v>
      </c>
      <c r="AF27" s="160" t="e">
        <f>'28'!#REF!</f>
        <v>#REF!</v>
      </c>
      <c r="AG27" s="160" t="e">
        <f>'29'!#REF!</f>
        <v>#REF!</v>
      </c>
      <c r="AH27" s="160" t="e">
        <f>'30'!#REF!</f>
        <v>#REF!</v>
      </c>
      <c r="AI27" s="160" t="e">
        <f>'31'!#REF!</f>
        <v>#REF!</v>
      </c>
      <c r="AJ27" s="160" t="e">
        <f>'32'!#REF!</f>
        <v>#REF!</v>
      </c>
      <c r="AK27" s="160" t="e">
        <f>'33'!#REF!</f>
        <v>#REF!</v>
      </c>
      <c r="AL27" s="160" t="e">
        <f>'34'!#REF!</f>
        <v>#REF!</v>
      </c>
      <c r="AM27" s="160" t="e">
        <f>'35'!#REF!</f>
        <v>#REF!</v>
      </c>
      <c r="AN27" s="160" t="str">
        <f>'36'!AI27</f>
        <v/>
      </c>
      <c r="AO27" s="160" t="str">
        <f>'37'!AI27</f>
        <v/>
      </c>
      <c r="AP27" s="160" t="str">
        <f>'38'!AI27</f>
        <v/>
      </c>
      <c r="AQ27" s="160" t="str">
        <f>'39'!AI27</f>
        <v/>
      </c>
      <c r="AR27" s="160" t="str">
        <f>'40'!AI27</f>
        <v/>
      </c>
    </row>
    <row r="28" spans="1:44" s="2" customFormat="1" ht="18" hidden="1" x14ac:dyDescent="0.25">
      <c r="A28"/>
      <c r="B28" s="4"/>
      <c r="C28" s="131" t="e">
        <f>Référentiel!#REF!</f>
        <v>#REF!</v>
      </c>
      <c r="D28" s="124" t="str">
        <f t="shared" si="0"/>
        <v/>
      </c>
      <c r="E28" s="160" t="e">
        <f>'1'!#REF!</f>
        <v>#REF!</v>
      </c>
      <c r="F28" s="160" t="e">
        <f>'2'!#REF!</f>
        <v>#REF!</v>
      </c>
      <c r="G28" s="160" t="e">
        <f>'3'!#REF!</f>
        <v>#REF!</v>
      </c>
      <c r="H28" s="160" t="e">
        <f>'4'!#REF!</f>
        <v>#REF!</v>
      </c>
      <c r="I28" s="160" t="e">
        <f>'5'!#REF!</f>
        <v>#REF!</v>
      </c>
      <c r="J28" s="160" t="e">
        <f>'6'!#REF!</f>
        <v>#REF!</v>
      </c>
      <c r="K28" s="160" t="e">
        <f>'7'!#REF!</f>
        <v>#REF!</v>
      </c>
      <c r="L28" s="160" t="e">
        <f>'8'!#REF!</f>
        <v>#REF!</v>
      </c>
      <c r="M28" s="160" t="e">
        <f>'9'!#REF!</f>
        <v>#REF!</v>
      </c>
      <c r="N28" s="160" t="e">
        <f>'10'!#REF!</f>
        <v>#REF!</v>
      </c>
      <c r="O28" s="160" t="e">
        <f>'11'!#REF!</f>
        <v>#REF!</v>
      </c>
      <c r="P28" s="160" t="e">
        <f>'12'!#REF!</f>
        <v>#REF!</v>
      </c>
      <c r="Q28" s="160" t="e">
        <f>'13'!#REF!</f>
        <v>#REF!</v>
      </c>
      <c r="R28" s="160" t="e">
        <f>'14'!#REF!</f>
        <v>#REF!</v>
      </c>
      <c r="S28" s="160" t="e">
        <f>'15'!#REF!</f>
        <v>#REF!</v>
      </c>
      <c r="T28" s="160" t="e">
        <f>'16'!#REF!</f>
        <v>#REF!</v>
      </c>
      <c r="U28" s="160" t="e">
        <f>'17'!#REF!</f>
        <v>#REF!</v>
      </c>
      <c r="V28" s="160" t="e">
        <f>'18'!#REF!</f>
        <v>#REF!</v>
      </c>
      <c r="W28" s="160" t="e">
        <f>'19'!#REF!</f>
        <v>#REF!</v>
      </c>
      <c r="X28" s="160" t="e">
        <f>'20'!#REF!</f>
        <v>#REF!</v>
      </c>
      <c r="Y28" s="160" t="e">
        <f>'21'!#REF!</f>
        <v>#REF!</v>
      </c>
      <c r="Z28" s="160" t="e">
        <f>'22'!#REF!</f>
        <v>#REF!</v>
      </c>
      <c r="AA28" s="160" t="e">
        <f>'23'!#REF!</f>
        <v>#REF!</v>
      </c>
      <c r="AB28" s="160" t="e">
        <f>'24'!#REF!</f>
        <v>#REF!</v>
      </c>
      <c r="AC28" s="160" t="e">
        <f>'25'!#REF!</f>
        <v>#REF!</v>
      </c>
      <c r="AD28" s="160" t="e">
        <f>'26'!#REF!</f>
        <v>#REF!</v>
      </c>
      <c r="AE28" s="160" t="e">
        <f>'27'!#REF!</f>
        <v>#REF!</v>
      </c>
      <c r="AF28" s="160" t="e">
        <f>'28'!#REF!</f>
        <v>#REF!</v>
      </c>
      <c r="AG28" s="160" t="e">
        <f>'29'!#REF!</f>
        <v>#REF!</v>
      </c>
      <c r="AH28" s="160" t="e">
        <f>'30'!#REF!</f>
        <v>#REF!</v>
      </c>
      <c r="AI28" s="160" t="e">
        <f>'31'!#REF!</f>
        <v>#REF!</v>
      </c>
      <c r="AJ28" s="160" t="e">
        <f>'32'!#REF!</f>
        <v>#REF!</v>
      </c>
      <c r="AK28" s="160" t="e">
        <f>'33'!#REF!</f>
        <v>#REF!</v>
      </c>
      <c r="AL28" s="160" t="e">
        <f>'34'!#REF!</f>
        <v>#REF!</v>
      </c>
      <c r="AM28" s="160" t="e">
        <f>'35'!#REF!</f>
        <v>#REF!</v>
      </c>
      <c r="AN28" s="160" t="str">
        <f>'36'!AI28</f>
        <v/>
      </c>
      <c r="AO28" s="160" t="str">
        <f>'37'!AI28</f>
        <v/>
      </c>
      <c r="AP28" s="160" t="str">
        <f>'38'!AI28</f>
        <v/>
      </c>
      <c r="AQ28" s="160" t="str">
        <f>'39'!AI28</f>
        <v/>
      </c>
      <c r="AR28" s="160" t="str">
        <f>'40'!AI28</f>
        <v/>
      </c>
    </row>
    <row r="29" spans="1:44" s="2" customFormat="1" ht="18" hidden="1" x14ac:dyDescent="0.25">
      <c r="A29"/>
      <c r="B29" s="4"/>
      <c r="C29" s="131" t="e">
        <f>Référentiel!#REF!</f>
        <v>#REF!</v>
      </c>
      <c r="D29" s="124" t="str">
        <f t="shared" si="0"/>
        <v/>
      </c>
      <c r="E29" s="160" t="e">
        <f>'1'!#REF!</f>
        <v>#REF!</v>
      </c>
      <c r="F29" s="160" t="e">
        <f>'2'!#REF!</f>
        <v>#REF!</v>
      </c>
      <c r="G29" s="160" t="e">
        <f>'3'!#REF!</f>
        <v>#REF!</v>
      </c>
      <c r="H29" s="160" t="e">
        <f>'4'!#REF!</f>
        <v>#REF!</v>
      </c>
      <c r="I29" s="160" t="e">
        <f>'5'!#REF!</f>
        <v>#REF!</v>
      </c>
      <c r="J29" s="160" t="e">
        <f>'6'!#REF!</f>
        <v>#REF!</v>
      </c>
      <c r="K29" s="160" t="e">
        <f>'7'!#REF!</f>
        <v>#REF!</v>
      </c>
      <c r="L29" s="160" t="e">
        <f>'8'!#REF!</f>
        <v>#REF!</v>
      </c>
      <c r="M29" s="160" t="e">
        <f>'9'!#REF!</f>
        <v>#REF!</v>
      </c>
      <c r="N29" s="160" t="e">
        <f>'10'!#REF!</f>
        <v>#REF!</v>
      </c>
      <c r="O29" s="160" t="e">
        <f>'11'!#REF!</f>
        <v>#REF!</v>
      </c>
      <c r="P29" s="160" t="e">
        <f>'12'!#REF!</f>
        <v>#REF!</v>
      </c>
      <c r="Q29" s="160" t="e">
        <f>'13'!#REF!</f>
        <v>#REF!</v>
      </c>
      <c r="R29" s="160" t="e">
        <f>'14'!#REF!</f>
        <v>#REF!</v>
      </c>
      <c r="S29" s="160" t="e">
        <f>'15'!#REF!</f>
        <v>#REF!</v>
      </c>
      <c r="T29" s="160" t="e">
        <f>'16'!#REF!</f>
        <v>#REF!</v>
      </c>
      <c r="U29" s="160" t="e">
        <f>'17'!#REF!</f>
        <v>#REF!</v>
      </c>
      <c r="V29" s="160" t="e">
        <f>'18'!#REF!</f>
        <v>#REF!</v>
      </c>
      <c r="W29" s="160" t="e">
        <f>'19'!#REF!</f>
        <v>#REF!</v>
      </c>
      <c r="X29" s="160" t="e">
        <f>'20'!#REF!</f>
        <v>#REF!</v>
      </c>
      <c r="Y29" s="160" t="e">
        <f>'21'!#REF!</f>
        <v>#REF!</v>
      </c>
      <c r="Z29" s="160" t="e">
        <f>'22'!#REF!</f>
        <v>#REF!</v>
      </c>
      <c r="AA29" s="160" t="e">
        <f>'23'!#REF!</f>
        <v>#REF!</v>
      </c>
      <c r="AB29" s="160" t="e">
        <f>'24'!#REF!</f>
        <v>#REF!</v>
      </c>
      <c r="AC29" s="160" t="e">
        <f>'25'!#REF!</f>
        <v>#REF!</v>
      </c>
      <c r="AD29" s="160" t="e">
        <f>'26'!#REF!</f>
        <v>#REF!</v>
      </c>
      <c r="AE29" s="160" t="e">
        <f>'27'!#REF!</f>
        <v>#REF!</v>
      </c>
      <c r="AF29" s="160" t="e">
        <f>'28'!#REF!</f>
        <v>#REF!</v>
      </c>
      <c r="AG29" s="160" t="e">
        <f>'29'!#REF!</f>
        <v>#REF!</v>
      </c>
      <c r="AH29" s="160" t="e">
        <f>'30'!#REF!</f>
        <v>#REF!</v>
      </c>
      <c r="AI29" s="160" t="e">
        <f>'31'!#REF!</f>
        <v>#REF!</v>
      </c>
      <c r="AJ29" s="160" t="e">
        <f>'32'!#REF!</f>
        <v>#REF!</v>
      </c>
      <c r="AK29" s="160" t="e">
        <f>'33'!#REF!</f>
        <v>#REF!</v>
      </c>
      <c r="AL29" s="160" t="e">
        <f>'34'!#REF!</f>
        <v>#REF!</v>
      </c>
      <c r="AM29" s="160" t="e">
        <f>'35'!#REF!</f>
        <v>#REF!</v>
      </c>
      <c r="AN29" s="160" t="str">
        <f>'36'!AI29</f>
        <v/>
      </c>
      <c r="AO29" s="160" t="str">
        <f>'37'!AI29</f>
        <v/>
      </c>
      <c r="AP29" s="160" t="str">
        <f>'38'!AI29</f>
        <v/>
      </c>
      <c r="AQ29" s="160" t="str">
        <f>'39'!AI29</f>
        <v/>
      </c>
      <c r="AR29" s="160" t="str">
        <f>'40'!AI29</f>
        <v/>
      </c>
    </row>
    <row r="30" spans="1:44" s="2" customFormat="1" ht="18" hidden="1" x14ac:dyDescent="0.25">
      <c r="A30"/>
      <c r="B30" s="4"/>
      <c r="C30" s="131" t="e">
        <f>Référentiel!#REF!</f>
        <v>#REF!</v>
      </c>
      <c r="D30" s="124" t="str">
        <f t="shared" si="0"/>
        <v/>
      </c>
      <c r="E30" s="160" t="e">
        <f>'1'!#REF!</f>
        <v>#REF!</v>
      </c>
      <c r="F30" s="160" t="e">
        <f>'2'!#REF!</f>
        <v>#REF!</v>
      </c>
      <c r="G30" s="160" t="e">
        <f>'3'!#REF!</f>
        <v>#REF!</v>
      </c>
      <c r="H30" s="160" t="e">
        <f>'4'!#REF!</f>
        <v>#REF!</v>
      </c>
      <c r="I30" s="160" t="e">
        <f>'5'!#REF!</f>
        <v>#REF!</v>
      </c>
      <c r="J30" s="160" t="e">
        <f>'6'!#REF!</f>
        <v>#REF!</v>
      </c>
      <c r="K30" s="160" t="e">
        <f>'7'!#REF!</f>
        <v>#REF!</v>
      </c>
      <c r="L30" s="160" t="e">
        <f>'8'!#REF!</f>
        <v>#REF!</v>
      </c>
      <c r="M30" s="160" t="e">
        <f>'9'!#REF!</f>
        <v>#REF!</v>
      </c>
      <c r="N30" s="160" t="e">
        <f>'10'!#REF!</f>
        <v>#REF!</v>
      </c>
      <c r="O30" s="160" t="e">
        <f>'11'!#REF!</f>
        <v>#REF!</v>
      </c>
      <c r="P30" s="160" t="e">
        <f>'12'!#REF!</f>
        <v>#REF!</v>
      </c>
      <c r="Q30" s="160" t="e">
        <f>'13'!#REF!</f>
        <v>#REF!</v>
      </c>
      <c r="R30" s="160" t="e">
        <f>'14'!#REF!</f>
        <v>#REF!</v>
      </c>
      <c r="S30" s="160" t="e">
        <f>'15'!#REF!</f>
        <v>#REF!</v>
      </c>
      <c r="T30" s="160" t="e">
        <f>'16'!#REF!</f>
        <v>#REF!</v>
      </c>
      <c r="U30" s="160" t="e">
        <f>'17'!#REF!</f>
        <v>#REF!</v>
      </c>
      <c r="V30" s="160" t="e">
        <f>'18'!#REF!</f>
        <v>#REF!</v>
      </c>
      <c r="W30" s="160" t="e">
        <f>'19'!#REF!</f>
        <v>#REF!</v>
      </c>
      <c r="X30" s="160" t="e">
        <f>'20'!#REF!</f>
        <v>#REF!</v>
      </c>
      <c r="Y30" s="160" t="e">
        <f>'21'!#REF!</f>
        <v>#REF!</v>
      </c>
      <c r="Z30" s="160" t="e">
        <f>'22'!#REF!</f>
        <v>#REF!</v>
      </c>
      <c r="AA30" s="160" t="e">
        <f>'23'!#REF!</f>
        <v>#REF!</v>
      </c>
      <c r="AB30" s="160" t="e">
        <f>'24'!#REF!</f>
        <v>#REF!</v>
      </c>
      <c r="AC30" s="160" t="e">
        <f>'25'!#REF!</f>
        <v>#REF!</v>
      </c>
      <c r="AD30" s="160" t="e">
        <f>'26'!#REF!</f>
        <v>#REF!</v>
      </c>
      <c r="AE30" s="160" t="e">
        <f>'27'!#REF!</f>
        <v>#REF!</v>
      </c>
      <c r="AF30" s="160" t="e">
        <f>'28'!#REF!</f>
        <v>#REF!</v>
      </c>
      <c r="AG30" s="160" t="e">
        <f>'29'!#REF!</f>
        <v>#REF!</v>
      </c>
      <c r="AH30" s="160" t="e">
        <f>'30'!#REF!</f>
        <v>#REF!</v>
      </c>
      <c r="AI30" s="160" t="e">
        <f>'31'!#REF!</f>
        <v>#REF!</v>
      </c>
      <c r="AJ30" s="160" t="e">
        <f>'32'!#REF!</f>
        <v>#REF!</v>
      </c>
      <c r="AK30" s="160" t="e">
        <f>'33'!#REF!</f>
        <v>#REF!</v>
      </c>
      <c r="AL30" s="160" t="e">
        <f>'34'!#REF!</f>
        <v>#REF!</v>
      </c>
      <c r="AM30" s="160" t="e">
        <f>'35'!#REF!</f>
        <v>#REF!</v>
      </c>
      <c r="AN30" s="160" t="str">
        <f>'36'!AI30</f>
        <v/>
      </c>
      <c r="AO30" s="160" t="str">
        <f>'37'!AI30</f>
        <v/>
      </c>
      <c r="AP30" s="160" t="str">
        <f>'38'!AI30</f>
        <v/>
      </c>
      <c r="AQ30" s="160" t="str">
        <f>'39'!AI30</f>
        <v/>
      </c>
      <c r="AR30" s="160" t="str">
        <f>'40'!AI30</f>
        <v/>
      </c>
    </row>
    <row r="31" spans="1:44" s="2" customFormat="1" ht="18" hidden="1" x14ac:dyDescent="0.25">
      <c r="A31"/>
      <c r="B31" s="4"/>
      <c r="C31" s="131" t="e">
        <f>Référentiel!#REF!</f>
        <v>#REF!</v>
      </c>
      <c r="D31" s="124" t="str">
        <f t="shared" si="0"/>
        <v/>
      </c>
      <c r="E31" s="160" t="e">
        <f>'1'!#REF!</f>
        <v>#REF!</v>
      </c>
      <c r="F31" s="160" t="e">
        <f>'2'!#REF!</f>
        <v>#REF!</v>
      </c>
      <c r="G31" s="160" t="e">
        <f>'3'!#REF!</f>
        <v>#REF!</v>
      </c>
      <c r="H31" s="160" t="e">
        <f>'4'!#REF!</f>
        <v>#REF!</v>
      </c>
      <c r="I31" s="160" t="e">
        <f>'5'!#REF!</f>
        <v>#REF!</v>
      </c>
      <c r="J31" s="160" t="e">
        <f>'6'!#REF!</f>
        <v>#REF!</v>
      </c>
      <c r="K31" s="160" t="e">
        <f>'7'!#REF!</f>
        <v>#REF!</v>
      </c>
      <c r="L31" s="160" t="e">
        <f>'8'!#REF!</f>
        <v>#REF!</v>
      </c>
      <c r="M31" s="160" t="e">
        <f>'9'!#REF!</f>
        <v>#REF!</v>
      </c>
      <c r="N31" s="160" t="e">
        <f>'10'!#REF!</f>
        <v>#REF!</v>
      </c>
      <c r="O31" s="160" t="e">
        <f>'11'!#REF!</f>
        <v>#REF!</v>
      </c>
      <c r="P31" s="160" t="e">
        <f>'12'!#REF!</f>
        <v>#REF!</v>
      </c>
      <c r="Q31" s="160" t="e">
        <f>'13'!#REF!</f>
        <v>#REF!</v>
      </c>
      <c r="R31" s="160" t="e">
        <f>'14'!#REF!</f>
        <v>#REF!</v>
      </c>
      <c r="S31" s="160" t="e">
        <f>'15'!#REF!</f>
        <v>#REF!</v>
      </c>
      <c r="T31" s="160" t="e">
        <f>'16'!#REF!</f>
        <v>#REF!</v>
      </c>
      <c r="U31" s="160" t="e">
        <f>'17'!#REF!</f>
        <v>#REF!</v>
      </c>
      <c r="V31" s="160" t="e">
        <f>'18'!#REF!</f>
        <v>#REF!</v>
      </c>
      <c r="W31" s="160" t="e">
        <f>'19'!#REF!</f>
        <v>#REF!</v>
      </c>
      <c r="X31" s="160" t="e">
        <f>'20'!#REF!</f>
        <v>#REF!</v>
      </c>
      <c r="Y31" s="160" t="e">
        <f>'21'!#REF!</f>
        <v>#REF!</v>
      </c>
      <c r="Z31" s="160" t="e">
        <f>'22'!#REF!</f>
        <v>#REF!</v>
      </c>
      <c r="AA31" s="160" t="e">
        <f>'23'!#REF!</f>
        <v>#REF!</v>
      </c>
      <c r="AB31" s="160" t="e">
        <f>'24'!#REF!</f>
        <v>#REF!</v>
      </c>
      <c r="AC31" s="160" t="e">
        <f>'25'!#REF!</f>
        <v>#REF!</v>
      </c>
      <c r="AD31" s="160" t="e">
        <f>'26'!#REF!</f>
        <v>#REF!</v>
      </c>
      <c r="AE31" s="160" t="e">
        <f>'27'!#REF!</f>
        <v>#REF!</v>
      </c>
      <c r="AF31" s="160" t="e">
        <f>'28'!#REF!</f>
        <v>#REF!</v>
      </c>
      <c r="AG31" s="160" t="e">
        <f>'29'!#REF!</f>
        <v>#REF!</v>
      </c>
      <c r="AH31" s="160" t="e">
        <f>'30'!#REF!</f>
        <v>#REF!</v>
      </c>
      <c r="AI31" s="160" t="e">
        <f>'31'!#REF!</f>
        <v>#REF!</v>
      </c>
      <c r="AJ31" s="160" t="e">
        <f>'32'!#REF!</f>
        <v>#REF!</v>
      </c>
      <c r="AK31" s="160" t="e">
        <f>'33'!#REF!</f>
        <v>#REF!</v>
      </c>
      <c r="AL31" s="160" t="e">
        <f>'34'!#REF!</f>
        <v>#REF!</v>
      </c>
      <c r="AM31" s="160" t="e">
        <f>'35'!#REF!</f>
        <v>#REF!</v>
      </c>
      <c r="AN31" s="160" t="str">
        <f>'36'!AI31</f>
        <v/>
      </c>
      <c r="AO31" s="160" t="str">
        <f>'37'!AI31</f>
        <v/>
      </c>
      <c r="AP31" s="160" t="str">
        <f>'38'!AI31</f>
        <v/>
      </c>
      <c r="AQ31" s="160" t="str">
        <f>'39'!AI31</f>
        <v/>
      </c>
      <c r="AR31" s="160" t="str">
        <f>'40'!AI31</f>
        <v/>
      </c>
    </row>
    <row r="32" spans="1:44" s="2" customFormat="1" ht="18" hidden="1" x14ac:dyDescent="0.25">
      <c r="A32"/>
      <c r="B32" s="4"/>
      <c r="C32" s="131" t="e">
        <f>Référentiel!#REF!</f>
        <v>#REF!</v>
      </c>
      <c r="D32" s="124" t="str">
        <f t="shared" si="0"/>
        <v/>
      </c>
      <c r="E32" s="160" t="e">
        <f>'1'!#REF!</f>
        <v>#REF!</v>
      </c>
      <c r="F32" s="160" t="e">
        <f>'2'!#REF!</f>
        <v>#REF!</v>
      </c>
      <c r="G32" s="160" t="e">
        <f>'3'!#REF!</f>
        <v>#REF!</v>
      </c>
      <c r="H32" s="160" t="e">
        <f>'4'!#REF!</f>
        <v>#REF!</v>
      </c>
      <c r="I32" s="160" t="e">
        <f>'5'!#REF!</f>
        <v>#REF!</v>
      </c>
      <c r="J32" s="160" t="e">
        <f>'6'!#REF!</f>
        <v>#REF!</v>
      </c>
      <c r="K32" s="160" t="e">
        <f>'7'!#REF!</f>
        <v>#REF!</v>
      </c>
      <c r="L32" s="160" t="e">
        <f>'8'!#REF!</f>
        <v>#REF!</v>
      </c>
      <c r="M32" s="160" t="e">
        <f>'9'!#REF!</f>
        <v>#REF!</v>
      </c>
      <c r="N32" s="160" t="e">
        <f>'10'!#REF!</f>
        <v>#REF!</v>
      </c>
      <c r="O32" s="160" t="e">
        <f>'11'!#REF!</f>
        <v>#REF!</v>
      </c>
      <c r="P32" s="160" t="e">
        <f>'12'!#REF!</f>
        <v>#REF!</v>
      </c>
      <c r="Q32" s="160" t="e">
        <f>'13'!#REF!</f>
        <v>#REF!</v>
      </c>
      <c r="R32" s="160" t="e">
        <f>'14'!#REF!</f>
        <v>#REF!</v>
      </c>
      <c r="S32" s="160" t="e">
        <f>'15'!#REF!</f>
        <v>#REF!</v>
      </c>
      <c r="T32" s="160" t="e">
        <f>'16'!#REF!</f>
        <v>#REF!</v>
      </c>
      <c r="U32" s="160" t="e">
        <f>'17'!#REF!</f>
        <v>#REF!</v>
      </c>
      <c r="V32" s="160" t="e">
        <f>'18'!#REF!</f>
        <v>#REF!</v>
      </c>
      <c r="W32" s="160" t="e">
        <f>'19'!#REF!</f>
        <v>#REF!</v>
      </c>
      <c r="X32" s="160" t="e">
        <f>'20'!#REF!</f>
        <v>#REF!</v>
      </c>
      <c r="Y32" s="160" t="e">
        <f>'21'!#REF!</f>
        <v>#REF!</v>
      </c>
      <c r="Z32" s="160" t="e">
        <f>'22'!#REF!</f>
        <v>#REF!</v>
      </c>
      <c r="AA32" s="160" t="e">
        <f>'23'!#REF!</f>
        <v>#REF!</v>
      </c>
      <c r="AB32" s="160" t="e">
        <f>'24'!#REF!</f>
        <v>#REF!</v>
      </c>
      <c r="AC32" s="160" t="e">
        <f>'25'!#REF!</f>
        <v>#REF!</v>
      </c>
      <c r="AD32" s="160" t="e">
        <f>'26'!#REF!</f>
        <v>#REF!</v>
      </c>
      <c r="AE32" s="160" t="e">
        <f>'27'!#REF!</f>
        <v>#REF!</v>
      </c>
      <c r="AF32" s="160" t="e">
        <f>'28'!#REF!</f>
        <v>#REF!</v>
      </c>
      <c r="AG32" s="160" t="e">
        <f>'29'!#REF!</f>
        <v>#REF!</v>
      </c>
      <c r="AH32" s="160" t="e">
        <f>'30'!#REF!</f>
        <v>#REF!</v>
      </c>
      <c r="AI32" s="160" t="e">
        <f>'31'!#REF!</f>
        <v>#REF!</v>
      </c>
      <c r="AJ32" s="160" t="e">
        <f>'32'!#REF!</f>
        <v>#REF!</v>
      </c>
      <c r="AK32" s="160" t="e">
        <f>'33'!#REF!</f>
        <v>#REF!</v>
      </c>
      <c r="AL32" s="160" t="e">
        <f>'34'!#REF!</f>
        <v>#REF!</v>
      </c>
      <c r="AM32" s="160" t="e">
        <f>'35'!#REF!</f>
        <v>#REF!</v>
      </c>
      <c r="AN32" s="160" t="str">
        <f>'36'!AI32</f>
        <v/>
      </c>
      <c r="AO32" s="160" t="str">
        <f>'37'!AI32</f>
        <v/>
      </c>
      <c r="AP32" s="160" t="str">
        <f>'38'!AI32</f>
        <v/>
      </c>
      <c r="AQ32" s="160" t="str">
        <f>'39'!AI32</f>
        <v/>
      </c>
      <c r="AR32" s="160" t="str">
        <f>'40'!AI32</f>
        <v/>
      </c>
    </row>
    <row r="33" spans="1:44" s="2" customFormat="1" ht="18" hidden="1" x14ac:dyDescent="0.25">
      <c r="A33"/>
      <c r="B33" s="4"/>
      <c r="C33" s="131" t="e">
        <f>Référentiel!#REF!</f>
        <v>#REF!</v>
      </c>
      <c r="D33" s="124" t="str">
        <f t="shared" si="0"/>
        <v/>
      </c>
      <c r="E33" s="160" t="e">
        <f>'1'!#REF!</f>
        <v>#REF!</v>
      </c>
      <c r="F33" s="160" t="e">
        <f>'2'!#REF!</f>
        <v>#REF!</v>
      </c>
      <c r="G33" s="160" t="e">
        <f>'3'!#REF!</f>
        <v>#REF!</v>
      </c>
      <c r="H33" s="160" t="e">
        <f>'4'!#REF!</f>
        <v>#REF!</v>
      </c>
      <c r="I33" s="160" t="e">
        <f>'5'!#REF!</f>
        <v>#REF!</v>
      </c>
      <c r="J33" s="160" t="e">
        <f>'6'!#REF!</f>
        <v>#REF!</v>
      </c>
      <c r="K33" s="160" t="e">
        <f>'7'!#REF!</f>
        <v>#REF!</v>
      </c>
      <c r="L33" s="160" t="e">
        <f>'8'!#REF!</f>
        <v>#REF!</v>
      </c>
      <c r="M33" s="160" t="e">
        <f>'9'!#REF!</f>
        <v>#REF!</v>
      </c>
      <c r="N33" s="160" t="e">
        <f>'10'!#REF!</f>
        <v>#REF!</v>
      </c>
      <c r="O33" s="160" t="e">
        <f>'11'!#REF!</f>
        <v>#REF!</v>
      </c>
      <c r="P33" s="160" t="e">
        <f>'12'!#REF!</f>
        <v>#REF!</v>
      </c>
      <c r="Q33" s="160" t="e">
        <f>'13'!#REF!</f>
        <v>#REF!</v>
      </c>
      <c r="R33" s="160" t="e">
        <f>'14'!#REF!</f>
        <v>#REF!</v>
      </c>
      <c r="S33" s="160" t="e">
        <f>'15'!#REF!</f>
        <v>#REF!</v>
      </c>
      <c r="T33" s="160" t="e">
        <f>'16'!#REF!</f>
        <v>#REF!</v>
      </c>
      <c r="U33" s="160" t="e">
        <f>'17'!#REF!</f>
        <v>#REF!</v>
      </c>
      <c r="V33" s="160" t="e">
        <f>'18'!#REF!</f>
        <v>#REF!</v>
      </c>
      <c r="W33" s="160" t="e">
        <f>'19'!#REF!</f>
        <v>#REF!</v>
      </c>
      <c r="X33" s="160" t="e">
        <f>'20'!#REF!</f>
        <v>#REF!</v>
      </c>
      <c r="Y33" s="160" t="e">
        <f>'21'!#REF!</f>
        <v>#REF!</v>
      </c>
      <c r="Z33" s="160" t="e">
        <f>'22'!#REF!</f>
        <v>#REF!</v>
      </c>
      <c r="AA33" s="160" t="e">
        <f>'23'!#REF!</f>
        <v>#REF!</v>
      </c>
      <c r="AB33" s="160" t="e">
        <f>'24'!#REF!</f>
        <v>#REF!</v>
      </c>
      <c r="AC33" s="160" t="e">
        <f>'25'!#REF!</f>
        <v>#REF!</v>
      </c>
      <c r="AD33" s="160" t="e">
        <f>'26'!#REF!</f>
        <v>#REF!</v>
      </c>
      <c r="AE33" s="160" t="e">
        <f>'27'!#REF!</f>
        <v>#REF!</v>
      </c>
      <c r="AF33" s="160" t="e">
        <f>'28'!#REF!</f>
        <v>#REF!</v>
      </c>
      <c r="AG33" s="160" t="e">
        <f>'29'!#REF!</f>
        <v>#REF!</v>
      </c>
      <c r="AH33" s="160" t="e">
        <f>'30'!#REF!</f>
        <v>#REF!</v>
      </c>
      <c r="AI33" s="160" t="e">
        <f>'31'!#REF!</f>
        <v>#REF!</v>
      </c>
      <c r="AJ33" s="160" t="e">
        <f>'32'!#REF!</f>
        <v>#REF!</v>
      </c>
      <c r="AK33" s="160" t="e">
        <f>'33'!#REF!</f>
        <v>#REF!</v>
      </c>
      <c r="AL33" s="160" t="e">
        <f>'34'!#REF!</f>
        <v>#REF!</v>
      </c>
      <c r="AM33" s="160" t="e">
        <f>'35'!#REF!</f>
        <v>#REF!</v>
      </c>
      <c r="AN33" s="160" t="str">
        <f>'36'!AI33</f>
        <v/>
      </c>
      <c r="AO33" s="160" t="str">
        <f>'37'!AI33</f>
        <v/>
      </c>
      <c r="AP33" s="160" t="str">
        <f>'38'!AI33</f>
        <v/>
      </c>
      <c r="AQ33" s="160" t="str">
        <f>'39'!AI33</f>
        <v/>
      </c>
      <c r="AR33" s="160" t="str">
        <f>'40'!AI33</f>
        <v/>
      </c>
    </row>
    <row r="34" spans="1:44" s="2" customFormat="1" ht="18" hidden="1" x14ac:dyDescent="0.25">
      <c r="A34"/>
      <c r="B34" s="4"/>
      <c r="C34" s="131" t="e">
        <f>Référentiel!#REF!</f>
        <v>#REF!</v>
      </c>
      <c r="D34" s="124" t="str">
        <f t="shared" si="0"/>
        <v/>
      </c>
      <c r="E34" s="160" t="e">
        <f>'1'!#REF!</f>
        <v>#REF!</v>
      </c>
      <c r="F34" s="160" t="e">
        <f>'2'!#REF!</f>
        <v>#REF!</v>
      </c>
      <c r="G34" s="160" t="e">
        <f>'3'!#REF!</f>
        <v>#REF!</v>
      </c>
      <c r="H34" s="160" t="e">
        <f>'4'!#REF!</f>
        <v>#REF!</v>
      </c>
      <c r="I34" s="160" t="e">
        <f>'5'!#REF!</f>
        <v>#REF!</v>
      </c>
      <c r="J34" s="160" t="e">
        <f>'6'!#REF!</f>
        <v>#REF!</v>
      </c>
      <c r="K34" s="160" t="e">
        <f>'7'!#REF!</f>
        <v>#REF!</v>
      </c>
      <c r="L34" s="160" t="e">
        <f>'8'!#REF!</f>
        <v>#REF!</v>
      </c>
      <c r="M34" s="160" t="e">
        <f>'9'!#REF!</f>
        <v>#REF!</v>
      </c>
      <c r="N34" s="160" t="e">
        <f>'10'!#REF!</f>
        <v>#REF!</v>
      </c>
      <c r="O34" s="160" t="e">
        <f>'11'!#REF!</f>
        <v>#REF!</v>
      </c>
      <c r="P34" s="160" t="e">
        <f>'12'!#REF!</f>
        <v>#REF!</v>
      </c>
      <c r="Q34" s="160" t="e">
        <f>'13'!#REF!</f>
        <v>#REF!</v>
      </c>
      <c r="R34" s="160" t="e">
        <f>'14'!#REF!</f>
        <v>#REF!</v>
      </c>
      <c r="S34" s="160" t="e">
        <f>'15'!#REF!</f>
        <v>#REF!</v>
      </c>
      <c r="T34" s="160" t="e">
        <f>'16'!#REF!</f>
        <v>#REF!</v>
      </c>
      <c r="U34" s="160" t="e">
        <f>'17'!#REF!</f>
        <v>#REF!</v>
      </c>
      <c r="V34" s="160" t="e">
        <f>'18'!#REF!</f>
        <v>#REF!</v>
      </c>
      <c r="W34" s="160" t="e">
        <f>'19'!#REF!</f>
        <v>#REF!</v>
      </c>
      <c r="X34" s="160" t="e">
        <f>'20'!#REF!</f>
        <v>#REF!</v>
      </c>
      <c r="Y34" s="160" t="e">
        <f>'21'!#REF!</f>
        <v>#REF!</v>
      </c>
      <c r="Z34" s="160" t="e">
        <f>'22'!#REF!</f>
        <v>#REF!</v>
      </c>
      <c r="AA34" s="160" t="e">
        <f>'23'!#REF!</f>
        <v>#REF!</v>
      </c>
      <c r="AB34" s="160" t="e">
        <f>'24'!#REF!</f>
        <v>#REF!</v>
      </c>
      <c r="AC34" s="160" t="e">
        <f>'25'!#REF!</f>
        <v>#REF!</v>
      </c>
      <c r="AD34" s="160" t="e">
        <f>'26'!#REF!</f>
        <v>#REF!</v>
      </c>
      <c r="AE34" s="160" t="e">
        <f>'27'!#REF!</f>
        <v>#REF!</v>
      </c>
      <c r="AF34" s="160" t="e">
        <f>'28'!#REF!</f>
        <v>#REF!</v>
      </c>
      <c r="AG34" s="160" t="e">
        <f>'29'!#REF!</f>
        <v>#REF!</v>
      </c>
      <c r="AH34" s="160" t="e">
        <f>'30'!#REF!</f>
        <v>#REF!</v>
      </c>
      <c r="AI34" s="160" t="e">
        <f>'31'!#REF!</f>
        <v>#REF!</v>
      </c>
      <c r="AJ34" s="160" t="e">
        <f>'32'!#REF!</f>
        <v>#REF!</v>
      </c>
      <c r="AK34" s="160" t="e">
        <f>'33'!#REF!</f>
        <v>#REF!</v>
      </c>
      <c r="AL34" s="160" t="e">
        <f>'34'!#REF!</f>
        <v>#REF!</v>
      </c>
      <c r="AM34" s="160" t="e">
        <f>'35'!#REF!</f>
        <v>#REF!</v>
      </c>
      <c r="AN34" s="160" t="e">
        <f>'36'!#REF!</f>
        <v>#REF!</v>
      </c>
      <c r="AO34" s="160" t="str">
        <f>'37'!AI34</f>
        <v/>
      </c>
      <c r="AP34" s="160" t="str">
        <f>'38'!AI34</f>
        <v/>
      </c>
      <c r="AQ34" s="160" t="str">
        <f>'39'!AI34</f>
        <v/>
      </c>
      <c r="AR34" s="160" t="str">
        <f>'40'!AI34</f>
        <v/>
      </c>
    </row>
    <row r="35" spans="1:44" s="2" customFormat="1" ht="18" hidden="1" x14ac:dyDescent="0.25">
      <c r="A35"/>
      <c r="B35" s="4"/>
      <c r="C35" s="131" t="e">
        <f>Référentiel!#REF!</f>
        <v>#REF!</v>
      </c>
      <c r="D35" s="124" t="str">
        <f t="shared" si="0"/>
        <v/>
      </c>
      <c r="E35" s="160" t="e">
        <f>'1'!#REF!</f>
        <v>#REF!</v>
      </c>
      <c r="F35" s="160" t="e">
        <f>'2'!#REF!</f>
        <v>#REF!</v>
      </c>
      <c r="G35" s="160" t="e">
        <f>'3'!#REF!</f>
        <v>#REF!</v>
      </c>
      <c r="H35" s="160" t="e">
        <f>'4'!#REF!</f>
        <v>#REF!</v>
      </c>
      <c r="I35" s="160" t="e">
        <f>'5'!#REF!</f>
        <v>#REF!</v>
      </c>
      <c r="J35" s="160" t="e">
        <f>'6'!#REF!</f>
        <v>#REF!</v>
      </c>
      <c r="K35" s="160" t="e">
        <f>'7'!#REF!</f>
        <v>#REF!</v>
      </c>
      <c r="L35" s="160" t="e">
        <f>'8'!#REF!</f>
        <v>#REF!</v>
      </c>
      <c r="M35" s="160" t="e">
        <f>'9'!#REF!</f>
        <v>#REF!</v>
      </c>
      <c r="N35" s="160" t="e">
        <f>'10'!#REF!</f>
        <v>#REF!</v>
      </c>
      <c r="O35" s="160" t="e">
        <f>'11'!#REF!</f>
        <v>#REF!</v>
      </c>
      <c r="P35" s="160" t="e">
        <f>'12'!#REF!</f>
        <v>#REF!</v>
      </c>
      <c r="Q35" s="160" t="e">
        <f>'13'!#REF!</f>
        <v>#REF!</v>
      </c>
      <c r="R35" s="160" t="e">
        <f>'14'!#REF!</f>
        <v>#REF!</v>
      </c>
      <c r="S35" s="160" t="e">
        <f>'15'!#REF!</f>
        <v>#REF!</v>
      </c>
      <c r="T35" s="160" t="e">
        <f>'16'!#REF!</f>
        <v>#REF!</v>
      </c>
      <c r="U35" s="160" t="e">
        <f>'17'!#REF!</f>
        <v>#REF!</v>
      </c>
      <c r="V35" s="160" t="e">
        <f>'18'!#REF!</f>
        <v>#REF!</v>
      </c>
      <c r="W35" s="160" t="e">
        <f>'19'!#REF!</f>
        <v>#REF!</v>
      </c>
      <c r="X35" s="160" t="e">
        <f>'20'!#REF!</f>
        <v>#REF!</v>
      </c>
      <c r="Y35" s="160" t="e">
        <f>'21'!#REF!</f>
        <v>#REF!</v>
      </c>
      <c r="Z35" s="160" t="e">
        <f>'22'!#REF!</f>
        <v>#REF!</v>
      </c>
      <c r="AA35" s="160" t="e">
        <f>'23'!#REF!</f>
        <v>#REF!</v>
      </c>
      <c r="AB35" s="160" t="e">
        <f>'24'!#REF!</f>
        <v>#REF!</v>
      </c>
      <c r="AC35" s="160" t="e">
        <f>'25'!#REF!</f>
        <v>#REF!</v>
      </c>
      <c r="AD35" s="160" t="e">
        <f>'26'!#REF!</f>
        <v>#REF!</v>
      </c>
      <c r="AE35" s="160" t="e">
        <f>'27'!#REF!</f>
        <v>#REF!</v>
      </c>
      <c r="AF35" s="160" t="e">
        <f>'28'!#REF!</f>
        <v>#REF!</v>
      </c>
      <c r="AG35" s="160" t="e">
        <f>'29'!#REF!</f>
        <v>#REF!</v>
      </c>
      <c r="AH35" s="160" t="e">
        <f>'30'!#REF!</f>
        <v>#REF!</v>
      </c>
      <c r="AI35" s="160" t="e">
        <f>'31'!#REF!</f>
        <v>#REF!</v>
      </c>
      <c r="AJ35" s="160" t="e">
        <f>'32'!#REF!</f>
        <v>#REF!</v>
      </c>
      <c r="AK35" s="160" t="e">
        <f>'33'!#REF!</f>
        <v>#REF!</v>
      </c>
      <c r="AL35" s="160" t="e">
        <f>'34'!#REF!</f>
        <v>#REF!</v>
      </c>
      <c r="AM35" s="160" t="e">
        <f>'35'!#REF!</f>
        <v>#REF!</v>
      </c>
      <c r="AN35" s="160" t="str">
        <f>'36'!AI34</f>
        <v/>
      </c>
      <c r="AO35" s="160" t="str">
        <f>'37'!AI35</f>
        <v/>
      </c>
      <c r="AP35" s="160" t="str">
        <f>'38'!AI35</f>
        <v/>
      </c>
      <c r="AQ35" s="160" t="str">
        <f>'39'!AI35</f>
        <v/>
      </c>
      <c r="AR35" s="160" t="str">
        <f>'40'!AI35</f>
        <v/>
      </c>
    </row>
    <row r="36" spans="1:44" s="2" customFormat="1" ht="18" hidden="1" x14ac:dyDescent="0.25">
      <c r="A36"/>
      <c r="B36" s="4"/>
      <c r="C36" s="131" t="e">
        <f>Référentiel!#REF!</f>
        <v>#REF!</v>
      </c>
      <c r="D36" s="124" t="str">
        <f t="shared" si="0"/>
        <v/>
      </c>
      <c r="E36" s="160" t="e">
        <f>'1'!#REF!</f>
        <v>#REF!</v>
      </c>
      <c r="F36" s="160" t="e">
        <f>'2'!#REF!</f>
        <v>#REF!</v>
      </c>
      <c r="G36" s="160" t="e">
        <f>'3'!#REF!</f>
        <v>#REF!</v>
      </c>
      <c r="H36" s="160" t="e">
        <f>'4'!#REF!</f>
        <v>#REF!</v>
      </c>
      <c r="I36" s="160" t="e">
        <f>'5'!#REF!</f>
        <v>#REF!</v>
      </c>
      <c r="J36" s="160" t="e">
        <f>'6'!#REF!</f>
        <v>#REF!</v>
      </c>
      <c r="K36" s="160" t="e">
        <f>'7'!#REF!</f>
        <v>#REF!</v>
      </c>
      <c r="L36" s="160" t="e">
        <f>'8'!#REF!</f>
        <v>#REF!</v>
      </c>
      <c r="M36" s="160" t="e">
        <f>'9'!#REF!</f>
        <v>#REF!</v>
      </c>
      <c r="N36" s="160" t="e">
        <f>'10'!#REF!</f>
        <v>#REF!</v>
      </c>
      <c r="O36" s="160" t="e">
        <f>'11'!#REF!</f>
        <v>#REF!</v>
      </c>
      <c r="P36" s="160" t="e">
        <f>'12'!#REF!</f>
        <v>#REF!</v>
      </c>
      <c r="Q36" s="160" t="e">
        <f>'13'!#REF!</f>
        <v>#REF!</v>
      </c>
      <c r="R36" s="160" t="e">
        <f>'14'!#REF!</f>
        <v>#REF!</v>
      </c>
      <c r="S36" s="160" t="e">
        <f>'15'!#REF!</f>
        <v>#REF!</v>
      </c>
      <c r="T36" s="160" t="e">
        <f>'16'!#REF!</f>
        <v>#REF!</v>
      </c>
      <c r="U36" s="160" t="e">
        <f>'17'!#REF!</f>
        <v>#REF!</v>
      </c>
      <c r="V36" s="160" t="e">
        <f>'18'!#REF!</f>
        <v>#REF!</v>
      </c>
      <c r="W36" s="160" t="e">
        <f>'19'!#REF!</f>
        <v>#REF!</v>
      </c>
      <c r="X36" s="160" t="e">
        <f>'20'!#REF!</f>
        <v>#REF!</v>
      </c>
      <c r="Y36" s="160" t="e">
        <f>'21'!#REF!</f>
        <v>#REF!</v>
      </c>
      <c r="Z36" s="160" t="e">
        <f>'22'!#REF!</f>
        <v>#REF!</v>
      </c>
      <c r="AA36" s="160" t="e">
        <f>'23'!#REF!</f>
        <v>#REF!</v>
      </c>
      <c r="AB36" s="160" t="e">
        <f>'24'!#REF!</f>
        <v>#REF!</v>
      </c>
      <c r="AC36" s="160" t="e">
        <f>'25'!#REF!</f>
        <v>#REF!</v>
      </c>
      <c r="AD36" s="160" t="e">
        <f>'26'!#REF!</f>
        <v>#REF!</v>
      </c>
      <c r="AE36" s="160" t="e">
        <f>'27'!#REF!</f>
        <v>#REF!</v>
      </c>
      <c r="AF36" s="160" t="e">
        <f>'28'!#REF!</f>
        <v>#REF!</v>
      </c>
      <c r="AG36" s="160" t="e">
        <f>'29'!#REF!</f>
        <v>#REF!</v>
      </c>
      <c r="AH36" s="160" t="e">
        <f>'30'!#REF!</f>
        <v>#REF!</v>
      </c>
      <c r="AI36" s="160" t="e">
        <f>'31'!#REF!</f>
        <v>#REF!</v>
      </c>
      <c r="AJ36" s="160" t="e">
        <f>'32'!#REF!</f>
        <v>#REF!</v>
      </c>
      <c r="AK36" s="160" t="e">
        <f>'33'!#REF!</f>
        <v>#REF!</v>
      </c>
      <c r="AL36" s="160" t="e">
        <f>'34'!#REF!</f>
        <v>#REF!</v>
      </c>
      <c r="AM36" s="160" t="e">
        <f>'35'!#REF!</f>
        <v>#REF!</v>
      </c>
      <c r="AN36" s="160" t="str">
        <f>'36'!AI35</f>
        <v/>
      </c>
      <c r="AO36" s="160" t="str">
        <f>'37'!AI36</f>
        <v/>
      </c>
      <c r="AP36" s="160" t="str">
        <f>'38'!AI36</f>
        <v/>
      </c>
      <c r="AQ36" s="160" t="str">
        <f>'39'!AI36</f>
        <v/>
      </c>
      <c r="AR36" s="160" t="str">
        <f>'40'!AI36</f>
        <v/>
      </c>
    </row>
    <row r="37" spans="1:44" s="2" customFormat="1" ht="15.75" x14ac:dyDescent="0.25">
      <c r="A37" s="3"/>
      <c r="B37" s="5"/>
      <c r="C37" s="136"/>
      <c r="D37" s="125"/>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1"/>
    </row>
    <row r="38" spans="1:44" s="107" customFormat="1" ht="18.75" customHeight="1" x14ac:dyDescent="0.25">
      <c r="A38" s="61"/>
      <c r="B38" s="106"/>
      <c r="C38" s="149" t="str">
        <f>Référentiel!C31</f>
        <v>Prise en charge et traitement de la demande</v>
      </c>
      <c r="D38" s="116">
        <f>IFERROR(AVERAGE(E38:AR38),"")</f>
        <v>1</v>
      </c>
      <c r="E38" s="104">
        <f>'1'!AH28</f>
        <v>1</v>
      </c>
      <c r="F38" s="108" t="str">
        <f>'2'!AH28</f>
        <v/>
      </c>
      <c r="G38" s="104" t="str">
        <f>'3'!AH28</f>
        <v/>
      </c>
      <c r="H38" s="108" t="str">
        <f>'4'!AH28</f>
        <v/>
      </c>
      <c r="I38" s="104" t="str">
        <f>'5'!AH28</f>
        <v/>
      </c>
      <c r="J38" s="104" t="str">
        <f>'6'!AH28</f>
        <v/>
      </c>
      <c r="K38" s="104" t="str">
        <f>'7'!AH28</f>
        <v/>
      </c>
      <c r="L38" s="104" t="str">
        <f>'8'!AH28</f>
        <v/>
      </c>
      <c r="M38" s="104" t="str">
        <f>'9'!AH28</f>
        <v/>
      </c>
      <c r="N38" s="104" t="str">
        <f>'10'!AH28</f>
        <v/>
      </c>
      <c r="O38" s="104" t="str">
        <f>'11'!AH28</f>
        <v/>
      </c>
      <c r="P38" s="104" t="str">
        <f>'12'!AH28</f>
        <v/>
      </c>
      <c r="Q38" s="104" t="str">
        <f>'13'!AH28</f>
        <v/>
      </c>
      <c r="R38" s="104" t="str">
        <f>'14'!AH28</f>
        <v/>
      </c>
      <c r="S38" s="104" t="str">
        <f>'15'!AH28</f>
        <v/>
      </c>
      <c r="T38" s="104" t="str">
        <f>'16'!AH28</f>
        <v/>
      </c>
      <c r="U38" s="104" t="str">
        <f>'17'!AH28</f>
        <v/>
      </c>
      <c r="V38" s="104" t="str">
        <f>'18'!AH28</f>
        <v/>
      </c>
      <c r="W38" s="104" t="str">
        <f>'19'!AH28</f>
        <v/>
      </c>
      <c r="X38" s="104" t="str">
        <f>'20'!AH28</f>
        <v/>
      </c>
      <c r="Y38" s="104" t="str">
        <f>'21'!AH28</f>
        <v/>
      </c>
      <c r="Z38" s="104" t="str">
        <f>'22'!AH28</f>
        <v/>
      </c>
      <c r="AA38" s="104" t="str">
        <f>'23'!AH28</f>
        <v/>
      </c>
      <c r="AB38" s="104" t="str">
        <f>'24'!AH28</f>
        <v/>
      </c>
      <c r="AC38" s="104" t="str">
        <f>'25'!AH28</f>
        <v/>
      </c>
      <c r="AD38" s="104" t="str">
        <f>'26'!AH28</f>
        <v/>
      </c>
      <c r="AE38" s="104" t="str">
        <f>'27'!AH28</f>
        <v/>
      </c>
      <c r="AF38" s="104" t="str">
        <f>'28'!AH28</f>
        <v/>
      </c>
      <c r="AG38" s="104" t="str">
        <f>'29'!AH28</f>
        <v/>
      </c>
      <c r="AH38" s="104" t="str">
        <f>'30'!AH28</f>
        <v/>
      </c>
      <c r="AI38" s="104" t="str">
        <f>'31'!AH28</f>
        <v/>
      </c>
      <c r="AJ38" s="104" t="str">
        <f>'32'!AH28</f>
        <v/>
      </c>
      <c r="AK38" s="104" t="str">
        <f>'33'!AH28</f>
        <v/>
      </c>
      <c r="AL38" s="104" t="str">
        <f>'34'!AH28</f>
        <v/>
      </c>
      <c r="AM38" s="104" t="str">
        <f>'35'!AH28</f>
        <v/>
      </c>
      <c r="AN38" s="104" t="str">
        <f>'36'!AH37</f>
        <v/>
      </c>
      <c r="AO38" s="104" t="str">
        <f>'37'!AH38</f>
        <v/>
      </c>
      <c r="AP38" s="104" t="str">
        <f>'38'!AH38</f>
        <v/>
      </c>
      <c r="AQ38" s="104" t="str">
        <f>'39'!AH38</f>
        <v/>
      </c>
      <c r="AR38" s="104" t="str">
        <f>'40'!AH38</f>
        <v/>
      </c>
    </row>
    <row r="39" spans="1:44" s="2" customFormat="1" ht="18" x14ac:dyDescent="0.25">
      <c r="A39"/>
      <c r="B39" s="1"/>
      <c r="C39" s="131" t="str">
        <f>Référentiel!C37</f>
        <v>Aide à la formulation</v>
      </c>
      <c r="D39" s="124">
        <f t="shared" ref="D39:D43" si="1">IFERROR(AVERAGE(E39:AR39),"")</f>
        <v>1</v>
      </c>
      <c r="E39" s="162">
        <f>'1'!AI29</f>
        <v>1</v>
      </c>
      <c r="F39" s="160" t="str">
        <f>'2'!AI29</f>
        <v/>
      </c>
      <c r="G39" s="162" t="str">
        <f>'3'!AI29</f>
        <v/>
      </c>
      <c r="H39" s="160" t="str">
        <f>'4'!AI29</f>
        <v/>
      </c>
      <c r="I39" s="162" t="str">
        <f>'5'!AI29</f>
        <v/>
      </c>
      <c r="J39" s="162" t="str">
        <f>'6'!AI29</f>
        <v/>
      </c>
      <c r="K39" s="162" t="str">
        <f>'7'!AI29</f>
        <v/>
      </c>
      <c r="L39" s="162" t="str">
        <f>'8'!AI29</f>
        <v/>
      </c>
      <c r="M39" s="162" t="str">
        <f>'9'!AI29</f>
        <v/>
      </c>
      <c r="N39" s="162" t="str">
        <f>'10'!AI29</f>
        <v/>
      </c>
      <c r="O39" s="162" t="str">
        <f>'11'!AI29</f>
        <v/>
      </c>
      <c r="P39" s="162" t="str">
        <f>'12'!AI29</f>
        <v/>
      </c>
      <c r="Q39" s="162" t="str">
        <f>'13'!AI29</f>
        <v/>
      </c>
      <c r="R39" s="162" t="str">
        <f>'14'!AI29</f>
        <v/>
      </c>
      <c r="S39" s="162" t="str">
        <f>'15'!AI29</f>
        <v/>
      </c>
      <c r="T39" s="162" t="str">
        <f>'16'!AI29</f>
        <v/>
      </c>
      <c r="U39" s="162" t="str">
        <f>'17'!AI29</f>
        <v/>
      </c>
      <c r="V39" s="162" t="str">
        <f>'18'!AI29</f>
        <v/>
      </c>
      <c r="W39" s="162" t="str">
        <f>'19'!AI29</f>
        <v/>
      </c>
      <c r="X39" s="162" t="str">
        <f>'20'!AI29</f>
        <v/>
      </c>
      <c r="Y39" s="162" t="str">
        <f>'21'!AI29</f>
        <v/>
      </c>
      <c r="Z39" s="162" t="str">
        <f>'22'!AI29</f>
        <v/>
      </c>
      <c r="AA39" s="162" t="str">
        <f>'23'!AI29</f>
        <v/>
      </c>
      <c r="AB39" s="162" t="str">
        <f>'24'!AI29</f>
        <v/>
      </c>
      <c r="AC39" s="162" t="str">
        <f>'25'!AI29</f>
        <v/>
      </c>
      <c r="AD39" s="162" t="str">
        <f>'26'!AI29</f>
        <v/>
      </c>
      <c r="AE39" s="162" t="str">
        <f>'27'!AI29</f>
        <v/>
      </c>
      <c r="AF39" s="162" t="str">
        <f>'28'!AI29</f>
        <v/>
      </c>
      <c r="AG39" s="162" t="str">
        <f>'29'!AI29</f>
        <v/>
      </c>
      <c r="AH39" s="162" t="str">
        <f>'30'!AI29</f>
        <v/>
      </c>
      <c r="AI39" s="162" t="str">
        <f>'31'!AI29</f>
        <v/>
      </c>
      <c r="AJ39" s="162" t="str">
        <f>'32'!AI29</f>
        <v/>
      </c>
      <c r="AK39" s="162" t="str">
        <f>'33'!AI29</f>
        <v/>
      </c>
      <c r="AL39" s="162" t="str">
        <f>'34'!AI29</f>
        <v/>
      </c>
      <c r="AM39" s="162" t="str">
        <f>'35'!AI29</f>
        <v/>
      </c>
      <c r="AN39" s="162" t="str">
        <f>'36'!AI38</f>
        <v/>
      </c>
      <c r="AO39" s="162" t="str">
        <f>'37'!AI39</f>
        <v/>
      </c>
      <c r="AP39" s="162" t="str">
        <f>'38'!AI39</f>
        <v/>
      </c>
      <c r="AQ39" s="162" t="str">
        <f>'39'!AI39</f>
        <v/>
      </c>
      <c r="AR39" s="162" t="str">
        <f>'40'!AI39</f>
        <v/>
      </c>
    </row>
    <row r="40" spans="1:44" s="2" customFormat="1" ht="36" x14ac:dyDescent="0.25">
      <c r="A40"/>
      <c r="B40" s="1"/>
      <c r="C40" s="131" t="str">
        <f>Référentiel!C38</f>
        <v>Analyse claire et concise du dossier/Exploitation des outils</v>
      </c>
      <c r="D40" s="124">
        <f t="shared" si="1"/>
        <v>1</v>
      </c>
      <c r="E40" s="162">
        <f>'1'!AI30</f>
        <v>1</v>
      </c>
      <c r="F40" s="160" t="str">
        <f>'2'!AI30</f>
        <v/>
      </c>
      <c r="G40" s="162" t="str">
        <f>'3'!AI30</f>
        <v/>
      </c>
      <c r="H40" s="160" t="str">
        <f>'4'!AI30</f>
        <v/>
      </c>
      <c r="I40" s="162" t="str">
        <f>'5'!AI30</f>
        <v/>
      </c>
      <c r="J40" s="162" t="str">
        <f>'6'!AI30</f>
        <v/>
      </c>
      <c r="K40" s="162" t="str">
        <f>'7'!AI30</f>
        <v/>
      </c>
      <c r="L40" s="162" t="str">
        <f>'8'!AI30</f>
        <v/>
      </c>
      <c r="M40" s="162" t="str">
        <f>'9'!AI30</f>
        <v/>
      </c>
      <c r="N40" s="162" t="str">
        <f>'10'!AI30</f>
        <v/>
      </c>
      <c r="O40" s="162" t="str">
        <f>'11'!AI30</f>
        <v/>
      </c>
      <c r="P40" s="162" t="str">
        <f>'12'!AI30</f>
        <v/>
      </c>
      <c r="Q40" s="162" t="str">
        <f>'13'!AI30</f>
        <v/>
      </c>
      <c r="R40" s="162" t="str">
        <f>'14'!AI30</f>
        <v/>
      </c>
      <c r="S40" s="162" t="str">
        <f>'15'!AI30</f>
        <v/>
      </c>
      <c r="T40" s="162" t="str">
        <f>'16'!AI30</f>
        <v/>
      </c>
      <c r="U40" s="162" t="str">
        <f>'17'!AI30</f>
        <v/>
      </c>
      <c r="V40" s="162" t="str">
        <f>'18'!AI30</f>
        <v/>
      </c>
      <c r="W40" s="162" t="str">
        <f>'19'!AI30</f>
        <v/>
      </c>
      <c r="X40" s="162" t="str">
        <f>'20'!AI30</f>
        <v/>
      </c>
      <c r="Y40" s="162" t="str">
        <f>'21'!AI30</f>
        <v/>
      </c>
      <c r="Z40" s="162" t="str">
        <f>'22'!AI30</f>
        <v/>
      </c>
      <c r="AA40" s="162" t="str">
        <f>'23'!AI30</f>
        <v/>
      </c>
      <c r="AB40" s="162" t="str">
        <f>'24'!AI30</f>
        <v/>
      </c>
      <c r="AC40" s="162" t="str">
        <f>'25'!AI30</f>
        <v/>
      </c>
      <c r="AD40" s="162" t="str">
        <f>'26'!AI30</f>
        <v/>
      </c>
      <c r="AE40" s="162" t="str">
        <f>'27'!AI30</f>
        <v/>
      </c>
      <c r="AF40" s="162" t="str">
        <f>'28'!AI30</f>
        <v/>
      </c>
      <c r="AG40" s="162" t="str">
        <f>'29'!AI30</f>
        <v/>
      </c>
      <c r="AH40" s="162" t="str">
        <f>'30'!AI30</f>
        <v/>
      </c>
      <c r="AI40" s="162" t="str">
        <f>'31'!AI30</f>
        <v/>
      </c>
      <c r="AJ40" s="162" t="str">
        <f>'32'!AI30</f>
        <v/>
      </c>
      <c r="AK40" s="162" t="str">
        <f>'33'!AI30</f>
        <v/>
      </c>
      <c r="AL40" s="162" t="str">
        <f>'34'!AI30</f>
        <v/>
      </c>
      <c r="AM40" s="162" t="str">
        <f>'35'!AI30</f>
        <v/>
      </c>
      <c r="AN40" s="162" t="str">
        <f>'36'!AI39</f>
        <v/>
      </c>
      <c r="AO40" s="162" t="str">
        <f>'37'!AI40</f>
        <v/>
      </c>
      <c r="AP40" s="162" t="str">
        <f>'38'!AI40</f>
        <v/>
      </c>
      <c r="AQ40" s="162" t="str">
        <f>'39'!AI40</f>
        <v/>
      </c>
      <c r="AR40" s="162" t="str">
        <f>'40'!AI40</f>
        <v/>
      </c>
    </row>
    <row r="41" spans="1:44" s="2" customFormat="1" ht="18" x14ac:dyDescent="0.25">
      <c r="A41"/>
      <c r="B41" s="1"/>
      <c r="C41" s="131" t="str">
        <f>Référentiel!C39</f>
        <v>Reformulation de la demande</v>
      </c>
      <c r="D41" s="124">
        <f t="shared" si="1"/>
        <v>1</v>
      </c>
      <c r="E41" s="162">
        <f>'1'!AI31</f>
        <v>1</v>
      </c>
      <c r="F41" s="160" t="str">
        <f>'2'!AI31</f>
        <v/>
      </c>
      <c r="G41" s="162" t="str">
        <f>'3'!AI31</f>
        <v/>
      </c>
      <c r="H41" s="160" t="str">
        <f>'4'!AI31</f>
        <v/>
      </c>
      <c r="I41" s="162" t="str">
        <f>'5'!AI31</f>
        <v/>
      </c>
      <c r="J41" s="162" t="str">
        <f>'6'!AI31</f>
        <v/>
      </c>
      <c r="K41" s="162" t="str">
        <f>'7'!AI31</f>
        <v/>
      </c>
      <c r="L41" s="162" t="str">
        <f>'8'!AI31</f>
        <v/>
      </c>
      <c r="M41" s="162" t="str">
        <f>'9'!AI31</f>
        <v/>
      </c>
      <c r="N41" s="162" t="str">
        <f>'10'!AI31</f>
        <v/>
      </c>
      <c r="O41" s="162" t="str">
        <f>'11'!AI31</f>
        <v/>
      </c>
      <c r="P41" s="162" t="str">
        <f>'12'!AI31</f>
        <v/>
      </c>
      <c r="Q41" s="162" t="str">
        <f>'13'!AI31</f>
        <v/>
      </c>
      <c r="R41" s="162" t="str">
        <f>'14'!AI31</f>
        <v/>
      </c>
      <c r="S41" s="162" t="str">
        <f>'15'!AI31</f>
        <v/>
      </c>
      <c r="T41" s="162" t="str">
        <f>'16'!AI31</f>
        <v/>
      </c>
      <c r="U41" s="162" t="str">
        <f>'17'!AI31</f>
        <v/>
      </c>
      <c r="V41" s="162" t="str">
        <f>'18'!AI31</f>
        <v/>
      </c>
      <c r="W41" s="162" t="str">
        <f>'19'!AI31</f>
        <v/>
      </c>
      <c r="X41" s="162" t="str">
        <f>'20'!AI31</f>
        <v/>
      </c>
      <c r="Y41" s="162" t="str">
        <f>'21'!AI31</f>
        <v/>
      </c>
      <c r="Z41" s="162" t="str">
        <f>'22'!AI31</f>
        <v/>
      </c>
      <c r="AA41" s="162" t="str">
        <f>'23'!AI31</f>
        <v/>
      </c>
      <c r="AB41" s="162" t="str">
        <f>'24'!AI31</f>
        <v/>
      </c>
      <c r="AC41" s="162" t="str">
        <f>'25'!AI31</f>
        <v/>
      </c>
      <c r="AD41" s="162" t="str">
        <f>'26'!AI31</f>
        <v/>
      </c>
      <c r="AE41" s="162" t="str">
        <f>'27'!AI31</f>
        <v/>
      </c>
      <c r="AF41" s="162" t="str">
        <f>'28'!AI31</f>
        <v/>
      </c>
      <c r="AG41" s="162" t="str">
        <f>'29'!AI31</f>
        <v/>
      </c>
      <c r="AH41" s="162" t="str">
        <f>'30'!AI31</f>
        <v/>
      </c>
      <c r="AI41" s="162" t="str">
        <f>'31'!AI31</f>
        <v/>
      </c>
      <c r="AJ41" s="162" t="str">
        <f>'32'!AI31</f>
        <v/>
      </c>
      <c r="AK41" s="162" t="str">
        <f>'33'!AI31</f>
        <v/>
      </c>
      <c r="AL41" s="162" t="str">
        <f>'34'!AI31</f>
        <v/>
      </c>
      <c r="AM41" s="162" t="str">
        <f>'35'!AI31</f>
        <v/>
      </c>
      <c r="AN41" s="162" t="str">
        <f>'36'!AI40</f>
        <v/>
      </c>
      <c r="AO41" s="162" t="str">
        <f>'37'!AI41</f>
        <v/>
      </c>
      <c r="AP41" s="162" t="str">
        <f>'38'!AI41</f>
        <v/>
      </c>
      <c r="AQ41" s="162" t="str">
        <f>'39'!AI41</f>
        <v/>
      </c>
      <c r="AR41" s="162" t="str">
        <f>'40'!AI41</f>
        <v/>
      </c>
    </row>
    <row r="42" spans="1:44" s="2" customFormat="1" ht="18" x14ac:dyDescent="0.25">
      <c r="A42"/>
      <c r="B42" s="1"/>
      <c r="C42" s="131" t="str">
        <f>Référentiel!C40</f>
        <v>Réponse adéquate</v>
      </c>
      <c r="D42" s="124">
        <f t="shared" si="1"/>
        <v>1</v>
      </c>
      <c r="E42" s="162">
        <f>'1'!AI32</f>
        <v>1</v>
      </c>
      <c r="F42" s="160" t="str">
        <f>'2'!AI32</f>
        <v/>
      </c>
      <c r="G42" s="162" t="str">
        <f>'3'!AI32</f>
        <v/>
      </c>
      <c r="H42" s="160" t="str">
        <f>'4'!AI32</f>
        <v/>
      </c>
      <c r="I42" s="162" t="str">
        <f>'5'!AI32</f>
        <v/>
      </c>
      <c r="J42" s="162" t="str">
        <f>'6'!AI32</f>
        <v/>
      </c>
      <c r="K42" s="162" t="str">
        <f>'7'!AI32</f>
        <v/>
      </c>
      <c r="L42" s="162" t="str">
        <f>'8'!AI32</f>
        <v/>
      </c>
      <c r="M42" s="162" t="str">
        <f>'9'!AI32</f>
        <v/>
      </c>
      <c r="N42" s="162" t="str">
        <f>'10'!AI32</f>
        <v/>
      </c>
      <c r="O42" s="162" t="str">
        <f>'11'!AI32</f>
        <v/>
      </c>
      <c r="P42" s="162" t="str">
        <f>'12'!AI32</f>
        <v/>
      </c>
      <c r="Q42" s="162" t="str">
        <f>'13'!AI32</f>
        <v/>
      </c>
      <c r="R42" s="162" t="str">
        <f>'14'!AI32</f>
        <v/>
      </c>
      <c r="S42" s="162" t="str">
        <f>'15'!AI32</f>
        <v/>
      </c>
      <c r="T42" s="162" t="str">
        <f>'16'!AI32</f>
        <v/>
      </c>
      <c r="U42" s="162" t="str">
        <f>'17'!AI32</f>
        <v/>
      </c>
      <c r="V42" s="162" t="str">
        <f>'18'!AI32</f>
        <v/>
      </c>
      <c r="W42" s="162" t="str">
        <f>'19'!AI32</f>
        <v/>
      </c>
      <c r="X42" s="162" t="str">
        <f>'20'!AI32</f>
        <v/>
      </c>
      <c r="Y42" s="162" t="str">
        <f>'21'!AI32</f>
        <v/>
      </c>
      <c r="Z42" s="162" t="str">
        <f>'22'!AI32</f>
        <v/>
      </c>
      <c r="AA42" s="162" t="str">
        <f>'23'!AI32</f>
        <v/>
      </c>
      <c r="AB42" s="162" t="str">
        <f>'24'!AI32</f>
        <v/>
      </c>
      <c r="AC42" s="162" t="str">
        <f>'25'!AI32</f>
        <v/>
      </c>
      <c r="AD42" s="162" t="str">
        <f>'26'!AI32</f>
        <v/>
      </c>
      <c r="AE42" s="162" t="str">
        <f>'27'!AI32</f>
        <v/>
      </c>
      <c r="AF42" s="162" t="str">
        <f>'28'!AI32</f>
        <v/>
      </c>
      <c r="AG42" s="162" t="str">
        <f>'29'!AI32</f>
        <v/>
      </c>
      <c r="AH42" s="162" t="str">
        <f>'30'!AI32</f>
        <v/>
      </c>
      <c r="AI42" s="162" t="str">
        <f>'31'!AI32</f>
        <v/>
      </c>
      <c r="AJ42" s="162" t="str">
        <f>'32'!AI32</f>
        <v/>
      </c>
      <c r="AK42" s="162" t="str">
        <f>'33'!AI32</f>
        <v/>
      </c>
      <c r="AL42" s="162" t="str">
        <f>'34'!AI32</f>
        <v/>
      </c>
      <c r="AM42" s="162" t="str">
        <f>'35'!AI32</f>
        <v/>
      </c>
      <c r="AN42" s="162" t="str">
        <f>'36'!AI41</f>
        <v/>
      </c>
      <c r="AO42" s="162" t="str">
        <f>'37'!AI42</f>
        <v/>
      </c>
      <c r="AP42" s="162" t="str">
        <f>'38'!AI42</f>
        <v/>
      </c>
      <c r="AQ42" s="162" t="str">
        <f>'39'!AI42</f>
        <v/>
      </c>
      <c r="AR42" s="162" t="str">
        <f>'40'!AI42</f>
        <v/>
      </c>
    </row>
    <row r="43" spans="1:44" s="2" customFormat="1" ht="40.5" customHeight="1" x14ac:dyDescent="0.25">
      <c r="A43"/>
      <c r="B43" s="1"/>
      <c r="C43" s="131" t="str">
        <f>Référentiel!C41</f>
        <v>Présentation des bénéfices de la solution</v>
      </c>
      <c r="D43" s="124">
        <f t="shared" si="1"/>
        <v>1</v>
      </c>
      <c r="E43" s="162">
        <f>'1'!AI33</f>
        <v>1</v>
      </c>
      <c r="F43" s="160" t="str">
        <f>'2'!AI33</f>
        <v/>
      </c>
      <c r="G43" s="162" t="str">
        <f>'3'!AI33</f>
        <v/>
      </c>
      <c r="H43" s="160" t="str">
        <f>'4'!AI33</f>
        <v/>
      </c>
      <c r="I43" s="162" t="str">
        <f>'5'!AI33</f>
        <v/>
      </c>
      <c r="J43" s="162" t="str">
        <f>'6'!AI33</f>
        <v/>
      </c>
      <c r="K43" s="162" t="str">
        <f>'7'!AI33</f>
        <v/>
      </c>
      <c r="L43" s="162" t="str">
        <f>'8'!AI33</f>
        <v/>
      </c>
      <c r="M43" s="162" t="str">
        <f>'9'!AI33</f>
        <v/>
      </c>
      <c r="N43" s="162" t="str">
        <f>'10'!AI33</f>
        <v/>
      </c>
      <c r="O43" s="162" t="str">
        <f>'11'!AI33</f>
        <v/>
      </c>
      <c r="P43" s="162" t="str">
        <f>'12'!AI33</f>
        <v/>
      </c>
      <c r="Q43" s="162" t="str">
        <f>'13'!AI33</f>
        <v/>
      </c>
      <c r="R43" s="162" t="str">
        <f>'14'!AI33</f>
        <v/>
      </c>
      <c r="S43" s="162" t="str">
        <f>'15'!AI33</f>
        <v/>
      </c>
      <c r="T43" s="162" t="str">
        <f>'16'!AI33</f>
        <v/>
      </c>
      <c r="U43" s="162" t="str">
        <f>'17'!AI33</f>
        <v/>
      </c>
      <c r="V43" s="162" t="str">
        <f>'18'!AI33</f>
        <v/>
      </c>
      <c r="W43" s="162" t="str">
        <f>'19'!AI33</f>
        <v/>
      </c>
      <c r="X43" s="162" t="str">
        <f>'20'!AI33</f>
        <v/>
      </c>
      <c r="Y43" s="162" t="str">
        <f>'21'!AI33</f>
        <v/>
      </c>
      <c r="Z43" s="162" t="str">
        <f>'22'!AI33</f>
        <v/>
      </c>
      <c r="AA43" s="162" t="str">
        <f>'23'!AI33</f>
        <v/>
      </c>
      <c r="AB43" s="162" t="str">
        <f>'24'!AI33</f>
        <v/>
      </c>
      <c r="AC43" s="162" t="str">
        <f>'25'!AI33</f>
        <v/>
      </c>
      <c r="AD43" s="162" t="str">
        <f>'26'!AI33</f>
        <v/>
      </c>
      <c r="AE43" s="162" t="str">
        <f>'27'!AI33</f>
        <v/>
      </c>
      <c r="AF43" s="162" t="str">
        <f>'28'!AI33</f>
        <v/>
      </c>
      <c r="AG43" s="162" t="str">
        <f>'29'!AI33</f>
        <v/>
      </c>
      <c r="AH43" s="162" t="str">
        <f>'30'!AI33</f>
        <v/>
      </c>
      <c r="AI43" s="162" t="str">
        <f>'31'!AI33</f>
        <v/>
      </c>
      <c r="AJ43" s="162" t="str">
        <f>'32'!AI33</f>
        <v/>
      </c>
      <c r="AK43" s="162" t="str">
        <f>'33'!AI33</f>
        <v/>
      </c>
      <c r="AL43" s="162" t="str">
        <f>'34'!AI33</f>
        <v/>
      </c>
      <c r="AM43" s="162" t="str">
        <f>'35'!AI33</f>
        <v/>
      </c>
      <c r="AN43" s="162" t="str">
        <f>'36'!AI42</f>
        <v/>
      </c>
      <c r="AO43" s="162" t="str">
        <f>'37'!AI43</f>
        <v/>
      </c>
      <c r="AP43" s="162" t="str">
        <f>'38'!AI43</f>
        <v/>
      </c>
      <c r="AQ43" s="162" t="str">
        <f>'39'!AI43</f>
        <v/>
      </c>
      <c r="AR43" s="162" t="str">
        <f>'40'!AI43</f>
        <v/>
      </c>
    </row>
    <row r="44" spans="1:44" s="2" customFormat="1" ht="23.25" hidden="1" customHeight="1" x14ac:dyDescent="0.25">
      <c r="A44"/>
      <c r="B44" s="1"/>
      <c r="C44" s="131">
        <f>Référentiel!C42</f>
        <v>0</v>
      </c>
      <c r="D44" s="124"/>
      <c r="E44" s="162"/>
      <c r="F44" s="160"/>
      <c r="G44" s="162"/>
      <c r="H44" s="160"/>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row>
    <row r="45" spans="1:44" s="2" customFormat="1" ht="24.75" hidden="1" customHeight="1" x14ac:dyDescent="0.25">
      <c r="A45"/>
      <c r="B45" s="1"/>
      <c r="C45" s="131"/>
      <c r="D45" s="124"/>
      <c r="E45" s="162"/>
      <c r="F45" s="160"/>
      <c r="G45" s="162"/>
      <c r="H45" s="160"/>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row>
    <row r="46" spans="1:44" s="2" customFormat="1" ht="28.5" hidden="1" customHeight="1" x14ac:dyDescent="0.25">
      <c r="A46"/>
      <c r="B46" s="1"/>
      <c r="C46" s="131"/>
      <c r="D46" s="124"/>
      <c r="E46" s="162"/>
      <c r="F46" s="160"/>
      <c r="G46" s="162"/>
      <c r="H46" s="160"/>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row>
    <row r="47" spans="1:44" s="2" customFormat="1" ht="26.25" hidden="1" customHeight="1" x14ac:dyDescent="0.25">
      <c r="A47"/>
      <c r="B47" s="1"/>
      <c r="C47" s="131"/>
      <c r="D47" s="124"/>
      <c r="E47" s="162"/>
      <c r="F47" s="160"/>
      <c r="G47" s="162"/>
      <c r="H47" s="160"/>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row>
    <row r="48" spans="1:44" s="2" customFormat="1" ht="26.25" hidden="1" customHeight="1" x14ac:dyDescent="0.25">
      <c r="A48"/>
      <c r="B48" s="1"/>
      <c r="C48" s="131"/>
      <c r="D48" s="124"/>
      <c r="E48" s="162"/>
      <c r="F48" s="160"/>
      <c r="G48" s="162"/>
      <c r="H48" s="160"/>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row>
    <row r="49" spans="1:44" s="2" customFormat="1" ht="25.5" hidden="1" customHeight="1" x14ac:dyDescent="0.25">
      <c r="A49"/>
      <c r="B49" s="1"/>
      <c r="C49" s="131"/>
      <c r="D49" s="124"/>
      <c r="E49" s="162"/>
      <c r="F49" s="160"/>
      <c r="G49" s="162"/>
      <c r="H49" s="160"/>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row>
    <row r="50" spans="1:44" s="2" customFormat="1" ht="26.25" hidden="1" customHeight="1" x14ac:dyDescent="0.25">
      <c r="A50"/>
      <c r="B50" s="1"/>
      <c r="C50" s="131"/>
      <c r="D50" s="124"/>
      <c r="E50" s="162"/>
      <c r="F50" s="160"/>
      <c r="G50" s="162"/>
      <c r="H50" s="160"/>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row>
    <row r="51" spans="1:44" s="2" customFormat="1" ht="17.25" hidden="1" customHeight="1" x14ac:dyDescent="0.25">
      <c r="A51"/>
      <c r="B51" s="1"/>
      <c r="C51" s="131"/>
      <c r="D51" s="124"/>
      <c r="E51" s="162"/>
      <c r="F51" s="160"/>
      <c r="G51" s="162"/>
      <c r="H51" s="160"/>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row>
    <row r="52" spans="1:44" s="2" customFormat="1" ht="15.75" hidden="1" customHeight="1" x14ac:dyDescent="0.25">
      <c r="A52"/>
      <c r="B52" s="1"/>
      <c r="C52" s="131"/>
      <c r="D52" s="124"/>
      <c r="E52" s="162"/>
      <c r="F52" s="160"/>
      <c r="G52" s="162"/>
      <c r="H52" s="160"/>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row>
    <row r="53" spans="1:44" s="2" customFormat="1" ht="18" hidden="1" customHeight="1" x14ac:dyDescent="0.25">
      <c r="A53"/>
      <c r="B53" s="1"/>
      <c r="C53" s="131"/>
      <c r="D53" s="124"/>
      <c r="E53" s="162"/>
      <c r="F53" s="160"/>
      <c r="G53" s="162"/>
      <c r="H53" s="160"/>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row>
    <row r="54" spans="1:44" s="2" customFormat="1" ht="15.75" x14ac:dyDescent="0.25">
      <c r="A54"/>
      <c r="B54" s="1"/>
      <c r="C54" s="137"/>
      <c r="D54" s="126"/>
      <c r="E54" s="127"/>
      <c r="F54" s="161"/>
      <c r="G54" s="127"/>
      <c r="H54" s="161"/>
      <c r="I54" s="127"/>
      <c r="J54" s="127"/>
      <c r="K54" s="127"/>
      <c r="L54" s="127"/>
      <c r="M54" s="127"/>
      <c r="N54" s="127"/>
      <c r="O54" s="127"/>
      <c r="P54" s="127"/>
      <c r="Q54" s="127"/>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row>
    <row r="55" spans="1:44" s="2" customFormat="1" ht="15.75" x14ac:dyDescent="0.25">
      <c r="A55"/>
      <c r="B55" s="1"/>
      <c r="C55" s="138" t="str">
        <f>Référentiel!C44</f>
        <v>Prise de congé</v>
      </c>
      <c r="D55" s="116">
        <f t="shared" ref="D55:D70" si="2">IFERROR(AVERAGE(E55:AR55),"")</f>
        <v>1</v>
      </c>
      <c r="E55" s="104">
        <f>'1'!AH35</f>
        <v>1</v>
      </c>
      <c r="F55" s="108" t="str">
        <f>'2'!AH35</f>
        <v/>
      </c>
      <c r="G55" s="104" t="str">
        <f>'3'!AH35</f>
        <v/>
      </c>
      <c r="H55" s="108" t="str">
        <f>'4'!AH35</f>
        <v/>
      </c>
      <c r="I55" s="104" t="str">
        <f>'5'!AH35</f>
        <v/>
      </c>
      <c r="J55" s="104" t="str">
        <f>'6'!AH35</f>
        <v/>
      </c>
      <c r="K55" s="104" t="str">
        <f>'7'!AH35</f>
        <v/>
      </c>
      <c r="L55" s="104" t="str">
        <f>'8'!AH35</f>
        <v/>
      </c>
      <c r="M55" s="104" t="str">
        <f>'9'!AH35</f>
        <v/>
      </c>
      <c r="N55" s="104" t="str">
        <f>'10'!AH35</f>
        <v/>
      </c>
      <c r="O55" s="104" t="str">
        <f>'11'!AH35</f>
        <v/>
      </c>
      <c r="P55" s="104" t="str">
        <f>'12'!AH35</f>
        <v/>
      </c>
      <c r="Q55" s="104" t="str">
        <f>'13'!AH35</f>
        <v/>
      </c>
      <c r="R55" s="104" t="str">
        <f>'14'!AH35</f>
        <v/>
      </c>
      <c r="S55" s="104" t="str">
        <f>'15'!AH35</f>
        <v/>
      </c>
      <c r="T55" s="104" t="str">
        <f>'16'!AH35</f>
        <v/>
      </c>
      <c r="U55" s="104" t="str">
        <f>'17'!AH35</f>
        <v/>
      </c>
      <c r="V55" s="104" t="str">
        <f>'18'!AH35</f>
        <v/>
      </c>
      <c r="W55" s="104" t="str">
        <f>'19'!AH35</f>
        <v/>
      </c>
      <c r="X55" s="104" t="str">
        <f>'20'!AH35</f>
        <v/>
      </c>
      <c r="Y55" s="104" t="str">
        <f>'21'!AH35</f>
        <v/>
      </c>
      <c r="Z55" s="104" t="str">
        <f>'22'!AH35</f>
        <v/>
      </c>
      <c r="AA55" s="104" t="str">
        <f>'23'!AH35</f>
        <v/>
      </c>
      <c r="AB55" s="104" t="str">
        <f>'24'!AH35</f>
        <v/>
      </c>
      <c r="AC55" s="104" t="str">
        <f>'25'!AH35</f>
        <v/>
      </c>
      <c r="AD55" s="104" t="str">
        <f>'26'!AH35</f>
        <v/>
      </c>
      <c r="AE55" s="104" t="str">
        <f>'27'!AH35</f>
        <v/>
      </c>
      <c r="AF55" s="104" t="str">
        <f>'28'!AH35</f>
        <v/>
      </c>
      <c r="AG55" s="104" t="str">
        <f>'29'!AH35</f>
        <v/>
      </c>
      <c r="AH55" s="104" t="str">
        <f>'30'!AH35</f>
        <v/>
      </c>
      <c r="AI55" s="104" t="str">
        <f>'31'!AH35</f>
        <v/>
      </c>
      <c r="AJ55" s="104" t="str">
        <f>'32'!AH35</f>
        <v/>
      </c>
      <c r="AK55" s="104" t="str">
        <f>'33'!AH35</f>
        <v/>
      </c>
      <c r="AL55" s="104" t="str">
        <f>'34'!AH35</f>
        <v/>
      </c>
      <c r="AM55" s="104" t="str">
        <f>'35'!AH35</f>
        <v/>
      </c>
      <c r="AN55" s="104" t="str">
        <f>'36'!AH54</f>
        <v/>
      </c>
      <c r="AO55" s="104" t="str">
        <f>'37'!AH55</f>
        <v/>
      </c>
      <c r="AP55" s="104" t="str">
        <f>'38'!AH55</f>
        <v/>
      </c>
      <c r="AQ55" s="104" t="str">
        <f>'39'!AH55</f>
        <v/>
      </c>
      <c r="AR55" s="104" t="str">
        <f>'40'!AH55</f>
        <v/>
      </c>
    </row>
    <row r="56" spans="1:44" s="2" customFormat="1" ht="18" x14ac:dyDescent="0.25">
      <c r="A56"/>
      <c r="B56" s="1"/>
      <c r="C56" s="131" t="str">
        <f>Référentiel!C52</f>
        <v>Synthèse et validation</v>
      </c>
      <c r="D56" s="124">
        <f t="shared" si="2"/>
        <v>1</v>
      </c>
      <c r="E56" s="162">
        <f>'1'!AI36</f>
        <v>1</v>
      </c>
      <c r="F56" s="160" t="str">
        <f>'2'!AI36</f>
        <v/>
      </c>
      <c r="G56" s="162" t="str">
        <f>'3'!AI36</f>
        <v/>
      </c>
      <c r="H56" s="160" t="str">
        <f>'4'!AI36</f>
        <v/>
      </c>
      <c r="I56" s="162" t="str">
        <f>'5'!AI36</f>
        <v/>
      </c>
      <c r="J56" s="162" t="str">
        <f>'6'!AI36</f>
        <v/>
      </c>
      <c r="K56" s="162" t="str">
        <f>'7'!AI36</f>
        <v/>
      </c>
      <c r="L56" s="162" t="str">
        <f>'8'!AI36</f>
        <v/>
      </c>
      <c r="M56" s="162" t="str">
        <f>'9'!AI36</f>
        <v/>
      </c>
      <c r="N56" s="162" t="str">
        <f>'10'!AI36</f>
        <v/>
      </c>
      <c r="O56" s="162" t="str">
        <f>'11'!AI36</f>
        <v/>
      </c>
      <c r="P56" s="162" t="str">
        <f>'12'!AI36</f>
        <v/>
      </c>
      <c r="Q56" s="162" t="str">
        <f>'13'!AI36</f>
        <v/>
      </c>
      <c r="R56" s="162" t="str">
        <f>'14'!AI36</f>
        <v/>
      </c>
      <c r="S56" s="162" t="str">
        <f>'15'!AI36</f>
        <v/>
      </c>
      <c r="T56" s="162" t="str">
        <f>'16'!AI36</f>
        <v/>
      </c>
      <c r="U56" s="162" t="str">
        <f>'17'!AI36</f>
        <v/>
      </c>
      <c r="V56" s="162" t="str">
        <f>'18'!AI36</f>
        <v/>
      </c>
      <c r="W56" s="162" t="str">
        <f>'19'!AI36</f>
        <v/>
      </c>
      <c r="X56" s="162" t="str">
        <f>'20'!AI36</f>
        <v/>
      </c>
      <c r="Y56" s="162" t="str">
        <f>'21'!AI36</f>
        <v/>
      </c>
      <c r="Z56" s="162" t="str">
        <f>'22'!AI36</f>
        <v/>
      </c>
      <c r="AA56" s="162" t="str">
        <f>'23'!AI36</f>
        <v/>
      </c>
      <c r="AB56" s="162" t="str">
        <f>'24'!AI36</f>
        <v/>
      </c>
      <c r="AC56" s="162" t="str">
        <f>'25'!AI36</f>
        <v/>
      </c>
      <c r="AD56" s="162" t="str">
        <f>'26'!AI36</f>
        <v/>
      </c>
      <c r="AE56" s="162" t="str">
        <f>'27'!AI36</f>
        <v/>
      </c>
      <c r="AF56" s="162" t="str">
        <f>'28'!AI36</f>
        <v/>
      </c>
      <c r="AG56" s="162" t="str">
        <f>'29'!AI36</f>
        <v/>
      </c>
      <c r="AH56" s="162" t="str">
        <f>'30'!AI36</f>
        <v/>
      </c>
      <c r="AI56" s="162" t="str">
        <f>'31'!AI36</f>
        <v/>
      </c>
      <c r="AJ56" s="162" t="str">
        <f>'32'!AI36</f>
        <v/>
      </c>
      <c r="AK56" s="162" t="str">
        <f>'33'!AI36</f>
        <v/>
      </c>
      <c r="AL56" s="162" t="str">
        <f>'34'!AI36</f>
        <v/>
      </c>
      <c r="AM56" s="162" t="str">
        <f>'35'!AI36</f>
        <v/>
      </c>
      <c r="AN56" s="162" t="str">
        <f>'36'!AI55</f>
        <v/>
      </c>
      <c r="AO56" s="162" t="str">
        <f>'37'!AI56</f>
        <v/>
      </c>
      <c r="AP56" s="162" t="str">
        <f>'38'!AI56</f>
        <v/>
      </c>
      <c r="AQ56" s="162" t="str">
        <f>'39'!AI56</f>
        <v/>
      </c>
      <c r="AR56" s="162" t="str">
        <f>'40'!AI56</f>
        <v/>
      </c>
    </row>
    <row r="57" spans="1:44" s="2" customFormat="1" ht="18" x14ac:dyDescent="0.25">
      <c r="A57"/>
      <c r="B57" s="1"/>
      <c r="C57" s="131" t="str">
        <f>Référentiel!C53</f>
        <v>Prise de congé</v>
      </c>
      <c r="D57" s="124">
        <f t="shared" si="2"/>
        <v>1</v>
      </c>
      <c r="E57" s="162">
        <f>'1'!AI37</f>
        <v>1</v>
      </c>
      <c r="F57" s="160" t="str">
        <f>'2'!AI37</f>
        <v/>
      </c>
      <c r="G57" s="162" t="str">
        <f>'3'!AI37</f>
        <v/>
      </c>
      <c r="H57" s="160" t="str">
        <f>'4'!AI37</f>
        <v/>
      </c>
      <c r="I57" s="162" t="str">
        <f>'5'!AI37</f>
        <v/>
      </c>
      <c r="J57" s="162" t="str">
        <f>'6'!AI37</f>
        <v/>
      </c>
      <c r="K57" s="162" t="str">
        <f>'7'!AI37</f>
        <v/>
      </c>
      <c r="L57" s="162" t="str">
        <f>'8'!AI37</f>
        <v/>
      </c>
      <c r="M57" s="162" t="str">
        <f>'9'!AI37</f>
        <v/>
      </c>
      <c r="N57" s="162" t="str">
        <f>'10'!AI37</f>
        <v/>
      </c>
      <c r="O57" s="162" t="str">
        <f>'11'!AI37</f>
        <v/>
      </c>
      <c r="P57" s="162" t="str">
        <f>'12'!AI37</f>
        <v/>
      </c>
      <c r="Q57" s="162" t="str">
        <f>'13'!AI37</f>
        <v/>
      </c>
      <c r="R57" s="162" t="str">
        <f>'14'!AI37</f>
        <v/>
      </c>
      <c r="S57" s="162" t="str">
        <f>'15'!AI37</f>
        <v/>
      </c>
      <c r="T57" s="162" t="str">
        <f>'16'!AI37</f>
        <v/>
      </c>
      <c r="U57" s="162" t="str">
        <f>'17'!AI37</f>
        <v/>
      </c>
      <c r="V57" s="162" t="str">
        <f>'18'!AI37</f>
        <v/>
      </c>
      <c r="W57" s="162" t="str">
        <f>'19'!AI37</f>
        <v/>
      </c>
      <c r="X57" s="162" t="str">
        <f>'20'!AI37</f>
        <v/>
      </c>
      <c r="Y57" s="162" t="str">
        <f>'21'!AI37</f>
        <v/>
      </c>
      <c r="Z57" s="162" t="str">
        <f>'22'!AI37</f>
        <v/>
      </c>
      <c r="AA57" s="162" t="str">
        <f>'23'!AI37</f>
        <v/>
      </c>
      <c r="AB57" s="162" t="str">
        <f>'24'!AI37</f>
        <v/>
      </c>
      <c r="AC57" s="162" t="str">
        <f>'25'!AI37</f>
        <v/>
      </c>
      <c r="AD57" s="162" t="str">
        <f>'26'!AI37</f>
        <v/>
      </c>
      <c r="AE57" s="162" t="str">
        <f>'27'!AI37</f>
        <v/>
      </c>
      <c r="AF57" s="162" t="str">
        <f>'28'!AI37</f>
        <v/>
      </c>
      <c r="AG57" s="162" t="str">
        <f>'29'!AI37</f>
        <v/>
      </c>
      <c r="AH57" s="162" t="str">
        <f>'30'!AI37</f>
        <v/>
      </c>
      <c r="AI57" s="162" t="str">
        <f>'31'!AI37</f>
        <v/>
      </c>
      <c r="AJ57" s="162" t="str">
        <f>'32'!AI37</f>
        <v/>
      </c>
      <c r="AK57" s="162" t="str">
        <f>'33'!AI37</f>
        <v/>
      </c>
      <c r="AL57" s="162" t="str">
        <f>'34'!AI37</f>
        <v/>
      </c>
      <c r="AM57" s="162" t="str">
        <f>'35'!AI37</f>
        <v/>
      </c>
      <c r="AN57" s="162" t="str">
        <f>'36'!AI56</f>
        <v/>
      </c>
      <c r="AO57" s="162" t="str">
        <f>'37'!AI57</f>
        <v/>
      </c>
      <c r="AP57" s="162" t="str">
        <f>'38'!AI57</f>
        <v/>
      </c>
      <c r="AQ57" s="162" t="str">
        <f>'39'!AI57</f>
        <v/>
      </c>
      <c r="AR57" s="162" t="str">
        <f>'40'!AI57</f>
        <v/>
      </c>
    </row>
    <row r="58" spans="1:44" s="2" customFormat="1" ht="18" hidden="1" x14ac:dyDescent="0.25">
      <c r="A58"/>
      <c r="B58" s="1"/>
      <c r="C58" s="131">
        <f>Référentiel!C47</f>
        <v>0</v>
      </c>
      <c r="D58" s="124" t="str">
        <f t="shared" si="2"/>
        <v/>
      </c>
      <c r="E58" s="162" t="e">
        <f>'1'!#REF!</f>
        <v>#REF!</v>
      </c>
      <c r="F58" s="160" t="e">
        <f>'2'!#REF!</f>
        <v>#REF!</v>
      </c>
      <c r="G58" s="162" t="e">
        <f>'3'!#REF!</f>
        <v>#REF!</v>
      </c>
      <c r="H58" s="160" t="e">
        <f>'4'!#REF!</f>
        <v>#REF!</v>
      </c>
      <c r="I58" s="162" t="e">
        <f>'5'!#REF!</f>
        <v>#REF!</v>
      </c>
      <c r="J58" s="162" t="e">
        <f>'6'!#REF!</f>
        <v>#REF!</v>
      </c>
      <c r="K58" s="162" t="e">
        <f>'7'!#REF!</f>
        <v>#REF!</v>
      </c>
      <c r="L58" s="162" t="e">
        <f>'8'!#REF!</f>
        <v>#REF!</v>
      </c>
      <c r="M58" s="162" t="e">
        <f>'9'!#REF!</f>
        <v>#REF!</v>
      </c>
      <c r="N58" s="162" t="e">
        <f>'10'!#REF!</f>
        <v>#REF!</v>
      </c>
      <c r="O58" s="162" t="e">
        <f>'11'!#REF!</f>
        <v>#REF!</v>
      </c>
      <c r="P58" s="162" t="e">
        <f>'12'!#REF!</f>
        <v>#REF!</v>
      </c>
      <c r="Q58" s="162" t="e">
        <f>'13'!#REF!</f>
        <v>#REF!</v>
      </c>
      <c r="R58" s="162" t="e">
        <f>'14'!#REF!</f>
        <v>#REF!</v>
      </c>
      <c r="S58" s="162" t="e">
        <f>'15'!#REF!</f>
        <v>#REF!</v>
      </c>
      <c r="T58" s="162" t="e">
        <f>'16'!#REF!</f>
        <v>#REF!</v>
      </c>
      <c r="U58" s="162" t="e">
        <f>'17'!#REF!</f>
        <v>#REF!</v>
      </c>
      <c r="V58" s="162" t="e">
        <f>'18'!#REF!</f>
        <v>#REF!</v>
      </c>
      <c r="W58" s="162" t="e">
        <f>'19'!#REF!</f>
        <v>#REF!</v>
      </c>
      <c r="X58" s="162" t="e">
        <f>'20'!#REF!</f>
        <v>#REF!</v>
      </c>
      <c r="Y58" s="162" t="e">
        <f>'21'!#REF!</f>
        <v>#REF!</v>
      </c>
      <c r="Z58" s="162" t="e">
        <f>'22'!#REF!</f>
        <v>#REF!</v>
      </c>
      <c r="AA58" s="162" t="e">
        <f>'23'!#REF!</f>
        <v>#REF!</v>
      </c>
      <c r="AB58" s="162" t="e">
        <f>'24'!#REF!</f>
        <v>#REF!</v>
      </c>
      <c r="AC58" s="162" t="e">
        <f>'25'!#REF!</f>
        <v>#REF!</v>
      </c>
      <c r="AD58" s="162" t="e">
        <f>'26'!#REF!</f>
        <v>#REF!</v>
      </c>
      <c r="AE58" s="162" t="e">
        <f>'27'!#REF!</f>
        <v>#REF!</v>
      </c>
      <c r="AF58" s="162" t="e">
        <f>'28'!#REF!</f>
        <v>#REF!</v>
      </c>
      <c r="AG58" s="162" t="e">
        <f>'29'!#REF!</f>
        <v>#REF!</v>
      </c>
      <c r="AH58" s="162" t="e">
        <f>'30'!#REF!</f>
        <v>#REF!</v>
      </c>
      <c r="AI58" s="162" t="e">
        <f>'31'!#REF!</f>
        <v>#REF!</v>
      </c>
      <c r="AJ58" s="162" t="e">
        <f>'32'!#REF!</f>
        <v>#REF!</v>
      </c>
      <c r="AK58" s="162" t="e">
        <f>'33'!#REF!</f>
        <v>#REF!</v>
      </c>
      <c r="AL58" s="162" t="e">
        <f>'34'!#REF!</f>
        <v>#REF!</v>
      </c>
      <c r="AM58" s="162" t="e">
        <f>'35'!#REF!</f>
        <v>#REF!</v>
      </c>
      <c r="AN58" s="162" t="str">
        <f>'36'!AI57</f>
        <v/>
      </c>
      <c r="AO58" s="162" t="str">
        <f>'37'!AI58</f>
        <v/>
      </c>
      <c r="AP58" s="162" t="str">
        <f>'38'!AI58</f>
        <v/>
      </c>
      <c r="AQ58" s="162" t="str">
        <f>'39'!AI58</f>
        <v/>
      </c>
      <c r="AR58" s="162" t="str">
        <f>'40'!AI58</f>
        <v/>
      </c>
    </row>
    <row r="59" spans="1:44" s="2" customFormat="1" ht="18" hidden="1" x14ac:dyDescent="0.25">
      <c r="A59"/>
      <c r="B59" s="1"/>
      <c r="C59" s="131">
        <f>Référentiel!C48</f>
        <v>0</v>
      </c>
      <c r="D59" s="124" t="str">
        <f t="shared" si="2"/>
        <v/>
      </c>
      <c r="E59" s="162" t="e">
        <f>'1'!#REF!</f>
        <v>#REF!</v>
      </c>
      <c r="F59" s="160" t="e">
        <f>'2'!#REF!</f>
        <v>#REF!</v>
      </c>
      <c r="G59" s="162" t="e">
        <f>'3'!#REF!</f>
        <v>#REF!</v>
      </c>
      <c r="H59" s="160" t="e">
        <f>'4'!#REF!</f>
        <v>#REF!</v>
      </c>
      <c r="I59" s="162" t="e">
        <f>'5'!#REF!</f>
        <v>#REF!</v>
      </c>
      <c r="J59" s="162" t="e">
        <f>'6'!#REF!</f>
        <v>#REF!</v>
      </c>
      <c r="K59" s="162" t="e">
        <f>'7'!#REF!</f>
        <v>#REF!</v>
      </c>
      <c r="L59" s="162" t="e">
        <f>'8'!#REF!</f>
        <v>#REF!</v>
      </c>
      <c r="M59" s="162" t="e">
        <f>'9'!#REF!</f>
        <v>#REF!</v>
      </c>
      <c r="N59" s="162" t="e">
        <f>'10'!#REF!</f>
        <v>#REF!</v>
      </c>
      <c r="O59" s="162" t="e">
        <f>'11'!#REF!</f>
        <v>#REF!</v>
      </c>
      <c r="P59" s="162" t="e">
        <f>'12'!#REF!</f>
        <v>#REF!</v>
      </c>
      <c r="Q59" s="162" t="e">
        <f>'13'!#REF!</f>
        <v>#REF!</v>
      </c>
      <c r="R59" s="162" t="e">
        <f>'14'!#REF!</f>
        <v>#REF!</v>
      </c>
      <c r="S59" s="162" t="e">
        <f>'15'!#REF!</f>
        <v>#REF!</v>
      </c>
      <c r="T59" s="162" t="e">
        <f>'16'!#REF!</f>
        <v>#REF!</v>
      </c>
      <c r="U59" s="162" t="e">
        <f>'17'!#REF!</f>
        <v>#REF!</v>
      </c>
      <c r="V59" s="162" t="e">
        <f>'18'!#REF!</f>
        <v>#REF!</v>
      </c>
      <c r="W59" s="162" t="e">
        <f>'19'!#REF!</f>
        <v>#REF!</v>
      </c>
      <c r="X59" s="162" t="e">
        <f>'20'!#REF!</f>
        <v>#REF!</v>
      </c>
      <c r="Y59" s="162" t="e">
        <f>'21'!#REF!</f>
        <v>#REF!</v>
      </c>
      <c r="Z59" s="162" t="e">
        <f>'22'!#REF!</f>
        <v>#REF!</v>
      </c>
      <c r="AA59" s="162" t="e">
        <f>'23'!#REF!</f>
        <v>#REF!</v>
      </c>
      <c r="AB59" s="162" t="e">
        <f>'24'!#REF!</f>
        <v>#REF!</v>
      </c>
      <c r="AC59" s="162" t="e">
        <f>'25'!#REF!</f>
        <v>#REF!</v>
      </c>
      <c r="AD59" s="162" t="e">
        <f>'26'!#REF!</f>
        <v>#REF!</v>
      </c>
      <c r="AE59" s="162" t="e">
        <f>'27'!#REF!</f>
        <v>#REF!</v>
      </c>
      <c r="AF59" s="162" t="e">
        <f>'28'!#REF!</f>
        <v>#REF!</v>
      </c>
      <c r="AG59" s="162" t="e">
        <f>'29'!#REF!</f>
        <v>#REF!</v>
      </c>
      <c r="AH59" s="162" t="e">
        <f>'30'!#REF!</f>
        <v>#REF!</v>
      </c>
      <c r="AI59" s="162" t="e">
        <f>'31'!#REF!</f>
        <v>#REF!</v>
      </c>
      <c r="AJ59" s="162" t="e">
        <f>'32'!#REF!</f>
        <v>#REF!</v>
      </c>
      <c r="AK59" s="162" t="e">
        <f>'33'!#REF!</f>
        <v>#REF!</v>
      </c>
      <c r="AL59" s="162" t="e">
        <f>'34'!#REF!</f>
        <v>#REF!</v>
      </c>
      <c r="AM59" s="162" t="e">
        <f>'35'!#REF!</f>
        <v>#REF!</v>
      </c>
      <c r="AN59" s="162" t="str">
        <f>'36'!AI58</f>
        <v/>
      </c>
      <c r="AO59" s="162" t="str">
        <f>'37'!AI59</f>
        <v/>
      </c>
      <c r="AP59" s="162" t="str">
        <f>'38'!AI59</f>
        <v/>
      </c>
      <c r="AQ59" s="162" t="str">
        <f>'39'!AI59</f>
        <v/>
      </c>
      <c r="AR59" s="162" t="str">
        <f>'40'!AI59</f>
        <v/>
      </c>
    </row>
    <row r="60" spans="1:44" s="2" customFormat="1" ht="18" hidden="1" x14ac:dyDescent="0.25">
      <c r="A60"/>
      <c r="B60" s="1"/>
      <c r="C60" s="131">
        <f>Référentiel!C49</f>
        <v>0</v>
      </c>
      <c r="D60" s="124" t="str">
        <f t="shared" si="2"/>
        <v/>
      </c>
      <c r="E60" s="162" t="e">
        <f>'1'!#REF!</f>
        <v>#REF!</v>
      </c>
      <c r="F60" s="160" t="e">
        <f>'2'!#REF!</f>
        <v>#REF!</v>
      </c>
      <c r="G60" s="162" t="e">
        <f>'3'!#REF!</f>
        <v>#REF!</v>
      </c>
      <c r="H60" s="160" t="e">
        <f>'4'!#REF!</f>
        <v>#REF!</v>
      </c>
      <c r="I60" s="162" t="e">
        <f>'5'!#REF!</f>
        <v>#REF!</v>
      </c>
      <c r="J60" s="162" t="e">
        <f>'6'!#REF!</f>
        <v>#REF!</v>
      </c>
      <c r="K60" s="162" t="e">
        <f>'7'!#REF!</f>
        <v>#REF!</v>
      </c>
      <c r="L60" s="162" t="e">
        <f>'8'!#REF!</f>
        <v>#REF!</v>
      </c>
      <c r="M60" s="162" t="e">
        <f>'9'!#REF!</f>
        <v>#REF!</v>
      </c>
      <c r="N60" s="162" t="e">
        <f>'10'!#REF!</f>
        <v>#REF!</v>
      </c>
      <c r="O60" s="162" t="e">
        <f>'11'!#REF!</f>
        <v>#REF!</v>
      </c>
      <c r="P60" s="162" t="e">
        <f>'12'!#REF!</f>
        <v>#REF!</v>
      </c>
      <c r="Q60" s="162" t="e">
        <f>'13'!#REF!</f>
        <v>#REF!</v>
      </c>
      <c r="R60" s="162" t="e">
        <f>'14'!#REF!</f>
        <v>#REF!</v>
      </c>
      <c r="S60" s="162" t="e">
        <f>'15'!#REF!</f>
        <v>#REF!</v>
      </c>
      <c r="T60" s="162" t="e">
        <f>'16'!#REF!</f>
        <v>#REF!</v>
      </c>
      <c r="U60" s="162" t="e">
        <f>'17'!#REF!</f>
        <v>#REF!</v>
      </c>
      <c r="V60" s="162" t="e">
        <f>'18'!#REF!</f>
        <v>#REF!</v>
      </c>
      <c r="W60" s="162" t="e">
        <f>'19'!#REF!</f>
        <v>#REF!</v>
      </c>
      <c r="X60" s="162" t="e">
        <f>'20'!#REF!</f>
        <v>#REF!</v>
      </c>
      <c r="Y60" s="162" t="e">
        <f>'21'!#REF!</f>
        <v>#REF!</v>
      </c>
      <c r="Z60" s="162" t="e">
        <f>'22'!#REF!</f>
        <v>#REF!</v>
      </c>
      <c r="AA60" s="162" t="e">
        <f>'23'!#REF!</f>
        <v>#REF!</v>
      </c>
      <c r="AB60" s="162" t="e">
        <f>'24'!#REF!</f>
        <v>#REF!</v>
      </c>
      <c r="AC60" s="162" t="e">
        <f>'25'!#REF!</f>
        <v>#REF!</v>
      </c>
      <c r="AD60" s="162" t="e">
        <f>'26'!#REF!</f>
        <v>#REF!</v>
      </c>
      <c r="AE60" s="162" t="e">
        <f>'27'!#REF!</f>
        <v>#REF!</v>
      </c>
      <c r="AF60" s="162" t="e">
        <f>'28'!#REF!</f>
        <v>#REF!</v>
      </c>
      <c r="AG60" s="162" t="e">
        <f>'29'!#REF!</f>
        <v>#REF!</v>
      </c>
      <c r="AH60" s="162" t="e">
        <f>'30'!#REF!</f>
        <v>#REF!</v>
      </c>
      <c r="AI60" s="162" t="e">
        <f>'31'!#REF!</f>
        <v>#REF!</v>
      </c>
      <c r="AJ60" s="162" t="e">
        <f>'32'!#REF!</f>
        <v>#REF!</v>
      </c>
      <c r="AK60" s="162" t="e">
        <f>'33'!#REF!</f>
        <v>#REF!</v>
      </c>
      <c r="AL60" s="162" t="e">
        <f>'34'!#REF!</f>
        <v>#REF!</v>
      </c>
      <c r="AM60" s="162" t="e">
        <f>'35'!#REF!</f>
        <v>#REF!</v>
      </c>
      <c r="AN60" s="162" t="str">
        <f>'36'!AI59</f>
        <v/>
      </c>
      <c r="AO60" s="162" t="str">
        <f>'37'!AI60</f>
        <v/>
      </c>
      <c r="AP60" s="162" t="str">
        <f>'38'!AI60</f>
        <v/>
      </c>
      <c r="AQ60" s="162" t="str">
        <f>'39'!AI60</f>
        <v/>
      </c>
      <c r="AR60" s="162" t="str">
        <f>'40'!AI60</f>
        <v/>
      </c>
    </row>
    <row r="61" spans="1:44" s="2" customFormat="1" ht="18" hidden="1" x14ac:dyDescent="0.25">
      <c r="A61"/>
      <c r="B61" s="1"/>
      <c r="C61" s="131">
        <f>Référentiel!C50</f>
        <v>0</v>
      </c>
      <c r="D61" s="124" t="str">
        <f t="shared" si="2"/>
        <v/>
      </c>
      <c r="E61" s="162" t="e">
        <f>'1'!#REF!</f>
        <v>#REF!</v>
      </c>
      <c r="F61" s="160" t="e">
        <f>'2'!#REF!</f>
        <v>#REF!</v>
      </c>
      <c r="G61" s="162" t="e">
        <f>'3'!#REF!</f>
        <v>#REF!</v>
      </c>
      <c r="H61" s="160" t="e">
        <f>'4'!#REF!</f>
        <v>#REF!</v>
      </c>
      <c r="I61" s="162" t="e">
        <f>'5'!#REF!</f>
        <v>#REF!</v>
      </c>
      <c r="J61" s="162" t="e">
        <f>'6'!#REF!</f>
        <v>#REF!</v>
      </c>
      <c r="K61" s="162" t="e">
        <f>'7'!#REF!</f>
        <v>#REF!</v>
      </c>
      <c r="L61" s="162" t="e">
        <f>'8'!#REF!</f>
        <v>#REF!</v>
      </c>
      <c r="M61" s="162" t="e">
        <f>'9'!#REF!</f>
        <v>#REF!</v>
      </c>
      <c r="N61" s="162" t="e">
        <f>'10'!#REF!</f>
        <v>#REF!</v>
      </c>
      <c r="O61" s="162" t="e">
        <f>'11'!#REF!</f>
        <v>#REF!</v>
      </c>
      <c r="P61" s="162" t="e">
        <f>'12'!#REF!</f>
        <v>#REF!</v>
      </c>
      <c r="Q61" s="162" t="e">
        <f>'13'!#REF!</f>
        <v>#REF!</v>
      </c>
      <c r="R61" s="162" t="e">
        <f>'14'!#REF!</f>
        <v>#REF!</v>
      </c>
      <c r="S61" s="162" t="e">
        <f>'15'!#REF!</f>
        <v>#REF!</v>
      </c>
      <c r="T61" s="162" t="e">
        <f>'16'!#REF!</f>
        <v>#REF!</v>
      </c>
      <c r="U61" s="162" t="e">
        <f>'17'!#REF!</f>
        <v>#REF!</v>
      </c>
      <c r="V61" s="162" t="e">
        <f>'18'!#REF!</f>
        <v>#REF!</v>
      </c>
      <c r="W61" s="162" t="e">
        <f>'19'!#REF!</f>
        <v>#REF!</v>
      </c>
      <c r="X61" s="162" t="e">
        <f>'20'!#REF!</f>
        <v>#REF!</v>
      </c>
      <c r="Y61" s="162" t="e">
        <f>'21'!#REF!</f>
        <v>#REF!</v>
      </c>
      <c r="Z61" s="162" t="e">
        <f>'22'!#REF!</f>
        <v>#REF!</v>
      </c>
      <c r="AA61" s="162" t="e">
        <f>'23'!#REF!</f>
        <v>#REF!</v>
      </c>
      <c r="AB61" s="162" t="e">
        <f>'24'!#REF!</f>
        <v>#REF!</v>
      </c>
      <c r="AC61" s="162" t="e">
        <f>'25'!#REF!</f>
        <v>#REF!</v>
      </c>
      <c r="AD61" s="162" t="e">
        <f>'26'!#REF!</f>
        <v>#REF!</v>
      </c>
      <c r="AE61" s="162" t="e">
        <f>'27'!#REF!</f>
        <v>#REF!</v>
      </c>
      <c r="AF61" s="162" t="e">
        <f>'28'!#REF!</f>
        <v>#REF!</v>
      </c>
      <c r="AG61" s="162" t="e">
        <f>'29'!#REF!</f>
        <v>#REF!</v>
      </c>
      <c r="AH61" s="162" t="e">
        <f>'30'!#REF!</f>
        <v>#REF!</v>
      </c>
      <c r="AI61" s="162" t="e">
        <f>'31'!#REF!</f>
        <v>#REF!</v>
      </c>
      <c r="AJ61" s="162" t="e">
        <f>'32'!#REF!</f>
        <v>#REF!</v>
      </c>
      <c r="AK61" s="162" t="e">
        <f>'33'!#REF!</f>
        <v>#REF!</v>
      </c>
      <c r="AL61" s="162" t="e">
        <f>'34'!#REF!</f>
        <v>#REF!</v>
      </c>
      <c r="AM61" s="162" t="e">
        <f>'35'!#REF!</f>
        <v>#REF!</v>
      </c>
      <c r="AN61" s="162" t="str">
        <f>'36'!AI60</f>
        <v/>
      </c>
      <c r="AO61" s="162" t="str">
        <f>'37'!AI61</f>
        <v/>
      </c>
      <c r="AP61" s="162" t="str">
        <f>'38'!AI61</f>
        <v/>
      </c>
      <c r="AQ61" s="162" t="str">
        <f>'39'!AI61</f>
        <v/>
      </c>
      <c r="AR61" s="162" t="str">
        <f>'40'!AI61</f>
        <v/>
      </c>
    </row>
    <row r="62" spans="1:44" s="2" customFormat="1" ht="18" hidden="1" x14ac:dyDescent="0.25">
      <c r="A62"/>
      <c r="B62" s="1"/>
      <c r="C62" s="131">
        <f>Référentiel!C51</f>
        <v>0</v>
      </c>
      <c r="D62" s="124" t="str">
        <f t="shared" si="2"/>
        <v/>
      </c>
      <c r="E62" s="162" t="e">
        <f>'1'!#REF!</f>
        <v>#REF!</v>
      </c>
      <c r="F62" s="160" t="e">
        <f>'2'!#REF!</f>
        <v>#REF!</v>
      </c>
      <c r="G62" s="162" t="e">
        <f>'3'!#REF!</f>
        <v>#REF!</v>
      </c>
      <c r="H62" s="160" t="e">
        <f>'4'!#REF!</f>
        <v>#REF!</v>
      </c>
      <c r="I62" s="162" t="e">
        <f>'5'!#REF!</f>
        <v>#REF!</v>
      </c>
      <c r="J62" s="162" t="e">
        <f>'6'!#REF!</f>
        <v>#REF!</v>
      </c>
      <c r="K62" s="162" t="e">
        <f>'7'!#REF!</f>
        <v>#REF!</v>
      </c>
      <c r="L62" s="162" t="e">
        <f>'8'!#REF!</f>
        <v>#REF!</v>
      </c>
      <c r="M62" s="162" t="e">
        <f>'9'!#REF!</f>
        <v>#REF!</v>
      </c>
      <c r="N62" s="162" t="e">
        <f>'10'!#REF!</f>
        <v>#REF!</v>
      </c>
      <c r="O62" s="162" t="e">
        <f>'11'!#REF!</f>
        <v>#REF!</v>
      </c>
      <c r="P62" s="162" t="e">
        <f>'12'!#REF!</f>
        <v>#REF!</v>
      </c>
      <c r="Q62" s="162" t="e">
        <f>'13'!#REF!</f>
        <v>#REF!</v>
      </c>
      <c r="R62" s="162" t="e">
        <f>'14'!#REF!</f>
        <v>#REF!</v>
      </c>
      <c r="S62" s="162" t="e">
        <f>'15'!#REF!</f>
        <v>#REF!</v>
      </c>
      <c r="T62" s="162" t="e">
        <f>'16'!#REF!</f>
        <v>#REF!</v>
      </c>
      <c r="U62" s="162" t="e">
        <f>'17'!#REF!</f>
        <v>#REF!</v>
      </c>
      <c r="V62" s="162" t="e">
        <f>'18'!#REF!</f>
        <v>#REF!</v>
      </c>
      <c r="W62" s="162" t="e">
        <f>'19'!#REF!</f>
        <v>#REF!</v>
      </c>
      <c r="X62" s="162" t="e">
        <f>'20'!#REF!</f>
        <v>#REF!</v>
      </c>
      <c r="Y62" s="162" t="e">
        <f>'21'!#REF!</f>
        <v>#REF!</v>
      </c>
      <c r="Z62" s="162" t="e">
        <f>'22'!#REF!</f>
        <v>#REF!</v>
      </c>
      <c r="AA62" s="162" t="e">
        <f>'23'!#REF!</f>
        <v>#REF!</v>
      </c>
      <c r="AB62" s="162" t="e">
        <f>'24'!#REF!</f>
        <v>#REF!</v>
      </c>
      <c r="AC62" s="162" t="e">
        <f>'25'!#REF!</f>
        <v>#REF!</v>
      </c>
      <c r="AD62" s="162" t="e">
        <f>'26'!#REF!</f>
        <v>#REF!</v>
      </c>
      <c r="AE62" s="162" t="e">
        <f>'27'!#REF!</f>
        <v>#REF!</v>
      </c>
      <c r="AF62" s="162" t="e">
        <f>'28'!#REF!</f>
        <v>#REF!</v>
      </c>
      <c r="AG62" s="162" t="e">
        <f>'29'!#REF!</f>
        <v>#REF!</v>
      </c>
      <c r="AH62" s="162" t="e">
        <f>'30'!#REF!</f>
        <v>#REF!</v>
      </c>
      <c r="AI62" s="162" t="e">
        <f>'31'!#REF!</f>
        <v>#REF!</v>
      </c>
      <c r="AJ62" s="162" t="e">
        <f>'32'!#REF!</f>
        <v>#REF!</v>
      </c>
      <c r="AK62" s="162" t="e">
        <f>'33'!#REF!</f>
        <v>#REF!</v>
      </c>
      <c r="AL62" s="162" t="e">
        <f>'34'!#REF!</f>
        <v>#REF!</v>
      </c>
      <c r="AM62" s="162" t="e">
        <f>'35'!#REF!</f>
        <v>#REF!</v>
      </c>
      <c r="AN62" s="162" t="str">
        <f>'36'!AI61</f>
        <v/>
      </c>
      <c r="AO62" s="162" t="str">
        <f>'37'!AI62</f>
        <v/>
      </c>
      <c r="AP62" s="162" t="str">
        <f>'38'!AI62</f>
        <v/>
      </c>
      <c r="AQ62" s="162" t="str">
        <f>'39'!AI62</f>
        <v/>
      </c>
      <c r="AR62" s="162" t="str">
        <f>'40'!AI62</f>
        <v/>
      </c>
    </row>
    <row r="63" spans="1:44" s="2" customFormat="1" ht="18" hidden="1" x14ac:dyDescent="0.25">
      <c r="A63"/>
      <c r="B63" s="1"/>
      <c r="C63" s="131" t="str">
        <f>Référentiel!C52</f>
        <v>Synthèse et validation</v>
      </c>
      <c r="D63" s="124" t="str">
        <f t="shared" si="2"/>
        <v/>
      </c>
      <c r="E63" s="162" t="e">
        <f>'1'!#REF!</f>
        <v>#REF!</v>
      </c>
      <c r="F63" s="160" t="e">
        <f>'2'!#REF!</f>
        <v>#REF!</v>
      </c>
      <c r="G63" s="162" t="e">
        <f>'3'!#REF!</f>
        <v>#REF!</v>
      </c>
      <c r="H63" s="160" t="e">
        <f>'4'!#REF!</f>
        <v>#REF!</v>
      </c>
      <c r="I63" s="162" t="e">
        <f>'5'!#REF!</f>
        <v>#REF!</v>
      </c>
      <c r="J63" s="162" t="e">
        <f>'6'!#REF!</f>
        <v>#REF!</v>
      </c>
      <c r="K63" s="162" t="e">
        <f>'7'!#REF!</f>
        <v>#REF!</v>
      </c>
      <c r="L63" s="162" t="e">
        <f>'8'!#REF!</f>
        <v>#REF!</v>
      </c>
      <c r="M63" s="162" t="e">
        <f>'9'!#REF!</f>
        <v>#REF!</v>
      </c>
      <c r="N63" s="162" t="e">
        <f>'10'!#REF!</f>
        <v>#REF!</v>
      </c>
      <c r="O63" s="162" t="e">
        <f>'11'!#REF!</f>
        <v>#REF!</v>
      </c>
      <c r="P63" s="162" t="e">
        <f>'12'!#REF!</f>
        <v>#REF!</v>
      </c>
      <c r="Q63" s="162" t="e">
        <f>'13'!#REF!</f>
        <v>#REF!</v>
      </c>
      <c r="R63" s="162" t="e">
        <f>'14'!#REF!</f>
        <v>#REF!</v>
      </c>
      <c r="S63" s="162" t="e">
        <f>'15'!#REF!</f>
        <v>#REF!</v>
      </c>
      <c r="T63" s="162" t="e">
        <f>'16'!#REF!</f>
        <v>#REF!</v>
      </c>
      <c r="U63" s="162" t="e">
        <f>'17'!#REF!</f>
        <v>#REF!</v>
      </c>
      <c r="V63" s="162" t="e">
        <f>'18'!#REF!</f>
        <v>#REF!</v>
      </c>
      <c r="W63" s="162" t="e">
        <f>'19'!#REF!</f>
        <v>#REF!</v>
      </c>
      <c r="X63" s="162" t="e">
        <f>'20'!#REF!</f>
        <v>#REF!</v>
      </c>
      <c r="Y63" s="162" t="e">
        <f>'21'!#REF!</f>
        <v>#REF!</v>
      </c>
      <c r="Z63" s="162" t="e">
        <f>'22'!#REF!</f>
        <v>#REF!</v>
      </c>
      <c r="AA63" s="162" t="e">
        <f>'23'!#REF!</f>
        <v>#REF!</v>
      </c>
      <c r="AB63" s="162" t="e">
        <f>'24'!#REF!</f>
        <v>#REF!</v>
      </c>
      <c r="AC63" s="162" t="e">
        <f>'25'!#REF!</f>
        <v>#REF!</v>
      </c>
      <c r="AD63" s="162" t="e">
        <f>'26'!#REF!</f>
        <v>#REF!</v>
      </c>
      <c r="AE63" s="162" t="e">
        <f>'27'!#REF!</f>
        <v>#REF!</v>
      </c>
      <c r="AF63" s="162" t="e">
        <f>'28'!#REF!</f>
        <v>#REF!</v>
      </c>
      <c r="AG63" s="162" t="e">
        <f>'29'!#REF!</f>
        <v>#REF!</v>
      </c>
      <c r="AH63" s="162" t="e">
        <f>'30'!#REF!</f>
        <v>#REF!</v>
      </c>
      <c r="AI63" s="162" t="e">
        <f>'31'!#REF!</f>
        <v>#REF!</v>
      </c>
      <c r="AJ63" s="162" t="e">
        <f>'32'!#REF!</f>
        <v>#REF!</v>
      </c>
      <c r="AK63" s="162" t="e">
        <f>'33'!#REF!</f>
        <v>#REF!</v>
      </c>
      <c r="AL63" s="162" t="e">
        <f>'34'!#REF!</f>
        <v>#REF!</v>
      </c>
      <c r="AM63" s="162" t="e">
        <f>'35'!#REF!</f>
        <v>#REF!</v>
      </c>
      <c r="AN63" s="162" t="str">
        <f>'36'!AI62</f>
        <v/>
      </c>
      <c r="AO63" s="162" t="str">
        <f>'37'!AI63</f>
        <v/>
      </c>
      <c r="AP63" s="162" t="str">
        <f>'38'!AI63</f>
        <v/>
      </c>
      <c r="AQ63" s="162" t="str">
        <f>'39'!AI63</f>
        <v/>
      </c>
      <c r="AR63" s="162" t="str">
        <f>'40'!AI63</f>
        <v/>
      </c>
    </row>
    <row r="64" spans="1:44" s="2" customFormat="1" ht="18" hidden="1" x14ac:dyDescent="0.25">
      <c r="A64"/>
      <c r="B64" s="1"/>
      <c r="C64" s="131" t="str">
        <f>Référentiel!C53</f>
        <v>Prise de congé</v>
      </c>
      <c r="D64" s="124" t="str">
        <f t="shared" si="2"/>
        <v/>
      </c>
      <c r="E64" s="162" t="e">
        <f>'1'!#REF!</f>
        <v>#REF!</v>
      </c>
      <c r="F64" s="160" t="e">
        <f>'2'!#REF!</f>
        <v>#REF!</v>
      </c>
      <c r="G64" s="162" t="e">
        <f>'3'!#REF!</f>
        <v>#REF!</v>
      </c>
      <c r="H64" s="160" t="e">
        <f>'4'!#REF!</f>
        <v>#REF!</v>
      </c>
      <c r="I64" s="162" t="e">
        <f>'5'!#REF!</f>
        <v>#REF!</v>
      </c>
      <c r="J64" s="162" t="e">
        <f>'6'!#REF!</f>
        <v>#REF!</v>
      </c>
      <c r="K64" s="162" t="e">
        <f>'7'!#REF!</f>
        <v>#REF!</v>
      </c>
      <c r="L64" s="162" t="e">
        <f>'8'!#REF!</f>
        <v>#REF!</v>
      </c>
      <c r="M64" s="162" t="e">
        <f>'9'!#REF!</f>
        <v>#REF!</v>
      </c>
      <c r="N64" s="162" t="e">
        <f>'10'!#REF!</f>
        <v>#REF!</v>
      </c>
      <c r="O64" s="162" t="e">
        <f>'11'!#REF!</f>
        <v>#REF!</v>
      </c>
      <c r="P64" s="162" t="e">
        <f>'12'!#REF!</f>
        <v>#REF!</v>
      </c>
      <c r="Q64" s="162" t="e">
        <f>'13'!#REF!</f>
        <v>#REF!</v>
      </c>
      <c r="R64" s="162" t="e">
        <f>'14'!#REF!</f>
        <v>#REF!</v>
      </c>
      <c r="S64" s="162" t="e">
        <f>'15'!#REF!</f>
        <v>#REF!</v>
      </c>
      <c r="T64" s="162" t="e">
        <f>'16'!#REF!</f>
        <v>#REF!</v>
      </c>
      <c r="U64" s="162" t="e">
        <f>'17'!#REF!</f>
        <v>#REF!</v>
      </c>
      <c r="V64" s="162" t="e">
        <f>'18'!#REF!</f>
        <v>#REF!</v>
      </c>
      <c r="W64" s="162" t="e">
        <f>'19'!#REF!</f>
        <v>#REF!</v>
      </c>
      <c r="X64" s="162" t="e">
        <f>'20'!#REF!</f>
        <v>#REF!</v>
      </c>
      <c r="Y64" s="162" t="e">
        <f>'21'!#REF!</f>
        <v>#REF!</v>
      </c>
      <c r="Z64" s="162" t="e">
        <f>'22'!#REF!</f>
        <v>#REF!</v>
      </c>
      <c r="AA64" s="162" t="e">
        <f>'23'!#REF!</f>
        <v>#REF!</v>
      </c>
      <c r="AB64" s="162" t="e">
        <f>'24'!#REF!</f>
        <v>#REF!</v>
      </c>
      <c r="AC64" s="162" t="e">
        <f>'25'!#REF!</f>
        <v>#REF!</v>
      </c>
      <c r="AD64" s="162" t="e">
        <f>'26'!#REF!</f>
        <v>#REF!</v>
      </c>
      <c r="AE64" s="162" t="e">
        <f>'27'!#REF!</f>
        <v>#REF!</v>
      </c>
      <c r="AF64" s="162" t="e">
        <f>'28'!#REF!</f>
        <v>#REF!</v>
      </c>
      <c r="AG64" s="162" t="e">
        <f>'29'!#REF!</f>
        <v>#REF!</v>
      </c>
      <c r="AH64" s="162" t="e">
        <f>'30'!#REF!</f>
        <v>#REF!</v>
      </c>
      <c r="AI64" s="162" t="e">
        <f>'31'!#REF!</f>
        <v>#REF!</v>
      </c>
      <c r="AJ64" s="162" t="e">
        <f>'32'!#REF!</f>
        <v>#REF!</v>
      </c>
      <c r="AK64" s="162" t="e">
        <f>'33'!#REF!</f>
        <v>#REF!</v>
      </c>
      <c r="AL64" s="162" t="e">
        <f>'34'!#REF!</f>
        <v>#REF!</v>
      </c>
      <c r="AM64" s="162" t="e">
        <f>'35'!#REF!</f>
        <v>#REF!</v>
      </c>
      <c r="AN64" s="162" t="str">
        <f>'36'!AI63</f>
        <v/>
      </c>
      <c r="AO64" s="162" t="str">
        <f>'37'!AI64</f>
        <v/>
      </c>
      <c r="AP64" s="162" t="str">
        <f>'38'!AI64</f>
        <v/>
      </c>
      <c r="AQ64" s="162" t="str">
        <f>'39'!AI64</f>
        <v/>
      </c>
      <c r="AR64" s="162" t="str">
        <f>'40'!AI64</f>
        <v/>
      </c>
    </row>
    <row r="65" spans="1:44" s="2" customFormat="1" ht="18" hidden="1" x14ac:dyDescent="0.25">
      <c r="A65"/>
      <c r="B65" s="1"/>
      <c r="C65" s="131">
        <f>Référentiel!C54</f>
        <v>0</v>
      </c>
      <c r="D65" s="124" t="str">
        <f t="shared" si="2"/>
        <v/>
      </c>
      <c r="E65" s="162" t="e">
        <f>'1'!#REF!</f>
        <v>#REF!</v>
      </c>
      <c r="F65" s="160" t="e">
        <f>'2'!#REF!</f>
        <v>#REF!</v>
      </c>
      <c r="G65" s="162" t="e">
        <f>'3'!#REF!</f>
        <v>#REF!</v>
      </c>
      <c r="H65" s="160" t="e">
        <f>'4'!#REF!</f>
        <v>#REF!</v>
      </c>
      <c r="I65" s="162" t="e">
        <f>'5'!#REF!</f>
        <v>#REF!</v>
      </c>
      <c r="J65" s="162" t="e">
        <f>'6'!#REF!</f>
        <v>#REF!</v>
      </c>
      <c r="K65" s="162" t="e">
        <f>'7'!#REF!</f>
        <v>#REF!</v>
      </c>
      <c r="L65" s="162" t="e">
        <f>'8'!#REF!</f>
        <v>#REF!</v>
      </c>
      <c r="M65" s="162" t="e">
        <f>'9'!#REF!</f>
        <v>#REF!</v>
      </c>
      <c r="N65" s="162" t="e">
        <f>'10'!#REF!</f>
        <v>#REF!</v>
      </c>
      <c r="O65" s="162" t="e">
        <f>'11'!#REF!</f>
        <v>#REF!</v>
      </c>
      <c r="P65" s="162" t="e">
        <f>'12'!#REF!</f>
        <v>#REF!</v>
      </c>
      <c r="Q65" s="162" t="e">
        <f>'13'!#REF!</f>
        <v>#REF!</v>
      </c>
      <c r="R65" s="162" t="e">
        <f>'14'!#REF!</f>
        <v>#REF!</v>
      </c>
      <c r="S65" s="162" t="e">
        <f>'15'!#REF!</f>
        <v>#REF!</v>
      </c>
      <c r="T65" s="162" t="e">
        <f>'16'!#REF!</f>
        <v>#REF!</v>
      </c>
      <c r="U65" s="162" t="e">
        <f>'17'!#REF!</f>
        <v>#REF!</v>
      </c>
      <c r="V65" s="162" t="e">
        <f>'18'!#REF!</f>
        <v>#REF!</v>
      </c>
      <c r="W65" s="162" t="e">
        <f>'19'!#REF!</f>
        <v>#REF!</v>
      </c>
      <c r="X65" s="162" t="e">
        <f>'20'!#REF!</f>
        <v>#REF!</v>
      </c>
      <c r="Y65" s="162" t="e">
        <f>'21'!#REF!</f>
        <v>#REF!</v>
      </c>
      <c r="Z65" s="162" t="e">
        <f>'22'!#REF!</f>
        <v>#REF!</v>
      </c>
      <c r="AA65" s="162" t="e">
        <f>'23'!#REF!</f>
        <v>#REF!</v>
      </c>
      <c r="AB65" s="162" t="e">
        <f>'24'!#REF!</f>
        <v>#REF!</v>
      </c>
      <c r="AC65" s="162" t="e">
        <f>'25'!#REF!</f>
        <v>#REF!</v>
      </c>
      <c r="AD65" s="162" t="e">
        <f>'26'!#REF!</f>
        <v>#REF!</v>
      </c>
      <c r="AE65" s="162" t="e">
        <f>'27'!#REF!</f>
        <v>#REF!</v>
      </c>
      <c r="AF65" s="162" t="e">
        <f>'28'!#REF!</f>
        <v>#REF!</v>
      </c>
      <c r="AG65" s="162" t="e">
        <f>'29'!#REF!</f>
        <v>#REF!</v>
      </c>
      <c r="AH65" s="162" t="e">
        <f>'30'!#REF!</f>
        <v>#REF!</v>
      </c>
      <c r="AI65" s="162" t="e">
        <f>'31'!#REF!</f>
        <v>#REF!</v>
      </c>
      <c r="AJ65" s="162" t="e">
        <f>'32'!#REF!</f>
        <v>#REF!</v>
      </c>
      <c r="AK65" s="162" t="e">
        <f>'33'!#REF!</f>
        <v>#REF!</v>
      </c>
      <c r="AL65" s="162" t="e">
        <f>'34'!#REF!</f>
        <v>#REF!</v>
      </c>
      <c r="AM65" s="162" t="e">
        <f>'35'!#REF!</f>
        <v>#REF!</v>
      </c>
      <c r="AN65" s="162" t="str">
        <f>'36'!AI64</f>
        <v/>
      </c>
      <c r="AO65" s="162" t="str">
        <f>'37'!AI65</f>
        <v/>
      </c>
      <c r="AP65" s="162" t="str">
        <f>'38'!AI65</f>
        <v/>
      </c>
      <c r="AQ65" s="162" t="str">
        <f>'39'!AI65</f>
        <v/>
      </c>
      <c r="AR65" s="162" t="str">
        <f>'40'!AI65</f>
        <v/>
      </c>
    </row>
    <row r="66" spans="1:44" s="2" customFormat="1" ht="18" hidden="1" x14ac:dyDescent="0.25">
      <c r="A66"/>
      <c r="B66" s="1"/>
      <c r="C66" s="131">
        <f>Référentiel!C55</f>
        <v>0</v>
      </c>
      <c r="D66" s="124" t="str">
        <f t="shared" si="2"/>
        <v/>
      </c>
      <c r="E66" s="162" t="e">
        <f>'1'!#REF!</f>
        <v>#REF!</v>
      </c>
      <c r="F66" s="160" t="e">
        <f>'2'!#REF!</f>
        <v>#REF!</v>
      </c>
      <c r="G66" s="162" t="e">
        <f>'3'!#REF!</f>
        <v>#REF!</v>
      </c>
      <c r="H66" s="160" t="e">
        <f>'4'!#REF!</f>
        <v>#REF!</v>
      </c>
      <c r="I66" s="162" t="e">
        <f>'5'!#REF!</f>
        <v>#REF!</v>
      </c>
      <c r="J66" s="162" t="e">
        <f>'6'!#REF!</f>
        <v>#REF!</v>
      </c>
      <c r="K66" s="162" t="e">
        <f>'7'!#REF!</f>
        <v>#REF!</v>
      </c>
      <c r="L66" s="162" t="e">
        <f>'8'!#REF!</f>
        <v>#REF!</v>
      </c>
      <c r="M66" s="162" t="e">
        <f>'9'!#REF!</f>
        <v>#REF!</v>
      </c>
      <c r="N66" s="162" t="e">
        <f>'10'!#REF!</f>
        <v>#REF!</v>
      </c>
      <c r="O66" s="162" t="e">
        <f>'11'!#REF!</f>
        <v>#REF!</v>
      </c>
      <c r="P66" s="162" t="e">
        <f>'12'!#REF!</f>
        <v>#REF!</v>
      </c>
      <c r="Q66" s="162" t="e">
        <f>'13'!#REF!</f>
        <v>#REF!</v>
      </c>
      <c r="R66" s="162" t="e">
        <f>'14'!#REF!</f>
        <v>#REF!</v>
      </c>
      <c r="S66" s="162" t="e">
        <f>'15'!#REF!</f>
        <v>#REF!</v>
      </c>
      <c r="T66" s="162" t="e">
        <f>'16'!#REF!</f>
        <v>#REF!</v>
      </c>
      <c r="U66" s="162" t="e">
        <f>'17'!#REF!</f>
        <v>#REF!</v>
      </c>
      <c r="V66" s="162" t="e">
        <f>'18'!#REF!</f>
        <v>#REF!</v>
      </c>
      <c r="W66" s="162" t="e">
        <f>'19'!#REF!</f>
        <v>#REF!</v>
      </c>
      <c r="X66" s="162" t="e">
        <f>'20'!#REF!</f>
        <v>#REF!</v>
      </c>
      <c r="Y66" s="162" t="e">
        <f>'21'!#REF!</f>
        <v>#REF!</v>
      </c>
      <c r="Z66" s="162" t="e">
        <f>'22'!#REF!</f>
        <v>#REF!</v>
      </c>
      <c r="AA66" s="162" t="e">
        <f>'23'!#REF!</f>
        <v>#REF!</v>
      </c>
      <c r="AB66" s="162" t="e">
        <f>'24'!#REF!</f>
        <v>#REF!</v>
      </c>
      <c r="AC66" s="162" t="e">
        <f>'25'!#REF!</f>
        <v>#REF!</v>
      </c>
      <c r="AD66" s="162" t="e">
        <f>'26'!#REF!</f>
        <v>#REF!</v>
      </c>
      <c r="AE66" s="162" t="e">
        <f>'27'!#REF!</f>
        <v>#REF!</v>
      </c>
      <c r="AF66" s="162" t="e">
        <f>'28'!#REF!</f>
        <v>#REF!</v>
      </c>
      <c r="AG66" s="162" t="e">
        <f>'29'!#REF!</f>
        <v>#REF!</v>
      </c>
      <c r="AH66" s="162" t="e">
        <f>'30'!#REF!</f>
        <v>#REF!</v>
      </c>
      <c r="AI66" s="162" t="e">
        <f>'31'!#REF!</f>
        <v>#REF!</v>
      </c>
      <c r="AJ66" s="162" t="e">
        <f>'32'!#REF!</f>
        <v>#REF!</v>
      </c>
      <c r="AK66" s="162" t="e">
        <f>'33'!#REF!</f>
        <v>#REF!</v>
      </c>
      <c r="AL66" s="162" t="e">
        <f>'34'!#REF!</f>
        <v>#REF!</v>
      </c>
      <c r="AM66" s="162" t="e">
        <f>'35'!#REF!</f>
        <v>#REF!</v>
      </c>
      <c r="AN66" s="162" t="str">
        <f>'36'!AI65</f>
        <v/>
      </c>
      <c r="AO66" s="162" t="str">
        <f>'37'!AI66</f>
        <v/>
      </c>
      <c r="AP66" s="162" t="str">
        <f>'38'!AI66</f>
        <v/>
      </c>
      <c r="AQ66" s="162" t="str">
        <f>'39'!AI66</f>
        <v/>
      </c>
      <c r="AR66" s="162" t="str">
        <f>'40'!AI66</f>
        <v/>
      </c>
    </row>
    <row r="67" spans="1:44" s="2" customFormat="1" ht="18" hidden="1" x14ac:dyDescent="0.25">
      <c r="A67"/>
      <c r="B67" s="1"/>
      <c r="C67" s="131">
        <f>Référentiel!C56</f>
        <v>0</v>
      </c>
      <c r="D67" s="124" t="str">
        <f t="shared" si="2"/>
        <v/>
      </c>
      <c r="E67" s="162" t="e">
        <f>'1'!#REF!</f>
        <v>#REF!</v>
      </c>
      <c r="F67" s="160" t="e">
        <f>'2'!#REF!</f>
        <v>#REF!</v>
      </c>
      <c r="G67" s="162" t="e">
        <f>'3'!#REF!</f>
        <v>#REF!</v>
      </c>
      <c r="H67" s="160" t="e">
        <f>'4'!#REF!</f>
        <v>#REF!</v>
      </c>
      <c r="I67" s="162" t="e">
        <f>'5'!#REF!</f>
        <v>#REF!</v>
      </c>
      <c r="J67" s="162" t="e">
        <f>'6'!#REF!</f>
        <v>#REF!</v>
      </c>
      <c r="K67" s="162" t="e">
        <f>'7'!#REF!</f>
        <v>#REF!</v>
      </c>
      <c r="L67" s="162" t="e">
        <f>'8'!#REF!</f>
        <v>#REF!</v>
      </c>
      <c r="M67" s="162" t="e">
        <f>'9'!#REF!</f>
        <v>#REF!</v>
      </c>
      <c r="N67" s="162" t="e">
        <f>'10'!#REF!</f>
        <v>#REF!</v>
      </c>
      <c r="O67" s="162" t="e">
        <f>'11'!#REF!</f>
        <v>#REF!</v>
      </c>
      <c r="P67" s="162" t="e">
        <f>'12'!#REF!</f>
        <v>#REF!</v>
      </c>
      <c r="Q67" s="162" t="e">
        <f>'13'!#REF!</f>
        <v>#REF!</v>
      </c>
      <c r="R67" s="162" t="e">
        <f>'14'!#REF!</f>
        <v>#REF!</v>
      </c>
      <c r="S67" s="162" t="e">
        <f>'15'!#REF!</f>
        <v>#REF!</v>
      </c>
      <c r="T67" s="162" t="e">
        <f>'16'!#REF!</f>
        <v>#REF!</v>
      </c>
      <c r="U67" s="162" t="e">
        <f>'17'!#REF!</f>
        <v>#REF!</v>
      </c>
      <c r="V67" s="162" t="e">
        <f>'18'!#REF!</f>
        <v>#REF!</v>
      </c>
      <c r="W67" s="162" t="e">
        <f>'19'!#REF!</f>
        <v>#REF!</v>
      </c>
      <c r="X67" s="162" t="e">
        <f>'20'!#REF!</f>
        <v>#REF!</v>
      </c>
      <c r="Y67" s="162" t="e">
        <f>'21'!#REF!</f>
        <v>#REF!</v>
      </c>
      <c r="Z67" s="162" t="e">
        <f>'22'!#REF!</f>
        <v>#REF!</v>
      </c>
      <c r="AA67" s="162" t="e">
        <f>'23'!#REF!</f>
        <v>#REF!</v>
      </c>
      <c r="AB67" s="162" t="e">
        <f>'24'!#REF!</f>
        <v>#REF!</v>
      </c>
      <c r="AC67" s="162" t="e">
        <f>'25'!#REF!</f>
        <v>#REF!</v>
      </c>
      <c r="AD67" s="162" t="e">
        <f>'26'!#REF!</f>
        <v>#REF!</v>
      </c>
      <c r="AE67" s="162" t="e">
        <f>'27'!#REF!</f>
        <v>#REF!</v>
      </c>
      <c r="AF67" s="162" t="e">
        <f>'28'!#REF!</f>
        <v>#REF!</v>
      </c>
      <c r="AG67" s="162" t="e">
        <f>'29'!#REF!</f>
        <v>#REF!</v>
      </c>
      <c r="AH67" s="162" t="e">
        <f>'30'!#REF!</f>
        <v>#REF!</v>
      </c>
      <c r="AI67" s="162" t="e">
        <f>'31'!#REF!</f>
        <v>#REF!</v>
      </c>
      <c r="AJ67" s="162" t="e">
        <f>'32'!#REF!</f>
        <v>#REF!</v>
      </c>
      <c r="AK67" s="162" t="e">
        <f>'33'!#REF!</f>
        <v>#REF!</v>
      </c>
      <c r="AL67" s="162" t="e">
        <f>'34'!#REF!</f>
        <v>#REF!</v>
      </c>
      <c r="AM67" s="162" t="e">
        <f>'35'!#REF!</f>
        <v>#REF!</v>
      </c>
      <c r="AN67" s="162" t="str">
        <f>'36'!AI66</f>
        <v/>
      </c>
      <c r="AO67" s="162" t="str">
        <f>'37'!AI67</f>
        <v/>
      </c>
      <c r="AP67" s="162" t="str">
        <f>'38'!AI67</f>
        <v/>
      </c>
      <c r="AQ67" s="162" t="str">
        <f>'39'!AI67</f>
        <v/>
      </c>
      <c r="AR67" s="162" t="str">
        <f>'40'!AI67</f>
        <v/>
      </c>
    </row>
    <row r="68" spans="1:44" s="2" customFormat="1" ht="18" hidden="1" x14ac:dyDescent="0.25">
      <c r="A68"/>
      <c r="B68" s="1"/>
      <c r="C68" s="131">
        <f>Référentiel!C57</f>
        <v>0</v>
      </c>
      <c r="D68" s="124" t="str">
        <f t="shared" si="2"/>
        <v/>
      </c>
      <c r="E68" s="162" t="e">
        <f>'1'!#REF!</f>
        <v>#REF!</v>
      </c>
      <c r="F68" s="160" t="e">
        <f>'2'!#REF!</f>
        <v>#REF!</v>
      </c>
      <c r="G68" s="162" t="e">
        <f>'3'!#REF!</f>
        <v>#REF!</v>
      </c>
      <c r="H68" s="160" t="e">
        <f>'4'!#REF!</f>
        <v>#REF!</v>
      </c>
      <c r="I68" s="162" t="e">
        <f>'5'!#REF!</f>
        <v>#REF!</v>
      </c>
      <c r="J68" s="162" t="e">
        <f>'6'!#REF!</f>
        <v>#REF!</v>
      </c>
      <c r="K68" s="162" t="e">
        <f>'7'!#REF!</f>
        <v>#REF!</v>
      </c>
      <c r="L68" s="162" t="e">
        <f>'8'!#REF!</f>
        <v>#REF!</v>
      </c>
      <c r="M68" s="162" t="e">
        <f>'9'!#REF!</f>
        <v>#REF!</v>
      </c>
      <c r="N68" s="162" t="e">
        <f>'10'!#REF!</f>
        <v>#REF!</v>
      </c>
      <c r="O68" s="162" t="e">
        <f>'11'!#REF!</f>
        <v>#REF!</v>
      </c>
      <c r="P68" s="162" t="e">
        <f>'12'!#REF!</f>
        <v>#REF!</v>
      </c>
      <c r="Q68" s="162" t="e">
        <f>'13'!#REF!</f>
        <v>#REF!</v>
      </c>
      <c r="R68" s="162" t="e">
        <f>'14'!#REF!</f>
        <v>#REF!</v>
      </c>
      <c r="S68" s="162" t="e">
        <f>'15'!#REF!</f>
        <v>#REF!</v>
      </c>
      <c r="T68" s="162" t="e">
        <f>'16'!#REF!</f>
        <v>#REF!</v>
      </c>
      <c r="U68" s="162" t="e">
        <f>'17'!#REF!</f>
        <v>#REF!</v>
      </c>
      <c r="V68" s="162" t="e">
        <f>'18'!#REF!</f>
        <v>#REF!</v>
      </c>
      <c r="W68" s="162" t="e">
        <f>'19'!#REF!</f>
        <v>#REF!</v>
      </c>
      <c r="X68" s="162" t="e">
        <f>'20'!#REF!</f>
        <v>#REF!</v>
      </c>
      <c r="Y68" s="162" t="e">
        <f>'21'!#REF!</f>
        <v>#REF!</v>
      </c>
      <c r="Z68" s="162" t="e">
        <f>'22'!#REF!</f>
        <v>#REF!</v>
      </c>
      <c r="AA68" s="162" t="e">
        <f>'23'!#REF!</f>
        <v>#REF!</v>
      </c>
      <c r="AB68" s="162" t="e">
        <f>'24'!#REF!</f>
        <v>#REF!</v>
      </c>
      <c r="AC68" s="162" t="e">
        <f>'25'!#REF!</f>
        <v>#REF!</v>
      </c>
      <c r="AD68" s="162" t="e">
        <f>'26'!#REF!</f>
        <v>#REF!</v>
      </c>
      <c r="AE68" s="162" t="e">
        <f>'27'!#REF!</f>
        <v>#REF!</v>
      </c>
      <c r="AF68" s="162" t="e">
        <f>'28'!#REF!</f>
        <v>#REF!</v>
      </c>
      <c r="AG68" s="162" t="e">
        <f>'29'!#REF!</f>
        <v>#REF!</v>
      </c>
      <c r="AH68" s="162" t="e">
        <f>'30'!#REF!</f>
        <v>#REF!</v>
      </c>
      <c r="AI68" s="162" t="e">
        <f>'31'!#REF!</f>
        <v>#REF!</v>
      </c>
      <c r="AJ68" s="162" t="e">
        <f>'32'!#REF!</f>
        <v>#REF!</v>
      </c>
      <c r="AK68" s="162" t="e">
        <f>'33'!#REF!</f>
        <v>#REF!</v>
      </c>
      <c r="AL68" s="162" t="e">
        <f>'34'!#REF!</f>
        <v>#REF!</v>
      </c>
      <c r="AM68" s="162" t="e">
        <f>'35'!#REF!</f>
        <v>#REF!</v>
      </c>
      <c r="AN68" s="162" t="str">
        <f>'36'!AI67</f>
        <v/>
      </c>
      <c r="AO68" s="162" t="str">
        <f>'37'!AI68</f>
        <v/>
      </c>
      <c r="AP68" s="162" t="str">
        <f>'38'!AI68</f>
        <v/>
      </c>
      <c r="AQ68" s="162" t="str">
        <f>'39'!AI68</f>
        <v/>
      </c>
      <c r="AR68" s="162" t="str">
        <f>'40'!AI68</f>
        <v/>
      </c>
    </row>
    <row r="69" spans="1:44" s="2" customFormat="1" ht="18" hidden="1" x14ac:dyDescent="0.25">
      <c r="A69"/>
      <c r="B69" s="1"/>
      <c r="C69" s="131">
        <f>Référentiel!C58</f>
        <v>0</v>
      </c>
      <c r="D69" s="124" t="str">
        <f t="shared" si="2"/>
        <v/>
      </c>
      <c r="E69" s="162" t="e">
        <f>'1'!#REF!</f>
        <v>#REF!</v>
      </c>
      <c r="F69" s="160" t="e">
        <f>'2'!#REF!</f>
        <v>#REF!</v>
      </c>
      <c r="G69" s="162" t="e">
        <f>'3'!#REF!</f>
        <v>#REF!</v>
      </c>
      <c r="H69" s="160" t="e">
        <f>'4'!#REF!</f>
        <v>#REF!</v>
      </c>
      <c r="I69" s="162" t="e">
        <f>'5'!#REF!</f>
        <v>#REF!</v>
      </c>
      <c r="J69" s="162" t="e">
        <f>'6'!#REF!</f>
        <v>#REF!</v>
      </c>
      <c r="K69" s="162" t="e">
        <f>'7'!#REF!</f>
        <v>#REF!</v>
      </c>
      <c r="L69" s="162" t="e">
        <f>'8'!#REF!</f>
        <v>#REF!</v>
      </c>
      <c r="M69" s="162" t="e">
        <f>'9'!#REF!</f>
        <v>#REF!</v>
      </c>
      <c r="N69" s="162" t="e">
        <f>'10'!#REF!</f>
        <v>#REF!</v>
      </c>
      <c r="O69" s="162" t="e">
        <f>'11'!#REF!</f>
        <v>#REF!</v>
      </c>
      <c r="P69" s="162" t="e">
        <f>'12'!#REF!</f>
        <v>#REF!</v>
      </c>
      <c r="Q69" s="162" t="e">
        <f>'13'!#REF!</f>
        <v>#REF!</v>
      </c>
      <c r="R69" s="162" t="e">
        <f>'14'!#REF!</f>
        <v>#REF!</v>
      </c>
      <c r="S69" s="162" t="e">
        <f>'15'!#REF!</f>
        <v>#REF!</v>
      </c>
      <c r="T69" s="162" t="e">
        <f>'16'!#REF!</f>
        <v>#REF!</v>
      </c>
      <c r="U69" s="162" t="e">
        <f>'17'!#REF!</f>
        <v>#REF!</v>
      </c>
      <c r="V69" s="162" t="e">
        <f>'18'!#REF!</f>
        <v>#REF!</v>
      </c>
      <c r="W69" s="162" t="e">
        <f>'19'!#REF!</f>
        <v>#REF!</v>
      </c>
      <c r="X69" s="162" t="e">
        <f>'20'!#REF!</f>
        <v>#REF!</v>
      </c>
      <c r="Y69" s="162" t="e">
        <f>'21'!#REF!</f>
        <v>#REF!</v>
      </c>
      <c r="Z69" s="162" t="e">
        <f>'22'!#REF!</f>
        <v>#REF!</v>
      </c>
      <c r="AA69" s="162" t="e">
        <f>'23'!#REF!</f>
        <v>#REF!</v>
      </c>
      <c r="AB69" s="162" t="e">
        <f>'24'!#REF!</f>
        <v>#REF!</v>
      </c>
      <c r="AC69" s="162" t="e">
        <f>'25'!#REF!</f>
        <v>#REF!</v>
      </c>
      <c r="AD69" s="162" t="e">
        <f>'26'!#REF!</f>
        <v>#REF!</v>
      </c>
      <c r="AE69" s="162" t="e">
        <f>'27'!#REF!</f>
        <v>#REF!</v>
      </c>
      <c r="AF69" s="162" t="e">
        <f>'28'!#REF!</f>
        <v>#REF!</v>
      </c>
      <c r="AG69" s="162" t="e">
        <f>'29'!#REF!</f>
        <v>#REF!</v>
      </c>
      <c r="AH69" s="162" t="e">
        <f>'30'!#REF!</f>
        <v>#REF!</v>
      </c>
      <c r="AI69" s="162" t="e">
        <f>'31'!#REF!</f>
        <v>#REF!</v>
      </c>
      <c r="AJ69" s="162" t="e">
        <f>'32'!#REF!</f>
        <v>#REF!</v>
      </c>
      <c r="AK69" s="162" t="e">
        <f>'33'!#REF!</f>
        <v>#REF!</v>
      </c>
      <c r="AL69" s="162" t="e">
        <f>'34'!#REF!</f>
        <v>#REF!</v>
      </c>
      <c r="AM69" s="162" t="e">
        <f>'35'!#REF!</f>
        <v>#REF!</v>
      </c>
      <c r="AN69" s="162" t="str">
        <f>'36'!AI68</f>
        <v/>
      </c>
      <c r="AO69" s="162" t="str">
        <f>'37'!AI69</f>
        <v/>
      </c>
      <c r="AP69" s="162" t="str">
        <f>'38'!AI69</f>
        <v/>
      </c>
      <c r="AQ69" s="162" t="str">
        <f>'39'!AI69</f>
        <v/>
      </c>
      <c r="AR69" s="162" t="str">
        <f>'40'!AI69</f>
        <v/>
      </c>
    </row>
    <row r="70" spans="1:44" s="2" customFormat="1" ht="18" hidden="1" x14ac:dyDescent="0.25">
      <c r="A70"/>
      <c r="B70" s="1"/>
      <c r="C70" s="131">
        <f>Référentiel!C59</f>
        <v>0</v>
      </c>
      <c r="D70" s="124" t="str">
        <f t="shared" si="2"/>
        <v/>
      </c>
      <c r="E70" s="162" t="e">
        <f>'1'!#REF!</f>
        <v>#REF!</v>
      </c>
      <c r="F70" s="160" t="e">
        <f>'2'!#REF!</f>
        <v>#REF!</v>
      </c>
      <c r="G70" s="162" t="e">
        <f>'3'!#REF!</f>
        <v>#REF!</v>
      </c>
      <c r="H70" s="160" t="e">
        <f>'4'!#REF!</f>
        <v>#REF!</v>
      </c>
      <c r="I70" s="162" t="e">
        <f>'5'!#REF!</f>
        <v>#REF!</v>
      </c>
      <c r="J70" s="162" t="e">
        <f>'6'!#REF!</f>
        <v>#REF!</v>
      </c>
      <c r="K70" s="162" t="e">
        <f>'7'!#REF!</f>
        <v>#REF!</v>
      </c>
      <c r="L70" s="162" t="e">
        <f>'8'!#REF!</f>
        <v>#REF!</v>
      </c>
      <c r="M70" s="162" t="e">
        <f>'9'!#REF!</f>
        <v>#REF!</v>
      </c>
      <c r="N70" s="162" t="e">
        <f>'10'!#REF!</f>
        <v>#REF!</v>
      </c>
      <c r="O70" s="162" t="e">
        <f>'11'!#REF!</f>
        <v>#REF!</v>
      </c>
      <c r="P70" s="162" t="e">
        <f>'12'!#REF!</f>
        <v>#REF!</v>
      </c>
      <c r="Q70" s="162" t="e">
        <f>'13'!#REF!</f>
        <v>#REF!</v>
      </c>
      <c r="R70" s="162" t="e">
        <f>'14'!#REF!</f>
        <v>#REF!</v>
      </c>
      <c r="S70" s="162" t="e">
        <f>'15'!#REF!</f>
        <v>#REF!</v>
      </c>
      <c r="T70" s="162" t="e">
        <f>'16'!#REF!</f>
        <v>#REF!</v>
      </c>
      <c r="U70" s="162" t="e">
        <f>'17'!#REF!</f>
        <v>#REF!</v>
      </c>
      <c r="V70" s="162" t="e">
        <f>'18'!#REF!</f>
        <v>#REF!</v>
      </c>
      <c r="W70" s="162" t="e">
        <f>'19'!#REF!</f>
        <v>#REF!</v>
      </c>
      <c r="X70" s="162" t="e">
        <f>'20'!#REF!</f>
        <v>#REF!</v>
      </c>
      <c r="Y70" s="162" t="e">
        <f>'21'!#REF!</f>
        <v>#REF!</v>
      </c>
      <c r="Z70" s="162" t="e">
        <f>'22'!#REF!</f>
        <v>#REF!</v>
      </c>
      <c r="AA70" s="162" t="e">
        <f>'23'!#REF!</f>
        <v>#REF!</v>
      </c>
      <c r="AB70" s="162" t="e">
        <f>'24'!#REF!</f>
        <v>#REF!</v>
      </c>
      <c r="AC70" s="162" t="e">
        <f>'25'!#REF!</f>
        <v>#REF!</v>
      </c>
      <c r="AD70" s="162" t="e">
        <f>'26'!#REF!</f>
        <v>#REF!</v>
      </c>
      <c r="AE70" s="162" t="e">
        <f>'27'!#REF!</f>
        <v>#REF!</v>
      </c>
      <c r="AF70" s="162" t="e">
        <f>'28'!#REF!</f>
        <v>#REF!</v>
      </c>
      <c r="AG70" s="162" t="e">
        <f>'29'!#REF!</f>
        <v>#REF!</v>
      </c>
      <c r="AH70" s="162" t="e">
        <f>'30'!#REF!</f>
        <v>#REF!</v>
      </c>
      <c r="AI70" s="162" t="e">
        <f>'31'!#REF!</f>
        <v>#REF!</v>
      </c>
      <c r="AJ70" s="162" t="e">
        <f>'32'!#REF!</f>
        <v>#REF!</v>
      </c>
      <c r="AK70" s="162" t="e">
        <f>'33'!#REF!</f>
        <v>#REF!</v>
      </c>
      <c r="AL70" s="162" t="e">
        <f>'34'!#REF!</f>
        <v>#REF!</v>
      </c>
      <c r="AM70" s="162" t="e">
        <f>'35'!#REF!</f>
        <v>#REF!</v>
      </c>
      <c r="AN70" s="162" t="str">
        <f>'36'!AI69</f>
        <v/>
      </c>
      <c r="AO70" s="162" t="str">
        <f>'37'!AI70</f>
        <v/>
      </c>
      <c r="AP70" s="162" t="str">
        <f>'38'!AI70</f>
        <v/>
      </c>
      <c r="AQ70" s="162" t="str">
        <f>'39'!AI70</f>
        <v/>
      </c>
      <c r="AR70" s="162" t="str">
        <f>'40'!AI70</f>
        <v/>
      </c>
    </row>
    <row r="71" spans="1:44" s="2" customFormat="1" ht="15.75" x14ac:dyDescent="0.25">
      <c r="A71"/>
      <c r="B71" s="1"/>
      <c r="C71" s="139"/>
      <c r="D71" s="123"/>
      <c r="E71" s="163"/>
      <c r="F71" s="161"/>
      <c r="G71" s="163"/>
      <c r="H71" s="161"/>
      <c r="I71" s="163"/>
      <c r="J71" s="163"/>
      <c r="K71" s="163"/>
      <c r="L71" s="163"/>
      <c r="M71" s="163"/>
      <c r="N71" s="163"/>
      <c r="O71" s="163"/>
      <c r="P71" s="163"/>
      <c r="Q71" s="163"/>
      <c r="R71" s="163"/>
      <c r="S71" s="163"/>
      <c r="T71" s="163"/>
      <c r="U71" s="163"/>
      <c r="V71" s="163"/>
      <c r="W71" s="163"/>
      <c r="X71" s="163"/>
      <c r="Y71" s="163"/>
      <c r="Z71" s="163"/>
      <c r="AA71" s="163"/>
      <c r="AB71" s="163"/>
      <c r="AC71" s="163"/>
      <c r="AD71" s="163"/>
      <c r="AE71" s="163"/>
      <c r="AF71" s="163"/>
      <c r="AG71" s="163"/>
      <c r="AH71" s="163"/>
      <c r="AI71" s="163"/>
      <c r="AJ71" s="163"/>
      <c r="AK71" s="163"/>
      <c r="AL71" s="163"/>
      <c r="AM71" s="163"/>
      <c r="AN71" s="163"/>
      <c r="AO71" s="163"/>
      <c r="AP71" s="163"/>
      <c r="AQ71" s="163"/>
      <c r="AR71" s="163"/>
    </row>
    <row r="72" spans="1:44" s="2" customFormat="1" ht="15.75" x14ac:dyDescent="0.25">
      <c r="A72"/>
      <c r="B72" s="1"/>
      <c r="C72" s="138" t="str">
        <f>Référentiel!C61</f>
        <v>Mise en attente</v>
      </c>
      <c r="D72" s="116">
        <f t="shared" ref="D72:D87" si="3">IFERROR(AVERAGE(E72:AR72),"")</f>
        <v>1</v>
      </c>
      <c r="E72" s="104">
        <f>'1'!AH39</f>
        <v>1</v>
      </c>
      <c r="F72" s="108" t="str">
        <f>'2'!AH39</f>
        <v/>
      </c>
      <c r="G72" s="104" t="str">
        <f>'3'!AH39</f>
        <v/>
      </c>
      <c r="H72" s="108" t="str">
        <f>'4'!AH39</f>
        <v/>
      </c>
      <c r="I72" s="104" t="str">
        <f>'5'!AH39</f>
        <v/>
      </c>
      <c r="J72" s="104" t="str">
        <f>'6'!AH39</f>
        <v/>
      </c>
      <c r="K72" s="104" t="str">
        <f>'7'!AH39</f>
        <v/>
      </c>
      <c r="L72" s="104" t="str">
        <f>'8'!AH39</f>
        <v/>
      </c>
      <c r="M72" s="104" t="str">
        <f>'9'!AH39</f>
        <v/>
      </c>
      <c r="N72" s="104" t="str">
        <f>'10'!AH39</f>
        <v/>
      </c>
      <c r="O72" s="104" t="str">
        <f>'11'!AH39</f>
        <v/>
      </c>
      <c r="P72" s="104" t="str">
        <f>'12'!AH39</f>
        <v/>
      </c>
      <c r="Q72" s="104" t="str">
        <f>'13'!AH39</f>
        <v/>
      </c>
      <c r="R72" s="104" t="str">
        <f>'14'!AH39</f>
        <v/>
      </c>
      <c r="S72" s="104" t="str">
        <f>'15'!AH39</f>
        <v/>
      </c>
      <c r="T72" s="104" t="str">
        <f>'16'!AH39</f>
        <v/>
      </c>
      <c r="U72" s="104" t="str">
        <f>'17'!AH39</f>
        <v/>
      </c>
      <c r="V72" s="104" t="str">
        <f>'18'!AH39</f>
        <v/>
      </c>
      <c r="W72" s="104" t="str">
        <f>'19'!AH39</f>
        <v/>
      </c>
      <c r="X72" s="104" t="str">
        <f>'20'!AH39</f>
        <v/>
      </c>
      <c r="Y72" s="104" t="str">
        <f>'21'!AH39</f>
        <v/>
      </c>
      <c r="Z72" s="104" t="str">
        <f>'22'!AH39</f>
        <v/>
      </c>
      <c r="AA72" s="104" t="str">
        <f>'23'!AH39</f>
        <v/>
      </c>
      <c r="AB72" s="104" t="str">
        <f>'24'!AH39</f>
        <v/>
      </c>
      <c r="AC72" s="104" t="str">
        <f>'25'!AH39</f>
        <v/>
      </c>
      <c r="AD72" s="104" t="str">
        <f>'26'!AH39</f>
        <v/>
      </c>
      <c r="AE72" s="104" t="str">
        <f>'27'!AH39</f>
        <v/>
      </c>
      <c r="AF72" s="104" t="str">
        <f>'28'!AH39</f>
        <v/>
      </c>
      <c r="AG72" s="104" t="str">
        <f>'29'!AH39</f>
        <v/>
      </c>
      <c r="AH72" s="104" t="str">
        <f>'30'!AH39</f>
        <v/>
      </c>
      <c r="AI72" s="104" t="str">
        <f>'31'!AH39</f>
        <v/>
      </c>
      <c r="AJ72" s="104" t="str">
        <f>'32'!AH39</f>
        <v/>
      </c>
      <c r="AK72" s="104" t="str">
        <f>'33'!AH39</f>
        <v/>
      </c>
      <c r="AL72" s="104" t="str">
        <f>'34'!AH39</f>
        <v/>
      </c>
      <c r="AM72" s="104" t="str">
        <f>'35'!AH39</f>
        <v/>
      </c>
      <c r="AN72" s="104" t="str">
        <f>'36'!AH71</f>
        <v/>
      </c>
      <c r="AO72" s="104" t="str">
        <f>'37'!AH72</f>
        <v/>
      </c>
      <c r="AP72" s="104" t="str">
        <f>'38'!AH72</f>
        <v/>
      </c>
      <c r="AQ72" s="104" t="str">
        <f>'39'!AH72</f>
        <v/>
      </c>
      <c r="AR72" s="104" t="str">
        <f>'40'!AH72</f>
        <v/>
      </c>
    </row>
    <row r="73" spans="1:44" s="2" customFormat="1" ht="18" x14ac:dyDescent="0.25">
      <c r="A73"/>
      <c r="B73" s="1"/>
      <c r="C73" s="131" t="str">
        <f>Référentiel!C65</f>
        <v>Mise en attente</v>
      </c>
      <c r="D73" s="124">
        <f t="shared" si="3"/>
        <v>1</v>
      </c>
      <c r="E73" s="162">
        <f>'1'!AI40</f>
        <v>1</v>
      </c>
      <c r="F73" s="160" t="str">
        <f>'2'!AI40</f>
        <v/>
      </c>
      <c r="G73" s="162" t="str">
        <f>'3'!AI40</f>
        <v/>
      </c>
      <c r="H73" s="160" t="str">
        <f>'4'!AI40</f>
        <v/>
      </c>
      <c r="I73" s="162" t="str">
        <f>'5'!AI40</f>
        <v/>
      </c>
      <c r="J73" s="162" t="str">
        <f>'6'!AI40</f>
        <v/>
      </c>
      <c r="K73" s="162" t="str">
        <f>'7'!AI40</f>
        <v/>
      </c>
      <c r="L73" s="162" t="str">
        <f>'8'!AI40</f>
        <v/>
      </c>
      <c r="M73" s="162" t="str">
        <f>'9'!AI40</f>
        <v/>
      </c>
      <c r="N73" s="162" t="str">
        <f>'10'!AI40</f>
        <v/>
      </c>
      <c r="O73" s="162" t="str">
        <f>'11'!AI40</f>
        <v/>
      </c>
      <c r="P73" s="162" t="str">
        <f>'12'!AI40</f>
        <v/>
      </c>
      <c r="Q73" s="162" t="str">
        <f>'13'!AI40</f>
        <v/>
      </c>
      <c r="R73" s="162" t="str">
        <f>'14'!AI40</f>
        <v/>
      </c>
      <c r="S73" s="162" t="str">
        <f>'15'!AI40</f>
        <v/>
      </c>
      <c r="T73" s="162" t="str">
        <f>'16'!AI40</f>
        <v/>
      </c>
      <c r="U73" s="162" t="str">
        <f>'17'!AI40</f>
        <v/>
      </c>
      <c r="V73" s="162" t="str">
        <f>'18'!AI40</f>
        <v/>
      </c>
      <c r="W73" s="162" t="str">
        <f>'19'!AI40</f>
        <v/>
      </c>
      <c r="X73" s="162" t="str">
        <f>'20'!AI40</f>
        <v/>
      </c>
      <c r="Y73" s="162" t="str">
        <f>'21'!AI40</f>
        <v/>
      </c>
      <c r="Z73" s="162" t="str">
        <f>'22'!AI40</f>
        <v/>
      </c>
      <c r="AA73" s="162" t="str">
        <f>'23'!AI40</f>
        <v/>
      </c>
      <c r="AB73" s="162" t="str">
        <f>'24'!AI40</f>
        <v/>
      </c>
      <c r="AC73" s="162" t="str">
        <f>'25'!AI40</f>
        <v/>
      </c>
      <c r="AD73" s="162" t="str">
        <f>'26'!AI40</f>
        <v/>
      </c>
      <c r="AE73" s="162" t="str">
        <f>'27'!AI40</f>
        <v/>
      </c>
      <c r="AF73" s="162" t="str">
        <f>'28'!AI40</f>
        <v/>
      </c>
      <c r="AG73" s="162" t="str">
        <f>'29'!AI40</f>
        <v/>
      </c>
      <c r="AH73" s="162" t="str">
        <f>'30'!AI40</f>
        <v/>
      </c>
      <c r="AI73" s="162" t="str">
        <f>'31'!AI40</f>
        <v/>
      </c>
      <c r="AJ73" s="162" t="str">
        <f>'32'!AI40</f>
        <v/>
      </c>
      <c r="AK73" s="162" t="str">
        <f>'33'!AI40</f>
        <v/>
      </c>
      <c r="AL73" s="162" t="str">
        <f>'34'!AI40</f>
        <v/>
      </c>
      <c r="AM73" s="162" t="str">
        <f>'35'!AI40</f>
        <v/>
      </c>
      <c r="AN73" s="162" t="str">
        <f>'36'!AI72</f>
        <v/>
      </c>
      <c r="AO73" s="162" t="str">
        <f>'37'!AI73</f>
        <v/>
      </c>
      <c r="AP73" s="162" t="str">
        <f>'38'!AI73</f>
        <v/>
      </c>
      <c r="AQ73" s="162" t="str">
        <f>'39'!AI73</f>
        <v/>
      </c>
      <c r="AR73" s="162" t="str">
        <f>'40'!AI73</f>
        <v/>
      </c>
    </row>
    <row r="74" spans="1:44" s="2" customFormat="1" ht="18" x14ac:dyDescent="0.25">
      <c r="A74"/>
      <c r="B74" s="1"/>
      <c r="C74" s="131" t="str">
        <f>Référentiel!C66</f>
        <v>Annonce de la mise en attente</v>
      </c>
      <c r="D74" s="124">
        <f t="shared" si="3"/>
        <v>1</v>
      </c>
      <c r="E74" s="162">
        <f>'1'!AI41</f>
        <v>1</v>
      </c>
      <c r="F74" s="160" t="str">
        <f>'2'!AI41</f>
        <v/>
      </c>
      <c r="G74" s="162" t="str">
        <f>'3'!AI41</f>
        <v/>
      </c>
      <c r="H74" s="160" t="str">
        <f>'4'!AI41</f>
        <v/>
      </c>
      <c r="I74" s="162" t="str">
        <f>'5'!AI41</f>
        <v/>
      </c>
      <c r="J74" s="162" t="str">
        <f>'6'!AI41</f>
        <v/>
      </c>
      <c r="K74" s="162" t="str">
        <f>'7'!AI41</f>
        <v/>
      </c>
      <c r="L74" s="162" t="str">
        <f>'8'!AI41</f>
        <v/>
      </c>
      <c r="M74" s="162" t="str">
        <f>'9'!AI41</f>
        <v/>
      </c>
      <c r="N74" s="162" t="str">
        <f>'10'!AI41</f>
        <v/>
      </c>
      <c r="O74" s="162" t="str">
        <f>'11'!AI41</f>
        <v/>
      </c>
      <c r="P74" s="162" t="str">
        <f>'12'!AI41</f>
        <v/>
      </c>
      <c r="Q74" s="162" t="str">
        <f>'13'!AI41</f>
        <v/>
      </c>
      <c r="R74" s="162" t="str">
        <f>'14'!AI41</f>
        <v/>
      </c>
      <c r="S74" s="162" t="str">
        <f>'15'!AI41</f>
        <v/>
      </c>
      <c r="T74" s="162" t="str">
        <f>'16'!AI41</f>
        <v/>
      </c>
      <c r="U74" s="162" t="str">
        <f>'17'!AI41</f>
        <v/>
      </c>
      <c r="V74" s="162" t="str">
        <f>'18'!AI41</f>
        <v/>
      </c>
      <c r="W74" s="162" t="str">
        <f>'19'!AI41</f>
        <v/>
      </c>
      <c r="X74" s="162" t="str">
        <f>'20'!AI41</f>
        <v/>
      </c>
      <c r="Y74" s="162" t="str">
        <f>'21'!AI41</f>
        <v/>
      </c>
      <c r="Z74" s="162" t="str">
        <f>'22'!AI41</f>
        <v/>
      </c>
      <c r="AA74" s="162" t="str">
        <f>'23'!AI41</f>
        <v/>
      </c>
      <c r="AB74" s="162" t="str">
        <f>'24'!AI41</f>
        <v/>
      </c>
      <c r="AC74" s="162" t="str">
        <f>'25'!AI41</f>
        <v/>
      </c>
      <c r="AD74" s="162" t="str">
        <f>'26'!AI41</f>
        <v/>
      </c>
      <c r="AE74" s="162" t="str">
        <f>'27'!AI41</f>
        <v/>
      </c>
      <c r="AF74" s="162" t="str">
        <f>'28'!AI41</f>
        <v/>
      </c>
      <c r="AG74" s="162" t="str">
        <f>'29'!AI41</f>
        <v/>
      </c>
      <c r="AH74" s="162" t="str">
        <f>'30'!AI41</f>
        <v/>
      </c>
      <c r="AI74" s="162" t="str">
        <f>'31'!AI41</f>
        <v/>
      </c>
      <c r="AJ74" s="162" t="str">
        <f>'32'!AI41</f>
        <v/>
      </c>
      <c r="AK74" s="162" t="str">
        <f>'33'!AI41</f>
        <v/>
      </c>
      <c r="AL74" s="162" t="str">
        <f>'34'!AI41</f>
        <v/>
      </c>
      <c r="AM74" s="162" t="str">
        <f>'35'!AI41</f>
        <v/>
      </c>
      <c r="AN74" s="162" t="str">
        <f>'36'!AI73</f>
        <v/>
      </c>
      <c r="AO74" s="162" t="str">
        <f>'37'!AI74</f>
        <v/>
      </c>
      <c r="AP74" s="162" t="str">
        <f>'38'!AI74</f>
        <v/>
      </c>
      <c r="AQ74" s="162" t="str">
        <f>'39'!AI74</f>
        <v/>
      </c>
      <c r="AR74" s="162" t="str">
        <f>'40'!AI74</f>
        <v/>
      </c>
    </row>
    <row r="75" spans="1:44" s="2" customFormat="1" ht="57" customHeight="1" x14ac:dyDescent="0.25">
      <c r="A75"/>
      <c r="B75" s="1"/>
      <c r="C75" s="131" t="str">
        <f>Référentiel!C67</f>
        <v>Pertinence de la mise en attente</v>
      </c>
      <c r="D75" s="124">
        <f t="shared" si="3"/>
        <v>1</v>
      </c>
      <c r="E75" s="162">
        <f>'1'!AI42</f>
        <v>1</v>
      </c>
      <c r="F75" s="160" t="str">
        <f>'2'!AI42</f>
        <v/>
      </c>
      <c r="G75" s="162" t="str">
        <f>'3'!AI42</f>
        <v/>
      </c>
      <c r="H75" s="160" t="str">
        <f>'4'!AI42</f>
        <v/>
      </c>
      <c r="I75" s="162" t="str">
        <f>'5'!AI42</f>
        <v/>
      </c>
      <c r="J75" s="162" t="str">
        <f>'6'!AI42</f>
        <v/>
      </c>
      <c r="K75" s="162" t="str">
        <f>'7'!AI42</f>
        <v/>
      </c>
      <c r="L75" s="162" t="str">
        <f>'8'!AI42</f>
        <v/>
      </c>
      <c r="M75" s="162" t="str">
        <f>'9'!AI42</f>
        <v/>
      </c>
      <c r="N75" s="162" t="str">
        <f>'10'!AI42</f>
        <v/>
      </c>
      <c r="O75" s="162" t="str">
        <f>'11'!AI42</f>
        <v/>
      </c>
      <c r="P75" s="162" t="str">
        <f>'12'!AI42</f>
        <v/>
      </c>
      <c r="Q75" s="162" t="str">
        <f>'13'!AI42</f>
        <v/>
      </c>
      <c r="R75" s="162" t="str">
        <f>'14'!AI42</f>
        <v/>
      </c>
      <c r="S75" s="162" t="str">
        <f>'15'!AI42</f>
        <v/>
      </c>
      <c r="T75" s="162" t="str">
        <f>'16'!AI42</f>
        <v/>
      </c>
      <c r="U75" s="162" t="str">
        <f>'17'!AI42</f>
        <v/>
      </c>
      <c r="V75" s="162" t="str">
        <f>'18'!AI42</f>
        <v/>
      </c>
      <c r="W75" s="162" t="str">
        <f>'19'!AI42</f>
        <v/>
      </c>
      <c r="X75" s="162" t="str">
        <f>'20'!AI42</f>
        <v/>
      </c>
      <c r="Y75" s="162" t="str">
        <f>'21'!AI42</f>
        <v/>
      </c>
      <c r="Z75" s="162" t="str">
        <f>'22'!AI42</f>
        <v/>
      </c>
      <c r="AA75" s="162" t="str">
        <f>'23'!AI42</f>
        <v/>
      </c>
      <c r="AB75" s="162" t="str">
        <f>'24'!AI42</f>
        <v/>
      </c>
      <c r="AC75" s="162" t="str">
        <f>'25'!AI42</f>
        <v/>
      </c>
      <c r="AD75" s="162" t="str">
        <f>'26'!AI42</f>
        <v/>
      </c>
      <c r="AE75" s="162" t="str">
        <f>'27'!AI42</f>
        <v/>
      </c>
      <c r="AF75" s="162" t="str">
        <f>'28'!AI42</f>
        <v/>
      </c>
      <c r="AG75" s="162" t="str">
        <f>'29'!AI42</f>
        <v/>
      </c>
      <c r="AH75" s="162" t="str">
        <f>'30'!AI42</f>
        <v/>
      </c>
      <c r="AI75" s="162" t="str">
        <f>'31'!AI42</f>
        <v/>
      </c>
      <c r="AJ75" s="162" t="str">
        <f>'32'!AI42</f>
        <v/>
      </c>
      <c r="AK75" s="162" t="str">
        <f>'33'!AI42</f>
        <v/>
      </c>
      <c r="AL75" s="162" t="str">
        <f>'34'!AI42</f>
        <v/>
      </c>
      <c r="AM75" s="162" t="str">
        <f>'35'!AI42</f>
        <v/>
      </c>
      <c r="AN75" s="162" t="str">
        <f>'36'!AI74</f>
        <v/>
      </c>
      <c r="AO75" s="162" t="str">
        <f>'37'!AI75</f>
        <v/>
      </c>
      <c r="AP75" s="162" t="str">
        <f>'38'!AI75</f>
        <v/>
      </c>
      <c r="AQ75" s="162" t="str">
        <f>'39'!AI75</f>
        <v/>
      </c>
      <c r="AR75" s="162" t="str">
        <f>'40'!AI75</f>
        <v/>
      </c>
    </row>
    <row r="76" spans="1:44" s="2" customFormat="1" ht="27" customHeight="1" x14ac:dyDescent="0.25">
      <c r="A76"/>
      <c r="B76" s="1"/>
      <c r="C76" s="131" t="str">
        <f>Référentiel!C68</f>
        <v>Gestion de la mise en attente</v>
      </c>
      <c r="D76" s="124">
        <f t="shared" si="3"/>
        <v>1</v>
      </c>
      <c r="E76" s="162">
        <f>'1'!AI43</f>
        <v>1</v>
      </c>
      <c r="F76" s="160" t="str">
        <f>'2'!AI43</f>
        <v/>
      </c>
      <c r="G76" s="162" t="str">
        <f>'3'!AI43</f>
        <v/>
      </c>
      <c r="H76" s="160" t="str">
        <f>'4'!AI43</f>
        <v/>
      </c>
      <c r="I76" s="162" t="str">
        <f>'5'!AI43</f>
        <v/>
      </c>
      <c r="J76" s="162" t="str">
        <f>'6'!AI43</f>
        <v/>
      </c>
      <c r="K76" s="162" t="str">
        <f>'7'!AI43</f>
        <v/>
      </c>
      <c r="L76" s="162" t="str">
        <f>'8'!AI43</f>
        <v/>
      </c>
      <c r="M76" s="162" t="str">
        <f>'9'!AI43</f>
        <v/>
      </c>
      <c r="N76" s="162" t="str">
        <f>'10'!AI43</f>
        <v/>
      </c>
      <c r="O76" s="162" t="str">
        <f>'11'!AI43</f>
        <v/>
      </c>
      <c r="P76" s="162" t="str">
        <f>'12'!AI43</f>
        <v/>
      </c>
      <c r="Q76" s="162" t="str">
        <f>'13'!AI43</f>
        <v/>
      </c>
      <c r="R76" s="162" t="str">
        <f>'14'!AI43</f>
        <v/>
      </c>
      <c r="S76" s="162" t="str">
        <f>'15'!AI43</f>
        <v/>
      </c>
      <c r="T76" s="162" t="str">
        <f>'16'!AI43</f>
        <v/>
      </c>
      <c r="U76" s="162" t="str">
        <f>'17'!AI43</f>
        <v/>
      </c>
      <c r="V76" s="162" t="str">
        <f>'18'!AI43</f>
        <v/>
      </c>
      <c r="W76" s="162" t="str">
        <f>'19'!AI43</f>
        <v/>
      </c>
      <c r="X76" s="162" t="str">
        <f>'20'!AI43</f>
        <v/>
      </c>
      <c r="Y76" s="162" t="str">
        <f>'21'!AI43</f>
        <v/>
      </c>
      <c r="Z76" s="162" t="str">
        <f>'22'!AI43</f>
        <v/>
      </c>
      <c r="AA76" s="162" t="str">
        <f>'23'!AI43</f>
        <v/>
      </c>
      <c r="AB76" s="162" t="str">
        <f>'24'!AI43</f>
        <v/>
      </c>
      <c r="AC76" s="162" t="str">
        <f>'25'!AI43</f>
        <v/>
      </c>
      <c r="AD76" s="162" t="str">
        <f>'26'!AI43</f>
        <v/>
      </c>
      <c r="AE76" s="162" t="str">
        <f>'27'!AI43</f>
        <v/>
      </c>
      <c r="AF76" s="162" t="str">
        <f>'28'!AI43</f>
        <v/>
      </c>
      <c r="AG76" s="162" t="str">
        <f>'29'!AI43</f>
        <v/>
      </c>
      <c r="AH76" s="162" t="str">
        <f>'30'!AI43</f>
        <v/>
      </c>
      <c r="AI76" s="162" t="str">
        <f>'31'!AI43</f>
        <v/>
      </c>
      <c r="AJ76" s="162" t="str">
        <f>'32'!AI43</f>
        <v/>
      </c>
      <c r="AK76" s="162" t="str">
        <f>'33'!AI43</f>
        <v/>
      </c>
      <c r="AL76" s="162" t="str">
        <f>'34'!AI43</f>
        <v/>
      </c>
      <c r="AM76" s="162" t="str">
        <f>'35'!AI43</f>
        <v/>
      </c>
      <c r="AN76" s="162" t="str">
        <f>'36'!AI75</f>
        <v/>
      </c>
      <c r="AO76" s="162" t="str">
        <f>'37'!AI76</f>
        <v/>
      </c>
      <c r="AP76" s="162" t="str">
        <f>'38'!AI76</f>
        <v/>
      </c>
      <c r="AQ76" s="162" t="str">
        <f>'39'!AI76</f>
        <v/>
      </c>
      <c r="AR76" s="162" t="str">
        <f>'40'!AI76</f>
        <v/>
      </c>
    </row>
    <row r="77" spans="1:44" s="2" customFormat="1" ht="21" customHeight="1" x14ac:dyDescent="0.25">
      <c r="A77"/>
      <c r="B77" s="1"/>
      <c r="C77" s="131" t="str">
        <f>Référentiel!C69</f>
        <v>Reprise définitive de la communication</v>
      </c>
      <c r="D77" s="124">
        <f t="shared" si="3"/>
        <v>1</v>
      </c>
      <c r="E77" s="162">
        <f>'1'!AI44</f>
        <v>1</v>
      </c>
      <c r="F77" s="160" t="str">
        <f>'2'!AI44</f>
        <v/>
      </c>
      <c r="G77" s="162" t="str">
        <f>'3'!AI44</f>
        <v/>
      </c>
      <c r="H77" s="160" t="str">
        <f>'4'!AI44</f>
        <v/>
      </c>
      <c r="I77" s="162" t="str">
        <f>'5'!AI44</f>
        <v/>
      </c>
      <c r="J77" s="162" t="str">
        <f>'6'!AI44</f>
        <v/>
      </c>
      <c r="K77" s="162" t="str">
        <f>'7'!AI44</f>
        <v/>
      </c>
      <c r="L77" s="162" t="str">
        <f>'8'!AI44</f>
        <v/>
      </c>
      <c r="M77" s="162" t="str">
        <f>'9'!AI44</f>
        <v/>
      </c>
      <c r="N77" s="162" t="str">
        <f>'10'!AI44</f>
        <v/>
      </c>
      <c r="O77" s="162" t="str">
        <f>'11'!AI44</f>
        <v/>
      </c>
      <c r="P77" s="162" t="str">
        <f>'12'!AI44</f>
        <v/>
      </c>
      <c r="Q77" s="162" t="str">
        <f>'13'!AI44</f>
        <v/>
      </c>
      <c r="R77" s="162" t="str">
        <f>'14'!AI44</f>
        <v/>
      </c>
      <c r="S77" s="162" t="str">
        <f>'15'!AI44</f>
        <v/>
      </c>
      <c r="T77" s="162" t="str">
        <f>'16'!AI44</f>
        <v/>
      </c>
      <c r="U77" s="162" t="str">
        <f>'17'!AI44</f>
        <v/>
      </c>
      <c r="V77" s="162" t="str">
        <f>'18'!AI44</f>
        <v/>
      </c>
      <c r="W77" s="162" t="str">
        <f>'19'!AI44</f>
        <v/>
      </c>
      <c r="X77" s="162" t="str">
        <f>'20'!AI44</f>
        <v/>
      </c>
      <c r="Y77" s="162" t="str">
        <f>'21'!AI44</f>
        <v/>
      </c>
      <c r="Z77" s="162" t="str">
        <f>'22'!AI44</f>
        <v/>
      </c>
      <c r="AA77" s="162" t="str">
        <f>'23'!AI44</f>
        <v/>
      </c>
      <c r="AB77" s="162" t="str">
        <f>'24'!AI44</f>
        <v/>
      </c>
      <c r="AC77" s="162" t="str">
        <f>'25'!AI44</f>
        <v/>
      </c>
      <c r="AD77" s="162" t="str">
        <f>'26'!AI44</f>
        <v/>
      </c>
      <c r="AE77" s="162" t="str">
        <f>'27'!AI44</f>
        <v/>
      </c>
      <c r="AF77" s="162" t="str">
        <f>'28'!AI44</f>
        <v/>
      </c>
      <c r="AG77" s="162" t="str">
        <f>'29'!AI44</f>
        <v/>
      </c>
      <c r="AH77" s="162" t="str">
        <f>'30'!AI44</f>
        <v/>
      </c>
      <c r="AI77" s="162" t="str">
        <f>'31'!AI44</f>
        <v/>
      </c>
      <c r="AJ77" s="162" t="str">
        <f>'32'!AI44</f>
        <v/>
      </c>
      <c r="AK77" s="162" t="str">
        <f>'33'!AI44</f>
        <v/>
      </c>
      <c r="AL77" s="162" t="str">
        <f>'34'!AI44</f>
        <v/>
      </c>
      <c r="AM77" s="162" t="str">
        <f>'35'!AI44</f>
        <v/>
      </c>
      <c r="AN77" s="162" t="str">
        <f>'36'!AI76</f>
        <v/>
      </c>
      <c r="AO77" s="162" t="str">
        <f>'37'!AI77</f>
        <v/>
      </c>
      <c r="AP77" s="162" t="str">
        <f>'38'!AI77</f>
        <v/>
      </c>
      <c r="AQ77" s="162" t="str">
        <f>'39'!AI77</f>
        <v/>
      </c>
      <c r="AR77" s="162" t="str">
        <f>'40'!AI77</f>
        <v/>
      </c>
    </row>
    <row r="78" spans="1:44" s="2" customFormat="1" ht="21.75" customHeight="1" x14ac:dyDescent="0.25">
      <c r="A78"/>
      <c r="B78" s="1"/>
      <c r="C78" s="131" t="str">
        <f>Référentiel!C70</f>
        <v>Temps d'attente</v>
      </c>
      <c r="D78" s="124">
        <f t="shared" si="3"/>
        <v>1</v>
      </c>
      <c r="E78" s="162">
        <f>'1'!AI45</f>
        <v>1</v>
      </c>
      <c r="F78" s="160" t="str">
        <f>'2'!AI45</f>
        <v/>
      </c>
      <c r="G78" s="162" t="str">
        <f>'3'!AI45</f>
        <v/>
      </c>
      <c r="H78" s="160" t="str">
        <f>'4'!AI45</f>
        <v/>
      </c>
      <c r="I78" s="162" t="str">
        <f>'5'!AI45</f>
        <v/>
      </c>
      <c r="J78" s="162" t="str">
        <f>'6'!AI45</f>
        <v/>
      </c>
      <c r="K78" s="162" t="str">
        <f>'7'!AI45</f>
        <v/>
      </c>
      <c r="L78" s="162" t="str">
        <f>'8'!AI45</f>
        <v/>
      </c>
      <c r="M78" s="162" t="str">
        <f>'9'!AI45</f>
        <v/>
      </c>
      <c r="N78" s="162" t="str">
        <f>'10'!AI45</f>
        <v/>
      </c>
      <c r="O78" s="162" t="str">
        <f>'11'!AI45</f>
        <v/>
      </c>
      <c r="P78" s="162" t="str">
        <f>'12'!AI45</f>
        <v/>
      </c>
      <c r="Q78" s="162" t="str">
        <f>'13'!AI45</f>
        <v/>
      </c>
      <c r="R78" s="162" t="str">
        <f>'14'!AI45</f>
        <v/>
      </c>
      <c r="S78" s="162" t="str">
        <f>'15'!AI45</f>
        <v/>
      </c>
      <c r="T78" s="162" t="str">
        <f>'16'!AI45</f>
        <v/>
      </c>
      <c r="U78" s="162" t="str">
        <f>'17'!AI45</f>
        <v/>
      </c>
      <c r="V78" s="162" t="str">
        <f>'18'!AI45</f>
        <v/>
      </c>
      <c r="W78" s="162" t="str">
        <f>'19'!AI45</f>
        <v/>
      </c>
      <c r="X78" s="162" t="str">
        <f>'20'!AI45</f>
        <v/>
      </c>
      <c r="Y78" s="162" t="str">
        <f>'21'!AI45</f>
        <v/>
      </c>
      <c r="Z78" s="162" t="str">
        <f>'22'!AI45</f>
        <v/>
      </c>
      <c r="AA78" s="162" t="str">
        <f>'23'!AI45</f>
        <v/>
      </c>
      <c r="AB78" s="162" t="str">
        <f>'24'!AI45</f>
        <v/>
      </c>
      <c r="AC78" s="162" t="str">
        <f>'25'!AI45</f>
        <v/>
      </c>
      <c r="AD78" s="162" t="str">
        <f>'26'!AI45</f>
        <v/>
      </c>
      <c r="AE78" s="162" t="str">
        <f>'27'!AI45</f>
        <v/>
      </c>
      <c r="AF78" s="162" t="str">
        <f>'28'!AI45</f>
        <v/>
      </c>
      <c r="AG78" s="162" t="str">
        <f>'29'!AI45</f>
        <v/>
      </c>
      <c r="AH78" s="162" t="str">
        <f>'30'!AI45</f>
        <v/>
      </c>
      <c r="AI78" s="162" t="str">
        <f>'31'!AI45</f>
        <v/>
      </c>
      <c r="AJ78" s="162" t="str">
        <f>'32'!AI45</f>
        <v/>
      </c>
      <c r="AK78" s="162" t="str">
        <f>'33'!AI45</f>
        <v/>
      </c>
      <c r="AL78" s="162" t="str">
        <f>'34'!AI45</f>
        <v/>
      </c>
      <c r="AM78" s="162" t="str">
        <f>'35'!AI45</f>
        <v/>
      </c>
      <c r="AN78" s="162" t="str">
        <f>'36'!AI77</f>
        <v/>
      </c>
      <c r="AO78" s="162" t="str">
        <f>'37'!AI78</f>
        <v/>
      </c>
      <c r="AP78" s="162" t="str">
        <f>'38'!AI78</f>
        <v/>
      </c>
      <c r="AQ78" s="162" t="str">
        <f>'39'!AI78</f>
        <v/>
      </c>
      <c r="AR78" s="162" t="str">
        <f>'40'!AI78</f>
        <v/>
      </c>
    </row>
    <row r="79" spans="1:44" s="2" customFormat="1" ht="21.75" hidden="1" customHeight="1" x14ac:dyDescent="0.25">
      <c r="A79"/>
      <c r="B79" s="1"/>
      <c r="C79" s="131" t="str">
        <f>Référentiel!C68</f>
        <v>Gestion de la mise en attente</v>
      </c>
      <c r="D79" s="124" t="str">
        <f t="shared" si="3"/>
        <v/>
      </c>
      <c r="E79" s="162" t="e">
        <f>'1'!#REF!</f>
        <v>#REF!</v>
      </c>
      <c r="F79" s="160" t="e">
        <f>'2'!#REF!</f>
        <v>#REF!</v>
      </c>
      <c r="G79" s="162" t="e">
        <f>'3'!#REF!</f>
        <v>#REF!</v>
      </c>
      <c r="H79" s="160" t="e">
        <f>'4'!#REF!</f>
        <v>#REF!</v>
      </c>
      <c r="I79" s="162" t="e">
        <f>'5'!#REF!</f>
        <v>#REF!</v>
      </c>
      <c r="J79" s="162" t="e">
        <f>'6'!#REF!</f>
        <v>#REF!</v>
      </c>
      <c r="K79" s="162" t="e">
        <f>'7'!#REF!</f>
        <v>#REF!</v>
      </c>
      <c r="L79" s="162" t="e">
        <f>'8'!#REF!</f>
        <v>#REF!</v>
      </c>
      <c r="M79" s="162" t="e">
        <f>'9'!#REF!</f>
        <v>#REF!</v>
      </c>
      <c r="N79" s="162" t="e">
        <f>'10'!#REF!</f>
        <v>#REF!</v>
      </c>
      <c r="O79" s="162" t="e">
        <f>'11'!#REF!</f>
        <v>#REF!</v>
      </c>
      <c r="P79" s="162" t="e">
        <f>'12'!#REF!</f>
        <v>#REF!</v>
      </c>
      <c r="Q79" s="162" t="e">
        <f>'13'!#REF!</f>
        <v>#REF!</v>
      </c>
      <c r="R79" s="162" t="e">
        <f>'14'!#REF!</f>
        <v>#REF!</v>
      </c>
      <c r="S79" s="162" t="e">
        <f>'15'!#REF!</f>
        <v>#REF!</v>
      </c>
      <c r="T79" s="162" t="e">
        <f>'16'!#REF!</f>
        <v>#REF!</v>
      </c>
      <c r="U79" s="162" t="e">
        <f>'17'!#REF!</f>
        <v>#REF!</v>
      </c>
      <c r="V79" s="162" t="e">
        <f>'18'!#REF!</f>
        <v>#REF!</v>
      </c>
      <c r="W79" s="162" t="e">
        <f>'19'!#REF!</f>
        <v>#REF!</v>
      </c>
      <c r="X79" s="162" t="e">
        <f>'20'!#REF!</f>
        <v>#REF!</v>
      </c>
      <c r="Y79" s="162" t="e">
        <f>'21'!#REF!</f>
        <v>#REF!</v>
      </c>
      <c r="Z79" s="162" t="e">
        <f>'22'!#REF!</f>
        <v>#REF!</v>
      </c>
      <c r="AA79" s="162" t="e">
        <f>'23'!#REF!</f>
        <v>#REF!</v>
      </c>
      <c r="AB79" s="162" t="e">
        <f>'24'!#REF!</f>
        <v>#REF!</v>
      </c>
      <c r="AC79" s="162" t="e">
        <f>'25'!#REF!</f>
        <v>#REF!</v>
      </c>
      <c r="AD79" s="162" t="e">
        <f>'26'!#REF!</f>
        <v>#REF!</v>
      </c>
      <c r="AE79" s="162" t="e">
        <f>'27'!#REF!</f>
        <v>#REF!</v>
      </c>
      <c r="AF79" s="162" t="e">
        <f>'28'!#REF!</f>
        <v>#REF!</v>
      </c>
      <c r="AG79" s="162" t="e">
        <f>'29'!#REF!</f>
        <v>#REF!</v>
      </c>
      <c r="AH79" s="162" t="e">
        <f>'30'!#REF!</f>
        <v>#REF!</v>
      </c>
      <c r="AI79" s="162" t="e">
        <f>'31'!#REF!</f>
        <v>#REF!</v>
      </c>
      <c r="AJ79" s="162" t="e">
        <f>'32'!#REF!</f>
        <v>#REF!</v>
      </c>
      <c r="AK79" s="162" t="e">
        <f>'33'!#REF!</f>
        <v>#REF!</v>
      </c>
      <c r="AL79" s="162" t="e">
        <f>'34'!#REF!</f>
        <v>#REF!</v>
      </c>
      <c r="AM79" s="162" t="e">
        <f>'35'!#REF!</f>
        <v>#REF!</v>
      </c>
      <c r="AN79" s="162" t="str">
        <f>'36'!AI78</f>
        <v/>
      </c>
      <c r="AO79" s="162" t="str">
        <f>'37'!AI79</f>
        <v/>
      </c>
      <c r="AP79" s="162" t="str">
        <f>'38'!AI79</f>
        <v/>
      </c>
      <c r="AQ79" s="162" t="str">
        <f>'39'!AI79</f>
        <v/>
      </c>
      <c r="AR79" s="162" t="str">
        <f>'40'!AI79</f>
        <v/>
      </c>
    </row>
    <row r="80" spans="1:44" s="2" customFormat="1" ht="30" hidden="1" customHeight="1" x14ac:dyDescent="0.25">
      <c r="A80"/>
      <c r="B80" s="1"/>
      <c r="C80" s="131" t="str">
        <f>Référentiel!C69</f>
        <v>Reprise définitive de la communication</v>
      </c>
      <c r="D80" s="124" t="str">
        <f t="shared" si="3"/>
        <v/>
      </c>
      <c r="E80" s="162" t="e">
        <f>'1'!#REF!</f>
        <v>#REF!</v>
      </c>
      <c r="F80" s="160" t="e">
        <f>'2'!#REF!</f>
        <v>#REF!</v>
      </c>
      <c r="G80" s="162" t="e">
        <f>'3'!#REF!</f>
        <v>#REF!</v>
      </c>
      <c r="H80" s="160" t="e">
        <f>'4'!#REF!</f>
        <v>#REF!</v>
      </c>
      <c r="I80" s="162" t="e">
        <f>'5'!#REF!</f>
        <v>#REF!</v>
      </c>
      <c r="J80" s="162" t="e">
        <f>'6'!#REF!</f>
        <v>#REF!</v>
      </c>
      <c r="K80" s="162" t="e">
        <f>'7'!#REF!</f>
        <v>#REF!</v>
      </c>
      <c r="L80" s="162" t="e">
        <f>'8'!#REF!</f>
        <v>#REF!</v>
      </c>
      <c r="M80" s="162" t="e">
        <f>'9'!#REF!</f>
        <v>#REF!</v>
      </c>
      <c r="N80" s="162" t="e">
        <f>'10'!#REF!</f>
        <v>#REF!</v>
      </c>
      <c r="O80" s="162" t="e">
        <f>'11'!#REF!</f>
        <v>#REF!</v>
      </c>
      <c r="P80" s="162" t="e">
        <f>'12'!#REF!</f>
        <v>#REF!</v>
      </c>
      <c r="Q80" s="162" t="e">
        <f>'13'!#REF!</f>
        <v>#REF!</v>
      </c>
      <c r="R80" s="162" t="e">
        <f>'14'!#REF!</f>
        <v>#REF!</v>
      </c>
      <c r="S80" s="162" t="e">
        <f>'15'!#REF!</f>
        <v>#REF!</v>
      </c>
      <c r="T80" s="162" t="e">
        <f>'16'!#REF!</f>
        <v>#REF!</v>
      </c>
      <c r="U80" s="162" t="e">
        <f>'17'!#REF!</f>
        <v>#REF!</v>
      </c>
      <c r="V80" s="162" t="e">
        <f>'18'!#REF!</f>
        <v>#REF!</v>
      </c>
      <c r="W80" s="162" t="e">
        <f>'19'!#REF!</f>
        <v>#REF!</v>
      </c>
      <c r="X80" s="162" t="e">
        <f>'20'!#REF!</f>
        <v>#REF!</v>
      </c>
      <c r="Y80" s="162" t="e">
        <f>'21'!#REF!</f>
        <v>#REF!</v>
      </c>
      <c r="Z80" s="162" t="e">
        <f>'22'!#REF!</f>
        <v>#REF!</v>
      </c>
      <c r="AA80" s="162" t="e">
        <f>'23'!#REF!</f>
        <v>#REF!</v>
      </c>
      <c r="AB80" s="162" t="e">
        <f>'24'!#REF!</f>
        <v>#REF!</v>
      </c>
      <c r="AC80" s="162" t="e">
        <f>'25'!#REF!</f>
        <v>#REF!</v>
      </c>
      <c r="AD80" s="162" t="e">
        <f>'26'!#REF!</f>
        <v>#REF!</v>
      </c>
      <c r="AE80" s="162" t="e">
        <f>'27'!#REF!</f>
        <v>#REF!</v>
      </c>
      <c r="AF80" s="162" t="e">
        <f>'28'!#REF!</f>
        <v>#REF!</v>
      </c>
      <c r="AG80" s="162" t="e">
        <f>'29'!#REF!</f>
        <v>#REF!</v>
      </c>
      <c r="AH80" s="162" t="e">
        <f>'30'!#REF!</f>
        <v>#REF!</v>
      </c>
      <c r="AI80" s="162" t="e">
        <f>'31'!#REF!</f>
        <v>#REF!</v>
      </c>
      <c r="AJ80" s="162" t="e">
        <f>'32'!#REF!</f>
        <v>#REF!</v>
      </c>
      <c r="AK80" s="162" t="e">
        <f>'33'!#REF!</f>
        <v>#REF!</v>
      </c>
      <c r="AL80" s="162" t="e">
        <f>'34'!#REF!</f>
        <v>#REF!</v>
      </c>
      <c r="AM80" s="162" t="e">
        <f>'35'!#REF!</f>
        <v>#REF!</v>
      </c>
      <c r="AN80" s="162" t="str">
        <f>'36'!AI79</f>
        <v/>
      </c>
      <c r="AO80" s="162" t="str">
        <f>'37'!AI80</f>
        <v/>
      </c>
      <c r="AP80" s="162" t="str">
        <f>'38'!AI80</f>
        <v/>
      </c>
      <c r="AQ80" s="162" t="str">
        <f>'39'!AI80</f>
        <v/>
      </c>
      <c r="AR80" s="162" t="str">
        <f>'40'!AI80</f>
        <v/>
      </c>
    </row>
    <row r="81" spans="1:44" s="2" customFormat="1" ht="18" hidden="1" customHeight="1" x14ac:dyDescent="0.25">
      <c r="A81"/>
      <c r="B81" s="1"/>
      <c r="C81" s="131" t="str">
        <f>Référentiel!C70</f>
        <v>Temps d'attente</v>
      </c>
      <c r="D81" s="124" t="str">
        <f t="shared" si="3"/>
        <v/>
      </c>
      <c r="E81" s="162" t="e">
        <f>'1'!#REF!</f>
        <v>#REF!</v>
      </c>
      <c r="F81" s="160" t="e">
        <f>'2'!#REF!</f>
        <v>#REF!</v>
      </c>
      <c r="G81" s="162" t="e">
        <f>'3'!#REF!</f>
        <v>#REF!</v>
      </c>
      <c r="H81" s="160" t="e">
        <f>'4'!#REF!</f>
        <v>#REF!</v>
      </c>
      <c r="I81" s="162" t="e">
        <f>'5'!#REF!</f>
        <v>#REF!</v>
      </c>
      <c r="J81" s="162" t="e">
        <f>'6'!#REF!</f>
        <v>#REF!</v>
      </c>
      <c r="K81" s="162" t="e">
        <f>'7'!#REF!</f>
        <v>#REF!</v>
      </c>
      <c r="L81" s="162" t="e">
        <f>'8'!#REF!</f>
        <v>#REF!</v>
      </c>
      <c r="M81" s="162" t="e">
        <f>'9'!#REF!</f>
        <v>#REF!</v>
      </c>
      <c r="N81" s="162" t="e">
        <f>'10'!#REF!</f>
        <v>#REF!</v>
      </c>
      <c r="O81" s="162" t="e">
        <f>'11'!#REF!</f>
        <v>#REF!</v>
      </c>
      <c r="P81" s="162" t="e">
        <f>'12'!#REF!</f>
        <v>#REF!</v>
      </c>
      <c r="Q81" s="162" t="e">
        <f>'13'!#REF!</f>
        <v>#REF!</v>
      </c>
      <c r="R81" s="162" t="e">
        <f>'14'!#REF!</f>
        <v>#REF!</v>
      </c>
      <c r="S81" s="162" t="e">
        <f>'15'!#REF!</f>
        <v>#REF!</v>
      </c>
      <c r="T81" s="162" t="e">
        <f>'16'!#REF!</f>
        <v>#REF!</v>
      </c>
      <c r="U81" s="162" t="e">
        <f>'17'!#REF!</f>
        <v>#REF!</v>
      </c>
      <c r="V81" s="162" t="e">
        <f>'18'!#REF!</f>
        <v>#REF!</v>
      </c>
      <c r="W81" s="162" t="e">
        <f>'19'!#REF!</f>
        <v>#REF!</v>
      </c>
      <c r="X81" s="162" t="e">
        <f>'20'!#REF!</f>
        <v>#REF!</v>
      </c>
      <c r="Y81" s="162" t="e">
        <f>'21'!#REF!</f>
        <v>#REF!</v>
      </c>
      <c r="Z81" s="162" t="e">
        <f>'22'!#REF!</f>
        <v>#REF!</v>
      </c>
      <c r="AA81" s="162" t="e">
        <f>'23'!#REF!</f>
        <v>#REF!</v>
      </c>
      <c r="AB81" s="162" t="e">
        <f>'24'!#REF!</f>
        <v>#REF!</v>
      </c>
      <c r="AC81" s="162" t="e">
        <f>'25'!#REF!</f>
        <v>#REF!</v>
      </c>
      <c r="AD81" s="162" t="e">
        <f>'26'!#REF!</f>
        <v>#REF!</v>
      </c>
      <c r="AE81" s="162" t="e">
        <f>'27'!#REF!</f>
        <v>#REF!</v>
      </c>
      <c r="AF81" s="162" t="e">
        <f>'28'!#REF!</f>
        <v>#REF!</v>
      </c>
      <c r="AG81" s="162" t="e">
        <f>'29'!#REF!</f>
        <v>#REF!</v>
      </c>
      <c r="AH81" s="162" t="e">
        <f>'30'!#REF!</f>
        <v>#REF!</v>
      </c>
      <c r="AI81" s="162" t="e">
        <f>'31'!#REF!</f>
        <v>#REF!</v>
      </c>
      <c r="AJ81" s="162" t="e">
        <f>'32'!#REF!</f>
        <v>#REF!</v>
      </c>
      <c r="AK81" s="162" t="e">
        <f>'33'!#REF!</f>
        <v>#REF!</v>
      </c>
      <c r="AL81" s="162" t="e">
        <f>'34'!#REF!</f>
        <v>#REF!</v>
      </c>
      <c r="AM81" s="162" t="e">
        <f>'35'!#REF!</f>
        <v>#REF!</v>
      </c>
      <c r="AN81" s="162" t="str">
        <f>'36'!AI80</f>
        <v/>
      </c>
      <c r="AO81" s="162" t="str">
        <f>'37'!AI81</f>
        <v/>
      </c>
      <c r="AP81" s="162" t="str">
        <f>'38'!AI81</f>
        <v/>
      </c>
      <c r="AQ81" s="162" t="str">
        <f>'39'!AI81</f>
        <v/>
      </c>
      <c r="AR81" s="162" t="str">
        <f>'40'!AI81</f>
        <v/>
      </c>
    </row>
    <row r="82" spans="1:44" s="2" customFormat="1" ht="19.5" hidden="1" customHeight="1" x14ac:dyDescent="0.25">
      <c r="A82"/>
      <c r="B82" s="1"/>
      <c r="C82" s="131">
        <f>Référentiel!C71</f>
        <v>0</v>
      </c>
      <c r="D82" s="124" t="str">
        <f t="shared" si="3"/>
        <v/>
      </c>
      <c r="E82" s="162" t="e">
        <f>'1'!#REF!</f>
        <v>#REF!</v>
      </c>
      <c r="F82" s="160" t="e">
        <f>'2'!#REF!</f>
        <v>#REF!</v>
      </c>
      <c r="G82" s="162" t="e">
        <f>'3'!#REF!</f>
        <v>#REF!</v>
      </c>
      <c r="H82" s="160" t="e">
        <f>'4'!#REF!</f>
        <v>#REF!</v>
      </c>
      <c r="I82" s="162" t="e">
        <f>'5'!#REF!</f>
        <v>#REF!</v>
      </c>
      <c r="J82" s="162" t="e">
        <f>'6'!#REF!</f>
        <v>#REF!</v>
      </c>
      <c r="K82" s="162" t="e">
        <f>'7'!#REF!</f>
        <v>#REF!</v>
      </c>
      <c r="L82" s="162" t="e">
        <f>'8'!#REF!</f>
        <v>#REF!</v>
      </c>
      <c r="M82" s="162" t="e">
        <f>'9'!#REF!</f>
        <v>#REF!</v>
      </c>
      <c r="N82" s="162" t="e">
        <f>'10'!#REF!</f>
        <v>#REF!</v>
      </c>
      <c r="O82" s="162" t="e">
        <f>'11'!#REF!</f>
        <v>#REF!</v>
      </c>
      <c r="P82" s="162" t="e">
        <f>'12'!#REF!</f>
        <v>#REF!</v>
      </c>
      <c r="Q82" s="162" t="e">
        <f>'13'!#REF!</f>
        <v>#REF!</v>
      </c>
      <c r="R82" s="162" t="e">
        <f>'14'!#REF!</f>
        <v>#REF!</v>
      </c>
      <c r="S82" s="162" t="e">
        <f>'15'!#REF!</f>
        <v>#REF!</v>
      </c>
      <c r="T82" s="162" t="e">
        <f>'16'!#REF!</f>
        <v>#REF!</v>
      </c>
      <c r="U82" s="162" t="e">
        <f>'17'!#REF!</f>
        <v>#REF!</v>
      </c>
      <c r="V82" s="162" t="e">
        <f>'18'!#REF!</f>
        <v>#REF!</v>
      </c>
      <c r="W82" s="162" t="e">
        <f>'19'!#REF!</f>
        <v>#REF!</v>
      </c>
      <c r="X82" s="162" t="e">
        <f>'20'!#REF!</f>
        <v>#REF!</v>
      </c>
      <c r="Y82" s="162" t="e">
        <f>'21'!#REF!</f>
        <v>#REF!</v>
      </c>
      <c r="Z82" s="162" t="e">
        <f>'22'!#REF!</f>
        <v>#REF!</v>
      </c>
      <c r="AA82" s="162" t="e">
        <f>'23'!#REF!</f>
        <v>#REF!</v>
      </c>
      <c r="AB82" s="162" t="e">
        <f>'24'!#REF!</f>
        <v>#REF!</v>
      </c>
      <c r="AC82" s="162" t="e">
        <f>'25'!#REF!</f>
        <v>#REF!</v>
      </c>
      <c r="AD82" s="162" t="e">
        <f>'26'!#REF!</f>
        <v>#REF!</v>
      </c>
      <c r="AE82" s="162" t="e">
        <f>'27'!#REF!</f>
        <v>#REF!</v>
      </c>
      <c r="AF82" s="162" t="e">
        <f>'28'!#REF!</f>
        <v>#REF!</v>
      </c>
      <c r="AG82" s="162" t="e">
        <f>'29'!#REF!</f>
        <v>#REF!</v>
      </c>
      <c r="AH82" s="162" t="e">
        <f>'30'!#REF!</f>
        <v>#REF!</v>
      </c>
      <c r="AI82" s="162" t="e">
        <f>'31'!#REF!</f>
        <v>#REF!</v>
      </c>
      <c r="AJ82" s="162" t="e">
        <f>'32'!#REF!</f>
        <v>#REF!</v>
      </c>
      <c r="AK82" s="162" t="e">
        <f>'33'!#REF!</f>
        <v>#REF!</v>
      </c>
      <c r="AL82" s="162" t="e">
        <f>'34'!#REF!</f>
        <v>#REF!</v>
      </c>
      <c r="AM82" s="162" t="e">
        <f>'35'!#REF!</f>
        <v>#REF!</v>
      </c>
      <c r="AN82" s="162" t="str">
        <f>'36'!AI81</f>
        <v/>
      </c>
      <c r="AO82" s="162" t="str">
        <f>'37'!AI82</f>
        <v/>
      </c>
      <c r="AP82" s="162" t="str">
        <f>'38'!AI82</f>
        <v/>
      </c>
      <c r="AQ82" s="162" t="str">
        <f>'39'!AI82</f>
        <v/>
      </c>
      <c r="AR82" s="162" t="str">
        <f>'40'!AI82</f>
        <v/>
      </c>
    </row>
    <row r="83" spans="1:44" s="2" customFormat="1" ht="27" hidden="1" customHeight="1" x14ac:dyDescent="0.25">
      <c r="A83"/>
      <c r="B83" s="1"/>
      <c r="C83" s="131">
        <f>Référentiel!C72</f>
        <v>0</v>
      </c>
      <c r="D83" s="124" t="str">
        <f t="shared" si="3"/>
        <v/>
      </c>
      <c r="E83" s="162" t="e">
        <f>'1'!#REF!</f>
        <v>#REF!</v>
      </c>
      <c r="F83" s="160" t="e">
        <f>'2'!#REF!</f>
        <v>#REF!</v>
      </c>
      <c r="G83" s="162" t="e">
        <f>'3'!#REF!</f>
        <v>#REF!</v>
      </c>
      <c r="H83" s="160" t="e">
        <f>'4'!#REF!</f>
        <v>#REF!</v>
      </c>
      <c r="I83" s="162" t="e">
        <f>'5'!#REF!</f>
        <v>#REF!</v>
      </c>
      <c r="J83" s="162" t="e">
        <f>'6'!#REF!</f>
        <v>#REF!</v>
      </c>
      <c r="K83" s="162" t="e">
        <f>'7'!#REF!</f>
        <v>#REF!</v>
      </c>
      <c r="L83" s="162" t="e">
        <f>'8'!#REF!</f>
        <v>#REF!</v>
      </c>
      <c r="M83" s="162" t="e">
        <f>'9'!#REF!</f>
        <v>#REF!</v>
      </c>
      <c r="N83" s="162" t="e">
        <f>'10'!#REF!</f>
        <v>#REF!</v>
      </c>
      <c r="O83" s="162" t="e">
        <f>'11'!#REF!</f>
        <v>#REF!</v>
      </c>
      <c r="P83" s="162" t="e">
        <f>'12'!#REF!</f>
        <v>#REF!</v>
      </c>
      <c r="Q83" s="162" t="e">
        <f>'13'!#REF!</f>
        <v>#REF!</v>
      </c>
      <c r="R83" s="162" t="e">
        <f>'14'!#REF!</f>
        <v>#REF!</v>
      </c>
      <c r="S83" s="162" t="e">
        <f>'15'!#REF!</f>
        <v>#REF!</v>
      </c>
      <c r="T83" s="162" t="e">
        <f>'16'!#REF!</f>
        <v>#REF!</v>
      </c>
      <c r="U83" s="162" t="e">
        <f>'17'!#REF!</f>
        <v>#REF!</v>
      </c>
      <c r="V83" s="162" t="e">
        <f>'18'!#REF!</f>
        <v>#REF!</v>
      </c>
      <c r="W83" s="162" t="e">
        <f>'19'!#REF!</f>
        <v>#REF!</v>
      </c>
      <c r="X83" s="162" t="e">
        <f>'20'!#REF!</f>
        <v>#REF!</v>
      </c>
      <c r="Y83" s="162" t="e">
        <f>'21'!#REF!</f>
        <v>#REF!</v>
      </c>
      <c r="Z83" s="162" t="e">
        <f>'22'!#REF!</f>
        <v>#REF!</v>
      </c>
      <c r="AA83" s="162" t="e">
        <f>'23'!#REF!</f>
        <v>#REF!</v>
      </c>
      <c r="AB83" s="162" t="e">
        <f>'24'!#REF!</f>
        <v>#REF!</v>
      </c>
      <c r="AC83" s="162" t="e">
        <f>'25'!#REF!</f>
        <v>#REF!</v>
      </c>
      <c r="AD83" s="162" t="e">
        <f>'26'!#REF!</f>
        <v>#REF!</v>
      </c>
      <c r="AE83" s="162" t="e">
        <f>'27'!#REF!</f>
        <v>#REF!</v>
      </c>
      <c r="AF83" s="162" t="e">
        <f>'28'!#REF!</f>
        <v>#REF!</v>
      </c>
      <c r="AG83" s="162" t="e">
        <f>'29'!#REF!</f>
        <v>#REF!</v>
      </c>
      <c r="AH83" s="162" t="e">
        <f>'30'!#REF!</f>
        <v>#REF!</v>
      </c>
      <c r="AI83" s="162" t="e">
        <f>'31'!#REF!</f>
        <v>#REF!</v>
      </c>
      <c r="AJ83" s="162" t="e">
        <f>'32'!#REF!</f>
        <v>#REF!</v>
      </c>
      <c r="AK83" s="162" t="e">
        <f>'33'!#REF!</f>
        <v>#REF!</v>
      </c>
      <c r="AL83" s="162" t="e">
        <f>'34'!#REF!</f>
        <v>#REF!</v>
      </c>
      <c r="AM83" s="162" t="e">
        <f>'35'!#REF!</f>
        <v>#REF!</v>
      </c>
      <c r="AN83" s="162" t="str">
        <f>'36'!AI82</f>
        <v/>
      </c>
      <c r="AO83" s="162" t="str">
        <f>'37'!AI83</f>
        <v/>
      </c>
      <c r="AP83" s="162" t="str">
        <f>'38'!AI83</f>
        <v/>
      </c>
      <c r="AQ83" s="162" t="str">
        <f>'39'!AI83</f>
        <v/>
      </c>
      <c r="AR83" s="162" t="str">
        <f>'40'!AI83</f>
        <v/>
      </c>
    </row>
    <row r="84" spans="1:44" s="2" customFormat="1" ht="21" hidden="1" customHeight="1" x14ac:dyDescent="0.25">
      <c r="A84"/>
      <c r="B84" s="1"/>
      <c r="C84" s="131">
        <f>Référentiel!C73</f>
        <v>0</v>
      </c>
      <c r="D84" s="124" t="str">
        <f t="shared" si="3"/>
        <v/>
      </c>
      <c r="E84" s="162" t="e">
        <f>'1'!#REF!</f>
        <v>#REF!</v>
      </c>
      <c r="F84" s="160" t="e">
        <f>'2'!#REF!</f>
        <v>#REF!</v>
      </c>
      <c r="G84" s="162" t="e">
        <f>'3'!#REF!</f>
        <v>#REF!</v>
      </c>
      <c r="H84" s="160" t="e">
        <f>'4'!#REF!</f>
        <v>#REF!</v>
      </c>
      <c r="I84" s="162" t="e">
        <f>'5'!#REF!</f>
        <v>#REF!</v>
      </c>
      <c r="J84" s="162" t="e">
        <f>'6'!#REF!</f>
        <v>#REF!</v>
      </c>
      <c r="K84" s="162" t="e">
        <f>'7'!#REF!</f>
        <v>#REF!</v>
      </c>
      <c r="L84" s="162" t="e">
        <f>'8'!#REF!</f>
        <v>#REF!</v>
      </c>
      <c r="M84" s="162" t="e">
        <f>'9'!#REF!</f>
        <v>#REF!</v>
      </c>
      <c r="N84" s="162" t="e">
        <f>'10'!#REF!</f>
        <v>#REF!</v>
      </c>
      <c r="O84" s="162" t="e">
        <f>'11'!#REF!</f>
        <v>#REF!</v>
      </c>
      <c r="P84" s="162" t="e">
        <f>'12'!#REF!</f>
        <v>#REF!</v>
      </c>
      <c r="Q84" s="162" t="e">
        <f>'13'!#REF!</f>
        <v>#REF!</v>
      </c>
      <c r="R84" s="162" t="e">
        <f>'14'!#REF!</f>
        <v>#REF!</v>
      </c>
      <c r="S84" s="162" t="e">
        <f>'15'!#REF!</f>
        <v>#REF!</v>
      </c>
      <c r="T84" s="162" t="e">
        <f>'16'!#REF!</f>
        <v>#REF!</v>
      </c>
      <c r="U84" s="162" t="e">
        <f>'17'!#REF!</f>
        <v>#REF!</v>
      </c>
      <c r="V84" s="162" t="e">
        <f>'18'!#REF!</f>
        <v>#REF!</v>
      </c>
      <c r="W84" s="162" t="e">
        <f>'19'!#REF!</f>
        <v>#REF!</v>
      </c>
      <c r="X84" s="162" t="e">
        <f>'20'!#REF!</f>
        <v>#REF!</v>
      </c>
      <c r="Y84" s="162" t="e">
        <f>'21'!#REF!</f>
        <v>#REF!</v>
      </c>
      <c r="Z84" s="162" t="e">
        <f>'22'!#REF!</f>
        <v>#REF!</v>
      </c>
      <c r="AA84" s="162" t="e">
        <f>'23'!#REF!</f>
        <v>#REF!</v>
      </c>
      <c r="AB84" s="162" t="e">
        <f>'24'!#REF!</f>
        <v>#REF!</v>
      </c>
      <c r="AC84" s="162" t="e">
        <f>'25'!#REF!</f>
        <v>#REF!</v>
      </c>
      <c r="AD84" s="162" t="e">
        <f>'26'!#REF!</f>
        <v>#REF!</v>
      </c>
      <c r="AE84" s="162" t="e">
        <f>'27'!#REF!</f>
        <v>#REF!</v>
      </c>
      <c r="AF84" s="162" t="e">
        <f>'28'!#REF!</f>
        <v>#REF!</v>
      </c>
      <c r="AG84" s="162" t="e">
        <f>'29'!#REF!</f>
        <v>#REF!</v>
      </c>
      <c r="AH84" s="162" t="e">
        <f>'30'!#REF!</f>
        <v>#REF!</v>
      </c>
      <c r="AI84" s="162" t="e">
        <f>'31'!#REF!</f>
        <v>#REF!</v>
      </c>
      <c r="AJ84" s="162" t="e">
        <f>'32'!#REF!</f>
        <v>#REF!</v>
      </c>
      <c r="AK84" s="162" t="e">
        <f>'33'!#REF!</f>
        <v>#REF!</v>
      </c>
      <c r="AL84" s="162" t="e">
        <f>'34'!#REF!</f>
        <v>#REF!</v>
      </c>
      <c r="AM84" s="162" t="e">
        <f>'35'!#REF!</f>
        <v>#REF!</v>
      </c>
      <c r="AN84" s="162" t="str">
        <f>'36'!AI83</f>
        <v/>
      </c>
      <c r="AO84" s="162" t="str">
        <f>'37'!AI84</f>
        <v/>
      </c>
      <c r="AP84" s="162" t="str">
        <f>'38'!AI84</f>
        <v/>
      </c>
      <c r="AQ84" s="162" t="str">
        <f>'39'!AI84</f>
        <v/>
      </c>
      <c r="AR84" s="162" t="str">
        <f>'40'!AI84</f>
        <v/>
      </c>
    </row>
    <row r="85" spans="1:44" s="2" customFormat="1" ht="15" hidden="1" customHeight="1" x14ac:dyDescent="0.25">
      <c r="A85"/>
      <c r="B85" s="1"/>
      <c r="C85" s="131">
        <f>Référentiel!C74</f>
        <v>0</v>
      </c>
      <c r="D85" s="124" t="str">
        <f t="shared" si="3"/>
        <v/>
      </c>
      <c r="E85" s="162" t="e">
        <f>'1'!#REF!</f>
        <v>#REF!</v>
      </c>
      <c r="F85" s="160" t="e">
        <f>'2'!#REF!</f>
        <v>#REF!</v>
      </c>
      <c r="G85" s="162" t="e">
        <f>'3'!#REF!</f>
        <v>#REF!</v>
      </c>
      <c r="H85" s="160" t="e">
        <f>'4'!#REF!</f>
        <v>#REF!</v>
      </c>
      <c r="I85" s="162" t="e">
        <f>'5'!#REF!</f>
        <v>#REF!</v>
      </c>
      <c r="J85" s="162" t="e">
        <f>'6'!#REF!</f>
        <v>#REF!</v>
      </c>
      <c r="K85" s="162" t="e">
        <f>'7'!#REF!</f>
        <v>#REF!</v>
      </c>
      <c r="L85" s="162" t="e">
        <f>'8'!#REF!</f>
        <v>#REF!</v>
      </c>
      <c r="M85" s="162" t="e">
        <f>'9'!#REF!</f>
        <v>#REF!</v>
      </c>
      <c r="N85" s="162" t="e">
        <f>'10'!#REF!</f>
        <v>#REF!</v>
      </c>
      <c r="O85" s="162" t="e">
        <f>'11'!#REF!</f>
        <v>#REF!</v>
      </c>
      <c r="P85" s="162" t="e">
        <f>'12'!#REF!</f>
        <v>#REF!</v>
      </c>
      <c r="Q85" s="162" t="e">
        <f>'13'!#REF!</f>
        <v>#REF!</v>
      </c>
      <c r="R85" s="162" t="e">
        <f>'14'!#REF!</f>
        <v>#REF!</v>
      </c>
      <c r="S85" s="162" t="e">
        <f>'15'!#REF!</f>
        <v>#REF!</v>
      </c>
      <c r="T85" s="162" t="e">
        <f>'16'!#REF!</f>
        <v>#REF!</v>
      </c>
      <c r="U85" s="162" t="e">
        <f>'17'!#REF!</f>
        <v>#REF!</v>
      </c>
      <c r="V85" s="162" t="e">
        <f>'18'!#REF!</f>
        <v>#REF!</v>
      </c>
      <c r="W85" s="162" t="e">
        <f>'19'!#REF!</f>
        <v>#REF!</v>
      </c>
      <c r="X85" s="162" t="e">
        <f>'20'!#REF!</f>
        <v>#REF!</v>
      </c>
      <c r="Y85" s="162" t="e">
        <f>'21'!#REF!</f>
        <v>#REF!</v>
      </c>
      <c r="Z85" s="162" t="e">
        <f>'22'!#REF!</f>
        <v>#REF!</v>
      </c>
      <c r="AA85" s="162" t="e">
        <f>'23'!#REF!</f>
        <v>#REF!</v>
      </c>
      <c r="AB85" s="162" t="e">
        <f>'24'!#REF!</f>
        <v>#REF!</v>
      </c>
      <c r="AC85" s="162" t="e">
        <f>'25'!#REF!</f>
        <v>#REF!</v>
      </c>
      <c r="AD85" s="162" t="e">
        <f>'26'!#REF!</f>
        <v>#REF!</v>
      </c>
      <c r="AE85" s="162" t="e">
        <f>'27'!#REF!</f>
        <v>#REF!</v>
      </c>
      <c r="AF85" s="162" t="e">
        <f>'28'!#REF!</f>
        <v>#REF!</v>
      </c>
      <c r="AG85" s="162" t="e">
        <f>'29'!#REF!</f>
        <v>#REF!</v>
      </c>
      <c r="AH85" s="162" t="e">
        <f>'30'!#REF!</f>
        <v>#REF!</v>
      </c>
      <c r="AI85" s="162" t="e">
        <f>'31'!#REF!</f>
        <v>#REF!</v>
      </c>
      <c r="AJ85" s="162" t="e">
        <f>'32'!#REF!</f>
        <v>#REF!</v>
      </c>
      <c r="AK85" s="162" t="e">
        <f>'33'!#REF!</f>
        <v>#REF!</v>
      </c>
      <c r="AL85" s="162" t="e">
        <f>'34'!#REF!</f>
        <v>#REF!</v>
      </c>
      <c r="AM85" s="162" t="e">
        <f>'35'!#REF!</f>
        <v>#REF!</v>
      </c>
      <c r="AN85" s="162" t="str">
        <f>'36'!AI84</f>
        <v/>
      </c>
      <c r="AO85" s="162" t="str">
        <f>'37'!AI85</f>
        <v/>
      </c>
      <c r="AP85" s="162" t="str">
        <f>'38'!AI85</f>
        <v/>
      </c>
      <c r="AQ85" s="162" t="str">
        <f>'39'!AI85</f>
        <v/>
      </c>
      <c r="AR85" s="162" t="str">
        <f>'40'!AI85</f>
        <v/>
      </c>
    </row>
    <row r="86" spans="1:44" s="2" customFormat="1" ht="18.75" hidden="1" customHeight="1" x14ac:dyDescent="0.25">
      <c r="A86"/>
      <c r="B86" s="1"/>
      <c r="C86" s="131">
        <f>Référentiel!C75</f>
        <v>0</v>
      </c>
      <c r="D86" s="124" t="str">
        <f t="shared" si="3"/>
        <v/>
      </c>
      <c r="E86" s="162" t="e">
        <f>'1'!#REF!</f>
        <v>#REF!</v>
      </c>
      <c r="F86" s="160" t="e">
        <f>'2'!#REF!</f>
        <v>#REF!</v>
      </c>
      <c r="G86" s="162" t="e">
        <f>'3'!#REF!</f>
        <v>#REF!</v>
      </c>
      <c r="H86" s="160" t="e">
        <f>'4'!#REF!</f>
        <v>#REF!</v>
      </c>
      <c r="I86" s="162" t="e">
        <f>'5'!#REF!</f>
        <v>#REF!</v>
      </c>
      <c r="J86" s="162" t="e">
        <f>'6'!#REF!</f>
        <v>#REF!</v>
      </c>
      <c r="K86" s="162" t="e">
        <f>'7'!#REF!</f>
        <v>#REF!</v>
      </c>
      <c r="L86" s="162" t="e">
        <f>'8'!#REF!</f>
        <v>#REF!</v>
      </c>
      <c r="M86" s="162" t="e">
        <f>'9'!#REF!</f>
        <v>#REF!</v>
      </c>
      <c r="N86" s="162" t="e">
        <f>'10'!#REF!</f>
        <v>#REF!</v>
      </c>
      <c r="O86" s="162" t="e">
        <f>'11'!#REF!</f>
        <v>#REF!</v>
      </c>
      <c r="P86" s="162" t="e">
        <f>'12'!#REF!</f>
        <v>#REF!</v>
      </c>
      <c r="Q86" s="162" t="e">
        <f>'13'!#REF!</f>
        <v>#REF!</v>
      </c>
      <c r="R86" s="162" t="e">
        <f>'14'!#REF!</f>
        <v>#REF!</v>
      </c>
      <c r="S86" s="162" t="e">
        <f>'15'!#REF!</f>
        <v>#REF!</v>
      </c>
      <c r="T86" s="162" t="e">
        <f>'16'!#REF!</f>
        <v>#REF!</v>
      </c>
      <c r="U86" s="162" t="e">
        <f>'17'!#REF!</f>
        <v>#REF!</v>
      </c>
      <c r="V86" s="162" t="e">
        <f>'18'!#REF!</f>
        <v>#REF!</v>
      </c>
      <c r="W86" s="162" t="e">
        <f>'19'!#REF!</f>
        <v>#REF!</v>
      </c>
      <c r="X86" s="162" t="e">
        <f>'20'!#REF!</f>
        <v>#REF!</v>
      </c>
      <c r="Y86" s="162" t="e">
        <f>'21'!#REF!</f>
        <v>#REF!</v>
      </c>
      <c r="Z86" s="162" t="e">
        <f>'22'!#REF!</f>
        <v>#REF!</v>
      </c>
      <c r="AA86" s="162" t="e">
        <f>'23'!#REF!</f>
        <v>#REF!</v>
      </c>
      <c r="AB86" s="162" t="e">
        <f>'24'!#REF!</f>
        <v>#REF!</v>
      </c>
      <c r="AC86" s="162" t="e">
        <f>'25'!#REF!</f>
        <v>#REF!</v>
      </c>
      <c r="AD86" s="162" t="e">
        <f>'26'!#REF!</f>
        <v>#REF!</v>
      </c>
      <c r="AE86" s="162" t="e">
        <f>'27'!#REF!</f>
        <v>#REF!</v>
      </c>
      <c r="AF86" s="162" t="e">
        <f>'28'!#REF!</f>
        <v>#REF!</v>
      </c>
      <c r="AG86" s="162" t="e">
        <f>'29'!#REF!</f>
        <v>#REF!</v>
      </c>
      <c r="AH86" s="162" t="e">
        <f>'30'!#REF!</f>
        <v>#REF!</v>
      </c>
      <c r="AI86" s="162" t="e">
        <f>'31'!#REF!</f>
        <v>#REF!</v>
      </c>
      <c r="AJ86" s="162" t="e">
        <f>'32'!#REF!</f>
        <v>#REF!</v>
      </c>
      <c r="AK86" s="162" t="e">
        <f>'33'!#REF!</f>
        <v>#REF!</v>
      </c>
      <c r="AL86" s="162" t="e">
        <f>'34'!#REF!</f>
        <v>#REF!</v>
      </c>
      <c r="AM86" s="162" t="e">
        <f>'35'!#REF!</f>
        <v>#REF!</v>
      </c>
      <c r="AN86" s="162" t="str">
        <f>'36'!AI85</f>
        <v/>
      </c>
      <c r="AO86" s="162" t="str">
        <f>'37'!AI86</f>
        <v/>
      </c>
      <c r="AP86" s="162" t="str">
        <f>'38'!AI86</f>
        <v/>
      </c>
      <c r="AQ86" s="162" t="str">
        <f>'39'!AI86</f>
        <v/>
      </c>
      <c r="AR86" s="162" t="str">
        <f>'40'!AI86</f>
        <v/>
      </c>
    </row>
    <row r="87" spans="1:44" s="2" customFormat="1" ht="21.75" hidden="1" customHeight="1" x14ac:dyDescent="0.25">
      <c r="A87"/>
      <c r="B87" s="1"/>
      <c r="C87" s="131">
        <f>Référentiel!C76</f>
        <v>0</v>
      </c>
      <c r="D87" s="124" t="str">
        <f t="shared" si="3"/>
        <v/>
      </c>
      <c r="E87" s="162" t="e">
        <f>'1'!#REF!</f>
        <v>#REF!</v>
      </c>
      <c r="F87" s="160" t="e">
        <f>'2'!#REF!</f>
        <v>#REF!</v>
      </c>
      <c r="G87" s="162" t="e">
        <f>'3'!#REF!</f>
        <v>#REF!</v>
      </c>
      <c r="H87" s="160" t="e">
        <f>'4'!#REF!</f>
        <v>#REF!</v>
      </c>
      <c r="I87" s="162" t="e">
        <f>'5'!#REF!</f>
        <v>#REF!</v>
      </c>
      <c r="J87" s="162" t="e">
        <f>'6'!#REF!</f>
        <v>#REF!</v>
      </c>
      <c r="K87" s="162" t="e">
        <f>'7'!#REF!</f>
        <v>#REF!</v>
      </c>
      <c r="L87" s="162" t="e">
        <f>'8'!#REF!</f>
        <v>#REF!</v>
      </c>
      <c r="M87" s="162" t="e">
        <f>'9'!#REF!</f>
        <v>#REF!</v>
      </c>
      <c r="N87" s="162" t="e">
        <f>'10'!#REF!</f>
        <v>#REF!</v>
      </c>
      <c r="O87" s="162" t="e">
        <f>'11'!#REF!</f>
        <v>#REF!</v>
      </c>
      <c r="P87" s="162" t="e">
        <f>'12'!#REF!</f>
        <v>#REF!</v>
      </c>
      <c r="Q87" s="162" t="e">
        <f>'13'!#REF!</f>
        <v>#REF!</v>
      </c>
      <c r="R87" s="162" t="e">
        <f>'14'!#REF!</f>
        <v>#REF!</v>
      </c>
      <c r="S87" s="162" t="e">
        <f>'15'!#REF!</f>
        <v>#REF!</v>
      </c>
      <c r="T87" s="162" t="e">
        <f>'16'!#REF!</f>
        <v>#REF!</v>
      </c>
      <c r="U87" s="162" t="e">
        <f>'17'!#REF!</f>
        <v>#REF!</v>
      </c>
      <c r="V87" s="162" t="e">
        <f>'18'!#REF!</f>
        <v>#REF!</v>
      </c>
      <c r="W87" s="162" t="e">
        <f>'19'!#REF!</f>
        <v>#REF!</v>
      </c>
      <c r="X87" s="162" t="e">
        <f>'20'!#REF!</f>
        <v>#REF!</v>
      </c>
      <c r="Y87" s="162" t="e">
        <f>'21'!#REF!</f>
        <v>#REF!</v>
      </c>
      <c r="Z87" s="162" t="e">
        <f>'22'!#REF!</f>
        <v>#REF!</v>
      </c>
      <c r="AA87" s="162" t="e">
        <f>'23'!#REF!</f>
        <v>#REF!</v>
      </c>
      <c r="AB87" s="162" t="e">
        <f>'24'!#REF!</f>
        <v>#REF!</v>
      </c>
      <c r="AC87" s="162" t="e">
        <f>'25'!#REF!</f>
        <v>#REF!</v>
      </c>
      <c r="AD87" s="162" t="e">
        <f>'26'!#REF!</f>
        <v>#REF!</v>
      </c>
      <c r="AE87" s="162" t="e">
        <f>'27'!#REF!</f>
        <v>#REF!</v>
      </c>
      <c r="AF87" s="162" t="e">
        <f>'28'!#REF!</f>
        <v>#REF!</v>
      </c>
      <c r="AG87" s="162" t="e">
        <f>'29'!#REF!</f>
        <v>#REF!</v>
      </c>
      <c r="AH87" s="162" t="e">
        <f>'30'!#REF!</f>
        <v>#REF!</v>
      </c>
      <c r="AI87" s="162" t="e">
        <f>'31'!#REF!</f>
        <v>#REF!</v>
      </c>
      <c r="AJ87" s="162" t="e">
        <f>'32'!#REF!</f>
        <v>#REF!</v>
      </c>
      <c r="AK87" s="162" t="e">
        <f>'33'!#REF!</f>
        <v>#REF!</v>
      </c>
      <c r="AL87" s="162" t="e">
        <f>'34'!#REF!</f>
        <v>#REF!</v>
      </c>
      <c r="AM87" s="162" t="e">
        <f>'35'!#REF!</f>
        <v>#REF!</v>
      </c>
      <c r="AN87" s="162" t="str">
        <f>'36'!AI86</f>
        <v/>
      </c>
      <c r="AO87" s="162" t="str">
        <f>'37'!AI87</f>
        <v/>
      </c>
      <c r="AP87" s="162" t="str">
        <f>'38'!AI87</f>
        <v/>
      </c>
      <c r="AQ87" s="162" t="str">
        <f>'39'!AI87</f>
        <v/>
      </c>
      <c r="AR87" s="162" t="str">
        <f>'40'!AI87</f>
        <v/>
      </c>
    </row>
    <row r="88" spans="1:44" s="2" customFormat="1" ht="15.75" x14ac:dyDescent="0.25">
      <c r="A88"/>
      <c r="B88" s="1"/>
      <c r="C88" s="139"/>
      <c r="D88" s="123"/>
      <c r="E88" s="163"/>
      <c r="F88" s="161"/>
      <c r="G88" s="163"/>
      <c r="H88" s="161"/>
      <c r="I88" s="163"/>
      <c r="J88" s="163"/>
      <c r="K88" s="163"/>
      <c r="L88" s="163"/>
      <c r="M88" s="163"/>
      <c r="N88" s="163"/>
      <c r="O88" s="163"/>
      <c r="P88" s="163"/>
      <c r="Q88" s="163"/>
      <c r="R88" s="163"/>
      <c r="S88" s="163"/>
      <c r="T88" s="163"/>
      <c r="U88" s="163"/>
      <c r="V88" s="163"/>
      <c r="W88" s="163"/>
      <c r="X88" s="163"/>
      <c r="Y88" s="163"/>
      <c r="Z88" s="163"/>
      <c r="AA88" s="163"/>
      <c r="AB88" s="163"/>
      <c r="AC88" s="163"/>
      <c r="AD88" s="163"/>
      <c r="AE88" s="163"/>
      <c r="AF88" s="163"/>
      <c r="AG88" s="163"/>
      <c r="AH88" s="163"/>
      <c r="AI88" s="163"/>
      <c r="AJ88" s="163"/>
      <c r="AK88" s="163"/>
      <c r="AL88" s="163"/>
      <c r="AM88" s="163"/>
      <c r="AN88" s="163"/>
      <c r="AO88" s="163"/>
      <c r="AP88" s="163"/>
      <c r="AQ88" s="163"/>
      <c r="AR88" s="163"/>
    </row>
    <row r="89" spans="1:44" s="2" customFormat="1" ht="15.75" x14ac:dyDescent="0.25">
      <c r="A89"/>
      <c r="B89" s="1"/>
      <c r="C89" s="138" t="str">
        <f>Référentiel!C78</f>
        <v>Savoir être téléphonique</v>
      </c>
      <c r="D89" s="116">
        <f t="shared" ref="D89:D104" si="4">IFERROR(AVERAGE(E89:AR89),"")</f>
        <v>1</v>
      </c>
      <c r="E89" s="104">
        <f>'1'!AH47</f>
        <v>1</v>
      </c>
      <c r="F89" s="108" t="str">
        <f>'2'!AH47</f>
        <v/>
      </c>
      <c r="G89" s="104" t="str">
        <f>'3'!AH47</f>
        <v/>
      </c>
      <c r="H89" s="108" t="str">
        <f>'4'!AH47</f>
        <v/>
      </c>
      <c r="I89" s="104" t="str">
        <f>'5'!AH47</f>
        <v/>
      </c>
      <c r="J89" s="104" t="str">
        <f>'6'!AH47</f>
        <v/>
      </c>
      <c r="K89" s="104" t="str">
        <f>'7'!AH47</f>
        <v/>
      </c>
      <c r="L89" s="104" t="str">
        <f>'8'!AH47</f>
        <v/>
      </c>
      <c r="M89" s="104" t="str">
        <f>'9'!AH47</f>
        <v/>
      </c>
      <c r="N89" s="104" t="str">
        <f>'10'!AH47</f>
        <v/>
      </c>
      <c r="O89" s="104" t="str">
        <f>'11'!AH47</f>
        <v/>
      </c>
      <c r="P89" s="104" t="str">
        <f>'12'!AH47</f>
        <v/>
      </c>
      <c r="Q89" s="104" t="str">
        <f>'13'!AH47</f>
        <v/>
      </c>
      <c r="R89" s="104" t="str">
        <f>'14'!AH47</f>
        <v/>
      </c>
      <c r="S89" s="104" t="str">
        <f>'15'!AH47</f>
        <v/>
      </c>
      <c r="T89" s="104" t="str">
        <f>'16'!AH47</f>
        <v/>
      </c>
      <c r="U89" s="104" t="str">
        <f>'17'!AH47</f>
        <v/>
      </c>
      <c r="V89" s="104" t="str">
        <f>'18'!AH47</f>
        <v/>
      </c>
      <c r="W89" s="104" t="str">
        <f>'19'!AH47</f>
        <v/>
      </c>
      <c r="X89" s="104" t="str">
        <f>'20'!AH47</f>
        <v/>
      </c>
      <c r="Y89" s="104" t="str">
        <f>'21'!AH47</f>
        <v/>
      </c>
      <c r="Z89" s="104" t="str">
        <f>'22'!AH47</f>
        <v/>
      </c>
      <c r="AA89" s="104" t="str">
        <f>'23'!AH47</f>
        <v/>
      </c>
      <c r="AB89" s="104" t="str">
        <f>'24'!AH47</f>
        <v/>
      </c>
      <c r="AC89" s="104" t="str">
        <f>'25'!AH47</f>
        <v/>
      </c>
      <c r="AD89" s="104" t="str">
        <f>'26'!AH47</f>
        <v/>
      </c>
      <c r="AE89" s="104" t="str">
        <f>'27'!AH47</f>
        <v/>
      </c>
      <c r="AF89" s="104" t="str">
        <f>'28'!AH47</f>
        <v/>
      </c>
      <c r="AG89" s="104" t="str">
        <f>'29'!AH47</f>
        <v/>
      </c>
      <c r="AH89" s="104" t="str">
        <f>'30'!AH47</f>
        <v/>
      </c>
      <c r="AI89" s="104" t="str">
        <f>'31'!AH47</f>
        <v/>
      </c>
      <c r="AJ89" s="104" t="str">
        <f>'32'!AH47</f>
        <v/>
      </c>
      <c r="AK89" s="104" t="str">
        <f>'33'!AH47</f>
        <v/>
      </c>
      <c r="AL89" s="104" t="str">
        <f>'34'!AH47</f>
        <v/>
      </c>
      <c r="AM89" s="104" t="str">
        <f>'35'!AH47</f>
        <v/>
      </c>
      <c r="AN89" s="104" t="str">
        <f>'36'!AH88</f>
        <v/>
      </c>
      <c r="AO89" s="104" t="str">
        <f>'37'!AH89</f>
        <v/>
      </c>
      <c r="AP89" s="104" t="str">
        <f>'38'!AH89</f>
        <v/>
      </c>
      <c r="AQ89" s="104" t="str">
        <f>'39'!AH89</f>
        <v/>
      </c>
      <c r="AR89" s="104" t="str">
        <f>'40'!AH89</f>
        <v/>
      </c>
    </row>
    <row r="90" spans="1:44" s="2" customFormat="1" ht="18" x14ac:dyDescent="0.25">
      <c r="A90"/>
      <c r="B90" s="1"/>
      <c r="C90" s="131" t="str">
        <f>Référentiel!C81</f>
        <v>Personnalisation</v>
      </c>
      <c r="D90" s="124">
        <f t="shared" si="4"/>
        <v>1</v>
      </c>
      <c r="E90" s="162">
        <f>'1'!AI48</f>
        <v>1</v>
      </c>
      <c r="F90" s="160" t="str">
        <f>'2'!AI48</f>
        <v/>
      </c>
      <c r="G90" s="162" t="str">
        <f>'3'!AI48</f>
        <v/>
      </c>
      <c r="H90" s="160" t="str">
        <f>'4'!AI48</f>
        <v/>
      </c>
      <c r="I90" s="162" t="str">
        <f>'5'!AI48</f>
        <v/>
      </c>
      <c r="J90" s="162" t="str">
        <f>'6'!AI48</f>
        <v/>
      </c>
      <c r="K90" s="162" t="str">
        <f>'7'!AI48</f>
        <v/>
      </c>
      <c r="L90" s="162" t="str">
        <f>'8'!AI48</f>
        <v/>
      </c>
      <c r="M90" s="162" t="str">
        <f>'9'!AI48</f>
        <v/>
      </c>
      <c r="N90" s="162" t="str">
        <f>'10'!AI48</f>
        <v/>
      </c>
      <c r="O90" s="162" t="str">
        <f>'11'!AI48</f>
        <v/>
      </c>
      <c r="P90" s="162" t="str">
        <f>'12'!AI48</f>
        <v/>
      </c>
      <c r="Q90" s="162" t="str">
        <f>'13'!AI48</f>
        <v/>
      </c>
      <c r="R90" s="162" t="str">
        <f>'14'!AI48</f>
        <v/>
      </c>
      <c r="S90" s="162" t="str">
        <f>'15'!AI48</f>
        <v/>
      </c>
      <c r="T90" s="162" t="str">
        <f>'16'!AI48</f>
        <v/>
      </c>
      <c r="U90" s="162" t="str">
        <f>'17'!AI48</f>
        <v/>
      </c>
      <c r="V90" s="162" t="str">
        <f>'18'!AI48</f>
        <v/>
      </c>
      <c r="W90" s="162" t="str">
        <f>'19'!AI48</f>
        <v/>
      </c>
      <c r="X90" s="162" t="str">
        <f>'20'!AI48</f>
        <v/>
      </c>
      <c r="Y90" s="162" t="str">
        <f>'21'!AI48</f>
        <v/>
      </c>
      <c r="Z90" s="162" t="str">
        <f>'22'!AI48</f>
        <v/>
      </c>
      <c r="AA90" s="162" t="str">
        <f>'23'!AI48</f>
        <v/>
      </c>
      <c r="AB90" s="162" t="str">
        <f>'24'!AI48</f>
        <v/>
      </c>
      <c r="AC90" s="162" t="str">
        <f>'25'!AI48</f>
        <v/>
      </c>
      <c r="AD90" s="162" t="str">
        <f>'26'!AI48</f>
        <v/>
      </c>
      <c r="AE90" s="162" t="str">
        <f>'27'!AI48</f>
        <v/>
      </c>
      <c r="AF90" s="162" t="str">
        <f>'28'!AI48</f>
        <v/>
      </c>
      <c r="AG90" s="162" t="str">
        <f>'29'!AI48</f>
        <v/>
      </c>
      <c r="AH90" s="162" t="str">
        <f>'30'!AI48</f>
        <v/>
      </c>
      <c r="AI90" s="162" t="str">
        <f>'31'!AI48</f>
        <v/>
      </c>
      <c r="AJ90" s="162" t="str">
        <f>'32'!AI48</f>
        <v/>
      </c>
      <c r="AK90" s="162" t="str">
        <f>'33'!AI48</f>
        <v/>
      </c>
      <c r="AL90" s="162" t="str">
        <f>'34'!AI48</f>
        <v/>
      </c>
      <c r="AM90" s="162" t="str">
        <f>'35'!AI48</f>
        <v/>
      </c>
      <c r="AN90" s="162" t="str">
        <f>'36'!AI89</f>
        <v/>
      </c>
      <c r="AO90" s="162" t="str">
        <f>'37'!AI90</f>
        <v/>
      </c>
      <c r="AP90" s="162" t="str">
        <f>'38'!AI90</f>
        <v/>
      </c>
      <c r="AQ90" s="162" t="str">
        <f>'39'!AI90</f>
        <v/>
      </c>
      <c r="AR90" s="162" t="str">
        <f>'40'!AI90</f>
        <v/>
      </c>
    </row>
    <row r="91" spans="1:44" s="2" customFormat="1" ht="36" customHeight="1" x14ac:dyDescent="0.25">
      <c r="A91"/>
      <c r="B91" s="1"/>
      <c r="C91" s="131" t="str">
        <f>Référentiel!C82</f>
        <v>Expression orale</v>
      </c>
      <c r="D91" s="124">
        <f t="shared" si="4"/>
        <v>1</v>
      </c>
      <c r="E91" s="162">
        <f>'1'!AI49</f>
        <v>1</v>
      </c>
      <c r="F91" s="160" t="str">
        <f>'2'!AI49</f>
        <v/>
      </c>
      <c r="G91" s="162" t="str">
        <f>'3'!AI49</f>
        <v/>
      </c>
      <c r="H91" s="160" t="str">
        <f>'4'!AI49</f>
        <v/>
      </c>
      <c r="I91" s="162" t="str">
        <f>'5'!AI49</f>
        <v/>
      </c>
      <c r="J91" s="162" t="str">
        <f>'6'!AI49</f>
        <v/>
      </c>
      <c r="K91" s="162" t="str">
        <f>'7'!AI49</f>
        <v/>
      </c>
      <c r="L91" s="162" t="str">
        <f>'8'!AI49</f>
        <v/>
      </c>
      <c r="M91" s="162" t="str">
        <f>'9'!AI49</f>
        <v/>
      </c>
      <c r="N91" s="162" t="str">
        <f>'10'!AI49</f>
        <v/>
      </c>
      <c r="O91" s="162" t="str">
        <f>'11'!AI49</f>
        <v/>
      </c>
      <c r="P91" s="162" t="str">
        <f>'12'!AI49</f>
        <v/>
      </c>
      <c r="Q91" s="162" t="str">
        <f>'13'!AI49</f>
        <v/>
      </c>
      <c r="R91" s="162" t="str">
        <f>'14'!AI49</f>
        <v/>
      </c>
      <c r="S91" s="162" t="str">
        <f>'15'!AI49</f>
        <v/>
      </c>
      <c r="T91" s="162" t="str">
        <f>'16'!AI49</f>
        <v/>
      </c>
      <c r="U91" s="162" t="str">
        <f>'17'!AI49</f>
        <v/>
      </c>
      <c r="V91" s="162" t="str">
        <f>'18'!AI49</f>
        <v/>
      </c>
      <c r="W91" s="162" t="str">
        <f>'19'!AI49</f>
        <v/>
      </c>
      <c r="X91" s="162" t="str">
        <f>'20'!AI49</f>
        <v/>
      </c>
      <c r="Y91" s="162" t="str">
        <f>'21'!AI49</f>
        <v/>
      </c>
      <c r="Z91" s="162" t="str">
        <f>'22'!AI49</f>
        <v/>
      </c>
      <c r="AA91" s="162" t="str">
        <f>'23'!AI49</f>
        <v/>
      </c>
      <c r="AB91" s="162" t="str">
        <f>'24'!AI49</f>
        <v/>
      </c>
      <c r="AC91" s="162" t="str">
        <f>'25'!AI49</f>
        <v/>
      </c>
      <c r="AD91" s="162" t="str">
        <f>'26'!AI49</f>
        <v/>
      </c>
      <c r="AE91" s="162" t="str">
        <f>'27'!AI49</f>
        <v/>
      </c>
      <c r="AF91" s="162" t="str">
        <f>'28'!AI49</f>
        <v/>
      </c>
      <c r="AG91" s="162" t="str">
        <f>'29'!AI49</f>
        <v/>
      </c>
      <c r="AH91" s="162" t="str">
        <f>'30'!AI49</f>
        <v/>
      </c>
      <c r="AI91" s="162" t="str">
        <f>'31'!AI49</f>
        <v/>
      </c>
      <c r="AJ91" s="162" t="str">
        <f>'32'!AI49</f>
        <v/>
      </c>
      <c r="AK91" s="162" t="str">
        <f>'33'!AI49</f>
        <v/>
      </c>
      <c r="AL91" s="162" t="str">
        <f>'34'!AI49</f>
        <v/>
      </c>
      <c r="AM91" s="162" t="str">
        <f>'35'!AI49</f>
        <v/>
      </c>
      <c r="AN91" s="162" t="str">
        <f>'36'!AI90</f>
        <v/>
      </c>
      <c r="AO91" s="162" t="str">
        <f>'37'!AI91</f>
        <v/>
      </c>
      <c r="AP91" s="162" t="str">
        <f>'38'!AI91</f>
        <v/>
      </c>
      <c r="AQ91" s="162" t="str">
        <f>'39'!AI91</f>
        <v/>
      </c>
      <c r="AR91" s="162" t="str">
        <f>'40'!AI91</f>
        <v/>
      </c>
    </row>
    <row r="92" spans="1:44" s="2" customFormat="1" ht="24" customHeight="1" x14ac:dyDescent="0.25">
      <c r="A92"/>
      <c r="B92" s="1"/>
      <c r="C92" s="131" t="str">
        <f>Référentiel!C83</f>
        <v>Convivialité, ton</v>
      </c>
      <c r="D92" s="124">
        <f t="shared" si="4"/>
        <v>1</v>
      </c>
      <c r="E92" s="162">
        <f>'1'!AI50</f>
        <v>1</v>
      </c>
      <c r="F92" s="160" t="str">
        <f>'2'!AI50</f>
        <v/>
      </c>
      <c r="G92" s="162" t="str">
        <f>'3'!AI50</f>
        <v/>
      </c>
      <c r="H92" s="160" t="str">
        <f>'4'!AI50</f>
        <v/>
      </c>
      <c r="I92" s="162" t="str">
        <f>'5'!AI50</f>
        <v/>
      </c>
      <c r="J92" s="162" t="str">
        <f>'6'!AI50</f>
        <v/>
      </c>
      <c r="K92" s="162" t="str">
        <f>'7'!AI50</f>
        <v/>
      </c>
      <c r="L92" s="162" t="str">
        <f>'8'!AI50</f>
        <v/>
      </c>
      <c r="M92" s="162" t="str">
        <f>'9'!AI50</f>
        <v/>
      </c>
      <c r="N92" s="162" t="str">
        <f>'10'!AI50</f>
        <v/>
      </c>
      <c r="O92" s="162" t="str">
        <f>'11'!AI50</f>
        <v/>
      </c>
      <c r="P92" s="162" t="str">
        <f>'12'!AI50</f>
        <v/>
      </c>
      <c r="Q92" s="162" t="str">
        <f>'13'!AI50</f>
        <v/>
      </c>
      <c r="R92" s="162" t="str">
        <f>'14'!AI50</f>
        <v/>
      </c>
      <c r="S92" s="162" t="str">
        <f>'15'!AI50</f>
        <v/>
      </c>
      <c r="T92" s="162" t="str">
        <f>'16'!AI50</f>
        <v/>
      </c>
      <c r="U92" s="162" t="str">
        <f>'17'!AI50</f>
        <v/>
      </c>
      <c r="V92" s="162" t="str">
        <f>'18'!AI50</f>
        <v/>
      </c>
      <c r="W92" s="162" t="str">
        <f>'19'!AI50</f>
        <v/>
      </c>
      <c r="X92" s="162" t="str">
        <f>'20'!AI50</f>
        <v/>
      </c>
      <c r="Y92" s="162" t="str">
        <f>'21'!AI50</f>
        <v/>
      </c>
      <c r="Z92" s="162" t="str">
        <f>'22'!AI50</f>
        <v/>
      </c>
      <c r="AA92" s="162" t="str">
        <f>'23'!AI50</f>
        <v/>
      </c>
      <c r="AB92" s="162" t="str">
        <f>'24'!AI50</f>
        <v/>
      </c>
      <c r="AC92" s="162" t="str">
        <f>'25'!AI50</f>
        <v/>
      </c>
      <c r="AD92" s="162" t="str">
        <f>'26'!AI50</f>
        <v/>
      </c>
      <c r="AE92" s="162" t="str">
        <f>'27'!AI50</f>
        <v/>
      </c>
      <c r="AF92" s="162" t="str">
        <f>'28'!AI50</f>
        <v/>
      </c>
      <c r="AG92" s="162" t="str">
        <f>'29'!AI50</f>
        <v/>
      </c>
      <c r="AH92" s="162" t="str">
        <f>'30'!AI50</f>
        <v/>
      </c>
      <c r="AI92" s="162" t="str">
        <f>'31'!AI50</f>
        <v/>
      </c>
      <c r="AJ92" s="162" t="str">
        <f>'32'!AI50</f>
        <v/>
      </c>
      <c r="AK92" s="162" t="str">
        <f>'33'!AI50</f>
        <v/>
      </c>
      <c r="AL92" s="162" t="str">
        <f>'34'!AI50</f>
        <v/>
      </c>
      <c r="AM92" s="162" t="str">
        <f>'35'!AI50</f>
        <v/>
      </c>
      <c r="AN92" s="162" t="str">
        <f>'36'!AI91</f>
        <v/>
      </c>
      <c r="AO92" s="162" t="str">
        <f>'37'!AI92</f>
        <v/>
      </c>
      <c r="AP92" s="162" t="str">
        <f>'38'!AI92</f>
        <v/>
      </c>
      <c r="AQ92" s="162" t="str">
        <f>'39'!AI92</f>
        <v/>
      </c>
      <c r="AR92" s="162" t="str">
        <f>'40'!AI92</f>
        <v/>
      </c>
    </row>
    <row r="93" spans="1:44" s="2" customFormat="1" ht="28.5" customHeight="1" x14ac:dyDescent="0.25">
      <c r="A93"/>
      <c r="B93" s="1"/>
      <c r="C93" s="131" t="str">
        <f>Référentiel!C84</f>
        <v>Rythme</v>
      </c>
      <c r="D93" s="124">
        <f t="shared" si="4"/>
        <v>1</v>
      </c>
      <c r="E93" s="162">
        <f>'1'!AI51</f>
        <v>1</v>
      </c>
      <c r="F93" s="160" t="str">
        <f>'2'!AI51</f>
        <v/>
      </c>
      <c r="G93" s="162" t="str">
        <f>'3'!AI51</f>
        <v/>
      </c>
      <c r="H93" s="160" t="str">
        <f>'4'!AI51</f>
        <v/>
      </c>
      <c r="I93" s="162" t="str">
        <f>'5'!AI51</f>
        <v/>
      </c>
      <c r="J93" s="162" t="str">
        <f>'6'!AI51</f>
        <v/>
      </c>
      <c r="K93" s="162" t="str">
        <f>'7'!AI51</f>
        <v/>
      </c>
      <c r="L93" s="162" t="str">
        <f>'8'!AI51</f>
        <v/>
      </c>
      <c r="M93" s="162" t="str">
        <f>'9'!AI51</f>
        <v/>
      </c>
      <c r="N93" s="162" t="str">
        <f>'10'!AI51</f>
        <v/>
      </c>
      <c r="O93" s="162" t="str">
        <f>'11'!AI51</f>
        <v/>
      </c>
      <c r="P93" s="162" t="str">
        <f>'12'!AI51</f>
        <v/>
      </c>
      <c r="Q93" s="162" t="str">
        <f>'13'!AI51</f>
        <v/>
      </c>
      <c r="R93" s="162" t="str">
        <f>'14'!AI51</f>
        <v/>
      </c>
      <c r="S93" s="162" t="str">
        <f>'15'!AI51</f>
        <v/>
      </c>
      <c r="T93" s="162" t="str">
        <f>'16'!AI51</f>
        <v/>
      </c>
      <c r="U93" s="162" t="str">
        <f>'17'!AI51</f>
        <v/>
      </c>
      <c r="V93" s="162" t="str">
        <f>'18'!AI51</f>
        <v/>
      </c>
      <c r="W93" s="162" t="str">
        <f>'19'!AI51</f>
        <v/>
      </c>
      <c r="X93" s="162" t="str">
        <f>'20'!AI51</f>
        <v/>
      </c>
      <c r="Y93" s="162" t="str">
        <f>'21'!AI51</f>
        <v/>
      </c>
      <c r="Z93" s="162" t="str">
        <f>'22'!AI51</f>
        <v/>
      </c>
      <c r="AA93" s="162" t="str">
        <f>'23'!AI51</f>
        <v/>
      </c>
      <c r="AB93" s="162" t="str">
        <f>'24'!AI51</f>
        <v/>
      </c>
      <c r="AC93" s="162" t="str">
        <f>'25'!AI51</f>
        <v/>
      </c>
      <c r="AD93" s="162" t="str">
        <f>'26'!AI51</f>
        <v/>
      </c>
      <c r="AE93" s="162" t="str">
        <f>'27'!AI51</f>
        <v/>
      </c>
      <c r="AF93" s="162" t="str">
        <f>'28'!AI51</f>
        <v/>
      </c>
      <c r="AG93" s="162" t="str">
        <f>'29'!AI51</f>
        <v/>
      </c>
      <c r="AH93" s="162" t="str">
        <f>'30'!AI51</f>
        <v/>
      </c>
      <c r="AI93" s="162" t="str">
        <f>'31'!AI51</f>
        <v/>
      </c>
      <c r="AJ93" s="162" t="str">
        <f>'32'!AI51</f>
        <v/>
      </c>
      <c r="AK93" s="162" t="str">
        <f>'33'!AI51</f>
        <v/>
      </c>
      <c r="AL93" s="162" t="str">
        <f>'34'!AI51</f>
        <v/>
      </c>
      <c r="AM93" s="162" t="str">
        <f>'35'!AI51</f>
        <v/>
      </c>
      <c r="AN93" s="162" t="str">
        <f>'36'!AI92</f>
        <v/>
      </c>
      <c r="AO93" s="162" t="str">
        <f>'37'!AI93</f>
        <v/>
      </c>
      <c r="AP93" s="162" t="str">
        <f>'38'!AI93</f>
        <v/>
      </c>
      <c r="AQ93" s="162" t="str">
        <f>'39'!AI93</f>
        <v/>
      </c>
      <c r="AR93" s="162" t="str">
        <f>'40'!AI93</f>
        <v/>
      </c>
    </row>
    <row r="94" spans="1:44" s="2" customFormat="1" ht="26.25" customHeight="1" x14ac:dyDescent="0.25">
      <c r="A94"/>
      <c r="B94" s="1"/>
      <c r="C94" s="131" t="str">
        <f>Référentiel!C85</f>
        <v>Écoute active / Empathie</v>
      </c>
      <c r="D94" s="124">
        <f t="shared" si="4"/>
        <v>1</v>
      </c>
      <c r="E94" s="162">
        <f>'1'!AI52</f>
        <v>1</v>
      </c>
      <c r="F94" s="160" t="str">
        <f>'2'!AI52</f>
        <v/>
      </c>
      <c r="G94" s="162" t="str">
        <f>'3'!AI52</f>
        <v/>
      </c>
      <c r="H94" s="160" t="str">
        <f>'4'!AI52</f>
        <v/>
      </c>
      <c r="I94" s="162" t="str">
        <f>'5'!AI52</f>
        <v/>
      </c>
      <c r="J94" s="162" t="str">
        <f>'6'!AI52</f>
        <v/>
      </c>
      <c r="K94" s="162" t="str">
        <f>'7'!AI52</f>
        <v/>
      </c>
      <c r="L94" s="162" t="str">
        <f>'8'!AI52</f>
        <v/>
      </c>
      <c r="M94" s="162" t="str">
        <f>'9'!AI52</f>
        <v/>
      </c>
      <c r="N94" s="162" t="str">
        <f>'10'!AI52</f>
        <v/>
      </c>
      <c r="O94" s="162" t="str">
        <f>'11'!AI52</f>
        <v/>
      </c>
      <c r="P94" s="162" t="str">
        <f>'12'!AI52</f>
        <v/>
      </c>
      <c r="Q94" s="162" t="str">
        <f>'13'!AI52</f>
        <v/>
      </c>
      <c r="R94" s="162" t="str">
        <f>'14'!AI52</f>
        <v/>
      </c>
      <c r="S94" s="162" t="str">
        <f>'15'!AI52</f>
        <v/>
      </c>
      <c r="T94" s="162" t="str">
        <f>'16'!AI52</f>
        <v/>
      </c>
      <c r="U94" s="162" t="str">
        <f>'17'!AI52</f>
        <v/>
      </c>
      <c r="V94" s="162" t="str">
        <f>'18'!AI52</f>
        <v/>
      </c>
      <c r="W94" s="162" t="str">
        <f>'19'!AI52</f>
        <v/>
      </c>
      <c r="X94" s="162" t="str">
        <f>'20'!AI52</f>
        <v/>
      </c>
      <c r="Y94" s="162" t="str">
        <f>'21'!AI52</f>
        <v/>
      </c>
      <c r="Z94" s="162" t="str">
        <f>'22'!AI52</f>
        <v/>
      </c>
      <c r="AA94" s="162" t="str">
        <f>'23'!AI52</f>
        <v/>
      </c>
      <c r="AB94" s="162" t="str">
        <f>'24'!AI52</f>
        <v/>
      </c>
      <c r="AC94" s="162" t="str">
        <f>'25'!AI52</f>
        <v/>
      </c>
      <c r="AD94" s="162" t="str">
        <f>'26'!AI52</f>
        <v/>
      </c>
      <c r="AE94" s="162" t="str">
        <f>'27'!AI52</f>
        <v/>
      </c>
      <c r="AF94" s="162" t="str">
        <f>'28'!AI52</f>
        <v/>
      </c>
      <c r="AG94" s="162" t="str">
        <f>'29'!AI52</f>
        <v/>
      </c>
      <c r="AH94" s="162" t="str">
        <f>'30'!AI52</f>
        <v/>
      </c>
      <c r="AI94" s="162" t="str">
        <f>'31'!AI52</f>
        <v/>
      </c>
      <c r="AJ94" s="162" t="str">
        <f>'32'!AI52</f>
        <v/>
      </c>
      <c r="AK94" s="162" t="str">
        <f>'33'!AI52</f>
        <v/>
      </c>
      <c r="AL94" s="162" t="str">
        <f>'34'!AI52</f>
        <v/>
      </c>
      <c r="AM94" s="162" t="str">
        <f>'35'!AI52</f>
        <v/>
      </c>
      <c r="AN94" s="162" t="str">
        <f>'36'!AI93</f>
        <v/>
      </c>
      <c r="AO94" s="162" t="str">
        <f>'37'!AI94</f>
        <v/>
      </c>
      <c r="AP94" s="162" t="str">
        <f>'38'!AI94</f>
        <v/>
      </c>
      <c r="AQ94" s="162" t="str">
        <f>'39'!AI94</f>
        <v/>
      </c>
      <c r="AR94" s="162" t="str">
        <f>'40'!AI94</f>
        <v/>
      </c>
    </row>
    <row r="95" spans="1:44" s="2" customFormat="1" ht="23.25" customHeight="1" x14ac:dyDescent="0.25">
      <c r="A95"/>
      <c r="B95" s="1"/>
      <c r="C95" s="131" t="str">
        <f>Référentiel!C86</f>
        <v>Directivité / Gestion de l'entretien</v>
      </c>
      <c r="D95" s="124">
        <f t="shared" si="4"/>
        <v>1</v>
      </c>
      <c r="E95" s="162">
        <f>'1'!AI53</f>
        <v>1</v>
      </c>
      <c r="F95" s="160" t="str">
        <f>'2'!AI53</f>
        <v/>
      </c>
      <c r="G95" s="162" t="str">
        <f>'3'!AI53</f>
        <v/>
      </c>
      <c r="H95" s="160" t="str">
        <f>'4'!AI53</f>
        <v/>
      </c>
      <c r="I95" s="162" t="str">
        <f>'5'!AI53</f>
        <v/>
      </c>
      <c r="J95" s="162" t="str">
        <f>'6'!AI53</f>
        <v/>
      </c>
      <c r="K95" s="162" t="str">
        <f>'7'!AI53</f>
        <v/>
      </c>
      <c r="L95" s="162" t="str">
        <f>'8'!AI53</f>
        <v/>
      </c>
      <c r="M95" s="162" t="str">
        <f>'9'!AI53</f>
        <v/>
      </c>
      <c r="N95" s="162" t="str">
        <f>'10'!AI53</f>
        <v/>
      </c>
      <c r="O95" s="162" t="str">
        <f>'11'!AI53</f>
        <v/>
      </c>
      <c r="P95" s="162" t="str">
        <f>'12'!AI53</f>
        <v/>
      </c>
      <c r="Q95" s="162" t="str">
        <f>'13'!AI53</f>
        <v/>
      </c>
      <c r="R95" s="162" t="str">
        <f>'14'!AI53</f>
        <v/>
      </c>
      <c r="S95" s="162" t="str">
        <f>'15'!AI53</f>
        <v/>
      </c>
      <c r="T95" s="162" t="str">
        <f>'16'!AI53</f>
        <v/>
      </c>
      <c r="U95" s="162" t="str">
        <f>'17'!AI53</f>
        <v/>
      </c>
      <c r="V95" s="162" t="str">
        <f>'18'!AI53</f>
        <v/>
      </c>
      <c r="W95" s="162" t="str">
        <f>'19'!AI53</f>
        <v/>
      </c>
      <c r="X95" s="162" t="str">
        <f>'20'!AI53</f>
        <v/>
      </c>
      <c r="Y95" s="162" t="str">
        <f>'21'!AI53</f>
        <v/>
      </c>
      <c r="Z95" s="162" t="str">
        <f>'22'!AI53</f>
        <v/>
      </c>
      <c r="AA95" s="162" t="str">
        <f>'23'!AI53</f>
        <v/>
      </c>
      <c r="AB95" s="162" t="str">
        <f>'24'!AI53</f>
        <v/>
      </c>
      <c r="AC95" s="162" t="str">
        <f>'25'!AI53</f>
        <v/>
      </c>
      <c r="AD95" s="162" t="str">
        <f>'26'!AI53</f>
        <v/>
      </c>
      <c r="AE95" s="162" t="str">
        <f>'27'!AI53</f>
        <v/>
      </c>
      <c r="AF95" s="162" t="str">
        <f>'28'!AI53</f>
        <v/>
      </c>
      <c r="AG95" s="162" t="str">
        <f>'29'!AI53</f>
        <v/>
      </c>
      <c r="AH95" s="162" t="str">
        <f>'30'!AI53</f>
        <v/>
      </c>
      <c r="AI95" s="162" t="str">
        <f>'31'!AI53</f>
        <v/>
      </c>
      <c r="AJ95" s="162" t="str">
        <f>'32'!AI53</f>
        <v/>
      </c>
      <c r="AK95" s="162" t="str">
        <f>'33'!AI53</f>
        <v/>
      </c>
      <c r="AL95" s="162" t="str">
        <f>'34'!AI53</f>
        <v/>
      </c>
      <c r="AM95" s="162" t="str">
        <f>'35'!AI53</f>
        <v/>
      </c>
      <c r="AN95" s="162" t="str">
        <f>'36'!AI94</f>
        <v/>
      </c>
      <c r="AO95" s="162" t="str">
        <f>'37'!AI95</f>
        <v/>
      </c>
      <c r="AP95" s="162" t="str">
        <f>'38'!AI95</f>
        <v/>
      </c>
      <c r="AQ95" s="162" t="str">
        <f>'39'!AI95</f>
        <v/>
      </c>
      <c r="AR95" s="162" t="str">
        <f>'40'!AI95</f>
        <v/>
      </c>
    </row>
    <row r="96" spans="1:44" s="2" customFormat="1" ht="32.25" customHeight="1" x14ac:dyDescent="0.25">
      <c r="A96"/>
      <c r="B96" s="1"/>
      <c r="C96" s="131" t="str">
        <f>Référentiel!C87</f>
        <v>Pro activité &amp; valorisation</v>
      </c>
      <c r="D96" s="124">
        <f t="shared" si="4"/>
        <v>1</v>
      </c>
      <c r="E96" s="162">
        <f>'1'!AI54</f>
        <v>1</v>
      </c>
      <c r="F96" s="160" t="str">
        <f>'2'!AI54</f>
        <v/>
      </c>
      <c r="G96" s="162" t="str">
        <f>'3'!AI54</f>
        <v/>
      </c>
      <c r="H96" s="160" t="str">
        <f>'4'!AI54</f>
        <v/>
      </c>
      <c r="I96" s="162" t="str">
        <f>'5'!AI54</f>
        <v/>
      </c>
      <c r="J96" s="162" t="str">
        <f>'6'!AI54</f>
        <v/>
      </c>
      <c r="K96" s="162" t="str">
        <f>'7'!AI54</f>
        <v/>
      </c>
      <c r="L96" s="162" t="str">
        <f>'8'!AI54</f>
        <v/>
      </c>
      <c r="M96" s="162" t="str">
        <f>'9'!AI54</f>
        <v/>
      </c>
      <c r="N96" s="162" t="str">
        <f>'10'!AI54</f>
        <v/>
      </c>
      <c r="O96" s="162" t="str">
        <f>'11'!AI54</f>
        <v/>
      </c>
      <c r="P96" s="162" t="str">
        <f>'12'!AI54</f>
        <v/>
      </c>
      <c r="Q96" s="162" t="str">
        <f>'13'!AI54</f>
        <v/>
      </c>
      <c r="R96" s="162" t="str">
        <f>'14'!AI54</f>
        <v/>
      </c>
      <c r="S96" s="162" t="str">
        <f>'15'!AI54</f>
        <v/>
      </c>
      <c r="T96" s="162" t="str">
        <f>'16'!AI54</f>
        <v/>
      </c>
      <c r="U96" s="162" t="str">
        <f>'17'!AI54</f>
        <v/>
      </c>
      <c r="V96" s="162" t="str">
        <f>'18'!AI54</f>
        <v/>
      </c>
      <c r="W96" s="162" t="str">
        <f>'19'!AI54</f>
        <v/>
      </c>
      <c r="X96" s="162" t="str">
        <f>'20'!AI54</f>
        <v/>
      </c>
      <c r="Y96" s="162" t="str">
        <f>'21'!AI54</f>
        <v/>
      </c>
      <c r="Z96" s="162" t="str">
        <f>'22'!AI54</f>
        <v/>
      </c>
      <c r="AA96" s="162" t="str">
        <f>'23'!AI54</f>
        <v/>
      </c>
      <c r="AB96" s="162" t="str">
        <f>'24'!AI54</f>
        <v/>
      </c>
      <c r="AC96" s="162" t="str">
        <f>'25'!AI54</f>
        <v/>
      </c>
      <c r="AD96" s="162" t="str">
        <f>'26'!AI54</f>
        <v/>
      </c>
      <c r="AE96" s="162" t="str">
        <f>'27'!AI54</f>
        <v/>
      </c>
      <c r="AF96" s="162" t="str">
        <f>'28'!AI54</f>
        <v/>
      </c>
      <c r="AG96" s="162" t="str">
        <f>'29'!AI54</f>
        <v/>
      </c>
      <c r="AH96" s="162" t="str">
        <f>'30'!AI54</f>
        <v/>
      </c>
      <c r="AI96" s="162" t="str">
        <f>'31'!AI54</f>
        <v/>
      </c>
      <c r="AJ96" s="162" t="str">
        <f>'32'!AI54</f>
        <v/>
      </c>
      <c r="AK96" s="162" t="str">
        <f>'33'!AI54</f>
        <v/>
      </c>
      <c r="AL96" s="162" t="str">
        <f>'34'!AI54</f>
        <v/>
      </c>
      <c r="AM96" s="162" t="str">
        <f>'35'!AI54</f>
        <v/>
      </c>
      <c r="AN96" s="162" t="str">
        <f>'36'!AI95</f>
        <v/>
      </c>
      <c r="AO96" s="162" t="str">
        <f>'37'!AI96</f>
        <v/>
      </c>
      <c r="AP96" s="162" t="str">
        <f>'38'!AI96</f>
        <v/>
      </c>
      <c r="AQ96" s="162" t="str">
        <f>'39'!AI96</f>
        <v/>
      </c>
      <c r="AR96" s="162" t="str">
        <f>'40'!AI96</f>
        <v/>
      </c>
    </row>
    <row r="97" spans="1:44" s="2" customFormat="1" ht="46.5" customHeight="1" x14ac:dyDescent="0.25">
      <c r="A97"/>
      <c r="B97" s="1"/>
      <c r="C97" s="131" t="str">
        <f>Référentiel!C88</f>
        <v>Capital confiance / Qualité relationnelle</v>
      </c>
      <c r="D97" s="124">
        <f t="shared" si="4"/>
        <v>1</v>
      </c>
      <c r="E97" s="162">
        <f>'1'!AI55</f>
        <v>1</v>
      </c>
      <c r="F97" s="160" t="str">
        <f>'2'!AI55</f>
        <v/>
      </c>
      <c r="G97" s="162" t="str">
        <f>'3'!AI55</f>
        <v/>
      </c>
      <c r="H97" s="160" t="str">
        <f>'4'!AI55</f>
        <v/>
      </c>
      <c r="I97" s="162" t="str">
        <f>'5'!AI55</f>
        <v/>
      </c>
      <c r="J97" s="162" t="str">
        <f>'6'!AI55</f>
        <v/>
      </c>
      <c r="K97" s="162" t="str">
        <f>'7'!AI55</f>
        <v/>
      </c>
      <c r="L97" s="162" t="str">
        <f>'8'!AI55</f>
        <v/>
      </c>
      <c r="M97" s="162" t="str">
        <f>'9'!AI55</f>
        <v/>
      </c>
      <c r="N97" s="162" t="str">
        <f>'10'!AI55</f>
        <v/>
      </c>
      <c r="O97" s="162" t="str">
        <f>'11'!AI55</f>
        <v/>
      </c>
      <c r="P97" s="162" t="str">
        <f>'12'!AI55</f>
        <v/>
      </c>
      <c r="Q97" s="162" t="str">
        <f>'13'!AI55</f>
        <v/>
      </c>
      <c r="R97" s="162" t="str">
        <f>'14'!AI55</f>
        <v/>
      </c>
      <c r="S97" s="162" t="str">
        <f>'15'!AI55</f>
        <v/>
      </c>
      <c r="T97" s="162" t="str">
        <f>'16'!AI55</f>
        <v/>
      </c>
      <c r="U97" s="162" t="str">
        <f>'17'!AI55</f>
        <v/>
      </c>
      <c r="V97" s="162" t="str">
        <f>'18'!AI55</f>
        <v/>
      </c>
      <c r="W97" s="162" t="str">
        <f>'19'!AI55</f>
        <v/>
      </c>
      <c r="X97" s="162" t="str">
        <f>'20'!AI55</f>
        <v/>
      </c>
      <c r="Y97" s="162" t="str">
        <f>'21'!AI55</f>
        <v/>
      </c>
      <c r="Z97" s="162" t="str">
        <f>'22'!AI55</f>
        <v/>
      </c>
      <c r="AA97" s="162" t="str">
        <f>'23'!AI55</f>
        <v/>
      </c>
      <c r="AB97" s="162" t="str">
        <f>'24'!AI55</f>
        <v/>
      </c>
      <c r="AC97" s="162" t="str">
        <f>'25'!AI55</f>
        <v/>
      </c>
      <c r="AD97" s="162" t="str">
        <f>'26'!AI55</f>
        <v/>
      </c>
      <c r="AE97" s="162" t="str">
        <f>'27'!AI55</f>
        <v/>
      </c>
      <c r="AF97" s="162" t="str">
        <f>'28'!AI55</f>
        <v/>
      </c>
      <c r="AG97" s="162" t="str">
        <f>'29'!AI55</f>
        <v/>
      </c>
      <c r="AH97" s="162" t="str">
        <f>'30'!AI55</f>
        <v/>
      </c>
      <c r="AI97" s="162" t="str">
        <f>'31'!AI55</f>
        <v/>
      </c>
      <c r="AJ97" s="162" t="str">
        <f>'32'!AI55</f>
        <v/>
      </c>
      <c r="AK97" s="162" t="str">
        <f>'33'!AI55</f>
        <v/>
      </c>
      <c r="AL97" s="162" t="str">
        <f>'34'!AI55</f>
        <v/>
      </c>
      <c r="AM97" s="162" t="str">
        <f>'35'!AI55</f>
        <v/>
      </c>
      <c r="AN97" s="162" t="str">
        <f>'36'!AI96</f>
        <v/>
      </c>
      <c r="AO97" s="162" t="str">
        <f>'37'!AI97</f>
        <v/>
      </c>
      <c r="AP97" s="162" t="str">
        <f>'38'!AI97</f>
        <v/>
      </c>
      <c r="AQ97" s="162" t="str">
        <f>'39'!AI97</f>
        <v/>
      </c>
      <c r="AR97" s="162" t="str">
        <f>'40'!AI97</f>
        <v/>
      </c>
    </row>
    <row r="98" spans="1:44" s="2" customFormat="1" ht="30.75" hidden="1" customHeight="1" x14ac:dyDescent="0.25">
      <c r="A98"/>
      <c r="B98" s="1"/>
      <c r="C98" s="131" t="str">
        <f>Référentiel!C87</f>
        <v>Pro activité &amp; valorisation</v>
      </c>
      <c r="D98" s="124" t="str">
        <f t="shared" si="4"/>
        <v/>
      </c>
      <c r="E98" s="162" t="e">
        <f>'1'!#REF!</f>
        <v>#REF!</v>
      </c>
      <c r="F98" s="160" t="e">
        <f>'2'!#REF!</f>
        <v>#REF!</v>
      </c>
      <c r="G98" s="162" t="e">
        <f>'3'!#REF!</f>
        <v>#REF!</v>
      </c>
      <c r="H98" s="160" t="e">
        <f>'4'!#REF!</f>
        <v>#REF!</v>
      </c>
      <c r="I98" s="162" t="e">
        <f>'5'!#REF!</f>
        <v>#REF!</v>
      </c>
      <c r="J98" s="162" t="e">
        <f>'6'!#REF!</f>
        <v>#REF!</v>
      </c>
      <c r="K98" s="162" t="e">
        <f>'7'!#REF!</f>
        <v>#REF!</v>
      </c>
      <c r="L98" s="162" t="e">
        <f>'8'!#REF!</f>
        <v>#REF!</v>
      </c>
      <c r="M98" s="162" t="e">
        <f>'9'!#REF!</f>
        <v>#REF!</v>
      </c>
      <c r="N98" s="162" t="e">
        <f>'10'!#REF!</f>
        <v>#REF!</v>
      </c>
      <c r="O98" s="162" t="e">
        <f>'11'!#REF!</f>
        <v>#REF!</v>
      </c>
      <c r="P98" s="162" t="e">
        <f>'12'!#REF!</f>
        <v>#REF!</v>
      </c>
      <c r="Q98" s="162" t="e">
        <f>'13'!#REF!</f>
        <v>#REF!</v>
      </c>
      <c r="R98" s="162" t="e">
        <f>'14'!#REF!</f>
        <v>#REF!</v>
      </c>
      <c r="S98" s="162" t="e">
        <f>'15'!#REF!</f>
        <v>#REF!</v>
      </c>
      <c r="T98" s="162" t="e">
        <f>'16'!#REF!</f>
        <v>#REF!</v>
      </c>
      <c r="U98" s="162" t="e">
        <f>'17'!#REF!</f>
        <v>#REF!</v>
      </c>
      <c r="V98" s="162" t="e">
        <f>'18'!#REF!</f>
        <v>#REF!</v>
      </c>
      <c r="W98" s="162" t="e">
        <f>'19'!#REF!</f>
        <v>#REF!</v>
      </c>
      <c r="X98" s="162" t="e">
        <f>'20'!#REF!</f>
        <v>#REF!</v>
      </c>
      <c r="Y98" s="162" t="e">
        <f>'21'!#REF!</f>
        <v>#REF!</v>
      </c>
      <c r="Z98" s="162" t="e">
        <f>'22'!#REF!</f>
        <v>#REF!</v>
      </c>
      <c r="AA98" s="162" t="e">
        <f>'23'!#REF!</f>
        <v>#REF!</v>
      </c>
      <c r="AB98" s="162" t="e">
        <f>'24'!#REF!</f>
        <v>#REF!</v>
      </c>
      <c r="AC98" s="162" t="e">
        <f>'25'!#REF!</f>
        <v>#REF!</v>
      </c>
      <c r="AD98" s="162" t="e">
        <f>'26'!#REF!</f>
        <v>#REF!</v>
      </c>
      <c r="AE98" s="162" t="e">
        <f>'27'!#REF!</f>
        <v>#REF!</v>
      </c>
      <c r="AF98" s="162" t="e">
        <f>'28'!#REF!</f>
        <v>#REF!</v>
      </c>
      <c r="AG98" s="162" t="e">
        <f>'29'!#REF!</f>
        <v>#REF!</v>
      </c>
      <c r="AH98" s="162" t="e">
        <f>'30'!#REF!</f>
        <v>#REF!</v>
      </c>
      <c r="AI98" s="162" t="e">
        <f>'31'!#REF!</f>
        <v>#REF!</v>
      </c>
      <c r="AJ98" s="162" t="e">
        <f>'32'!#REF!</f>
        <v>#REF!</v>
      </c>
      <c r="AK98" s="162" t="e">
        <f>'33'!#REF!</f>
        <v>#REF!</v>
      </c>
      <c r="AL98" s="162" t="e">
        <f>'34'!#REF!</f>
        <v>#REF!</v>
      </c>
      <c r="AM98" s="162" t="e">
        <f>'35'!#REF!</f>
        <v>#REF!</v>
      </c>
      <c r="AN98" s="162" t="str">
        <f>'36'!AI97</f>
        <v/>
      </c>
      <c r="AO98" s="162" t="str">
        <f>'37'!AI98</f>
        <v/>
      </c>
      <c r="AP98" s="162" t="str">
        <f>'38'!AI98</f>
        <v/>
      </c>
      <c r="AQ98" s="162" t="str">
        <f>'39'!AI98</f>
        <v/>
      </c>
      <c r="AR98" s="162" t="str">
        <f>'40'!AI98</f>
        <v/>
      </c>
    </row>
    <row r="99" spans="1:44" s="2" customFormat="1" ht="22.5" hidden="1" customHeight="1" x14ac:dyDescent="0.25">
      <c r="A99"/>
      <c r="B99" s="1"/>
      <c r="C99" s="131" t="str">
        <f>Référentiel!C88</f>
        <v>Capital confiance / Qualité relationnelle</v>
      </c>
      <c r="D99" s="124" t="str">
        <f t="shared" si="4"/>
        <v/>
      </c>
      <c r="E99" s="162" t="e">
        <f>'1'!#REF!</f>
        <v>#REF!</v>
      </c>
      <c r="F99" s="160" t="e">
        <f>'2'!#REF!</f>
        <v>#REF!</v>
      </c>
      <c r="G99" s="162" t="e">
        <f>'3'!#REF!</f>
        <v>#REF!</v>
      </c>
      <c r="H99" s="160" t="e">
        <f>'4'!#REF!</f>
        <v>#REF!</v>
      </c>
      <c r="I99" s="162" t="e">
        <f>'5'!#REF!</f>
        <v>#REF!</v>
      </c>
      <c r="J99" s="162" t="e">
        <f>'6'!#REF!</f>
        <v>#REF!</v>
      </c>
      <c r="K99" s="162" t="e">
        <f>'7'!#REF!</f>
        <v>#REF!</v>
      </c>
      <c r="L99" s="162" t="e">
        <f>'8'!#REF!</f>
        <v>#REF!</v>
      </c>
      <c r="M99" s="162" t="e">
        <f>'9'!#REF!</f>
        <v>#REF!</v>
      </c>
      <c r="N99" s="162" t="e">
        <f>'10'!#REF!</f>
        <v>#REF!</v>
      </c>
      <c r="O99" s="162" t="e">
        <f>'11'!#REF!</f>
        <v>#REF!</v>
      </c>
      <c r="P99" s="162" t="e">
        <f>'12'!#REF!</f>
        <v>#REF!</v>
      </c>
      <c r="Q99" s="162" t="e">
        <f>'13'!#REF!</f>
        <v>#REF!</v>
      </c>
      <c r="R99" s="162" t="e">
        <f>'14'!#REF!</f>
        <v>#REF!</v>
      </c>
      <c r="S99" s="162" t="e">
        <f>'15'!#REF!</f>
        <v>#REF!</v>
      </c>
      <c r="T99" s="162" t="e">
        <f>'16'!#REF!</f>
        <v>#REF!</v>
      </c>
      <c r="U99" s="162" t="e">
        <f>'17'!#REF!</f>
        <v>#REF!</v>
      </c>
      <c r="V99" s="162" t="e">
        <f>'18'!#REF!</f>
        <v>#REF!</v>
      </c>
      <c r="W99" s="162" t="e">
        <f>'19'!#REF!</f>
        <v>#REF!</v>
      </c>
      <c r="X99" s="162" t="e">
        <f>'20'!#REF!</f>
        <v>#REF!</v>
      </c>
      <c r="Y99" s="162" t="e">
        <f>'21'!#REF!</f>
        <v>#REF!</v>
      </c>
      <c r="Z99" s="162" t="e">
        <f>'22'!#REF!</f>
        <v>#REF!</v>
      </c>
      <c r="AA99" s="162" t="e">
        <f>'23'!#REF!</f>
        <v>#REF!</v>
      </c>
      <c r="AB99" s="162" t="e">
        <f>'24'!#REF!</f>
        <v>#REF!</v>
      </c>
      <c r="AC99" s="162" t="e">
        <f>'25'!#REF!</f>
        <v>#REF!</v>
      </c>
      <c r="AD99" s="162" t="e">
        <f>'26'!#REF!</f>
        <v>#REF!</v>
      </c>
      <c r="AE99" s="162" t="e">
        <f>'27'!#REF!</f>
        <v>#REF!</v>
      </c>
      <c r="AF99" s="162" t="e">
        <f>'28'!#REF!</f>
        <v>#REF!</v>
      </c>
      <c r="AG99" s="162" t="e">
        <f>'29'!#REF!</f>
        <v>#REF!</v>
      </c>
      <c r="AH99" s="162" t="e">
        <f>'30'!#REF!</f>
        <v>#REF!</v>
      </c>
      <c r="AI99" s="162" t="e">
        <f>'31'!#REF!</f>
        <v>#REF!</v>
      </c>
      <c r="AJ99" s="162" t="e">
        <f>'32'!#REF!</f>
        <v>#REF!</v>
      </c>
      <c r="AK99" s="162" t="e">
        <f>'33'!#REF!</f>
        <v>#REF!</v>
      </c>
      <c r="AL99" s="162" t="e">
        <f>'34'!#REF!</f>
        <v>#REF!</v>
      </c>
      <c r="AM99" s="162" t="e">
        <f>'35'!#REF!</f>
        <v>#REF!</v>
      </c>
      <c r="AN99" s="162" t="str">
        <f>'36'!AI98</f>
        <v/>
      </c>
      <c r="AO99" s="162" t="str">
        <f>'37'!AI99</f>
        <v/>
      </c>
      <c r="AP99" s="162" t="str">
        <f>'38'!AI99</f>
        <v/>
      </c>
      <c r="AQ99" s="162" t="str">
        <f>'39'!AI99</f>
        <v/>
      </c>
      <c r="AR99" s="162" t="str">
        <f>'40'!AI99</f>
        <v/>
      </c>
    </row>
    <row r="100" spans="1:44" s="2" customFormat="1" ht="28.5" hidden="1" customHeight="1" x14ac:dyDescent="0.25">
      <c r="A100"/>
      <c r="B100" s="1"/>
      <c r="C100" s="131">
        <f>Référentiel!C89</f>
        <v>0</v>
      </c>
      <c r="D100" s="124" t="str">
        <f t="shared" si="4"/>
        <v/>
      </c>
      <c r="E100" s="162" t="e">
        <f>'1'!#REF!</f>
        <v>#REF!</v>
      </c>
      <c r="F100" s="160" t="e">
        <f>'2'!#REF!</f>
        <v>#REF!</v>
      </c>
      <c r="G100" s="162" t="e">
        <f>'3'!#REF!</f>
        <v>#REF!</v>
      </c>
      <c r="H100" s="160" t="e">
        <f>'4'!#REF!</f>
        <v>#REF!</v>
      </c>
      <c r="I100" s="162" t="e">
        <f>'5'!#REF!</f>
        <v>#REF!</v>
      </c>
      <c r="J100" s="162" t="e">
        <f>'6'!#REF!</f>
        <v>#REF!</v>
      </c>
      <c r="K100" s="162" t="e">
        <f>'7'!#REF!</f>
        <v>#REF!</v>
      </c>
      <c r="L100" s="162" t="e">
        <f>'8'!#REF!</f>
        <v>#REF!</v>
      </c>
      <c r="M100" s="162" t="e">
        <f>'9'!#REF!</f>
        <v>#REF!</v>
      </c>
      <c r="N100" s="162" t="e">
        <f>'10'!#REF!</f>
        <v>#REF!</v>
      </c>
      <c r="O100" s="162" t="e">
        <f>'11'!#REF!</f>
        <v>#REF!</v>
      </c>
      <c r="P100" s="162" t="e">
        <f>'12'!#REF!</f>
        <v>#REF!</v>
      </c>
      <c r="Q100" s="162" t="e">
        <f>'13'!#REF!</f>
        <v>#REF!</v>
      </c>
      <c r="R100" s="162" t="e">
        <f>'14'!#REF!</f>
        <v>#REF!</v>
      </c>
      <c r="S100" s="162" t="e">
        <f>'15'!#REF!</f>
        <v>#REF!</v>
      </c>
      <c r="T100" s="162" t="e">
        <f>'16'!#REF!</f>
        <v>#REF!</v>
      </c>
      <c r="U100" s="162" t="e">
        <f>'17'!#REF!</f>
        <v>#REF!</v>
      </c>
      <c r="V100" s="162" t="e">
        <f>'18'!#REF!</f>
        <v>#REF!</v>
      </c>
      <c r="W100" s="162" t="e">
        <f>'19'!#REF!</f>
        <v>#REF!</v>
      </c>
      <c r="X100" s="162" t="e">
        <f>'20'!#REF!</f>
        <v>#REF!</v>
      </c>
      <c r="Y100" s="162" t="e">
        <f>'21'!#REF!</f>
        <v>#REF!</v>
      </c>
      <c r="Z100" s="162" t="e">
        <f>'22'!#REF!</f>
        <v>#REF!</v>
      </c>
      <c r="AA100" s="162" t="e">
        <f>'23'!#REF!</f>
        <v>#REF!</v>
      </c>
      <c r="AB100" s="162" t="e">
        <f>'24'!#REF!</f>
        <v>#REF!</v>
      </c>
      <c r="AC100" s="162" t="e">
        <f>'25'!#REF!</f>
        <v>#REF!</v>
      </c>
      <c r="AD100" s="162" t="e">
        <f>'26'!#REF!</f>
        <v>#REF!</v>
      </c>
      <c r="AE100" s="162" t="e">
        <f>'27'!#REF!</f>
        <v>#REF!</v>
      </c>
      <c r="AF100" s="162" t="e">
        <f>'28'!#REF!</f>
        <v>#REF!</v>
      </c>
      <c r="AG100" s="162" t="e">
        <f>'29'!#REF!</f>
        <v>#REF!</v>
      </c>
      <c r="AH100" s="162" t="e">
        <f>'30'!#REF!</f>
        <v>#REF!</v>
      </c>
      <c r="AI100" s="162" t="e">
        <f>'31'!#REF!</f>
        <v>#REF!</v>
      </c>
      <c r="AJ100" s="162" t="e">
        <f>'32'!#REF!</f>
        <v>#REF!</v>
      </c>
      <c r="AK100" s="162" t="e">
        <f>'33'!#REF!</f>
        <v>#REF!</v>
      </c>
      <c r="AL100" s="162" t="e">
        <f>'34'!#REF!</f>
        <v>#REF!</v>
      </c>
      <c r="AM100" s="162" t="e">
        <f>'35'!#REF!</f>
        <v>#REF!</v>
      </c>
      <c r="AN100" s="162" t="str">
        <f>'36'!AI99</f>
        <v/>
      </c>
      <c r="AO100" s="162" t="str">
        <f>'37'!AI100</f>
        <v/>
      </c>
      <c r="AP100" s="162" t="str">
        <f>'38'!AI100</f>
        <v/>
      </c>
      <c r="AQ100" s="162" t="str">
        <f>'39'!AI100</f>
        <v/>
      </c>
      <c r="AR100" s="162" t="str">
        <f>'40'!AI100</f>
        <v/>
      </c>
    </row>
    <row r="101" spans="1:44" s="2" customFormat="1" ht="24.75" hidden="1" customHeight="1" x14ac:dyDescent="0.25">
      <c r="A101"/>
      <c r="B101" s="1"/>
      <c r="C101" s="131">
        <f>Référentiel!C90</f>
        <v>0</v>
      </c>
      <c r="D101" s="124" t="str">
        <f t="shared" si="4"/>
        <v/>
      </c>
      <c r="E101" s="162" t="e">
        <f>'1'!#REF!</f>
        <v>#REF!</v>
      </c>
      <c r="F101" s="160" t="e">
        <f>'2'!#REF!</f>
        <v>#REF!</v>
      </c>
      <c r="G101" s="162" t="e">
        <f>'3'!#REF!</f>
        <v>#REF!</v>
      </c>
      <c r="H101" s="160" t="e">
        <f>'4'!#REF!</f>
        <v>#REF!</v>
      </c>
      <c r="I101" s="162" t="e">
        <f>'5'!#REF!</f>
        <v>#REF!</v>
      </c>
      <c r="J101" s="162" t="e">
        <f>'6'!#REF!</f>
        <v>#REF!</v>
      </c>
      <c r="K101" s="162" t="e">
        <f>'7'!#REF!</f>
        <v>#REF!</v>
      </c>
      <c r="L101" s="162" t="e">
        <f>'8'!#REF!</f>
        <v>#REF!</v>
      </c>
      <c r="M101" s="162" t="e">
        <f>'9'!#REF!</f>
        <v>#REF!</v>
      </c>
      <c r="N101" s="162" t="e">
        <f>'10'!#REF!</f>
        <v>#REF!</v>
      </c>
      <c r="O101" s="162" t="e">
        <f>'11'!#REF!</f>
        <v>#REF!</v>
      </c>
      <c r="P101" s="162" t="e">
        <f>'12'!#REF!</f>
        <v>#REF!</v>
      </c>
      <c r="Q101" s="162" t="e">
        <f>'13'!#REF!</f>
        <v>#REF!</v>
      </c>
      <c r="R101" s="162" t="e">
        <f>'14'!#REF!</f>
        <v>#REF!</v>
      </c>
      <c r="S101" s="162" t="e">
        <f>'15'!#REF!</f>
        <v>#REF!</v>
      </c>
      <c r="T101" s="162" t="e">
        <f>'16'!#REF!</f>
        <v>#REF!</v>
      </c>
      <c r="U101" s="162" t="e">
        <f>'17'!#REF!</f>
        <v>#REF!</v>
      </c>
      <c r="V101" s="162" t="e">
        <f>'18'!#REF!</f>
        <v>#REF!</v>
      </c>
      <c r="W101" s="162" t="e">
        <f>'19'!#REF!</f>
        <v>#REF!</v>
      </c>
      <c r="X101" s="162" t="e">
        <f>'20'!#REF!</f>
        <v>#REF!</v>
      </c>
      <c r="Y101" s="162" t="e">
        <f>'21'!#REF!</f>
        <v>#REF!</v>
      </c>
      <c r="Z101" s="162" t="e">
        <f>'22'!#REF!</f>
        <v>#REF!</v>
      </c>
      <c r="AA101" s="162" t="e">
        <f>'23'!#REF!</f>
        <v>#REF!</v>
      </c>
      <c r="AB101" s="162" t="e">
        <f>'24'!#REF!</f>
        <v>#REF!</v>
      </c>
      <c r="AC101" s="162" t="e">
        <f>'25'!#REF!</f>
        <v>#REF!</v>
      </c>
      <c r="AD101" s="162" t="e">
        <f>'26'!#REF!</f>
        <v>#REF!</v>
      </c>
      <c r="AE101" s="162" t="e">
        <f>'27'!#REF!</f>
        <v>#REF!</v>
      </c>
      <c r="AF101" s="162" t="e">
        <f>'28'!#REF!</f>
        <v>#REF!</v>
      </c>
      <c r="AG101" s="162" t="e">
        <f>'29'!#REF!</f>
        <v>#REF!</v>
      </c>
      <c r="AH101" s="162" t="e">
        <f>'30'!#REF!</f>
        <v>#REF!</v>
      </c>
      <c r="AI101" s="162" t="e">
        <f>'31'!#REF!</f>
        <v>#REF!</v>
      </c>
      <c r="AJ101" s="162" t="e">
        <f>'32'!#REF!</f>
        <v>#REF!</v>
      </c>
      <c r="AK101" s="162" t="e">
        <f>'33'!#REF!</f>
        <v>#REF!</v>
      </c>
      <c r="AL101" s="162" t="e">
        <f>'34'!#REF!</f>
        <v>#REF!</v>
      </c>
      <c r="AM101" s="162" t="e">
        <f>'35'!#REF!</f>
        <v>#REF!</v>
      </c>
      <c r="AN101" s="162" t="str">
        <f>'36'!AI100</f>
        <v/>
      </c>
      <c r="AO101" s="162" t="str">
        <f>'37'!AI101</f>
        <v/>
      </c>
      <c r="AP101" s="162" t="str">
        <f>'38'!AI101</f>
        <v/>
      </c>
      <c r="AQ101" s="162" t="str">
        <f>'39'!AI101</f>
        <v/>
      </c>
      <c r="AR101" s="162" t="str">
        <f>'40'!AI101</f>
        <v/>
      </c>
    </row>
    <row r="102" spans="1:44" s="2" customFormat="1" ht="24.75" hidden="1" customHeight="1" x14ac:dyDescent="0.25">
      <c r="A102"/>
      <c r="B102" s="1"/>
      <c r="C102" s="131">
        <f>Référentiel!C91</f>
        <v>0</v>
      </c>
      <c r="D102" s="124" t="str">
        <f t="shared" si="4"/>
        <v/>
      </c>
      <c r="E102" s="162" t="e">
        <f>'1'!#REF!</f>
        <v>#REF!</v>
      </c>
      <c r="F102" s="160" t="e">
        <f>'2'!#REF!</f>
        <v>#REF!</v>
      </c>
      <c r="G102" s="162" t="e">
        <f>'3'!#REF!</f>
        <v>#REF!</v>
      </c>
      <c r="H102" s="160" t="e">
        <f>'4'!#REF!</f>
        <v>#REF!</v>
      </c>
      <c r="I102" s="162" t="e">
        <f>'5'!#REF!</f>
        <v>#REF!</v>
      </c>
      <c r="J102" s="162" t="e">
        <f>'6'!#REF!</f>
        <v>#REF!</v>
      </c>
      <c r="K102" s="162" t="e">
        <f>'7'!#REF!</f>
        <v>#REF!</v>
      </c>
      <c r="L102" s="162" t="e">
        <f>'8'!#REF!</f>
        <v>#REF!</v>
      </c>
      <c r="M102" s="162" t="e">
        <f>'9'!#REF!</f>
        <v>#REF!</v>
      </c>
      <c r="N102" s="162" t="e">
        <f>'10'!#REF!</f>
        <v>#REF!</v>
      </c>
      <c r="O102" s="162" t="e">
        <f>'11'!#REF!</f>
        <v>#REF!</v>
      </c>
      <c r="P102" s="162" t="e">
        <f>'12'!#REF!</f>
        <v>#REF!</v>
      </c>
      <c r="Q102" s="162" t="e">
        <f>'13'!#REF!</f>
        <v>#REF!</v>
      </c>
      <c r="R102" s="162" t="e">
        <f>'14'!#REF!</f>
        <v>#REF!</v>
      </c>
      <c r="S102" s="162" t="e">
        <f>'15'!#REF!</f>
        <v>#REF!</v>
      </c>
      <c r="T102" s="162" t="e">
        <f>'16'!#REF!</f>
        <v>#REF!</v>
      </c>
      <c r="U102" s="162" t="e">
        <f>'17'!#REF!</f>
        <v>#REF!</v>
      </c>
      <c r="V102" s="162" t="e">
        <f>'18'!#REF!</f>
        <v>#REF!</v>
      </c>
      <c r="W102" s="162" t="e">
        <f>'19'!#REF!</f>
        <v>#REF!</v>
      </c>
      <c r="X102" s="162" t="e">
        <f>'20'!#REF!</f>
        <v>#REF!</v>
      </c>
      <c r="Y102" s="162" t="e">
        <f>'21'!#REF!</f>
        <v>#REF!</v>
      </c>
      <c r="Z102" s="162" t="e">
        <f>'22'!#REF!</f>
        <v>#REF!</v>
      </c>
      <c r="AA102" s="162" t="e">
        <f>'23'!#REF!</f>
        <v>#REF!</v>
      </c>
      <c r="AB102" s="162" t="e">
        <f>'24'!#REF!</f>
        <v>#REF!</v>
      </c>
      <c r="AC102" s="162" t="e">
        <f>'25'!#REF!</f>
        <v>#REF!</v>
      </c>
      <c r="AD102" s="162" t="e">
        <f>'26'!#REF!</f>
        <v>#REF!</v>
      </c>
      <c r="AE102" s="162" t="e">
        <f>'27'!#REF!</f>
        <v>#REF!</v>
      </c>
      <c r="AF102" s="162" t="e">
        <f>'28'!#REF!</f>
        <v>#REF!</v>
      </c>
      <c r="AG102" s="162" t="e">
        <f>'29'!#REF!</f>
        <v>#REF!</v>
      </c>
      <c r="AH102" s="162" t="e">
        <f>'30'!#REF!</f>
        <v>#REF!</v>
      </c>
      <c r="AI102" s="162" t="e">
        <f>'31'!#REF!</f>
        <v>#REF!</v>
      </c>
      <c r="AJ102" s="162" t="e">
        <f>'32'!#REF!</f>
        <v>#REF!</v>
      </c>
      <c r="AK102" s="162" t="e">
        <f>'33'!#REF!</f>
        <v>#REF!</v>
      </c>
      <c r="AL102" s="162" t="e">
        <f>'34'!#REF!</f>
        <v>#REF!</v>
      </c>
      <c r="AM102" s="162" t="e">
        <f>'35'!#REF!</f>
        <v>#REF!</v>
      </c>
      <c r="AN102" s="162" t="str">
        <f>'36'!AI101</f>
        <v/>
      </c>
      <c r="AO102" s="162" t="str">
        <f>'37'!AI102</f>
        <v/>
      </c>
      <c r="AP102" s="162" t="str">
        <f>'38'!AI102</f>
        <v/>
      </c>
      <c r="AQ102" s="162" t="str">
        <f>'39'!AI102</f>
        <v/>
      </c>
      <c r="AR102" s="162" t="str">
        <f>'40'!AI102</f>
        <v/>
      </c>
    </row>
    <row r="103" spans="1:44" s="2" customFormat="1" ht="23.25" hidden="1" customHeight="1" x14ac:dyDescent="0.25">
      <c r="A103"/>
      <c r="B103" s="1"/>
      <c r="C103" s="131">
        <f>Référentiel!C92</f>
        <v>0</v>
      </c>
      <c r="D103" s="124" t="str">
        <f t="shared" si="4"/>
        <v/>
      </c>
      <c r="E103" s="162" t="e">
        <f>'1'!#REF!</f>
        <v>#REF!</v>
      </c>
      <c r="F103" s="160" t="e">
        <f>'2'!#REF!</f>
        <v>#REF!</v>
      </c>
      <c r="G103" s="162" t="e">
        <f>'3'!#REF!</f>
        <v>#REF!</v>
      </c>
      <c r="H103" s="160" t="e">
        <f>'4'!#REF!</f>
        <v>#REF!</v>
      </c>
      <c r="I103" s="162" t="e">
        <f>'5'!#REF!</f>
        <v>#REF!</v>
      </c>
      <c r="J103" s="162" t="e">
        <f>'6'!#REF!</f>
        <v>#REF!</v>
      </c>
      <c r="K103" s="162" t="e">
        <f>'7'!#REF!</f>
        <v>#REF!</v>
      </c>
      <c r="L103" s="162" t="e">
        <f>'8'!#REF!</f>
        <v>#REF!</v>
      </c>
      <c r="M103" s="162" t="e">
        <f>'9'!#REF!</f>
        <v>#REF!</v>
      </c>
      <c r="N103" s="162" t="e">
        <f>'10'!#REF!</f>
        <v>#REF!</v>
      </c>
      <c r="O103" s="162" t="e">
        <f>'11'!#REF!</f>
        <v>#REF!</v>
      </c>
      <c r="P103" s="162" t="e">
        <f>'12'!#REF!</f>
        <v>#REF!</v>
      </c>
      <c r="Q103" s="162" t="e">
        <f>'13'!#REF!</f>
        <v>#REF!</v>
      </c>
      <c r="R103" s="162" t="e">
        <f>'14'!#REF!</f>
        <v>#REF!</v>
      </c>
      <c r="S103" s="162" t="e">
        <f>'15'!#REF!</f>
        <v>#REF!</v>
      </c>
      <c r="T103" s="162" t="e">
        <f>'16'!#REF!</f>
        <v>#REF!</v>
      </c>
      <c r="U103" s="162" t="e">
        <f>'17'!#REF!</f>
        <v>#REF!</v>
      </c>
      <c r="V103" s="162" t="e">
        <f>'18'!#REF!</f>
        <v>#REF!</v>
      </c>
      <c r="W103" s="162" t="e">
        <f>'19'!#REF!</f>
        <v>#REF!</v>
      </c>
      <c r="X103" s="162" t="e">
        <f>'20'!#REF!</f>
        <v>#REF!</v>
      </c>
      <c r="Y103" s="162" t="e">
        <f>'21'!#REF!</f>
        <v>#REF!</v>
      </c>
      <c r="Z103" s="162" t="e">
        <f>'22'!#REF!</f>
        <v>#REF!</v>
      </c>
      <c r="AA103" s="162" t="e">
        <f>'23'!#REF!</f>
        <v>#REF!</v>
      </c>
      <c r="AB103" s="162" t="e">
        <f>'24'!#REF!</f>
        <v>#REF!</v>
      </c>
      <c r="AC103" s="162" t="e">
        <f>'25'!#REF!</f>
        <v>#REF!</v>
      </c>
      <c r="AD103" s="162" t="e">
        <f>'26'!#REF!</f>
        <v>#REF!</v>
      </c>
      <c r="AE103" s="162" t="e">
        <f>'27'!#REF!</f>
        <v>#REF!</v>
      </c>
      <c r="AF103" s="162" t="e">
        <f>'28'!#REF!</f>
        <v>#REF!</v>
      </c>
      <c r="AG103" s="162" t="e">
        <f>'29'!#REF!</f>
        <v>#REF!</v>
      </c>
      <c r="AH103" s="162" t="e">
        <f>'30'!#REF!</f>
        <v>#REF!</v>
      </c>
      <c r="AI103" s="162" t="e">
        <f>'31'!#REF!</f>
        <v>#REF!</v>
      </c>
      <c r="AJ103" s="162" t="e">
        <f>'32'!#REF!</f>
        <v>#REF!</v>
      </c>
      <c r="AK103" s="162" t="e">
        <f>'33'!#REF!</f>
        <v>#REF!</v>
      </c>
      <c r="AL103" s="162" t="e">
        <f>'34'!#REF!</f>
        <v>#REF!</v>
      </c>
      <c r="AM103" s="162" t="e">
        <f>'35'!#REF!</f>
        <v>#REF!</v>
      </c>
      <c r="AN103" s="162" t="str">
        <f>'36'!AI102</f>
        <v/>
      </c>
      <c r="AO103" s="162" t="str">
        <f>'37'!AI103</f>
        <v/>
      </c>
      <c r="AP103" s="162" t="str">
        <f>'38'!AI103</f>
        <v/>
      </c>
      <c r="AQ103" s="162" t="str">
        <f>'39'!AI103</f>
        <v/>
      </c>
      <c r="AR103" s="162" t="str">
        <f>'40'!AI103</f>
        <v/>
      </c>
    </row>
    <row r="104" spans="1:44" s="2" customFormat="1" ht="24.75" hidden="1" customHeight="1" x14ac:dyDescent="0.25">
      <c r="A104"/>
      <c r="B104" s="1"/>
      <c r="C104" s="131">
        <f>Référentiel!C93</f>
        <v>0</v>
      </c>
      <c r="D104" s="124" t="str">
        <f t="shared" si="4"/>
        <v/>
      </c>
      <c r="E104" s="162" t="e">
        <f>'1'!#REF!</f>
        <v>#REF!</v>
      </c>
      <c r="F104" s="160" t="e">
        <f>'2'!#REF!</f>
        <v>#REF!</v>
      </c>
      <c r="G104" s="162" t="e">
        <f>'3'!#REF!</f>
        <v>#REF!</v>
      </c>
      <c r="H104" s="160" t="e">
        <f>'4'!#REF!</f>
        <v>#REF!</v>
      </c>
      <c r="I104" s="162" t="e">
        <f>'5'!#REF!</f>
        <v>#REF!</v>
      </c>
      <c r="J104" s="162" t="e">
        <f>'6'!#REF!</f>
        <v>#REF!</v>
      </c>
      <c r="K104" s="162" t="e">
        <f>'7'!#REF!</f>
        <v>#REF!</v>
      </c>
      <c r="L104" s="162" t="e">
        <f>'8'!#REF!</f>
        <v>#REF!</v>
      </c>
      <c r="M104" s="162" t="e">
        <f>'9'!#REF!</f>
        <v>#REF!</v>
      </c>
      <c r="N104" s="162" t="e">
        <f>'10'!#REF!</f>
        <v>#REF!</v>
      </c>
      <c r="O104" s="162" t="e">
        <f>'11'!#REF!</f>
        <v>#REF!</v>
      </c>
      <c r="P104" s="162" t="e">
        <f>'12'!#REF!</f>
        <v>#REF!</v>
      </c>
      <c r="Q104" s="162" t="e">
        <f>'13'!#REF!</f>
        <v>#REF!</v>
      </c>
      <c r="R104" s="162" t="e">
        <f>'14'!#REF!</f>
        <v>#REF!</v>
      </c>
      <c r="S104" s="162" t="e">
        <f>'15'!#REF!</f>
        <v>#REF!</v>
      </c>
      <c r="T104" s="162" t="e">
        <f>'16'!#REF!</f>
        <v>#REF!</v>
      </c>
      <c r="U104" s="162" t="e">
        <f>'17'!#REF!</f>
        <v>#REF!</v>
      </c>
      <c r="V104" s="162" t="e">
        <f>'18'!#REF!</f>
        <v>#REF!</v>
      </c>
      <c r="W104" s="162" t="e">
        <f>'19'!#REF!</f>
        <v>#REF!</v>
      </c>
      <c r="X104" s="162" t="e">
        <f>'20'!#REF!</f>
        <v>#REF!</v>
      </c>
      <c r="Y104" s="162" t="e">
        <f>'21'!#REF!</f>
        <v>#REF!</v>
      </c>
      <c r="Z104" s="162" t="e">
        <f>'22'!#REF!</f>
        <v>#REF!</v>
      </c>
      <c r="AA104" s="162" t="e">
        <f>'23'!#REF!</f>
        <v>#REF!</v>
      </c>
      <c r="AB104" s="162" t="e">
        <f>'24'!#REF!</f>
        <v>#REF!</v>
      </c>
      <c r="AC104" s="162" t="e">
        <f>'25'!#REF!</f>
        <v>#REF!</v>
      </c>
      <c r="AD104" s="162" t="e">
        <f>'26'!#REF!</f>
        <v>#REF!</v>
      </c>
      <c r="AE104" s="162" t="e">
        <f>'27'!#REF!</f>
        <v>#REF!</v>
      </c>
      <c r="AF104" s="162" t="e">
        <f>'28'!#REF!</f>
        <v>#REF!</v>
      </c>
      <c r="AG104" s="162" t="e">
        <f>'29'!#REF!</f>
        <v>#REF!</v>
      </c>
      <c r="AH104" s="162" t="e">
        <f>'30'!#REF!</f>
        <v>#REF!</v>
      </c>
      <c r="AI104" s="162" t="e">
        <f>'31'!#REF!</f>
        <v>#REF!</v>
      </c>
      <c r="AJ104" s="162" t="e">
        <f>'32'!#REF!</f>
        <v>#REF!</v>
      </c>
      <c r="AK104" s="162" t="e">
        <f>'33'!#REF!</f>
        <v>#REF!</v>
      </c>
      <c r="AL104" s="162" t="e">
        <f>'34'!#REF!</f>
        <v>#REF!</v>
      </c>
      <c r="AM104" s="162" t="e">
        <f>'35'!#REF!</f>
        <v>#REF!</v>
      </c>
      <c r="AN104" s="162" t="str">
        <f>'36'!AI103</f>
        <v/>
      </c>
      <c r="AO104" s="162" t="str">
        <f>'37'!AI104</f>
        <v/>
      </c>
      <c r="AP104" s="162" t="str">
        <f>'38'!AI104</f>
        <v/>
      </c>
      <c r="AQ104" s="162" t="str">
        <f>'39'!AI104</f>
        <v/>
      </c>
      <c r="AR104" s="162" t="str">
        <f>'40'!AI104</f>
        <v/>
      </c>
    </row>
    <row r="105" spans="1:44" s="2" customFormat="1" ht="15.75" x14ac:dyDescent="0.25">
      <c r="A105"/>
      <c r="B105" s="1"/>
      <c r="C105" s="139"/>
      <c r="D105" s="123"/>
      <c r="E105" s="163"/>
      <c r="F105" s="161"/>
      <c r="G105" s="163"/>
      <c r="H105" s="161"/>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163"/>
      <c r="AR105" s="163"/>
    </row>
    <row r="106" spans="1:44" s="2" customFormat="1" ht="15.75" x14ac:dyDescent="0.25">
      <c r="A106"/>
      <c r="B106" s="1"/>
      <c r="C106" s="138" t="str">
        <f>Référentiel!C95</f>
        <v>Respect des process de traitement</v>
      </c>
      <c r="D106" s="116" t="str">
        <f t="shared" ref="D106:D121" si="5">IFERROR(AVERAGE(E106:AR106),"")</f>
        <v/>
      </c>
      <c r="E106" s="104" t="str">
        <f>'1'!AH57</f>
        <v/>
      </c>
      <c r="F106" s="108" t="str">
        <f>'2'!AH57</f>
        <v/>
      </c>
      <c r="G106" s="104" t="str">
        <f>'3'!AH57</f>
        <v/>
      </c>
      <c r="H106" s="108" t="str">
        <f>'4'!AH57</f>
        <v/>
      </c>
      <c r="I106" s="104" t="str">
        <f>'5'!AH57</f>
        <v/>
      </c>
      <c r="J106" s="104" t="str">
        <f>'6'!AH57</f>
        <v/>
      </c>
      <c r="K106" s="104" t="str">
        <f>'7'!AH57</f>
        <v/>
      </c>
      <c r="L106" s="104" t="str">
        <f>'8'!AH57</f>
        <v/>
      </c>
      <c r="M106" s="104" t="str">
        <f>'9'!AH57</f>
        <v/>
      </c>
      <c r="N106" s="104" t="str">
        <f>'10'!AH57</f>
        <v/>
      </c>
      <c r="O106" s="104" t="str">
        <f>'11'!AH57</f>
        <v/>
      </c>
      <c r="P106" s="104" t="str">
        <f>'12'!AH57</f>
        <v/>
      </c>
      <c r="Q106" s="104" t="str">
        <f>'13'!AH57</f>
        <v/>
      </c>
      <c r="R106" s="104" t="str">
        <f>'14'!AH57</f>
        <v/>
      </c>
      <c r="S106" s="104" t="str">
        <f>'15'!AH57</f>
        <v/>
      </c>
      <c r="T106" s="104" t="str">
        <f>'16'!AH57</f>
        <v/>
      </c>
      <c r="U106" s="104" t="str">
        <f>'17'!AH57</f>
        <v/>
      </c>
      <c r="V106" s="104" t="str">
        <f>'18'!AH57</f>
        <v/>
      </c>
      <c r="W106" s="104" t="str">
        <f>'19'!AH57</f>
        <v/>
      </c>
      <c r="X106" s="104" t="str">
        <f>'20'!AH57</f>
        <v/>
      </c>
      <c r="Y106" s="104" t="str">
        <f>'21'!AH57</f>
        <v/>
      </c>
      <c r="Z106" s="104" t="str">
        <f>'22'!AH57</f>
        <v/>
      </c>
      <c r="AA106" s="104" t="str">
        <f>'23'!AH57</f>
        <v/>
      </c>
      <c r="AB106" s="104" t="str">
        <f>'24'!AH57</f>
        <v/>
      </c>
      <c r="AC106" s="104" t="str">
        <f>'25'!AH57</f>
        <v/>
      </c>
      <c r="AD106" s="104" t="str">
        <f>'26'!AH57</f>
        <v/>
      </c>
      <c r="AE106" s="104" t="str">
        <f>'27'!AH57</f>
        <v/>
      </c>
      <c r="AF106" s="104" t="str">
        <f>'28'!AH57</f>
        <v/>
      </c>
      <c r="AG106" s="104" t="str">
        <f>'29'!AH57</f>
        <v/>
      </c>
      <c r="AH106" s="104" t="str">
        <f>'30'!AH57</f>
        <v/>
      </c>
      <c r="AI106" s="104" t="str">
        <f>'31'!AH57</f>
        <v/>
      </c>
      <c r="AJ106" s="104" t="str">
        <f>'32'!AH57</f>
        <v/>
      </c>
      <c r="AK106" s="104" t="str">
        <f>'33'!AH57</f>
        <v/>
      </c>
      <c r="AL106" s="104" t="str">
        <f>'34'!AH57</f>
        <v/>
      </c>
      <c r="AM106" s="104" t="str">
        <f>'35'!AH57</f>
        <v/>
      </c>
      <c r="AN106" s="104" t="str">
        <f>'36'!AH105</f>
        <v/>
      </c>
      <c r="AO106" s="104" t="str">
        <f>'37'!AH106</f>
        <v/>
      </c>
      <c r="AP106" s="104" t="str">
        <f>'38'!AH106</f>
        <v/>
      </c>
      <c r="AQ106" s="104" t="str">
        <f>'39'!AH106</f>
        <v/>
      </c>
      <c r="AR106" s="104" t="str">
        <f>'40'!AH106</f>
        <v/>
      </c>
    </row>
    <row r="107" spans="1:44" s="2" customFormat="1" ht="18" x14ac:dyDescent="0.25">
      <c r="A107"/>
      <c r="B107" s="1"/>
      <c r="C107" s="131" t="str">
        <f>Référentiel!C96</f>
        <v>Maîtrise des procédures</v>
      </c>
      <c r="D107" s="124">
        <f t="shared" si="5"/>
        <v>1</v>
      </c>
      <c r="E107" s="162">
        <f>'1'!AI58</f>
        <v>1</v>
      </c>
      <c r="F107" s="160" t="str">
        <f>'2'!AI58</f>
        <v/>
      </c>
      <c r="G107" s="162" t="str">
        <f>'3'!AI58</f>
        <v/>
      </c>
      <c r="H107" s="160" t="str">
        <f>'4'!AI58</f>
        <v/>
      </c>
      <c r="I107" s="162" t="str">
        <f>'5'!AI58</f>
        <v/>
      </c>
      <c r="J107" s="162" t="str">
        <f>'6'!AI58</f>
        <v/>
      </c>
      <c r="K107" s="162" t="str">
        <f>'7'!AI58</f>
        <v/>
      </c>
      <c r="L107" s="162" t="str">
        <f>'8'!AI58</f>
        <v/>
      </c>
      <c r="M107" s="162" t="str">
        <f>'9'!AI58</f>
        <v/>
      </c>
      <c r="N107" s="162" t="str">
        <f>'10'!AI58</f>
        <v/>
      </c>
      <c r="O107" s="162" t="str">
        <f>'11'!AI58</f>
        <v/>
      </c>
      <c r="P107" s="162" t="str">
        <f>'12'!AI58</f>
        <v/>
      </c>
      <c r="Q107" s="162" t="str">
        <f>'13'!AI58</f>
        <v/>
      </c>
      <c r="R107" s="162" t="str">
        <f>'14'!AI58</f>
        <v/>
      </c>
      <c r="S107" s="162" t="str">
        <f>'15'!AI58</f>
        <v/>
      </c>
      <c r="T107" s="162" t="str">
        <f>'16'!AI58</f>
        <v/>
      </c>
      <c r="U107" s="162" t="str">
        <f>'17'!AI58</f>
        <v/>
      </c>
      <c r="V107" s="162" t="str">
        <f>'18'!AI58</f>
        <v/>
      </c>
      <c r="W107" s="162" t="str">
        <f>'19'!AI58</f>
        <v/>
      </c>
      <c r="X107" s="162" t="str">
        <f>'20'!AI58</f>
        <v/>
      </c>
      <c r="Y107" s="162" t="str">
        <f>'21'!AI58</f>
        <v/>
      </c>
      <c r="Z107" s="162" t="str">
        <f>'22'!AI58</f>
        <v/>
      </c>
      <c r="AA107" s="162" t="str">
        <f>'23'!AI58</f>
        <v/>
      </c>
      <c r="AB107" s="162" t="str">
        <f>'24'!AI58</f>
        <v/>
      </c>
      <c r="AC107" s="162" t="str">
        <f>'25'!AI58</f>
        <v/>
      </c>
      <c r="AD107" s="162" t="str">
        <f>'26'!AI58</f>
        <v/>
      </c>
      <c r="AE107" s="162" t="str">
        <f>'27'!AI58</f>
        <v/>
      </c>
      <c r="AF107" s="162" t="str">
        <f>'28'!AI58</f>
        <v/>
      </c>
      <c r="AG107" s="162" t="str">
        <f>'29'!AI58</f>
        <v/>
      </c>
      <c r="AH107" s="162" t="str">
        <f>'30'!AI58</f>
        <v/>
      </c>
      <c r="AI107" s="162" t="str">
        <f>'31'!AI58</f>
        <v/>
      </c>
      <c r="AJ107" s="162" t="str">
        <f>'32'!AI58</f>
        <v/>
      </c>
      <c r="AK107" s="162" t="str">
        <f>'33'!AI58</f>
        <v/>
      </c>
      <c r="AL107" s="162" t="str">
        <f>'34'!AI58</f>
        <v/>
      </c>
      <c r="AM107" s="162" t="str">
        <f>'35'!AI58</f>
        <v/>
      </c>
      <c r="AN107" s="162" t="str">
        <f>'36'!AI106</f>
        <v/>
      </c>
      <c r="AO107" s="162" t="str">
        <f>'37'!AI107</f>
        <v/>
      </c>
      <c r="AP107" s="162" t="str">
        <f>'38'!AI107</f>
        <v/>
      </c>
      <c r="AQ107" s="162" t="str">
        <f>'39'!AI107</f>
        <v/>
      </c>
      <c r="AR107" s="162" t="str">
        <f>'40'!AI107</f>
        <v/>
      </c>
    </row>
    <row r="108" spans="1:44" s="2" customFormat="1" ht="18" x14ac:dyDescent="0.25">
      <c r="A108"/>
      <c r="B108" s="1"/>
      <c r="C108" s="131" t="str">
        <f>Référentiel!C97</f>
        <v>Contre Appel</v>
      </c>
      <c r="D108" s="124">
        <f t="shared" si="5"/>
        <v>1</v>
      </c>
      <c r="E108" s="162">
        <f>'1'!AI59</f>
        <v>1</v>
      </c>
      <c r="F108" s="160" t="str">
        <f>'2'!AI59</f>
        <v/>
      </c>
      <c r="G108" s="162" t="str">
        <f>'3'!AI59</f>
        <v/>
      </c>
      <c r="H108" s="160" t="str">
        <f>'4'!AI59</f>
        <v/>
      </c>
      <c r="I108" s="162" t="str">
        <f>'5'!AI59</f>
        <v/>
      </c>
      <c r="J108" s="162" t="str">
        <f>'6'!AI59</f>
        <v/>
      </c>
      <c r="K108" s="162" t="str">
        <f>'7'!AI59</f>
        <v/>
      </c>
      <c r="L108" s="162" t="str">
        <f>'8'!AI59</f>
        <v/>
      </c>
      <c r="M108" s="162" t="str">
        <f>'9'!AI59</f>
        <v/>
      </c>
      <c r="N108" s="162" t="str">
        <f>'10'!AI59</f>
        <v/>
      </c>
      <c r="O108" s="162" t="str">
        <f>'11'!AI59</f>
        <v/>
      </c>
      <c r="P108" s="162" t="str">
        <f>'12'!AI59</f>
        <v/>
      </c>
      <c r="Q108" s="162" t="str">
        <f>'13'!AI59</f>
        <v/>
      </c>
      <c r="R108" s="162" t="str">
        <f>'14'!AI59</f>
        <v/>
      </c>
      <c r="S108" s="162" t="str">
        <f>'15'!AI59</f>
        <v/>
      </c>
      <c r="T108" s="162" t="str">
        <f>'16'!AI59</f>
        <v/>
      </c>
      <c r="U108" s="162" t="str">
        <f>'17'!AI59</f>
        <v/>
      </c>
      <c r="V108" s="162" t="str">
        <f>'18'!AI59</f>
        <v/>
      </c>
      <c r="W108" s="162" t="str">
        <f>'19'!AI59</f>
        <v/>
      </c>
      <c r="X108" s="162" t="str">
        <f>'20'!AI59</f>
        <v/>
      </c>
      <c r="Y108" s="162" t="str">
        <f>'21'!AI59</f>
        <v/>
      </c>
      <c r="Z108" s="162" t="str">
        <f>'22'!AI59</f>
        <v/>
      </c>
      <c r="AA108" s="162" t="str">
        <f>'23'!AI59</f>
        <v/>
      </c>
      <c r="AB108" s="162" t="str">
        <f>'24'!AI59</f>
        <v/>
      </c>
      <c r="AC108" s="162" t="str">
        <f>'25'!AI59</f>
        <v/>
      </c>
      <c r="AD108" s="162" t="str">
        <f>'26'!AI59</f>
        <v/>
      </c>
      <c r="AE108" s="162" t="str">
        <f>'27'!AI59</f>
        <v/>
      </c>
      <c r="AF108" s="162" t="str">
        <f>'28'!AI59</f>
        <v/>
      </c>
      <c r="AG108" s="162" t="str">
        <f>'29'!AI59</f>
        <v/>
      </c>
      <c r="AH108" s="162" t="str">
        <f>'30'!AI59</f>
        <v/>
      </c>
      <c r="AI108" s="162" t="str">
        <f>'31'!AI59</f>
        <v/>
      </c>
      <c r="AJ108" s="162" t="str">
        <f>'32'!AI59</f>
        <v/>
      </c>
      <c r="AK108" s="162" t="str">
        <f>'33'!AI59</f>
        <v/>
      </c>
      <c r="AL108" s="162" t="str">
        <f>'34'!AI59</f>
        <v/>
      </c>
      <c r="AM108" s="162" t="str">
        <f>'35'!AI59</f>
        <v/>
      </c>
      <c r="AN108" s="162" t="str">
        <f>'36'!AI107</f>
        <v/>
      </c>
      <c r="AO108" s="162" t="str">
        <f>'37'!AI108</f>
        <v/>
      </c>
      <c r="AP108" s="162" t="str">
        <f>'38'!AI108</f>
        <v/>
      </c>
      <c r="AQ108" s="162" t="str">
        <f>'39'!AI108</f>
        <v/>
      </c>
      <c r="AR108" s="162" t="str">
        <f>'40'!AI108</f>
        <v/>
      </c>
    </row>
    <row r="109" spans="1:44" s="2" customFormat="1" ht="18" x14ac:dyDescent="0.25">
      <c r="A109"/>
      <c r="B109" s="1"/>
      <c r="C109" s="131">
        <f>Référentiel!C98</f>
        <v>0</v>
      </c>
      <c r="D109" s="124" t="str">
        <f t="shared" si="5"/>
        <v/>
      </c>
      <c r="E109" s="162" t="str">
        <f>'1'!AI60</f>
        <v/>
      </c>
      <c r="F109" s="160" t="str">
        <f>'2'!AI60</f>
        <v/>
      </c>
      <c r="G109" s="162" t="str">
        <f>'3'!AI60</f>
        <v/>
      </c>
      <c r="H109" s="160" t="str">
        <f>'4'!AI60</f>
        <v/>
      </c>
      <c r="I109" s="162" t="str">
        <f>'5'!AI60</f>
        <v/>
      </c>
      <c r="J109" s="162" t="str">
        <f>'6'!AI60</f>
        <v/>
      </c>
      <c r="K109" s="162" t="str">
        <f>'7'!AI60</f>
        <v/>
      </c>
      <c r="L109" s="162" t="str">
        <f>'8'!AI60</f>
        <v/>
      </c>
      <c r="M109" s="162" t="str">
        <f>'9'!AI60</f>
        <v/>
      </c>
      <c r="N109" s="162" t="str">
        <f>'10'!AI60</f>
        <v/>
      </c>
      <c r="O109" s="162" t="str">
        <f>'11'!AI60</f>
        <v/>
      </c>
      <c r="P109" s="162" t="str">
        <f>'12'!AI60</f>
        <v/>
      </c>
      <c r="Q109" s="162" t="str">
        <f>'13'!AI60</f>
        <v/>
      </c>
      <c r="R109" s="162" t="str">
        <f>'14'!AI60</f>
        <v/>
      </c>
      <c r="S109" s="162" t="str">
        <f>'15'!AI60</f>
        <v/>
      </c>
      <c r="T109" s="162" t="str">
        <f>'16'!AI60</f>
        <v/>
      </c>
      <c r="U109" s="162" t="str">
        <f>'17'!AI60</f>
        <v/>
      </c>
      <c r="V109" s="162" t="str">
        <f>'18'!AI60</f>
        <v/>
      </c>
      <c r="W109" s="162" t="str">
        <f>'19'!AI60</f>
        <v/>
      </c>
      <c r="X109" s="162" t="str">
        <f>'20'!AI60</f>
        <v/>
      </c>
      <c r="Y109" s="162" t="str">
        <f>'21'!AI60</f>
        <v/>
      </c>
      <c r="Z109" s="162" t="str">
        <f>'22'!AI60</f>
        <v/>
      </c>
      <c r="AA109" s="162" t="str">
        <f>'23'!AI60</f>
        <v/>
      </c>
      <c r="AB109" s="162" t="str">
        <f>'24'!AI60</f>
        <v/>
      </c>
      <c r="AC109" s="162" t="str">
        <f>'25'!AI60</f>
        <v/>
      </c>
      <c r="AD109" s="162" t="str">
        <f>'26'!AI60</f>
        <v/>
      </c>
      <c r="AE109" s="162" t="str">
        <f>'27'!AI60</f>
        <v/>
      </c>
      <c r="AF109" s="162" t="str">
        <f>'28'!AI60</f>
        <v/>
      </c>
      <c r="AG109" s="162" t="str">
        <f>'29'!AI60</f>
        <v/>
      </c>
      <c r="AH109" s="162" t="str">
        <f>'30'!AI60</f>
        <v/>
      </c>
      <c r="AI109" s="162" t="str">
        <f>'31'!AI60</f>
        <v/>
      </c>
      <c r="AJ109" s="162" t="str">
        <f>'32'!AI60</f>
        <v/>
      </c>
      <c r="AK109" s="162" t="str">
        <f>'33'!AI60</f>
        <v/>
      </c>
      <c r="AL109" s="162" t="str">
        <f>'34'!AI60</f>
        <v/>
      </c>
      <c r="AM109" s="162" t="str">
        <f>'35'!AI60</f>
        <v/>
      </c>
      <c r="AN109" s="162" t="str">
        <f>'36'!AI108</f>
        <v/>
      </c>
      <c r="AO109" s="162" t="str">
        <f>'37'!AI109</f>
        <v/>
      </c>
      <c r="AP109" s="162" t="str">
        <f>'38'!AI109</f>
        <v/>
      </c>
      <c r="AQ109" s="162" t="str">
        <f>'39'!AI109</f>
        <v/>
      </c>
      <c r="AR109" s="162" t="str">
        <f>'40'!AI109</f>
        <v/>
      </c>
    </row>
    <row r="110" spans="1:44" s="2" customFormat="1" ht="18" x14ac:dyDescent="0.25">
      <c r="A110"/>
      <c r="B110" s="1"/>
      <c r="C110" s="131" t="str">
        <f>Référentiel!C99</f>
        <v>Rappel</v>
      </c>
      <c r="D110" s="124">
        <f t="shared" si="5"/>
        <v>1</v>
      </c>
      <c r="E110" s="162">
        <f>'1'!AI61</f>
        <v>1</v>
      </c>
      <c r="F110" s="160" t="str">
        <f>'2'!AI61</f>
        <v/>
      </c>
      <c r="G110" s="162" t="str">
        <f>'3'!AI61</f>
        <v/>
      </c>
      <c r="H110" s="160" t="str">
        <f>'4'!AI61</f>
        <v/>
      </c>
      <c r="I110" s="162" t="str">
        <f>'5'!AI61</f>
        <v/>
      </c>
      <c r="J110" s="162" t="str">
        <f>'6'!AI61</f>
        <v/>
      </c>
      <c r="K110" s="162" t="str">
        <f>'7'!AI61</f>
        <v/>
      </c>
      <c r="L110" s="162" t="str">
        <f>'8'!AI61</f>
        <v/>
      </c>
      <c r="M110" s="162" t="str">
        <f>'9'!AI61</f>
        <v/>
      </c>
      <c r="N110" s="162" t="str">
        <f>'10'!AI61</f>
        <v/>
      </c>
      <c r="O110" s="162" t="str">
        <f>'11'!AI61</f>
        <v/>
      </c>
      <c r="P110" s="162" t="str">
        <f>'12'!AI61</f>
        <v/>
      </c>
      <c r="Q110" s="162" t="str">
        <f>'13'!AI61</f>
        <v/>
      </c>
      <c r="R110" s="162" t="str">
        <f>'14'!AI61</f>
        <v/>
      </c>
      <c r="S110" s="162" t="str">
        <f>'15'!AI61</f>
        <v/>
      </c>
      <c r="T110" s="162" t="str">
        <f>'16'!AI61</f>
        <v/>
      </c>
      <c r="U110" s="162" t="str">
        <f>'17'!AI61</f>
        <v/>
      </c>
      <c r="V110" s="162" t="str">
        <f>'18'!AI61</f>
        <v/>
      </c>
      <c r="W110" s="162" t="str">
        <f>'19'!AI61</f>
        <v/>
      </c>
      <c r="X110" s="162" t="str">
        <f>'20'!AI61</f>
        <v/>
      </c>
      <c r="Y110" s="162" t="str">
        <f>'21'!AI61</f>
        <v/>
      </c>
      <c r="Z110" s="162" t="str">
        <f>'22'!AI61</f>
        <v/>
      </c>
      <c r="AA110" s="162" t="str">
        <f>'23'!AI61</f>
        <v/>
      </c>
      <c r="AB110" s="162" t="str">
        <f>'24'!AI61</f>
        <v/>
      </c>
      <c r="AC110" s="162" t="str">
        <f>'25'!AI61</f>
        <v/>
      </c>
      <c r="AD110" s="162" t="str">
        <f>'26'!AI61</f>
        <v/>
      </c>
      <c r="AE110" s="162" t="str">
        <f>'27'!AI61</f>
        <v/>
      </c>
      <c r="AF110" s="162" t="str">
        <f>'28'!AI61</f>
        <v/>
      </c>
      <c r="AG110" s="162" t="str">
        <f>'29'!AI61</f>
        <v/>
      </c>
      <c r="AH110" s="162" t="str">
        <f>'30'!AI61</f>
        <v/>
      </c>
      <c r="AI110" s="162" t="str">
        <f>'31'!AI61</f>
        <v/>
      </c>
      <c r="AJ110" s="162" t="str">
        <f>'32'!AI61</f>
        <v/>
      </c>
      <c r="AK110" s="162" t="str">
        <f>'33'!AI61</f>
        <v/>
      </c>
      <c r="AL110" s="162" t="str">
        <f>'34'!AI61</f>
        <v/>
      </c>
      <c r="AM110" s="162" t="str">
        <f>'35'!AI61</f>
        <v/>
      </c>
      <c r="AN110" s="162" t="str">
        <f>'36'!AI109</f>
        <v/>
      </c>
      <c r="AO110" s="162" t="str">
        <f>'37'!AI110</f>
        <v/>
      </c>
      <c r="AP110" s="162" t="str">
        <f>'38'!AI110</f>
        <v/>
      </c>
      <c r="AQ110" s="162" t="str">
        <f>'39'!AI110</f>
        <v/>
      </c>
      <c r="AR110" s="162" t="str">
        <f>'40'!AI110</f>
        <v/>
      </c>
    </row>
    <row r="111" spans="1:44" s="2" customFormat="1" ht="18" x14ac:dyDescent="0.25">
      <c r="A111"/>
      <c r="B111" s="1"/>
      <c r="C111" s="131" t="str">
        <f>Référentiel!C100</f>
        <v>Traçage de la demande dans le SI</v>
      </c>
      <c r="D111" s="124">
        <f t="shared" si="5"/>
        <v>1</v>
      </c>
      <c r="E111" s="162">
        <f>'1'!AI62</f>
        <v>1</v>
      </c>
      <c r="F111" s="160" t="str">
        <f>'2'!AI62</f>
        <v/>
      </c>
      <c r="G111" s="162" t="str">
        <f>'3'!AI62</f>
        <v/>
      </c>
      <c r="H111" s="160" t="str">
        <f>'4'!AI62</f>
        <v/>
      </c>
      <c r="I111" s="162" t="str">
        <f>'5'!AI62</f>
        <v/>
      </c>
      <c r="J111" s="162" t="str">
        <f>'6'!AI62</f>
        <v/>
      </c>
      <c r="K111" s="162" t="str">
        <f>'7'!AI62</f>
        <v/>
      </c>
      <c r="L111" s="162" t="str">
        <f>'8'!AI62</f>
        <v/>
      </c>
      <c r="M111" s="162" t="str">
        <f>'9'!AI62</f>
        <v/>
      </c>
      <c r="N111" s="162" t="str">
        <f>'10'!AI62</f>
        <v/>
      </c>
      <c r="O111" s="162" t="str">
        <f>'11'!AI62</f>
        <v/>
      </c>
      <c r="P111" s="162" t="str">
        <f>'12'!AI62</f>
        <v/>
      </c>
      <c r="Q111" s="162" t="str">
        <f>'13'!AI62</f>
        <v/>
      </c>
      <c r="R111" s="162" t="str">
        <f>'14'!AI62</f>
        <v/>
      </c>
      <c r="S111" s="162" t="str">
        <f>'15'!AI62</f>
        <v/>
      </c>
      <c r="T111" s="162" t="str">
        <f>'16'!AI62</f>
        <v/>
      </c>
      <c r="U111" s="162" t="str">
        <f>'17'!AI62</f>
        <v/>
      </c>
      <c r="V111" s="162" t="str">
        <f>'18'!AI62</f>
        <v/>
      </c>
      <c r="W111" s="162" t="str">
        <f>'19'!AI62</f>
        <v/>
      </c>
      <c r="X111" s="162" t="str">
        <f>'20'!AI62</f>
        <v/>
      </c>
      <c r="Y111" s="162" t="str">
        <f>'21'!AI62</f>
        <v/>
      </c>
      <c r="Z111" s="162" t="str">
        <f>'22'!AI62</f>
        <v/>
      </c>
      <c r="AA111" s="162" t="str">
        <f>'23'!AI62</f>
        <v/>
      </c>
      <c r="AB111" s="162" t="str">
        <f>'24'!AI62</f>
        <v/>
      </c>
      <c r="AC111" s="162" t="str">
        <f>'25'!AI62</f>
        <v/>
      </c>
      <c r="AD111" s="162" t="str">
        <f>'26'!AI62</f>
        <v/>
      </c>
      <c r="AE111" s="162" t="str">
        <f>'27'!AI62</f>
        <v/>
      </c>
      <c r="AF111" s="162" t="str">
        <f>'28'!AI62</f>
        <v/>
      </c>
      <c r="AG111" s="162" t="str">
        <f>'29'!AI62</f>
        <v/>
      </c>
      <c r="AH111" s="162" t="str">
        <f>'30'!AI62</f>
        <v/>
      </c>
      <c r="AI111" s="162" t="str">
        <f>'31'!AI62</f>
        <v/>
      </c>
      <c r="AJ111" s="162" t="str">
        <f>'32'!AI62</f>
        <v/>
      </c>
      <c r="AK111" s="162" t="str">
        <f>'33'!AI62</f>
        <v/>
      </c>
      <c r="AL111" s="162" t="str">
        <f>'34'!AI62</f>
        <v/>
      </c>
      <c r="AM111" s="162" t="str">
        <f>'35'!AI62</f>
        <v/>
      </c>
      <c r="AN111" s="162" t="str">
        <f>'36'!AI110</f>
        <v/>
      </c>
      <c r="AO111" s="162" t="str">
        <f>'37'!AI111</f>
        <v/>
      </c>
      <c r="AP111" s="162" t="str">
        <f>'38'!AI111</f>
        <v/>
      </c>
      <c r="AQ111" s="162" t="str">
        <f>'39'!AI111</f>
        <v/>
      </c>
      <c r="AR111" s="162" t="str">
        <f>'40'!AI111</f>
        <v/>
      </c>
    </row>
    <row r="112" spans="1:44" s="2" customFormat="1" ht="18" x14ac:dyDescent="0.25">
      <c r="A112"/>
      <c r="B112" s="1"/>
      <c r="C112" s="131">
        <f>Référentiel!C101</f>
        <v>0</v>
      </c>
      <c r="D112" s="124" t="str">
        <f t="shared" si="5"/>
        <v/>
      </c>
      <c r="E112" s="162" t="str">
        <f>'1'!AI63</f>
        <v/>
      </c>
      <c r="F112" s="160" t="str">
        <f>'2'!AI63</f>
        <v/>
      </c>
      <c r="G112" s="162" t="str">
        <f>'3'!AI63</f>
        <v/>
      </c>
      <c r="H112" s="160" t="str">
        <f>'4'!AI63</f>
        <v/>
      </c>
      <c r="I112" s="162" t="str">
        <f>'5'!AI63</f>
        <v/>
      </c>
      <c r="J112" s="162" t="str">
        <f>'6'!AI63</f>
        <v/>
      </c>
      <c r="K112" s="162" t="str">
        <f>'7'!AI63</f>
        <v/>
      </c>
      <c r="L112" s="162" t="str">
        <f>'8'!AI63</f>
        <v/>
      </c>
      <c r="M112" s="162" t="str">
        <f>'9'!AI63</f>
        <v/>
      </c>
      <c r="N112" s="162" t="str">
        <f>'10'!AI63</f>
        <v/>
      </c>
      <c r="O112" s="162" t="str">
        <f>'11'!AI63</f>
        <v/>
      </c>
      <c r="P112" s="162" t="str">
        <f>'12'!AI63</f>
        <v/>
      </c>
      <c r="Q112" s="162" t="str">
        <f>'13'!AI63</f>
        <v/>
      </c>
      <c r="R112" s="162" t="str">
        <f>'14'!AI63</f>
        <v/>
      </c>
      <c r="S112" s="162" t="str">
        <f>'15'!AI63</f>
        <v/>
      </c>
      <c r="T112" s="162" t="str">
        <f>'16'!AI63</f>
        <v/>
      </c>
      <c r="U112" s="162" t="str">
        <f>'17'!AI63</f>
        <v/>
      </c>
      <c r="V112" s="162" t="str">
        <f>'18'!AI63</f>
        <v/>
      </c>
      <c r="W112" s="162" t="str">
        <f>'19'!AI63</f>
        <v/>
      </c>
      <c r="X112" s="162" t="str">
        <f>'20'!AI63</f>
        <v/>
      </c>
      <c r="Y112" s="162" t="str">
        <f>'21'!AI63</f>
        <v/>
      </c>
      <c r="Z112" s="162" t="str">
        <f>'22'!AI63</f>
        <v/>
      </c>
      <c r="AA112" s="162" t="str">
        <f>'23'!AI63</f>
        <v/>
      </c>
      <c r="AB112" s="162" t="str">
        <f>'24'!AI63</f>
        <v/>
      </c>
      <c r="AC112" s="162" t="str">
        <f>'25'!AI63</f>
        <v/>
      </c>
      <c r="AD112" s="162" t="str">
        <f>'26'!AI63</f>
        <v/>
      </c>
      <c r="AE112" s="162" t="str">
        <f>'27'!AI63</f>
        <v/>
      </c>
      <c r="AF112" s="162" t="str">
        <f>'28'!AI63</f>
        <v/>
      </c>
      <c r="AG112" s="162" t="str">
        <f>'29'!AI63</f>
        <v/>
      </c>
      <c r="AH112" s="162" t="str">
        <f>'30'!AI63</f>
        <v/>
      </c>
      <c r="AI112" s="162" t="str">
        <f>'31'!AI63</f>
        <v/>
      </c>
      <c r="AJ112" s="162" t="str">
        <f>'32'!AI63</f>
        <v/>
      </c>
      <c r="AK112" s="162" t="str">
        <f>'33'!AI63</f>
        <v/>
      </c>
      <c r="AL112" s="162" t="str">
        <f>'34'!AI63</f>
        <v/>
      </c>
      <c r="AM112" s="162" t="str">
        <f>'35'!AI63</f>
        <v/>
      </c>
      <c r="AN112" s="162" t="str">
        <f>'36'!AI111</f>
        <v/>
      </c>
      <c r="AO112" s="162" t="str">
        <f>'37'!AI112</f>
        <v/>
      </c>
      <c r="AP112" s="162" t="str">
        <f>'38'!AI112</f>
        <v/>
      </c>
      <c r="AQ112" s="162" t="str">
        <f>'39'!AI112</f>
        <v/>
      </c>
      <c r="AR112" s="162" t="str">
        <f>'40'!AI112</f>
        <v/>
      </c>
    </row>
    <row r="113" spans="1:44" s="2" customFormat="1" ht="18" x14ac:dyDescent="0.25">
      <c r="A113"/>
      <c r="B113" s="1"/>
      <c r="C113" s="131" t="str">
        <f>Référentiel!C102</f>
        <v>Traçage adapté à la demande</v>
      </c>
      <c r="D113" s="124">
        <f t="shared" si="5"/>
        <v>1</v>
      </c>
      <c r="E113" s="162">
        <f>'1'!AI64</f>
        <v>1</v>
      </c>
      <c r="F113" s="160" t="str">
        <f>'2'!AI64</f>
        <v/>
      </c>
      <c r="G113" s="162" t="str">
        <f>'3'!AI64</f>
        <v/>
      </c>
      <c r="H113" s="160" t="str">
        <f>'4'!AI64</f>
        <v/>
      </c>
      <c r="I113" s="162" t="str">
        <f>'5'!AI64</f>
        <v/>
      </c>
      <c r="J113" s="162" t="str">
        <f>'6'!AI64</f>
        <v/>
      </c>
      <c r="K113" s="162" t="str">
        <f>'7'!AI64</f>
        <v/>
      </c>
      <c r="L113" s="162" t="str">
        <f>'8'!AI64</f>
        <v/>
      </c>
      <c r="M113" s="162" t="str">
        <f>'9'!AI64</f>
        <v/>
      </c>
      <c r="N113" s="162" t="str">
        <f>'10'!AI64</f>
        <v/>
      </c>
      <c r="O113" s="162" t="str">
        <f>'11'!AI64</f>
        <v/>
      </c>
      <c r="P113" s="162" t="str">
        <f>'12'!AI64</f>
        <v/>
      </c>
      <c r="Q113" s="162" t="str">
        <f>'13'!AI64</f>
        <v/>
      </c>
      <c r="R113" s="162" t="str">
        <f>'14'!AI64</f>
        <v/>
      </c>
      <c r="S113" s="162" t="str">
        <f>'15'!AI64</f>
        <v/>
      </c>
      <c r="T113" s="162" t="str">
        <f>'16'!AI64</f>
        <v/>
      </c>
      <c r="U113" s="162" t="str">
        <f>'17'!AI64</f>
        <v/>
      </c>
      <c r="V113" s="162" t="str">
        <f>'18'!AI64</f>
        <v/>
      </c>
      <c r="W113" s="162" t="str">
        <f>'19'!AI64</f>
        <v/>
      </c>
      <c r="X113" s="162" t="str">
        <f>'20'!AI64</f>
        <v/>
      </c>
      <c r="Y113" s="162" t="str">
        <f>'21'!AI64</f>
        <v/>
      </c>
      <c r="Z113" s="162" t="str">
        <f>'22'!AI64</f>
        <v/>
      </c>
      <c r="AA113" s="162" t="str">
        <f>'23'!AI64</f>
        <v/>
      </c>
      <c r="AB113" s="162" t="str">
        <f>'24'!AI64</f>
        <v/>
      </c>
      <c r="AC113" s="162" t="str">
        <f>'25'!AI64</f>
        <v/>
      </c>
      <c r="AD113" s="162" t="str">
        <f>'26'!AI64</f>
        <v/>
      </c>
      <c r="AE113" s="162" t="str">
        <f>'27'!AI64</f>
        <v/>
      </c>
      <c r="AF113" s="162" t="str">
        <f>'28'!AI64</f>
        <v/>
      </c>
      <c r="AG113" s="162" t="str">
        <f>'29'!AI64</f>
        <v/>
      </c>
      <c r="AH113" s="162" t="str">
        <f>'30'!AI64</f>
        <v/>
      </c>
      <c r="AI113" s="162" t="str">
        <f>'31'!AI64</f>
        <v/>
      </c>
      <c r="AJ113" s="162" t="str">
        <f>'32'!AI64</f>
        <v/>
      </c>
      <c r="AK113" s="162" t="str">
        <f>'33'!AI64</f>
        <v/>
      </c>
      <c r="AL113" s="162" t="str">
        <f>'34'!AI64</f>
        <v/>
      </c>
      <c r="AM113" s="162" t="str">
        <f>'35'!AI64</f>
        <v/>
      </c>
      <c r="AN113" s="162" t="str">
        <f>'36'!AI112</f>
        <v/>
      </c>
      <c r="AO113" s="162" t="str">
        <f>'37'!AI113</f>
        <v/>
      </c>
      <c r="AP113" s="162" t="str">
        <f>'38'!AI113</f>
        <v/>
      </c>
      <c r="AQ113" s="162" t="str">
        <f>'39'!AI113</f>
        <v/>
      </c>
      <c r="AR113" s="162" t="str">
        <f>'40'!AI113</f>
        <v/>
      </c>
    </row>
    <row r="114" spans="1:44" s="2" customFormat="1" ht="14.25" customHeight="1" x14ac:dyDescent="0.25">
      <c r="A114"/>
      <c r="B114" s="1"/>
      <c r="C114" s="131" t="e">
        <f>Référentiel!#REF!</f>
        <v>#REF!</v>
      </c>
      <c r="D114" s="124" t="str">
        <f t="shared" si="5"/>
        <v/>
      </c>
      <c r="E114" s="162" t="str">
        <f>'1'!AI65</f>
        <v/>
      </c>
      <c r="F114" s="160" t="str">
        <f>'2'!AI65</f>
        <v/>
      </c>
      <c r="G114" s="162" t="str">
        <f>'3'!AI65</f>
        <v/>
      </c>
      <c r="H114" s="160" t="str">
        <f>'4'!AI65</f>
        <v/>
      </c>
      <c r="I114" s="162" t="str">
        <f>'5'!AI65</f>
        <v/>
      </c>
      <c r="J114" s="162" t="str">
        <f>'6'!AI65</f>
        <v/>
      </c>
      <c r="K114" s="162" t="str">
        <f>'7'!AI65</f>
        <v/>
      </c>
      <c r="L114" s="162" t="str">
        <f>'8'!AI65</f>
        <v/>
      </c>
      <c r="M114" s="162" t="str">
        <f>'9'!AI65</f>
        <v/>
      </c>
      <c r="N114" s="162" t="str">
        <f>'10'!AI65</f>
        <v/>
      </c>
      <c r="O114" s="162" t="str">
        <f>'11'!AI65</f>
        <v/>
      </c>
      <c r="P114" s="162" t="str">
        <f>'12'!AI65</f>
        <v/>
      </c>
      <c r="Q114" s="162" t="str">
        <f>'13'!AI65</f>
        <v/>
      </c>
      <c r="R114" s="162" t="str">
        <f>'14'!AI65</f>
        <v/>
      </c>
      <c r="S114" s="162" t="str">
        <f>'15'!AI65</f>
        <v/>
      </c>
      <c r="T114" s="162" t="str">
        <f>'16'!AI65</f>
        <v/>
      </c>
      <c r="U114" s="162" t="str">
        <f>'17'!AI65</f>
        <v/>
      </c>
      <c r="V114" s="162" t="str">
        <f>'18'!AI65</f>
        <v/>
      </c>
      <c r="W114" s="162" t="str">
        <f>'19'!AI65</f>
        <v/>
      </c>
      <c r="X114" s="162" t="str">
        <f>'20'!AI65</f>
        <v/>
      </c>
      <c r="Y114" s="162" t="str">
        <f>'21'!AI65</f>
        <v/>
      </c>
      <c r="Z114" s="162" t="str">
        <f>'22'!AI65</f>
        <v/>
      </c>
      <c r="AA114" s="162" t="str">
        <f>'23'!AI65</f>
        <v/>
      </c>
      <c r="AB114" s="162" t="str">
        <f>'24'!AI65</f>
        <v/>
      </c>
      <c r="AC114" s="162" t="str">
        <f>'25'!AI65</f>
        <v/>
      </c>
      <c r="AD114" s="162" t="str">
        <f>'26'!AI65</f>
        <v/>
      </c>
      <c r="AE114" s="162" t="str">
        <f>'27'!AI65</f>
        <v/>
      </c>
      <c r="AF114" s="162" t="str">
        <f>'28'!AI65</f>
        <v/>
      </c>
      <c r="AG114" s="162" t="str">
        <f>'29'!AI65</f>
        <v/>
      </c>
      <c r="AH114" s="162" t="str">
        <f>'30'!AI65</f>
        <v/>
      </c>
      <c r="AI114" s="162" t="str">
        <f>'31'!AI65</f>
        <v/>
      </c>
      <c r="AJ114" s="162" t="str">
        <f>'32'!AI65</f>
        <v/>
      </c>
      <c r="AK114" s="162" t="str">
        <f>'33'!AI65</f>
        <v/>
      </c>
      <c r="AL114" s="162" t="str">
        <f>'34'!AI65</f>
        <v/>
      </c>
      <c r="AM114" s="162" t="str">
        <f>'35'!AI65</f>
        <v/>
      </c>
      <c r="AN114" s="162" t="str">
        <f>'36'!AI113</f>
        <v/>
      </c>
      <c r="AO114" s="162" t="str">
        <f>'37'!AI114</f>
        <v/>
      </c>
      <c r="AP114" s="162" t="str">
        <f>'38'!AI114</f>
        <v/>
      </c>
      <c r="AQ114" s="162" t="str">
        <f>'39'!AI114</f>
        <v/>
      </c>
      <c r="AR114" s="162" t="str">
        <f>'40'!AI114</f>
        <v/>
      </c>
    </row>
    <row r="115" spans="1:44" s="2" customFormat="1" ht="23.25" customHeight="1" x14ac:dyDescent="0.25">
      <c r="A115"/>
      <c r="B115" s="1"/>
      <c r="C115" s="131" t="e">
        <f>Référentiel!#REF!</f>
        <v>#REF!</v>
      </c>
      <c r="D115" s="124" t="str">
        <f t="shared" si="5"/>
        <v/>
      </c>
      <c r="E115" s="162" t="str">
        <f>'1'!AI66</f>
        <v/>
      </c>
      <c r="F115" s="160" t="str">
        <f>'2'!AI66</f>
        <v/>
      </c>
      <c r="G115" s="162" t="str">
        <f>'3'!AI66</f>
        <v/>
      </c>
      <c r="H115" s="160" t="str">
        <f>'4'!AI66</f>
        <v/>
      </c>
      <c r="I115" s="162" t="str">
        <f>'5'!AI66</f>
        <v/>
      </c>
      <c r="J115" s="162" t="str">
        <f>'6'!AI66</f>
        <v/>
      </c>
      <c r="K115" s="162" t="str">
        <f>'7'!AI66</f>
        <v/>
      </c>
      <c r="L115" s="162" t="str">
        <f>'8'!AI66</f>
        <v/>
      </c>
      <c r="M115" s="162" t="str">
        <f>'9'!AI66</f>
        <v/>
      </c>
      <c r="N115" s="162" t="str">
        <f>'10'!AI66</f>
        <v/>
      </c>
      <c r="O115" s="162" t="str">
        <f>'11'!AI66</f>
        <v/>
      </c>
      <c r="P115" s="162" t="str">
        <f>'12'!AI66</f>
        <v/>
      </c>
      <c r="Q115" s="162" t="str">
        <f>'13'!AI66</f>
        <v/>
      </c>
      <c r="R115" s="162" t="str">
        <f>'14'!AI66</f>
        <v/>
      </c>
      <c r="S115" s="162" t="str">
        <f>'15'!AI66</f>
        <v/>
      </c>
      <c r="T115" s="162" t="str">
        <f>'16'!AI66</f>
        <v/>
      </c>
      <c r="U115" s="162" t="str">
        <f>'17'!AI66</f>
        <v/>
      </c>
      <c r="V115" s="162" t="str">
        <f>'18'!AI66</f>
        <v/>
      </c>
      <c r="W115" s="162" t="str">
        <f>'19'!AI66</f>
        <v/>
      </c>
      <c r="X115" s="162" t="str">
        <f>'20'!AI66</f>
        <v/>
      </c>
      <c r="Y115" s="162" t="str">
        <f>'21'!AI66</f>
        <v/>
      </c>
      <c r="Z115" s="162" t="str">
        <f>'22'!AI66</f>
        <v/>
      </c>
      <c r="AA115" s="162" t="str">
        <f>'23'!AI66</f>
        <v/>
      </c>
      <c r="AB115" s="162" t="str">
        <f>'24'!AI66</f>
        <v/>
      </c>
      <c r="AC115" s="162" t="str">
        <f>'25'!AI66</f>
        <v/>
      </c>
      <c r="AD115" s="162" t="str">
        <f>'26'!AI66</f>
        <v/>
      </c>
      <c r="AE115" s="162" t="str">
        <f>'27'!AI66</f>
        <v/>
      </c>
      <c r="AF115" s="162" t="str">
        <f>'28'!AI66</f>
        <v/>
      </c>
      <c r="AG115" s="162" t="str">
        <f>'29'!AI66</f>
        <v/>
      </c>
      <c r="AH115" s="162" t="str">
        <f>'30'!AI66</f>
        <v/>
      </c>
      <c r="AI115" s="162" t="str">
        <f>'31'!AI66</f>
        <v/>
      </c>
      <c r="AJ115" s="162" t="str">
        <f>'32'!AI66</f>
        <v/>
      </c>
      <c r="AK115" s="162" t="str">
        <f>'33'!AI66</f>
        <v/>
      </c>
      <c r="AL115" s="162" t="str">
        <f>'34'!AI66</f>
        <v/>
      </c>
      <c r="AM115" s="162" t="str">
        <f>'35'!AI66</f>
        <v/>
      </c>
      <c r="AN115" s="162" t="str">
        <f>'36'!AI114</f>
        <v/>
      </c>
      <c r="AO115" s="162" t="str">
        <f>'37'!AI115</f>
        <v/>
      </c>
      <c r="AP115" s="162" t="str">
        <f>'38'!AI115</f>
        <v/>
      </c>
      <c r="AQ115" s="162" t="str">
        <f>'39'!AI115</f>
        <v/>
      </c>
      <c r="AR115" s="162" t="str">
        <f>'40'!AI115</f>
        <v/>
      </c>
    </row>
    <row r="116" spans="1:44" s="2" customFormat="1" ht="23.25" customHeight="1" x14ac:dyDescent="0.25">
      <c r="A116"/>
      <c r="B116" s="1"/>
      <c r="C116" s="131" t="str">
        <f>Référentiel!C103</f>
        <v>Respect des engagements pris</v>
      </c>
      <c r="D116" s="124">
        <f t="shared" si="5"/>
        <v>1</v>
      </c>
      <c r="E116" s="162">
        <f>'1'!AI67</f>
        <v>1</v>
      </c>
      <c r="F116" s="160" t="str">
        <f>'2'!AI67</f>
        <v/>
      </c>
      <c r="G116" s="162" t="str">
        <f>'3'!AI67</f>
        <v/>
      </c>
      <c r="H116" s="160" t="str">
        <f>'4'!AI67</f>
        <v/>
      </c>
      <c r="I116" s="162" t="str">
        <f>'5'!AI67</f>
        <v/>
      </c>
      <c r="J116" s="162" t="str">
        <f>'6'!AI67</f>
        <v/>
      </c>
      <c r="K116" s="162" t="str">
        <f>'7'!AI67</f>
        <v/>
      </c>
      <c r="L116" s="162" t="str">
        <f>'8'!AI67</f>
        <v/>
      </c>
      <c r="M116" s="162" t="str">
        <f>'9'!AI67</f>
        <v/>
      </c>
      <c r="N116" s="162" t="str">
        <f>'10'!AI67</f>
        <v/>
      </c>
      <c r="O116" s="162" t="str">
        <f>'11'!AI67</f>
        <v/>
      </c>
      <c r="P116" s="162" t="str">
        <f>'12'!AI67</f>
        <v/>
      </c>
      <c r="Q116" s="162" t="str">
        <f>'13'!AI67</f>
        <v/>
      </c>
      <c r="R116" s="162" t="str">
        <f>'14'!AI67</f>
        <v/>
      </c>
      <c r="S116" s="162" t="str">
        <f>'15'!AI67</f>
        <v/>
      </c>
      <c r="T116" s="162" t="str">
        <f>'16'!AI67</f>
        <v/>
      </c>
      <c r="U116" s="162" t="str">
        <f>'17'!AI67</f>
        <v/>
      </c>
      <c r="V116" s="162" t="str">
        <f>'18'!AI67</f>
        <v/>
      </c>
      <c r="W116" s="162" t="str">
        <f>'19'!AI67</f>
        <v/>
      </c>
      <c r="X116" s="162" t="str">
        <f>'20'!AI67</f>
        <v/>
      </c>
      <c r="Y116" s="162" t="str">
        <f>'21'!AI67</f>
        <v/>
      </c>
      <c r="Z116" s="162" t="str">
        <f>'22'!AI67</f>
        <v/>
      </c>
      <c r="AA116" s="162" t="str">
        <f>'23'!AI67</f>
        <v/>
      </c>
      <c r="AB116" s="162" t="str">
        <f>'24'!AI67</f>
        <v/>
      </c>
      <c r="AC116" s="162" t="str">
        <f>'25'!AI67</f>
        <v/>
      </c>
      <c r="AD116" s="162" t="str">
        <f>'26'!AI67</f>
        <v/>
      </c>
      <c r="AE116" s="162" t="str">
        <f>'27'!AI67</f>
        <v/>
      </c>
      <c r="AF116" s="162" t="str">
        <f>'28'!AI67</f>
        <v/>
      </c>
      <c r="AG116" s="162" t="str">
        <f>'29'!AI67</f>
        <v/>
      </c>
      <c r="AH116" s="162" t="str">
        <f>'30'!AI67</f>
        <v/>
      </c>
      <c r="AI116" s="162" t="str">
        <f>'31'!AI67</f>
        <v/>
      </c>
      <c r="AJ116" s="162" t="str">
        <f>'32'!AI67</f>
        <v/>
      </c>
      <c r="AK116" s="162" t="str">
        <f>'33'!AI67</f>
        <v/>
      </c>
      <c r="AL116" s="162" t="str">
        <f>'34'!AI67</f>
        <v/>
      </c>
      <c r="AM116" s="162" t="str">
        <f>'35'!AI67</f>
        <v/>
      </c>
      <c r="AN116" s="162" t="str">
        <f>'36'!AI115</f>
        <v/>
      </c>
      <c r="AO116" s="162" t="str">
        <f>'37'!AI116</f>
        <v/>
      </c>
      <c r="AP116" s="162" t="str">
        <f>'38'!AI116</f>
        <v/>
      </c>
      <c r="AQ116" s="162" t="str">
        <f>'39'!AI116</f>
        <v/>
      </c>
      <c r="AR116" s="162" t="str">
        <f>'40'!AI116</f>
        <v/>
      </c>
    </row>
    <row r="117" spans="1:44" s="2" customFormat="1" ht="27" customHeight="1" x14ac:dyDescent="0.25">
      <c r="A117"/>
      <c r="B117" s="1"/>
      <c r="C117" s="131" t="str">
        <f>Référentiel!C104</f>
        <v>Clarté des commentaires</v>
      </c>
      <c r="D117" s="124">
        <f t="shared" si="5"/>
        <v>1</v>
      </c>
      <c r="E117" s="162">
        <f>'1'!AI68</f>
        <v>1</v>
      </c>
      <c r="F117" s="160" t="str">
        <f>'2'!AI68</f>
        <v/>
      </c>
      <c r="G117" s="162" t="str">
        <f>'3'!AI68</f>
        <v/>
      </c>
      <c r="H117" s="160" t="str">
        <f>'4'!AI68</f>
        <v/>
      </c>
      <c r="I117" s="162" t="str">
        <f>'5'!AI68</f>
        <v/>
      </c>
      <c r="J117" s="162" t="str">
        <f>'6'!AI68</f>
        <v/>
      </c>
      <c r="K117" s="162" t="str">
        <f>'7'!AI68</f>
        <v/>
      </c>
      <c r="L117" s="162" t="str">
        <f>'8'!AI68</f>
        <v/>
      </c>
      <c r="M117" s="162" t="str">
        <f>'9'!AI68</f>
        <v/>
      </c>
      <c r="N117" s="162" t="str">
        <f>'10'!AI68</f>
        <v/>
      </c>
      <c r="O117" s="162" t="str">
        <f>'11'!AI68</f>
        <v/>
      </c>
      <c r="P117" s="162" t="str">
        <f>'12'!AI68</f>
        <v/>
      </c>
      <c r="Q117" s="162" t="str">
        <f>'13'!AI68</f>
        <v/>
      </c>
      <c r="R117" s="162" t="str">
        <f>'14'!AI68</f>
        <v/>
      </c>
      <c r="S117" s="162" t="str">
        <f>'15'!AI68</f>
        <v/>
      </c>
      <c r="T117" s="162" t="str">
        <f>'16'!AI68</f>
        <v/>
      </c>
      <c r="U117" s="162" t="str">
        <f>'17'!AI68</f>
        <v/>
      </c>
      <c r="V117" s="162" t="str">
        <f>'18'!AI68</f>
        <v/>
      </c>
      <c r="W117" s="162" t="str">
        <f>'19'!AI68</f>
        <v/>
      </c>
      <c r="X117" s="162" t="str">
        <f>'20'!AI68</f>
        <v/>
      </c>
      <c r="Y117" s="162" t="str">
        <f>'21'!AI68</f>
        <v/>
      </c>
      <c r="Z117" s="162" t="str">
        <f>'22'!AI68</f>
        <v/>
      </c>
      <c r="AA117" s="162" t="str">
        <f>'23'!AI68</f>
        <v/>
      </c>
      <c r="AB117" s="162" t="str">
        <f>'24'!AI68</f>
        <v/>
      </c>
      <c r="AC117" s="162" t="str">
        <f>'25'!AI68</f>
        <v/>
      </c>
      <c r="AD117" s="162" t="str">
        <f>'26'!AI68</f>
        <v/>
      </c>
      <c r="AE117" s="162" t="str">
        <f>'27'!AI68</f>
        <v/>
      </c>
      <c r="AF117" s="162" t="str">
        <f>'28'!AI68</f>
        <v/>
      </c>
      <c r="AG117" s="162" t="str">
        <f>'29'!AI68</f>
        <v/>
      </c>
      <c r="AH117" s="162" t="str">
        <f>'30'!AI68</f>
        <v/>
      </c>
      <c r="AI117" s="162" t="str">
        <f>'31'!AI68</f>
        <v/>
      </c>
      <c r="AJ117" s="162" t="str">
        <f>'32'!AI68</f>
        <v/>
      </c>
      <c r="AK117" s="162" t="str">
        <f>'33'!AI68</f>
        <v/>
      </c>
      <c r="AL117" s="162" t="str">
        <f>'34'!AI68</f>
        <v/>
      </c>
      <c r="AM117" s="162" t="str">
        <f>'35'!AI68</f>
        <v/>
      </c>
      <c r="AN117" s="162" t="str">
        <f>'36'!AI116</f>
        <v/>
      </c>
      <c r="AO117" s="162" t="str">
        <f>'37'!AI117</f>
        <v/>
      </c>
      <c r="AP117" s="162" t="str">
        <f>'38'!AI117</f>
        <v/>
      </c>
      <c r="AQ117" s="162" t="str">
        <f>'39'!AI117</f>
        <v/>
      </c>
      <c r="AR117" s="162" t="str">
        <f>'40'!AI117</f>
        <v/>
      </c>
    </row>
    <row r="118" spans="1:44" s="2" customFormat="1" ht="17.25" hidden="1" customHeight="1" x14ac:dyDescent="0.25">
      <c r="A118"/>
      <c r="B118" s="1"/>
      <c r="C118" s="131">
        <f>Référentiel!C108</f>
        <v>0</v>
      </c>
      <c r="D118" s="124" t="str">
        <f t="shared" si="5"/>
        <v/>
      </c>
      <c r="E118" s="162" t="e">
        <f>'1'!#REF!</f>
        <v>#REF!</v>
      </c>
      <c r="F118" s="160" t="e">
        <f>'2'!#REF!</f>
        <v>#REF!</v>
      </c>
      <c r="G118" s="162" t="e">
        <f>'3'!#REF!</f>
        <v>#REF!</v>
      </c>
      <c r="H118" s="160" t="e">
        <f>'4'!#REF!</f>
        <v>#REF!</v>
      </c>
      <c r="I118" s="162" t="e">
        <f>'5'!#REF!</f>
        <v>#REF!</v>
      </c>
      <c r="J118" s="162" t="e">
        <f>'6'!#REF!</f>
        <v>#REF!</v>
      </c>
      <c r="K118" s="162" t="e">
        <f>'7'!#REF!</f>
        <v>#REF!</v>
      </c>
      <c r="L118" s="162" t="e">
        <f>'8'!#REF!</f>
        <v>#REF!</v>
      </c>
      <c r="M118" s="162" t="e">
        <f>'9'!#REF!</f>
        <v>#REF!</v>
      </c>
      <c r="N118" s="162" t="e">
        <f>'10'!#REF!</f>
        <v>#REF!</v>
      </c>
      <c r="O118" s="162" t="e">
        <f>'11'!#REF!</f>
        <v>#REF!</v>
      </c>
      <c r="P118" s="162" t="e">
        <f>'12'!#REF!</f>
        <v>#REF!</v>
      </c>
      <c r="Q118" s="162" t="e">
        <f>'13'!#REF!</f>
        <v>#REF!</v>
      </c>
      <c r="R118" s="162" t="e">
        <f>'14'!#REF!</f>
        <v>#REF!</v>
      </c>
      <c r="S118" s="162" t="e">
        <f>'15'!#REF!</f>
        <v>#REF!</v>
      </c>
      <c r="T118" s="162" t="e">
        <f>'16'!#REF!</f>
        <v>#REF!</v>
      </c>
      <c r="U118" s="162" t="e">
        <f>'17'!#REF!</f>
        <v>#REF!</v>
      </c>
      <c r="V118" s="162" t="e">
        <f>'18'!#REF!</f>
        <v>#REF!</v>
      </c>
      <c r="W118" s="162" t="e">
        <f>'19'!#REF!</f>
        <v>#REF!</v>
      </c>
      <c r="X118" s="162" t="e">
        <f>'20'!#REF!</f>
        <v>#REF!</v>
      </c>
      <c r="Y118" s="162" t="e">
        <f>'21'!#REF!</f>
        <v>#REF!</v>
      </c>
      <c r="Z118" s="162" t="e">
        <f>'22'!#REF!</f>
        <v>#REF!</v>
      </c>
      <c r="AA118" s="162" t="e">
        <f>'23'!#REF!</f>
        <v>#REF!</v>
      </c>
      <c r="AB118" s="162" t="e">
        <f>'24'!#REF!</f>
        <v>#REF!</v>
      </c>
      <c r="AC118" s="162" t="e">
        <f>'25'!#REF!</f>
        <v>#REF!</v>
      </c>
      <c r="AD118" s="162" t="e">
        <f>'26'!#REF!</f>
        <v>#REF!</v>
      </c>
      <c r="AE118" s="162" t="e">
        <f>'27'!#REF!</f>
        <v>#REF!</v>
      </c>
      <c r="AF118" s="162" t="e">
        <f>'28'!#REF!</f>
        <v>#REF!</v>
      </c>
      <c r="AG118" s="162" t="e">
        <f>'29'!#REF!</f>
        <v>#REF!</v>
      </c>
      <c r="AH118" s="162" t="e">
        <f>'30'!#REF!</f>
        <v>#REF!</v>
      </c>
      <c r="AI118" s="162" t="e">
        <f>'31'!#REF!</f>
        <v>#REF!</v>
      </c>
      <c r="AJ118" s="162" t="e">
        <f>'32'!#REF!</f>
        <v>#REF!</v>
      </c>
      <c r="AK118" s="162" t="e">
        <f>'33'!#REF!</f>
        <v>#REF!</v>
      </c>
      <c r="AL118" s="162" t="e">
        <f>'34'!#REF!</f>
        <v>#REF!</v>
      </c>
      <c r="AM118" s="162" t="e">
        <f>'35'!#REF!</f>
        <v>#REF!</v>
      </c>
      <c r="AN118" s="162" t="str">
        <f>'36'!AI117</f>
        <v/>
      </c>
      <c r="AO118" s="162" t="str">
        <f>'37'!AI118</f>
        <v/>
      </c>
      <c r="AP118" s="162" t="str">
        <f>'38'!AI118</f>
        <v/>
      </c>
      <c r="AQ118" s="162" t="str">
        <f>'39'!AI118</f>
        <v/>
      </c>
      <c r="AR118" s="162" t="str">
        <f>'40'!AI118</f>
        <v/>
      </c>
    </row>
    <row r="119" spans="1:44" s="2" customFormat="1" ht="17.25" hidden="1" customHeight="1" x14ac:dyDescent="0.25">
      <c r="A119"/>
      <c r="B119" s="1"/>
      <c r="C119" s="131">
        <f>Référentiel!C109</f>
        <v>0</v>
      </c>
      <c r="D119" s="124" t="str">
        <f t="shared" si="5"/>
        <v/>
      </c>
      <c r="E119" s="162" t="e">
        <f>'1'!#REF!</f>
        <v>#REF!</v>
      </c>
      <c r="F119" s="160" t="e">
        <f>'2'!#REF!</f>
        <v>#REF!</v>
      </c>
      <c r="G119" s="162" t="e">
        <f>'3'!#REF!</f>
        <v>#REF!</v>
      </c>
      <c r="H119" s="160" t="e">
        <f>'4'!#REF!</f>
        <v>#REF!</v>
      </c>
      <c r="I119" s="162" t="e">
        <f>'5'!#REF!</f>
        <v>#REF!</v>
      </c>
      <c r="J119" s="162" t="e">
        <f>'6'!#REF!</f>
        <v>#REF!</v>
      </c>
      <c r="K119" s="162" t="e">
        <f>'7'!#REF!</f>
        <v>#REF!</v>
      </c>
      <c r="L119" s="162" t="e">
        <f>'8'!#REF!</f>
        <v>#REF!</v>
      </c>
      <c r="M119" s="162" t="e">
        <f>'9'!#REF!</f>
        <v>#REF!</v>
      </c>
      <c r="N119" s="162" t="e">
        <f>'10'!#REF!</f>
        <v>#REF!</v>
      </c>
      <c r="O119" s="162" t="e">
        <f>'11'!#REF!</f>
        <v>#REF!</v>
      </c>
      <c r="P119" s="162" t="e">
        <f>'12'!#REF!</f>
        <v>#REF!</v>
      </c>
      <c r="Q119" s="162" t="e">
        <f>'13'!#REF!</f>
        <v>#REF!</v>
      </c>
      <c r="R119" s="162" t="e">
        <f>'14'!#REF!</f>
        <v>#REF!</v>
      </c>
      <c r="S119" s="162" t="e">
        <f>'15'!#REF!</f>
        <v>#REF!</v>
      </c>
      <c r="T119" s="162" t="e">
        <f>'16'!#REF!</f>
        <v>#REF!</v>
      </c>
      <c r="U119" s="162" t="e">
        <f>'17'!#REF!</f>
        <v>#REF!</v>
      </c>
      <c r="V119" s="162" t="e">
        <f>'18'!#REF!</f>
        <v>#REF!</v>
      </c>
      <c r="W119" s="162" t="e">
        <f>'19'!#REF!</f>
        <v>#REF!</v>
      </c>
      <c r="X119" s="162" t="e">
        <f>'20'!#REF!</f>
        <v>#REF!</v>
      </c>
      <c r="Y119" s="162" t="e">
        <f>'21'!#REF!</f>
        <v>#REF!</v>
      </c>
      <c r="Z119" s="162" t="e">
        <f>'22'!#REF!</f>
        <v>#REF!</v>
      </c>
      <c r="AA119" s="162" t="e">
        <f>'23'!#REF!</f>
        <v>#REF!</v>
      </c>
      <c r="AB119" s="162" t="e">
        <f>'24'!#REF!</f>
        <v>#REF!</v>
      </c>
      <c r="AC119" s="162" t="e">
        <f>'25'!#REF!</f>
        <v>#REF!</v>
      </c>
      <c r="AD119" s="162" t="e">
        <f>'26'!#REF!</f>
        <v>#REF!</v>
      </c>
      <c r="AE119" s="162" t="e">
        <f>'27'!#REF!</f>
        <v>#REF!</v>
      </c>
      <c r="AF119" s="162" t="e">
        <f>'28'!#REF!</f>
        <v>#REF!</v>
      </c>
      <c r="AG119" s="162" t="e">
        <f>'29'!#REF!</f>
        <v>#REF!</v>
      </c>
      <c r="AH119" s="162" t="e">
        <f>'30'!#REF!</f>
        <v>#REF!</v>
      </c>
      <c r="AI119" s="162" t="e">
        <f>'31'!#REF!</f>
        <v>#REF!</v>
      </c>
      <c r="AJ119" s="162" t="e">
        <f>'32'!#REF!</f>
        <v>#REF!</v>
      </c>
      <c r="AK119" s="162" t="e">
        <f>'33'!#REF!</f>
        <v>#REF!</v>
      </c>
      <c r="AL119" s="162" t="e">
        <f>'34'!#REF!</f>
        <v>#REF!</v>
      </c>
      <c r="AM119" s="162" t="e">
        <f>'35'!#REF!</f>
        <v>#REF!</v>
      </c>
      <c r="AN119" s="162" t="str">
        <f>'36'!AI118</f>
        <v/>
      </c>
      <c r="AO119" s="162" t="str">
        <f>'37'!AI119</f>
        <v/>
      </c>
      <c r="AP119" s="162" t="str">
        <f>'38'!AI119</f>
        <v/>
      </c>
      <c r="AQ119" s="162" t="str">
        <f>'39'!AI119</f>
        <v/>
      </c>
      <c r="AR119" s="162" t="str">
        <f>'40'!AI119</f>
        <v/>
      </c>
    </row>
    <row r="120" spans="1:44" s="2" customFormat="1" ht="17.25" hidden="1" customHeight="1" x14ac:dyDescent="0.25">
      <c r="A120"/>
      <c r="B120" s="1"/>
      <c r="C120" s="131">
        <f>Référentiel!C110</f>
        <v>0</v>
      </c>
      <c r="D120" s="124" t="str">
        <f t="shared" si="5"/>
        <v/>
      </c>
      <c r="E120" s="162" t="e">
        <f>'1'!#REF!</f>
        <v>#REF!</v>
      </c>
      <c r="F120" s="160" t="e">
        <f>'2'!#REF!</f>
        <v>#REF!</v>
      </c>
      <c r="G120" s="162" t="e">
        <f>'3'!#REF!</f>
        <v>#REF!</v>
      </c>
      <c r="H120" s="160" t="e">
        <f>'4'!#REF!</f>
        <v>#REF!</v>
      </c>
      <c r="I120" s="162" t="e">
        <f>'5'!#REF!</f>
        <v>#REF!</v>
      </c>
      <c r="J120" s="162" t="e">
        <f>'6'!#REF!</f>
        <v>#REF!</v>
      </c>
      <c r="K120" s="162" t="e">
        <f>'7'!#REF!</f>
        <v>#REF!</v>
      </c>
      <c r="L120" s="162" t="e">
        <f>'8'!#REF!</f>
        <v>#REF!</v>
      </c>
      <c r="M120" s="162" t="e">
        <f>'9'!#REF!</f>
        <v>#REF!</v>
      </c>
      <c r="N120" s="162" t="e">
        <f>'10'!#REF!</f>
        <v>#REF!</v>
      </c>
      <c r="O120" s="162" t="e">
        <f>'11'!#REF!</f>
        <v>#REF!</v>
      </c>
      <c r="P120" s="162" t="e">
        <f>'12'!#REF!</f>
        <v>#REF!</v>
      </c>
      <c r="Q120" s="162" t="e">
        <f>'13'!#REF!</f>
        <v>#REF!</v>
      </c>
      <c r="R120" s="162" t="e">
        <f>'14'!#REF!</f>
        <v>#REF!</v>
      </c>
      <c r="S120" s="162" t="e">
        <f>'15'!#REF!</f>
        <v>#REF!</v>
      </c>
      <c r="T120" s="162" t="e">
        <f>'16'!#REF!</f>
        <v>#REF!</v>
      </c>
      <c r="U120" s="162" t="e">
        <f>'17'!#REF!</f>
        <v>#REF!</v>
      </c>
      <c r="V120" s="162" t="e">
        <f>'18'!#REF!</f>
        <v>#REF!</v>
      </c>
      <c r="W120" s="162" t="e">
        <f>'19'!#REF!</f>
        <v>#REF!</v>
      </c>
      <c r="X120" s="162" t="e">
        <f>'20'!#REF!</f>
        <v>#REF!</v>
      </c>
      <c r="Y120" s="162" t="e">
        <f>'21'!#REF!</f>
        <v>#REF!</v>
      </c>
      <c r="Z120" s="162" t="e">
        <f>'22'!#REF!</f>
        <v>#REF!</v>
      </c>
      <c r="AA120" s="162" t="e">
        <f>'23'!#REF!</f>
        <v>#REF!</v>
      </c>
      <c r="AB120" s="162" t="e">
        <f>'24'!#REF!</f>
        <v>#REF!</v>
      </c>
      <c r="AC120" s="162" t="e">
        <f>'25'!#REF!</f>
        <v>#REF!</v>
      </c>
      <c r="AD120" s="162" t="e">
        <f>'26'!#REF!</f>
        <v>#REF!</v>
      </c>
      <c r="AE120" s="162" t="e">
        <f>'27'!#REF!</f>
        <v>#REF!</v>
      </c>
      <c r="AF120" s="162" t="e">
        <f>'28'!#REF!</f>
        <v>#REF!</v>
      </c>
      <c r="AG120" s="162" t="e">
        <f>'29'!#REF!</f>
        <v>#REF!</v>
      </c>
      <c r="AH120" s="162" t="e">
        <f>'30'!#REF!</f>
        <v>#REF!</v>
      </c>
      <c r="AI120" s="162" t="e">
        <f>'31'!#REF!</f>
        <v>#REF!</v>
      </c>
      <c r="AJ120" s="162" t="e">
        <f>'32'!#REF!</f>
        <v>#REF!</v>
      </c>
      <c r="AK120" s="162" t="e">
        <f>'33'!#REF!</f>
        <v>#REF!</v>
      </c>
      <c r="AL120" s="162" t="e">
        <f>'34'!#REF!</f>
        <v>#REF!</v>
      </c>
      <c r="AM120" s="162" t="e">
        <f>'35'!#REF!</f>
        <v>#REF!</v>
      </c>
      <c r="AN120" s="162" t="str">
        <f>'36'!AI119</f>
        <v/>
      </c>
      <c r="AO120" s="162" t="str">
        <f>'37'!AI120</f>
        <v/>
      </c>
      <c r="AP120" s="162" t="str">
        <f>'38'!AI120</f>
        <v/>
      </c>
      <c r="AQ120" s="162" t="str">
        <f>'39'!AI120</f>
        <v/>
      </c>
      <c r="AR120" s="162" t="str">
        <f>'40'!AI120</f>
        <v/>
      </c>
    </row>
    <row r="121" spans="1:44" s="2" customFormat="1" ht="15" hidden="1" customHeight="1" x14ac:dyDescent="0.25">
      <c r="A121"/>
      <c r="B121" s="1"/>
      <c r="C121" s="131">
        <f>Référentiel!C111</f>
        <v>0</v>
      </c>
      <c r="D121" s="124" t="str">
        <f t="shared" si="5"/>
        <v/>
      </c>
      <c r="E121" s="162" t="e">
        <f>'1'!#REF!</f>
        <v>#REF!</v>
      </c>
      <c r="F121" s="160" t="e">
        <f>'2'!#REF!</f>
        <v>#REF!</v>
      </c>
      <c r="G121" s="162" t="e">
        <f>'3'!#REF!</f>
        <v>#REF!</v>
      </c>
      <c r="H121" s="160" t="e">
        <f>'4'!#REF!</f>
        <v>#REF!</v>
      </c>
      <c r="I121" s="162" t="e">
        <f>'5'!#REF!</f>
        <v>#REF!</v>
      </c>
      <c r="J121" s="162" t="e">
        <f>'6'!#REF!</f>
        <v>#REF!</v>
      </c>
      <c r="K121" s="162" t="e">
        <f>'7'!#REF!</f>
        <v>#REF!</v>
      </c>
      <c r="L121" s="162" t="e">
        <f>'8'!#REF!</f>
        <v>#REF!</v>
      </c>
      <c r="M121" s="162" t="e">
        <f>'9'!#REF!</f>
        <v>#REF!</v>
      </c>
      <c r="N121" s="162" t="e">
        <f>'10'!#REF!</f>
        <v>#REF!</v>
      </c>
      <c r="O121" s="162" t="e">
        <f>'11'!#REF!</f>
        <v>#REF!</v>
      </c>
      <c r="P121" s="162" t="e">
        <f>'12'!#REF!</f>
        <v>#REF!</v>
      </c>
      <c r="Q121" s="162" t="e">
        <f>'13'!#REF!</f>
        <v>#REF!</v>
      </c>
      <c r="R121" s="162" t="e">
        <f>'14'!#REF!</f>
        <v>#REF!</v>
      </c>
      <c r="S121" s="162" t="e">
        <f>'15'!#REF!</f>
        <v>#REF!</v>
      </c>
      <c r="T121" s="162" t="e">
        <f>'16'!#REF!</f>
        <v>#REF!</v>
      </c>
      <c r="U121" s="162" t="e">
        <f>'17'!#REF!</f>
        <v>#REF!</v>
      </c>
      <c r="V121" s="162" t="e">
        <f>'18'!#REF!</f>
        <v>#REF!</v>
      </c>
      <c r="W121" s="162" t="e">
        <f>'19'!#REF!</f>
        <v>#REF!</v>
      </c>
      <c r="X121" s="162" t="e">
        <f>'20'!#REF!</f>
        <v>#REF!</v>
      </c>
      <c r="Y121" s="162" t="e">
        <f>'21'!#REF!</f>
        <v>#REF!</v>
      </c>
      <c r="Z121" s="162" t="e">
        <f>'22'!#REF!</f>
        <v>#REF!</v>
      </c>
      <c r="AA121" s="162" t="e">
        <f>'23'!#REF!</f>
        <v>#REF!</v>
      </c>
      <c r="AB121" s="162" t="e">
        <f>'24'!#REF!</f>
        <v>#REF!</v>
      </c>
      <c r="AC121" s="162" t="e">
        <f>'25'!#REF!</f>
        <v>#REF!</v>
      </c>
      <c r="AD121" s="162" t="e">
        <f>'26'!#REF!</f>
        <v>#REF!</v>
      </c>
      <c r="AE121" s="162" t="e">
        <f>'27'!#REF!</f>
        <v>#REF!</v>
      </c>
      <c r="AF121" s="162" t="e">
        <f>'28'!#REF!</f>
        <v>#REF!</v>
      </c>
      <c r="AG121" s="162" t="e">
        <f>'29'!#REF!</f>
        <v>#REF!</v>
      </c>
      <c r="AH121" s="162" t="e">
        <f>'30'!#REF!</f>
        <v>#REF!</v>
      </c>
      <c r="AI121" s="162" t="e">
        <f>'31'!#REF!</f>
        <v>#REF!</v>
      </c>
      <c r="AJ121" s="162" t="e">
        <f>'32'!#REF!</f>
        <v>#REF!</v>
      </c>
      <c r="AK121" s="162" t="e">
        <f>'33'!#REF!</f>
        <v>#REF!</v>
      </c>
      <c r="AL121" s="162" t="e">
        <f>'34'!#REF!</f>
        <v>#REF!</v>
      </c>
      <c r="AM121" s="162" t="e">
        <f>'35'!#REF!</f>
        <v>#REF!</v>
      </c>
      <c r="AN121" s="162" t="str">
        <f>'36'!AI120</f>
        <v/>
      </c>
      <c r="AO121" s="162" t="str">
        <f>'37'!AI121</f>
        <v/>
      </c>
      <c r="AP121" s="162" t="str">
        <f>'38'!AI121</f>
        <v/>
      </c>
      <c r="AQ121" s="162" t="str">
        <f>'39'!AI121</f>
        <v/>
      </c>
      <c r="AR121" s="162" t="str">
        <f>'40'!AI121</f>
        <v/>
      </c>
    </row>
    <row r="122" spans="1:44" s="2" customFormat="1" ht="15.75" x14ac:dyDescent="0.25">
      <c r="A122"/>
      <c r="B122" s="1"/>
      <c r="C122" s="139"/>
      <c r="D122" s="123"/>
      <c r="E122" s="163"/>
      <c r="F122" s="161"/>
      <c r="G122" s="163"/>
      <c r="H122" s="161"/>
      <c r="I122" s="163"/>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E122" s="163"/>
      <c r="AF122" s="163"/>
      <c r="AG122" s="163"/>
      <c r="AH122" s="163"/>
      <c r="AI122" s="163"/>
      <c r="AJ122" s="163"/>
      <c r="AK122" s="163"/>
      <c r="AL122" s="163"/>
      <c r="AM122" s="163"/>
      <c r="AN122" s="163"/>
      <c r="AO122" s="163"/>
      <c r="AP122" s="163"/>
      <c r="AQ122" s="163"/>
      <c r="AR122" s="163"/>
    </row>
    <row r="123" spans="1:44" s="2" customFormat="1" ht="15.75" hidden="1" x14ac:dyDescent="0.25">
      <c r="A123"/>
      <c r="B123" s="1"/>
      <c r="C123" s="138">
        <f>Référentiel!C113</f>
        <v>0</v>
      </c>
      <c r="D123" s="116" t="str">
        <f t="shared" ref="D123:D138" si="6">IFERROR(AVERAGE(E123:AR123),"")</f>
        <v/>
      </c>
      <c r="E123" s="104" t="e">
        <f>'1'!#REF!</f>
        <v>#REF!</v>
      </c>
      <c r="F123" s="108" t="e">
        <f>'2'!#REF!</f>
        <v>#REF!</v>
      </c>
      <c r="G123" s="104" t="e">
        <f>'3'!#REF!</f>
        <v>#REF!</v>
      </c>
      <c r="H123" s="108" t="e">
        <f>'4'!#REF!</f>
        <v>#REF!</v>
      </c>
      <c r="I123" s="104" t="e">
        <f>'5'!#REF!</f>
        <v>#REF!</v>
      </c>
      <c r="J123" s="104" t="e">
        <f>'6'!#REF!</f>
        <v>#REF!</v>
      </c>
      <c r="K123" s="104" t="e">
        <f>'7'!#REF!</f>
        <v>#REF!</v>
      </c>
      <c r="L123" s="104" t="e">
        <f>'8'!#REF!</f>
        <v>#REF!</v>
      </c>
      <c r="M123" s="104" t="e">
        <f>'9'!#REF!</f>
        <v>#REF!</v>
      </c>
      <c r="N123" s="104" t="e">
        <f>'10'!#REF!</f>
        <v>#REF!</v>
      </c>
      <c r="O123" s="104" t="e">
        <f>'11'!#REF!</f>
        <v>#REF!</v>
      </c>
      <c r="P123" s="104" t="e">
        <f>'12'!#REF!</f>
        <v>#REF!</v>
      </c>
      <c r="Q123" s="104" t="e">
        <f>'13'!#REF!</f>
        <v>#REF!</v>
      </c>
      <c r="R123" s="104" t="e">
        <f>'14'!#REF!</f>
        <v>#REF!</v>
      </c>
      <c r="S123" s="104" t="e">
        <f>'15'!#REF!</f>
        <v>#REF!</v>
      </c>
      <c r="T123" s="104" t="e">
        <f>'16'!#REF!</f>
        <v>#REF!</v>
      </c>
      <c r="U123" s="104" t="e">
        <f>'17'!#REF!</f>
        <v>#REF!</v>
      </c>
      <c r="V123" s="104" t="e">
        <f>'18'!#REF!</f>
        <v>#REF!</v>
      </c>
      <c r="W123" s="104" t="e">
        <f>'19'!#REF!</f>
        <v>#REF!</v>
      </c>
      <c r="X123" s="104" t="e">
        <f>'20'!#REF!</f>
        <v>#REF!</v>
      </c>
      <c r="Y123" s="104" t="e">
        <f>'21'!#REF!</f>
        <v>#REF!</v>
      </c>
      <c r="Z123" s="104" t="e">
        <f>'22'!#REF!</f>
        <v>#REF!</v>
      </c>
      <c r="AA123" s="104" t="e">
        <f>'23'!#REF!</f>
        <v>#REF!</v>
      </c>
      <c r="AB123" s="104" t="e">
        <f>'24'!#REF!</f>
        <v>#REF!</v>
      </c>
      <c r="AC123" s="104" t="e">
        <f>'25'!#REF!</f>
        <v>#REF!</v>
      </c>
      <c r="AD123" s="104" t="e">
        <f>'26'!#REF!</f>
        <v>#REF!</v>
      </c>
      <c r="AE123" s="104" t="e">
        <f>'27'!#REF!</f>
        <v>#REF!</v>
      </c>
      <c r="AF123" s="104" t="e">
        <f>'28'!#REF!</f>
        <v>#REF!</v>
      </c>
      <c r="AG123" s="104" t="e">
        <f>'29'!#REF!</f>
        <v>#REF!</v>
      </c>
      <c r="AH123" s="104" t="e">
        <f>'30'!#REF!</f>
        <v>#REF!</v>
      </c>
      <c r="AI123" s="104" t="e">
        <f>'31'!#REF!</f>
        <v>#REF!</v>
      </c>
      <c r="AJ123" s="104" t="e">
        <f>'32'!#REF!</f>
        <v>#REF!</v>
      </c>
      <c r="AK123" s="104" t="e">
        <f>'33'!#REF!</f>
        <v>#REF!</v>
      </c>
      <c r="AL123" s="104" t="e">
        <f>'34'!#REF!</f>
        <v>#REF!</v>
      </c>
      <c r="AM123" s="104" t="e">
        <f>'35'!#REF!</f>
        <v>#REF!</v>
      </c>
      <c r="AN123" s="104" t="str">
        <f>'36'!AH122</f>
        <v/>
      </c>
      <c r="AO123" s="104" t="str">
        <f>'37'!AH123</f>
        <v/>
      </c>
      <c r="AP123" s="104" t="str">
        <f>'38'!AH123</f>
        <v/>
      </c>
      <c r="AQ123" s="104" t="str">
        <f>'39'!AH123</f>
        <v/>
      </c>
      <c r="AR123" s="104" t="str">
        <f>'40'!AH123</f>
        <v/>
      </c>
    </row>
    <row r="124" spans="1:44" s="2" customFormat="1" ht="18" hidden="1" x14ac:dyDescent="0.25">
      <c r="A124"/>
      <c r="B124" s="1"/>
      <c r="C124" s="131">
        <f>Référentiel!C114</f>
        <v>0</v>
      </c>
      <c r="D124" s="124" t="str">
        <f t="shared" si="6"/>
        <v/>
      </c>
      <c r="E124" s="162" t="e">
        <f>'1'!#REF!</f>
        <v>#REF!</v>
      </c>
      <c r="F124" s="160" t="e">
        <f>'2'!#REF!</f>
        <v>#REF!</v>
      </c>
      <c r="G124" s="162" t="e">
        <f>'3'!#REF!</f>
        <v>#REF!</v>
      </c>
      <c r="H124" s="160" t="e">
        <f>'4'!#REF!</f>
        <v>#REF!</v>
      </c>
      <c r="I124" s="162" t="e">
        <f>'5'!#REF!</f>
        <v>#REF!</v>
      </c>
      <c r="J124" s="162" t="e">
        <f>'6'!#REF!</f>
        <v>#REF!</v>
      </c>
      <c r="K124" s="162" t="e">
        <f>'7'!#REF!</f>
        <v>#REF!</v>
      </c>
      <c r="L124" s="162" t="e">
        <f>'8'!#REF!</f>
        <v>#REF!</v>
      </c>
      <c r="M124" s="162" t="e">
        <f>'9'!#REF!</f>
        <v>#REF!</v>
      </c>
      <c r="N124" s="162" t="e">
        <f>'10'!#REF!</f>
        <v>#REF!</v>
      </c>
      <c r="O124" s="162" t="e">
        <f>'11'!#REF!</f>
        <v>#REF!</v>
      </c>
      <c r="P124" s="162" t="e">
        <f>'12'!#REF!</f>
        <v>#REF!</v>
      </c>
      <c r="Q124" s="162" t="e">
        <f>'13'!#REF!</f>
        <v>#REF!</v>
      </c>
      <c r="R124" s="162" t="e">
        <f>'14'!#REF!</f>
        <v>#REF!</v>
      </c>
      <c r="S124" s="162" t="e">
        <f>'15'!#REF!</f>
        <v>#REF!</v>
      </c>
      <c r="T124" s="162" t="e">
        <f>'16'!#REF!</f>
        <v>#REF!</v>
      </c>
      <c r="U124" s="162" t="e">
        <f>'17'!#REF!</f>
        <v>#REF!</v>
      </c>
      <c r="V124" s="162" t="e">
        <f>'18'!#REF!</f>
        <v>#REF!</v>
      </c>
      <c r="W124" s="162" t="e">
        <f>'19'!#REF!</f>
        <v>#REF!</v>
      </c>
      <c r="X124" s="162" t="e">
        <f>'20'!#REF!</f>
        <v>#REF!</v>
      </c>
      <c r="Y124" s="162" t="e">
        <f>'21'!#REF!</f>
        <v>#REF!</v>
      </c>
      <c r="Z124" s="162" t="e">
        <f>'22'!#REF!</f>
        <v>#REF!</v>
      </c>
      <c r="AA124" s="162" t="e">
        <f>'23'!#REF!</f>
        <v>#REF!</v>
      </c>
      <c r="AB124" s="162" t="e">
        <f>'24'!#REF!</f>
        <v>#REF!</v>
      </c>
      <c r="AC124" s="162" t="e">
        <f>'25'!#REF!</f>
        <v>#REF!</v>
      </c>
      <c r="AD124" s="162" t="e">
        <f>'26'!#REF!</f>
        <v>#REF!</v>
      </c>
      <c r="AE124" s="162" t="e">
        <f>'27'!#REF!</f>
        <v>#REF!</v>
      </c>
      <c r="AF124" s="162" t="e">
        <f>'28'!#REF!</f>
        <v>#REF!</v>
      </c>
      <c r="AG124" s="162" t="e">
        <f>'29'!#REF!</f>
        <v>#REF!</v>
      </c>
      <c r="AH124" s="162" t="e">
        <f>'30'!#REF!</f>
        <v>#REF!</v>
      </c>
      <c r="AI124" s="162" t="e">
        <f>'31'!#REF!</f>
        <v>#REF!</v>
      </c>
      <c r="AJ124" s="162" t="e">
        <f>'32'!#REF!</f>
        <v>#REF!</v>
      </c>
      <c r="AK124" s="162" t="e">
        <f>'33'!#REF!</f>
        <v>#REF!</v>
      </c>
      <c r="AL124" s="162" t="e">
        <f>'34'!#REF!</f>
        <v>#REF!</v>
      </c>
      <c r="AM124" s="162" t="e">
        <f>'35'!#REF!</f>
        <v>#REF!</v>
      </c>
      <c r="AN124" s="162" t="str">
        <f>'36'!AI123</f>
        <v/>
      </c>
      <c r="AO124" s="162" t="str">
        <f>'37'!AI124</f>
        <v/>
      </c>
      <c r="AP124" s="162" t="str">
        <f>'38'!AI124</f>
        <v/>
      </c>
      <c r="AQ124" s="162" t="str">
        <f>'39'!AI124</f>
        <v/>
      </c>
      <c r="AR124" s="162" t="str">
        <f>'40'!AI124</f>
        <v/>
      </c>
    </row>
    <row r="125" spans="1:44" s="2" customFormat="1" ht="18" hidden="1" x14ac:dyDescent="0.25">
      <c r="A125"/>
      <c r="B125" s="1"/>
      <c r="C125" s="131">
        <f>Référentiel!C115</f>
        <v>0</v>
      </c>
      <c r="D125" s="124" t="str">
        <f t="shared" si="6"/>
        <v/>
      </c>
      <c r="E125" s="162" t="e">
        <f>'1'!#REF!</f>
        <v>#REF!</v>
      </c>
      <c r="F125" s="160" t="e">
        <f>'2'!#REF!</f>
        <v>#REF!</v>
      </c>
      <c r="G125" s="162" t="e">
        <f>'3'!#REF!</f>
        <v>#REF!</v>
      </c>
      <c r="H125" s="160" t="e">
        <f>'4'!#REF!</f>
        <v>#REF!</v>
      </c>
      <c r="I125" s="162" t="e">
        <f>'5'!#REF!</f>
        <v>#REF!</v>
      </c>
      <c r="J125" s="162" t="e">
        <f>'6'!#REF!</f>
        <v>#REF!</v>
      </c>
      <c r="K125" s="162" t="e">
        <f>'7'!#REF!</f>
        <v>#REF!</v>
      </c>
      <c r="L125" s="162" t="e">
        <f>'8'!#REF!</f>
        <v>#REF!</v>
      </c>
      <c r="M125" s="162" t="e">
        <f>'9'!#REF!</f>
        <v>#REF!</v>
      </c>
      <c r="N125" s="162" t="e">
        <f>'10'!#REF!</f>
        <v>#REF!</v>
      </c>
      <c r="O125" s="162" t="e">
        <f>'11'!#REF!</f>
        <v>#REF!</v>
      </c>
      <c r="P125" s="162" t="e">
        <f>'12'!#REF!</f>
        <v>#REF!</v>
      </c>
      <c r="Q125" s="162" t="e">
        <f>'13'!#REF!</f>
        <v>#REF!</v>
      </c>
      <c r="R125" s="162" t="e">
        <f>'14'!#REF!</f>
        <v>#REF!</v>
      </c>
      <c r="S125" s="162" t="e">
        <f>'15'!#REF!</f>
        <v>#REF!</v>
      </c>
      <c r="T125" s="162" t="e">
        <f>'16'!#REF!</f>
        <v>#REF!</v>
      </c>
      <c r="U125" s="162" t="e">
        <f>'17'!#REF!</f>
        <v>#REF!</v>
      </c>
      <c r="V125" s="162" t="e">
        <f>'18'!#REF!</f>
        <v>#REF!</v>
      </c>
      <c r="W125" s="162" t="e">
        <f>'19'!#REF!</f>
        <v>#REF!</v>
      </c>
      <c r="X125" s="162" t="e">
        <f>'20'!#REF!</f>
        <v>#REF!</v>
      </c>
      <c r="Y125" s="162" t="e">
        <f>'21'!#REF!</f>
        <v>#REF!</v>
      </c>
      <c r="Z125" s="162" t="e">
        <f>'22'!#REF!</f>
        <v>#REF!</v>
      </c>
      <c r="AA125" s="162" t="e">
        <f>'23'!#REF!</f>
        <v>#REF!</v>
      </c>
      <c r="AB125" s="162" t="e">
        <f>'24'!#REF!</f>
        <v>#REF!</v>
      </c>
      <c r="AC125" s="162" t="e">
        <f>'25'!#REF!</f>
        <v>#REF!</v>
      </c>
      <c r="AD125" s="162" t="e">
        <f>'26'!#REF!</f>
        <v>#REF!</v>
      </c>
      <c r="AE125" s="162" t="e">
        <f>'27'!#REF!</f>
        <v>#REF!</v>
      </c>
      <c r="AF125" s="162" t="e">
        <f>'28'!#REF!</f>
        <v>#REF!</v>
      </c>
      <c r="AG125" s="162" t="e">
        <f>'29'!#REF!</f>
        <v>#REF!</v>
      </c>
      <c r="AH125" s="162" t="e">
        <f>'30'!#REF!</f>
        <v>#REF!</v>
      </c>
      <c r="AI125" s="162" t="e">
        <f>'31'!#REF!</f>
        <v>#REF!</v>
      </c>
      <c r="AJ125" s="162" t="e">
        <f>'32'!#REF!</f>
        <v>#REF!</v>
      </c>
      <c r="AK125" s="162" t="e">
        <f>'33'!#REF!</f>
        <v>#REF!</v>
      </c>
      <c r="AL125" s="162" t="e">
        <f>'34'!#REF!</f>
        <v>#REF!</v>
      </c>
      <c r="AM125" s="162" t="e">
        <f>'35'!#REF!</f>
        <v>#REF!</v>
      </c>
      <c r="AN125" s="162" t="str">
        <f>'36'!AI124</f>
        <v/>
      </c>
      <c r="AO125" s="162" t="str">
        <f>'37'!AI125</f>
        <v/>
      </c>
      <c r="AP125" s="162" t="str">
        <f>'38'!AI125</f>
        <v/>
      </c>
      <c r="AQ125" s="162" t="str">
        <f>'39'!AI125</f>
        <v/>
      </c>
      <c r="AR125" s="162" t="str">
        <f>'40'!AI125</f>
        <v/>
      </c>
    </row>
    <row r="126" spans="1:44" s="2" customFormat="1" ht="18" hidden="1" x14ac:dyDescent="0.25">
      <c r="A126"/>
      <c r="B126" s="1"/>
      <c r="C126" s="131">
        <f>Référentiel!C116</f>
        <v>0</v>
      </c>
      <c r="D126" s="124" t="str">
        <f t="shared" si="6"/>
        <v/>
      </c>
      <c r="E126" s="162" t="e">
        <f>'1'!#REF!</f>
        <v>#REF!</v>
      </c>
      <c r="F126" s="160" t="e">
        <f>'2'!#REF!</f>
        <v>#REF!</v>
      </c>
      <c r="G126" s="162" t="e">
        <f>'3'!#REF!</f>
        <v>#REF!</v>
      </c>
      <c r="H126" s="160" t="e">
        <f>'4'!#REF!</f>
        <v>#REF!</v>
      </c>
      <c r="I126" s="162" t="e">
        <f>'5'!#REF!</f>
        <v>#REF!</v>
      </c>
      <c r="J126" s="162" t="e">
        <f>'6'!#REF!</f>
        <v>#REF!</v>
      </c>
      <c r="K126" s="162" t="e">
        <f>'7'!#REF!</f>
        <v>#REF!</v>
      </c>
      <c r="L126" s="162" t="e">
        <f>'8'!#REF!</f>
        <v>#REF!</v>
      </c>
      <c r="M126" s="162" t="e">
        <f>'9'!#REF!</f>
        <v>#REF!</v>
      </c>
      <c r="N126" s="162" t="e">
        <f>'10'!#REF!</f>
        <v>#REF!</v>
      </c>
      <c r="O126" s="162" t="e">
        <f>'11'!#REF!</f>
        <v>#REF!</v>
      </c>
      <c r="P126" s="162" t="e">
        <f>'12'!#REF!</f>
        <v>#REF!</v>
      </c>
      <c r="Q126" s="162" t="e">
        <f>'13'!#REF!</f>
        <v>#REF!</v>
      </c>
      <c r="R126" s="162" t="e">
        <f>'14'!#REF!</f>
        <v>#REF!</v>
      </c>
      <c r="S126" s="162" t="e">
        <f>'15'!#REF!</f>
        <v>#REF!</v>
      </c>
      <c r="T126" s="162" t="e">
        <f>'16'!#REF!</f>
        <v>#REF!</v>
      </c>
      <c r="U126" s="162" t="e">
        <f>'17'!#REF!</f>
        <v>#REF!</v>
      </c>
      <c r="V126" s="162" t="e">
        <f>'18'!#REF!</f>
        <v>#REF!</v>
      </c>
      <c r="W126" s="162" t="e">
        <f>'19'!#REF!</f>
        <v>#REF!</v>
      </c>
      <c r="X126" s="162" t="e">
        <f>'20'!#REF!</f>
        <v>#REF!</v>
      </c>
      <c r="Y126" s="162" t="e">
        <f>'21'!#REF!</f>
        <v>#REF!</v>
      </c>
      <c r="Z126" s="162" t="e">
        <f>'22'!#REF!</f>
        <v>#REF!</v>
      </c>
      <c r="AA126" s="162" t="e">
        <f>'23'!#REF!</f>
        <v>#REF!</v>
      </c>
      <c r="AB126" s="162" t="e">
        <f>'24'!#REF!</f>
        <v>#REF!</v>
      </c>
      <c r="AC126" s="162" t="e">
        <f>'25'!#REF!</f>
        <v>#REF!</v>
      </c>
      <c r="AD126" s="162" t="e">
        <f>'26'!#REF!</f>
        <v>#REF!</v>
      </c>
      <c r="AE126" s="162" t="e">
        <f>'27'!#REF!</f>
        <v>#REF!</v>
      </c>
      <c r="AF126" s="162" t="e">
        <f>'28'!#REF!</f>
        <v>#REF!</v>
      </c>
      <c r="AG126" s="162" t="e">
        <f>'29'!#REF!</f>
        <v>#REF!</v>
      </c>
      <c r="AH126" s="162" t="e">
        <f>'30'!#REF!</f>
        <v>#REF!</v>
      </c>
      <c r="AI126" s="162" t="e">
        <f>'31'!#REF!</f>
        <v>#REF!</v>
      </c>
      <c r="AJ126" s="162" t="e">
        <f>'32'!#REF!</f>
        <v>#REF!</v>
      </c>
      <c r="AK126" s="162" t="e">
        <f>'33'!#REF!</f>
        <v>#REF!</v>
      </c>
      <c r="AL126" s="162" t="e">
        <f>'34'!#REF!</f>
        <v>#REF!</v>
      </c>
      <c r="AM126" s="162" t="e">
        <f>'35'!#REF!</f>
        <v>#REF!</v>
      </c>
      <c r="AN126" s="162" t="str">
        <f>'36'!AI125</f>
        <v/>
      </c>
      <c r="AO126" s="162" t="str">
        <f>'37'!AI126</f>
        <v/>
      </c>
      <c r="AP126" s="162" t="str">
        <f>'38'!AI126</f>
        <v/>
      </c>
      <c r="AQ126" s="162" t="str">
        <f>'39'!AI126</f>
        <v/>
      </c>
      <c r="AR126" s="162" t="str">
        <f>'40'!AI126</f>
        <v/>
      </c>
    </row>
    <row r="127" spans="1:44" s="2" customFormat="1" ht="18" hidden="1" x14ac:dyDescent="0.25">
      <c r="A127"/>
      <c r="B127" s="1"/>
      <c r="C127" s="131">
        <f>Référentiel!C117</f>
        <v>0</v>
      </c>
      <c r="D127" s="124" t="str">
        <f t="shared" si="6"/>
        <v/>
      </c>
      <c r="E127" s="162" t="e">
        <f>'1'!#REF!</f>
        <v>#REF!</v>
      </c>
      <c r="F127" s="160" t="e">
        <f>'2'!#REF!</f>
        <v>#REF!</v>
      </c>
      <c r="G127" s="162" t="e">
        <f>'3'!#REF!</f>
        <v>#REF!</v>
      </c>
      <c r="H127" s="160" t="e">
        <f>'4'!#REF!</f>
        <v>#REF!</v>
      </c>
      <c r="I127" s="162" t="e">
        <f>'5'!#REF!</f>
        <v>#REF!</v>
      </c>
      <c r="J127" s="162" t="e">
        <f>'6'!#REF!</f>
        <v>#REF!</v>
      </c>
      <c r="K127" s="162" t="e">
        <f>'7'!#REF!</f>
        <v>#REF!</v>
      </c>
      <c r="L127" s="162" t="e">
        <f>'8'!#REF!</f>
        <v>#REF!</v>
      </c>
      <c r="M127" s="162" t="e">
        <f>'9'!#REF!</f>
        <v>#REF!</v>
      </c>
      <c r="N127" s="162" t="e">
        <f>'10'!#REF!</f>
        <v>#REF!</v>
      </c>
      <c r="O127" s="162" t="e">
        <f>'11'!#REF!</f>
        <v>#REF!</v>
      </c>
      <c r="P127" s="162" t="e">
        <f>'12'!#REF!</f>
        <v>#REF!</v>
      </c>
      <c r="Q127" s="162" t="e">
        <f>'13'!#REF!</f>
        <v>#REF!</v>
      </c>
      <c r="R127" s="162" t="e">
        <f>'14'!#REF!</f>
        <v>#REF!</v>
      </c>
      <c r="S127" s="162" t="e">
        <f>'15'!#REF!</f>
        <v>#REF!</v>
      </c>
      <c r="T127" s="162" t="e">
        <f>'16'!#REF!</f>
        <v>#REF!</v>
      </c>
      <c r="U127" s="162" t="e">
        <f>'17'!#REF!</f>
        <v>#REF!</v>
      </c>
      <c r="V127" s="162" t="e">
        <f>'18'!#REF!</f>
        <v>#REF!</v>
      </c>
      <c r="W127" s="162" t="e">
        <f>'19'!#REF!</f>
        <v>#REF!</v>
      </c>
      <c r="X127" s="162" t="e">
        <f>'20'!#REF!</f>
        <v>#REF!</v>
      </c>
      <c r="Y127" s="162" t="e">
        <f>'21'!#REF!</f>
        <v>#REF!</v>
      </c>
      <c r="Z127" s="162" t="e">
        <f>'22'!#REF!</f>
        <v>#REF!</v>
      </c>
      <c r="AA127" s="162" t="e">
        <f>'23'!#REF!</f>
        <v>#REF!</v>
      </c>
      <c r="AB127" s="162" t="e">
        <f>'24'!#REF!</f>
        <v>#REF!</v>
      </c>
      <c r="AC127" s="162" t="e">
        <f>'25'!#REF!</f>
        <v>#REF!</v>
      </c>
      <c r="AD127" s="162" t="e">
        <f>'26'!#REF!</f>
        <v>#REF!</v>
      </c>
      <c r="AE127" s="162" t="e">
        <f>'27'!#REF!</f>
        <v>#REF!</v>
      </c>
      <c r="AF127" s="162" t="e">
        <f>'28'!#REF!</f>
        <v>#REF!</v>
      </c>
      <c r="AG127" s="162" t="e">
        <f>'29'!#REF!</f>
        <v>#REF!</v>
      </c>
      <c r="AH127" s="162" t="e">
        <f>'30'!#REF!</f>
        <v>#REF!</v>
      </c>
      <c r="AI127" s="162" t="e">
        <f>'31'!#REF!</f>
        <v>#REF!</v>
      </c>
      <c r="AJ127" s="162" t="e">
        <f>'32'!#REF!</f>
        <v>#REF!</v>
      </c>
      <c r="AK127" s="162" t="e">
        <f>'33'!#REF!</f>
        <v>#REF!</v>
      </c>
      <c r="AL127" s="162" t="e">
        <f>'34'!#REF!</f>
        <v>#REF!</v>
      </c>
      <c r="AM127" s="162" t="e">
        <f>'35'!#REF!</f>
        <v>#REF!</v>
      </c>
      <c r="AN127" s="162" t="str">
        <f>'36'!AI126</f>
        <v/>
      </c>
      <c r="AO127" s="162" t="str">
        <f>'37'!AI127</f>
        <v/>
      </c>
      <c r="AP127" s="162" t="str">
        <f>'38'!AI127</f>
        <v/>
      </c>
      <c r="AQ127" s="162" t="str">
        <f>'39'!AI127</f>
        <v/>
      </c>
      <c r="AR127" s="162" t="str">
        <f>'40'!AI127</f>
        <v/>
      </c>
    </row>
    <row r="128" spans="1:44" s="2" customFormat="1" ht="18" hidden="1" x14ac:dyDescent="0.25">
      <c r="A128"/>
      <c r="B128" s="1"/>
      <c r="C128" s="131">
        <f>Référentiel!C118</f>
        <v>0</v>
      </c>
      <c r="D128" s="124" t="str">
        <f t="shared" si="6"/>
        <v/>
      </c>
      <c r="E128" s="162" t="e">
        <f>'1'!#REF!</f>
        <v>#REF!</v>
      </c>
      <c r="F128" s="160" t="e">
        <f>'2'!#REF!</f>
        <v>#REF!</v>
      </c>
      <c r="G128" s="162" t="e">
        <f>'3'!#REF!</f>
        <v>#REF!</v>
      </c>
      <c r="H128" s="160" t="e">
        <f>'4'!#REF!</f>
        <v>#REF!</v>
      </c>
      <c r="I128" s="162" t="e">
        <f>'5'!#REF!</f>
        <v>#REF!</v>
      </c>
      <c r="J128" s="162" t="e">
        <f>'6'!#REF!</f>
        <v>#REF!</v>
      </c>
      <c r="K128" s="162" t="e">
        <f>'7'!#REF!</f>
        <v>#REF!</v>
      </c>
      <c r="L128" s="162" t="e">
        <f>'8'!#REF!</f>
        <v>#REF!</v>
      </c>
      <c r="M128" s="162" t="e">
        <f>'9'!#REF!</f>
        <v>#REF!</v>
      </c>
      <c r="N128" s="162" t="e">
        <f>'10'!#REF!</f>
        <v>#REF!</v>
      </c>
      <c r="O128" s="162" t="e">
        <f>'11'!#REF!</f>
        <v>#REF!</v>
      </c>
      <c r="P128" s="162" t="e">
        <f>'12'!#REF!</f>
        <v>#REF!</v>
      </c>
      <c r="Q128" s="162" t="e">
        <f>'13'!#REF!</f>
        <v>#REF!</v>
      </c>
      <c r="R128" s="162" t="e">
        <f>'14'!#REF!</f>
        <v>#REF!</v>
      </c>
      <c r="S128" s="162" t="e">
        <f>'15'!#REF!</f>
        <v>#REF!</v>
      </c>
      <c r="T128" s="162" t="e">
        <f>'16'!#REF!</f>
        <v>#REF!</v>
      </c>
      <c r="U128" s="162" t="e">
        <f>'17'!#REF!</f>
        <v>#REF!</v>
      </c>
      <c r="V128" s="162" t="e">
        <f>'18'!#REF!</f>
        <v>#REF!</v>
      </c>
      <c r="W128" s="162" t="e">
        <f>'19'!#REF!</f>
        <v>#REF!</v>
      </c>
      <c r="X128" s="162" t="e">
        <f>'20'!#REF!</f>
        <v>#REF!</v>
      </c>
      <c r="Y128" s="162" t="e">
        <f>'21'!#REF!</f>
        <v>#REF!</v>
      </c>
      <c r="Z128" s="162" t="e">
        <f>'22'!#REF!</f>
        <v>#REF!</v>
      </c>
      <c r="AA128" s="162" t="e">
        <f>'23'!#REF!</f>
        <v>#REF!</v>
      </c>
      <c r="AB128" s="162" t="e">
        <f>'24'!#REF!</f>
        <v>#REF!</v>
      </c>
      <c r="AC128" s="162" t="e">
        <f>'25'!#REF!</f>
        <v>#REF!</v>
      </c>
      <c r="AD128" s="162" t="e">
        <f>'26'!#REF!</f>
        <v>#REF!</v>
      </c>
      <c r="AE128" s="162" t="e">
        <f>'27'!#REF!</f>
        <v>#REF!</v>
      </c>
      <c r="AF128" s="162" t="e">
        <f>'28'!#REF!</f>
        <v>#REF!</v>
      </c>
      <c r="AG128" s="162" t="e">
        <f>'29'!#REF!</f>
        <v>#REF!</v>
      </c>
      <c r="AH128" s="162" t="e">
        <f>'30'!#REF!</f>
        <v>#REF!</v>
      </c>
      <c r="AI128" s="162" t="e">
        <f>'31'!#REF!</f>
        <v>#REF!</v>
      </c>
      <c r="AJ128" s="162" t="e">
        <f>'32'!#REF!</f>
        <v>#REF!</v>
      </c>
      <c r="AK128" s="162" t="e">
        <f>'33'!#REF!</f>
        <v>#REF!</v>
      </c>
      <c r="AL128" s="162" t="e">
        <f>'34'!#REF!</f>
        <v>#REF!</v>
      </c>
      <c r="AM128" s="162" t="e">
        <f>'35'!#REF!</f>
        <v>#REF!</v>
      </c>
      <c r="AN128" s="162" t="str">
        <f>'36'!AI127</f>
        <v/>
      </c>
      <c r="AO128" s="162" t="str">
        <f>'37'!AI128</f>
        <v/>
      </c>
      <c r="AP128" s="162" t="str">
        <f>'38'!AI128</f>
        <v/>
      </c>
      <c r="AQ128" s="162" t="str">
        <f>'39'!AI128</f>
        <v/>
      </c>
      <c r="AR128" s="162" t="str">
        <f>'40'!AI128</f>
        <v/>
      </c>
    </row>
    <row r="129" spans="1:44" s="2" customFormat="1" ht="18" hidden="1" x14ac:dyDescent="0.25">
      <c r="A129"/>
      <c r="B129" s="1"/>
      <c r="C129" s="131">
        <f>Référentiel!C119</f>
        <v>0</v>
      </c>
      <c r="D129" s="124" t="str">
        <f t="shared" si="6"/>
        <v/>
      </c>
      <c r="E129" s="162" t="e">
        <f>'1'!#REF!</f>
        <v>#REF!</v>
      </c>
      <c r="F129" s="160" t="e">
        <f>'2'!#REF!</f>
        <v>#REF!</v>
      </c>
      <c r="G129" s="162" t="e">
        <f>'3'!#REF!</f>
        <v>#REF!</v>
      </c>
      <c r="H129" s="160" t="e">
        <f>'4'!#REF!</f>
        <v>#REF!</v>
      </c>
      <c r="I129" s="162" t="e">
        <f>'5'!#REF!</f>
        <v>#REF!</v>
      </c>
      <c r="J129" s="162" t="e">
        <f>'6'!#REF!</f>
        <v>#REF!</v>
      </c>
      <c r="K129" s="162" t="e">
        <f>'7'!#REF!</f>
        <v>#REF!</v>
      </c>
      <c r="L129" s="162" t="e">
        <f>'8'!#REF!</f>
        <v>#REF!</v>
      </c>
      <c r="M129" s="162" t="e">
        <f>'9'!#REF!</f>
        <v>#REF!</v>
      </c>
      <c r="N129" s="162" t="e">
        <f>'10'!#REF!</f>
        <v>#REF!</v>
      </c>
      <c r="O129" s="162" t="e">
        <f>'11'!#REF!</f>
        <v>#REF!</v>
      </c>
      <c r="P129" s="162" t="e">
        <f>'12'!#REF!</f>
        <v>#REF!</v>
      </c>
      <c r="Q129" s="162" t="e">
        <f>'13'!#REF!</f>
        <v>#REF!</v>
      </c>
      <c r="R129" s="162" t="e">
        <f>'14'!#REF!</f>
        <v>#REF!</v>
      </c>
      <c r="S129" s="162" t="e">
        <f>'15'!#REF!</f>
        <v>#REF!</v>
      </c>
      <c r="T129" s="162" t="e">
        <f>'16'!#REF!</f>
        <v>#REF!</v>
      </c>
      <c r="U129" s="162" t="e">
        <f>'17'!#REF!</f>
        <v>#REF!</v>
      </c>
      <c r="V129" s="162" t="e">
        <f>'18'!#REF!</f>
        <v>#REF!</v>
      </c>
      <c r="W129" s="162" t="e">
        <f>'19'!#REF!</f>
        <v>#REF!</v>
      </c>
      <c r="X129" s="162" t="e">
        <f>'20'!#REF!</f>
        <v>#REF!</v>
      </c>
      <c r="Y129" s="162" t="e">
        <f>'21'!#REF!</f>
        <v>#REF!</v>
      </c>
      <c r="Z129" s="162" t="e">
        <f>'22'!#REF!</f>
        <v>#REF!</v>
      </c>
      <c r="AA129" s="162" t="e">
        <f>'23'!#REF!</f>
        <v>#REF!</v>
      </c>
      <c r="AB129" s="162" t="e">
        <f>'24'!#REF!</f>
        <v>#REF!</v>
      </c>
      <c r="AC129" s="162" t="e">
        <f>'25'!#REF!</f>
        <v>#REF!</v>
      </c>
      <c r="AD129" s="162" t="e">
        <f>'26'!#REF!</f>
        <v>#REF!</v>
      </c>
      <c r="AE129" s="162" t="e">
        <f>'27'!#REF!</f>
        <v>#REF!</v>
      </c>
      <c r="AF129" s="162" t="e">
        <f>'28'!#REF!</f>
        <v>#REF!</v>
      </c>
      <c r="AG129" s="162" t="e">
        <f>'29'!#REF!</f>
        <v>#REF!</v>
      </c>
      <c r="AH129" s="162" t="e">
        <f>'30'!#REF!</f>
        <v>#REF!</v>
      </c>
      <c r="AI129" s="162" t="e">
        <f>'31'!#REF!</f>
        <v>#REF!</v>
      </c>
      <c r="AJ129" s="162" t="e">
        <f>'32'!#REF!</f>
        <v>#REF!</v>
      </c>
      <c r="AK129" s="162" t="e">
        <f>'33'!#REF!</f>
        <v>#REF!</v>
      </c>
      <c r="AL129" s="162" t="e">
        <f>'34'!#REF!</f>
        <v>#REF!</v>
      </c>
      <c r="AM129" s="162" t="e">
        <f>'35'!#REF!</f>
        <v>#REF!</v>
      </c>
      <c r="AN129" s="162" t="str">
        <f>'36'!AI128</f>
        <v/>
      </c>
      <c r="AO129" s="162" t="str">
        <f>'37'!AI129</f>
        <v/>
      </c>
      <c r="AP129" s="162" t="str">
        <f>'38'!AI129</f>
        <v/>
      </c>
      <c r="AQ129" s="162" t="str">
        <f>'39'!AI129</f>
        <v/>
      </c>
      <c r="AR129" s="162" t="str">
        <f>'40'!AI129</f>
        <v/>
      </c>
    </row>
    <row r="130" spans="1:44" s="2" customFormat="1" ht="18" hidden="1" x14ac:dyDescent="0.25">
      <c r="A130"/>
      <c r="B130" s="1"/>
      <c r="C130" s="131">
        <f>Référentiel!C120</f>
        <v>0</v>
      </c>
      <c r="D130" s="124" t="str">
        <f t="shared" si="6"/>
        <v/>
      </c>
      <c r="E130" s="162" t="e">
        <f>'1'!#REF!</f>
        <v>#REF!</v>
      </c>
      <c r="F130" s="160" t="e">
        <f>'2'!#REF!</f>
        <v>#REF!</v>
      </c>
      <c r="G130" s="162" t="e">
        <f>'3'!#REF!</f>
        <v>#REF!</v>
      </c>
      <c r="H130" s="160" t="e">
        <f>'4'!#REF!</f>
        <v>#REF!</v>
      </c>
      <c r="I130" s="162" t="e">
        <f>'5'!#REF!</f>
        <v>#REF!</v>
      </c>
      <c r="J130" s="162" t="e">
        <f>'6'!#REF!</f>
        <v>#REF!</v>
      </c>
      <c r="K130" s="162" t="e">
        <f>'7'!#REF!</f>
        <v>#REF!</v>
      </c>
      <c r="L130" s="162" t="e">
        <f>'8'!#REF!</f>
        <v>#REF!</v>
      </c>
      <c r="M130" s="162" t="e">
        <f>'9'!#REF!</f>
        <v>#REF!</v>
      </c>
      <c r="N130" s="162" t="e">
        <f>'10'!#REF!</f>
        <v>#REF!</v>
      </c>
      <c r="O130" s="162" t="e">
        <f>'11'!#REF!</f>
        <v>#REF!</v>
      </c>
      <c r="P130" s="162" t="e">
        <f>'12'!#REF!</f>
        <v>#REF!</v>
      </c>
      <c r="Q130" s="162" t="e">
        <f>'13'!#REF!</f>
        <v>#REF!</v>
      </c>
      <c r="R130" s="162" t="e">
        <f>'14'!#REF!</f>
        <v>#REF!</v>
      </c>
      <c r="S130" s="162" t="e">
        <f>'15'!#REF!</f>
        <v>#REF!</v>
      </c>
      <c r="T130" s="162" t="e">
        <f>'16'!#REF!</f>
        <v>#REF!</v>
      </c>
      <c r="U130" s="162" t="e">
        <f>'17'!#REF!</f>
        <v>#REF!</v>
      </c>
      <c r="V130" s="162" t="e">
        <f>'18'!#REF!</f>
        <v>#REF!</v>
      </c>
      <c r="W130" s="162" t="e">
        <f>'19'!#REF!</f>
        <v>#REF!</v>
      </c>
      <c r="X130" s="162" t="e">
        <f>'20'!#REF!</f>
        <v>#REF!</v>
      </c>
      <c r="Y130" s="162" t="e">
        <f>'21'!#REF!</f>
        <v>#REF!</v>
      </c>
      <c r="Z130" s="162" t="e">
        <f>'22'!#REF!</f>
        <v>#REF!</v>
      </c>
      <c r="AA130" s="162" t="e">
        <f>'23'!#REF!</f>
        <v>#REF!</v>
      </c>
      <c r="AB130" s="162" t="e">
        <f>'24'!#REF!</f>
        <v>#REF!</v>
      </c>
      <c r="AC130" s="162" t="e">
        <f>'25'!#REF!</f>
        <v>#REF!</v>
      </c>
      <c r="AD130" s="162" t="e">
        <f>'26'!#REF!</f>
        <v>#REF!</v>
      </c>
      <c r="AE130" s="162" t="e">
        <f>'27'!#REF!</f>
        <v>#REF!</v>
      </c>
      <c r="AF130" s="162" t="e">
        <f>'28'!#REF!</f>
        <v>#REF!</v>
      </c>
      <c r="AG130" s="162" t="e">
        <f>'29'!#REF!</f>
        <v>#REF!</v>
      </c>
      <c r="AH130" s="162" t="e">
        <f>'30'!#REF!</f>
        <v>#REF!</v>
      </c>
      <c r="AI130" s="162" t="e">
        <f>'31'!#REF!</f>
        <v>#REF!</v>
      </c>
      <c r="AJ130" s="162" t="e">
        <f>'32'!#REF!</f>
        <v>#REF!</v>
      </c>
      <c r="AK130" s="162" t="e">
        <f>'33'!#REF!</f>
        <v>#REF!</v>
      </c>
      <c r="AL130" s="162" t="e">
        <f>'34'!#REF!</f>
        <v>#REF!</v>
      </c>
      <c r="AM130" s="162" t="e">
        <f>'35'!#REF!</f>
        <v>#REF!</v>
      </c>
      <c r="AN130" s="162" t="str">
        <f>'36'!AI129</f>
        <v/>
      </c>
      <c r="AO130" s="162" t="str">
        <f>'37'!AI130</f>
        <v/>
      </c>
      <c r="AP130" s="162" t="str">
        <f>'38'!AI130</f>
        <v/>
      </c>
      <c r="AQ130" s="162" t="str">
        <f>'39'!AI130</f>
        <v/>
      </c>
      <c r="AR130" s="162" t="str">
        <f>'40'!AI130</f>
        <v/>
      </c>
    </row>
    <row r="131" spans="1:44" s="2" customFormat="1" ht="18" hidden="1" x14ac:dyDescent="0.25">
      <c r="A131"/>
      <c r="B131" s="1"/>
      <c r="C131" s="131">
        <f>Référentiel!C121</f>
        <v>0</v>
      </c>
      <c r="D131" s="124" t="str">
        <f t="shared" si="6"/>
        <v/>
      </c>
      <c r="E131" s="162" t="e">
        <f>'1'!#REF!</f>
        <v>#REF!</v>
      </c>
      <c r="F131" s="160" t="e">
        <f>'2'!#REF!</f>
        <v>#REF!</v>
      </c>
      <c r="G131" s="162" t="e">
        <f>'3'!#REF!</f>
        <v>#REF!</v>
      </c>
      <c r="H131" s="160" t="e">
        <f>'4'!#REF!</f>
        <v>#REF!</v>
      </c>
      <c r="I131" s="162" t="e">
        <f>'5'!#REF!</f>
        <v>#REF!</v>
      </c>
      <c r="J131" s="162" t="e">
        <f>'6'!#REF!</f>
        <v>#REF!</v>
      </c>
      <c r="K131" s="162" t="e">
        <f>'7'!#REF!</f>
        <v>#REF!</v>
      </c>
      <c r="L131" s="162" t="e">
        <f>'8'!#REF!</f>
        <v>#REF!</v>
      </c>
      <c r="M131" s="162" t="e">
        <f>'9'!#REF!</f>
        <v>#REF!</v>
      </c>
      <c r="N131" s="162" t="e">
        <f>'10'!#REF!</f>
        <v>#REF!</v>
      </c>
      <c r="O131" s="162" t="e">
        <f>'11'!#REF!</f>
        <v>#REF!</v>
      </c>
      <c r="P131" s="162" t="e">
        <f>'12'!#REF!</f>
        <v>#REF!</v>
      </c>
      <c r="Q131" s="162" t="e">
        <f>'13'!#REF!</f>
        <v>#REF!</v>
      </c>
      <c r="R131" s="162" t="e">
        <f>'14'!#REF!</f>
        <v>#REF!</v>
      </c>
      <c r="S131" s="162" t="e">
        <f>'15'!#REF!</f>
        <v>#REF!</v>
      </c>
      <c r="T131" s="162" t="e">
        <f>'16'!#REF!</f>
        <v>#REF!</v>
      </c>
      <c r="U131" s="162" t="e">
        <f>'17'!#REF!</f>
        <v>#REF!</v>
      </c>
      <c r="V131" s="162" t="e">
        <f>'18'!#REF!</f>
        <v>#REF!</v>
      </c>
      <c r="W131" s="162" t="e">
        <f>'19'!#REF!</f>
        <v>#REF!</v>
      </c>
      <c r="X131" s="162" t="e">
        <f>'20'!#REF!</f>
        <v>#REF!</v>
      </c>
      <c r="Y131" s="162" t="e">
        <f>'21'!#REF!</f>
        <v>#REF!</v>
      </c>
      <c r="Z131" s="162" t="e">
        <f>'22'!#REF!</f>
        <v>#REF!</v>
      </c>
      <c r="AA131" s="162" t="e">
        <f>'23'!#REF!</f>
        <v>#REF!</v>
      </c>
      <c r="AB131" s="162" t="e">
        <f>'24'!#REF!</f>
        <v>#REF!</v>
      </c>
      <c r="AC131" s="162" t="e">
        <f>'25'!#REF!</f>
        <v>#REF!</v>
      </c>
      <c r="AD131" s="162" t="e">
        <f>'26'!#REF!</f>
        <v>#REF!</v>
      </c>
      <c r="AE131" s="162" t="e">
        <f>'27'!#REF!</f>
        <v>#REF!</v>
      </c>
      <c r="AF131" s="162" t="e">
        <f>'28'!#REF!</f>
        <v>#REF!</v>
      </c>
      <c r="AG131" s="162" t="e">
        <f>'29'!#REF!</f>
        <v>#REF!</v>
      </c>
      <c r="AH131" s="162" t="e">
        <f>'30'!#REF!</f>
        <v>#REF!</v>
      </c>
      <c r="AI131" s="162" t="e">
        <f>'31'!#REF!</f>
        <v>#REF!</v>
      </c>
      <c r="AJ131" s="162" t="e">
        <f>'32'!#REF!</f>
        <v>#REF!</v>
      </c>
      <c r="AK131" s="162" t="e">
        <f>'33'!#REF!</f>
        <v>#REF!</v>
      </c>
      <c r="AL131" s="162" t="e">
        <f>'34'!#REF!</f>
        <v>#REF!</v>
      </c>
      <c r="AM131" s="162" t="e">
        <f>'35'!#REF!</f>
        <v>#REF!</v>
      </c>
      <c r="AN131" s="162" t="str">
        <f>'36'!AI130</f>
        <v/>
      </c>
      <c r="AO131" s="162" t="str">
        <f>'37'!AI131</f>
        <v/>
      </c>
      <c r="AP131" s="162" t="str">
        <f>'38'!AI131</f>
        <v/>
      </c>
      <c r="AQ131" s="162" t="str">
        <f>'39'!AI131</f>
        <v/>
      </c>
      <c r="AR131" s="162" t="str">
        <f>'40'!AI131</f>
        <v/>
      </c>
    </row>
    <row r="132" spans="1:44" s="2" customFormat="1" ht="18" hidden="1" x14ac:dyDescent="0.25">
      <c r="A132"/>
      <c r="B132" s="1"/>
      <c r="C132" s="131">
        <f>Référentiel!C122</f>
        <v>0</v>
      </c>
      <c r="D132" s="124" t="str">
        <f t="shared" si="6"/>
        <v/>
      </c>
      <c r="E132" s="162" t="e">
        <f>'1'!#REF!</f>
        <v>#REF!</v>
      </c>
      <c r="F132" s="160" t="e">
        <f>'2'!#REF!</f>
        <v>#REF!</v>
      </c>
      <c r="G132" s="162" t="e">
        <f>'3'!#REF!</f>
        <v>#REF!</v>
      </c>
      <c r="H132" s="160" t="e">
        <f>'4'!#REF!</f>
        <v>#REF!</v>
      </c>
      <c r="I132" s="162" t="e">
        <f>'5'!#REF!</f>
        <v>#REF!</v>
      </c>
      <c r="J132" s="162" t="e">
        <f>'6'!#REF!</f>
        <v>#REF!</v>
      </c>
      <c r="K132" s="162" t="e">
        <f>'7'!#REF!</f>
        <v>#REF!</v>
      </c>
      <c r="L132" s="162" t="e">
        <f>'8'!#REF!</f>
        <v>#REF!</v>
      </c>
      <c r="M132" s="162" t="e">
        <f>'9'!#REF!</f>
        <v>#REF!</v>
      </c>
      <c r="N132" s="162" t="e">
        <f>'10'!#REF!</f>
        <v>#REF!</v>
      </c>
      <c r="O132" s="162" t="e">
        <f>'11'!#REF!</f>
        <v>#REF!</v>
      </c>
      <c r="P132" s="162" t="e">
        <f>'12'!#REF!</f>
        <v>#REF!</v>
      </c>
      <c r="Q132" s="162" t="e">
        <f>'13'!#REF!</f>
        <v>#REF!</v>
      </c>
      <c r="R132" s="162" t="e">
        <f>'14'!#REF!</f>
        <v>#REF!</v>
      </c>
      <c r="S132" s="162" t="e">
        <f>'15'!#REF!</f>
        <v>#REF!</v>
      </c>
      <c r="T132" s="162" t="e">
        <f>'16'!#REF!</f>
        <v>#REF!</v>
      </c>
      <c r="U132" s="162" t="e">
        <f>'17'!#REF!</f>
        <v>#REF!</v>
      </c>
      <c r="V132" s="162" t="e">
        <f>'18'!#REF!</f>
        <v>#REF!</v>
      </c>
      <c r="W132" s="162" t="e">
        <f>'19'!#REF!</f>
        <v>#REF!</v>
      </c>
      <c r="X132" s="162" t="e">
        <f>'20'!#REF!</f>
        <v>#REF!</v>
      </c>
      <c r="Y132" s="162" t="e">
        <f>'21'!#REF!</f>
        <v>#REF!</v>
      </c>
      <c r="Z132" s="162" t="e">
        <f>'22'!#REF!</f>
        <v>#REF!</v>
      </c>
      <c r="AA132" s="162" t="e">
        <f>'23'!#REF!</f>
        <v>#REF!</v>
      </c>
      <c r="AB132" s="162" t="e">
        <f>'24'!#REF!</f>
        <v>#REF!</v>
      </c>
      <c r="AC132" s="162" t="e">
        <f>'25'!#REF!</f>
        <v>#REF!</v>
      </c>
      <c r="AD132" s="162" t="e">
        <f>'26'!#REF!</f>
        <v>#REF!</v>
      </c>
      <c r="AE132" s="162" t="e">
        <f>'27'!#REF!</f>
        <v>#REF!</v>
      </c>
      <c r="AF132" s="162" t="e">
        <f>'28'!#REF!</f>
        <v>#REF!</v>
      </c>
      <c r="AG132" s="162" t="e">
        <f>'29'!#REF!</f>
        <v>#REF!</v>
      </c>
      <c r="AH132" s="162" t="e">
        <f>'30'!#REF!</f>
        <v>#REF!</v>
      </c>
      <c r="AI132" s="162" t="e">
        <f>'31'!#REF!</f>
        <v>#REF!</v>
      </c>
      <c r="AJ132" s="162" t="e">
        <f>'32'!#REF!</f>
        <v>#REF!</v>
      </c>
      <c r="AK132" s="162" t="e">
        <f>'33'!#REF!</f>
        <v>#REF!</v>
      </c>
      <c r="AL132" s="162" t="e">
        <f>'34'!#REF!</f>
        <v>#REF!</v>
      </c>
      <c r="AM132" s="162" t="e">
        <f>'35'!#REF!</f>
        <v>#REF!</v>
      </c>
      <c r="AN132" s="162" t="str">
        <f>'36'!AI131</f>
        <v/>
      </c>
      <c r="AO132" s="162" t="str">
        <f>'37'!AI132</f>
        <v/>
      </c>
      <c r="AP132" s="162" t="str">
        <f>'38'!AI132</f>
        <v/>
      </c>
      <c r="AQ132" s="162" t="str">
        <f>'39'!AI132</f>
        <v/>
      </c>
      <c r="AR132" s="162" t="str">
        <f>'40'!AI132</f>
        <v/>
      </c>
    </row>
    <row r="133" spans="1:44" s="2" customFormat="1" ht="18" hidden="1" x14ac:dyDescent="0.25">
      <c r="A133"/>
      <c r="B133" s="1"/>
      <c r="C133" s="131">
        <f>Référentiel!C123</f>
        <v>0</v>
      </c>
      <c r="D133" s="124" t="str">
        <f t="shared" si="6"/>
        <v/>
      </c>
      <c r="E133" s="162" t="e">
        <f>'1'!#REF!</f>
        <v>#REF!</v>
      </c>
      <c r="F133" s="160" t="e">
        <f>'2'!#REF!</f>
        <v>#REF!</v>
      </c>
      <c r="G133" s="162" t="e">
        <f>'3'!#REF!</f>
        <v>#REF!</v>
      </c>
      <c r="H133" s="160" t="e">
        <f>'4'!#REF!</f>
        <v>#REF!</v>
      </c>
      <c r="I133" s="162" t="e">
        <f>'5'!#REF!</f>
        <v>#REF!</v>
      </c>
      <c r="J133" s="162" t="e">
        <f>'6'!#REF!</f>
        <v>#REF!</v>
      </c>
      <c r="K133" s="162" t="e">
        <f>'7'!#REF!</f>
        <v>#REF!</v>
      </c>
      <c r="L133" s="162" t="e">
        <f>'8'!#REF!</f>
        <v>#REF!</v>
      </c>
      <c r="M133" s="162" t="e">
        <f>'9'!#REF!</f>
        <v>#REF!</v>
      </c>
      <c r="N133" s="162" t="e">
        <f>'10'!#REF!</f>
        <v>#REF!</v>
      </c>
      <c r="O133" s="162" t="e">
        <f>'11'!#REF!</f>
        <v>#REF!</v>
      </c>
      <c r="P133" s="162" t="e">
        <f>'12'!#REF!</f>
        <v>#REF!</v>
      </c>
      <c r="Q133" s="162" t="e">
        <f>'13'!#REF!</f>
        <v>#REF!</v>
      </c>
      <c r="R133" s="162" t="e">
        <f>'14'!#REF!</f>
        <v>#REF!</v>
      </c>
      <c r="S133" s="162" t="e">
        <f>'15'!#REF!</f>
        <v>#REF!</v>
      </c>
      <c r="T133" s="162" t="e">
        <f>'16'!#REF!</f>
        <v>#REF!</v>
      </c>
      <c r="U133" s="162" t="e">
        <f>'17'!#REF!</f>
        <v>#REF!</v>
      </c>
      <c r="V133" s="162" t="e">
        <f>'18'!#REF!</f>
        <v>#REF!</v>
      </c>
      <c r="W133" s="162" t="e">
        <f>'19'!#REF!</f>
        <v>#REF!</v>
      </c>
      <c r="X133" s="162" t="e">
        <f>'20'!#REF!</f>
        <v>#REF!</v>
      </c>
      <c r="Y133" s="162" t="e">
        <f>'21'!#REF!</f>
        <v>#REF!</v>
      </c>
      <c r="Z133" s="162" t="e">
        <f>'22'!#REF!</f>
        <v>#REF!</v>
      </c>
      <c r="AA133" s="162" t="e">
        <f>'23'!#REF!</f>
        <v>#REF!</v>
      </c>
      <c r="AB133" s="162" t="e">
        <f>'24'!#REF!</f>
        <v>#REF!</v>
      </c>
      <c r="AC133" s="162" t="e">
        <f>'25'!#REF!</f>
        <v>#REF!</v>
      </c>
      <c r="AD133" s="162" t="e">
        <f>'26'!#REF!</f>
        <v>#REF!</v>
      </c>
      <c r="AE133" s="162" t="e">
        <f>'27'!#REF!</f>
        <v>#REF!</v>
      </c>
      <c r="AF133" s="162" t="e">
        <f>'28'!#REF!</f>
        <v>#REF!</v>
      </c>
      <c r="AG133" s="162" t="e">
        <f>'29'!#REF!</f>
        <v>#REF!</v>
      </c>
      <c r="AH133" s="162" t="e">
        <f>'30'!#REF!</f>
        <v>#REF!</v>
      </c>
      <c r="AI133" s="162" t="e">
        <f>'31'!#REF!</f>
        <v>#REF!</v>
      </c>
      <c r="AJ133" s="162" t="e">
        <f>'32'!#REF!</f>
        <v>#REF!</v>
      </c>
      <c r="AK133" s="162" t="e">
        <f>'33'!#REF!</f>
        <v>#REF!</v>
      </c>
      <c r="AL133" s="162" t="e">
        <f>'34'!#REF!</f>
        <v>#REF!</v>
      </c>
      <c r="AM133" s="162" t="e">
        <f>'35'!#REF!</f>
        <v>#REF!</v>
      </c>
      <c r="AN133" s="162" t="str">
        <f>'36'!AI132</f>
        <v/>
      </c>
      <c r="AO133" s="162" t="str">
        <f>'37'!AI133</f>
        <v/>
      </c>
      <c r="AP133" s="162" t="str">
        <f>'38'!AI133</f>
        <v/>
      </c>
      <c r="AQ133" s="162" t="str">
        <f>'39'!AI133</f>
        <v/>
      </c>
      <c r="AR133" s="162" t="str">
        <f>'40'!AI133</f>
        <v/>
      </c>
    </row>
    <row r="134" spans="1:44" s="2" customFormat="1" ht="18" hidden="1" x14ac:dyDescent="0.25">
      <c r="A134"/>
      <c r="B134" s="1"/>
      <c r="C134" s="131">
        <f>Référentiel!C124</f>
        <v>0</v>
      </c>
      <c r="D134" s="124" t="str">
        <f t="shared" si="6"/>
        <v/>
      </c>
      <c r="E134" s="162" t="e">
        <f>'1'!#REF!</f>
        <v>#REF!</v>
      </c>
      <c r="F134" s="160" t="e">
        <f>'2'!#REF!</f>
        <v>#REF!</v>
      </c>
      <c r="G134" s="162" t="e">
        <f>'3'!#REF!</f>
        <v>#REF!</v>
      </c>
      <c r="H134" s="160" t="e">
        <f>'4'!#REF!</f>
        <v>#REF!</v>
      </c>
      <c r="I134" s="162" t="e">
        <f>'5'!#REF!</f>
        <v>#REF!</v>
      </c>
      <c r="J134" s="162" t="e">
        <f>'6'!#REF!</f>
        <v>#REF!</v>
      </c>
      <c r="K134" s="162" t="e">
        <f>'7'!#REF!</f>
        <v>#REF!</v>
      </c>
      <c r="L134" s="162" t="e">
        <f>'8'!#REF!</f>
        <v>#REF!</v>
      </c>
      <c r="M134" s="162" t="e">
        <f>'9'!#REF!</f>
        <v>#REF!</v>
      </c>
      <c r="N134" s="162" t="e">
        <f>'10'!#REF!</f>
        <v>#REF!</v>
      </c>
      <c r="O134" s="162" t="e">
        <f>'11'!#REF!</f>
        <v>#REF!</v>
      </c>
      <c r="P134" s="162" t="e">
        <f>'12'!#REF!</f>
        <v>#REF!</v>
      </c>
      <c r="Q134" s="162" t="e">
        <f>'13'!#REF!</f>
        <v>#REF!</v>
      </c>
      <c r="R134" s="162" t="e">
        <f>'14'!#REF!</f>
        <v>#REF!</v>
      </c>
      <c r="S134" s="162" t="e">
        <f>'15'!#REF!</f>
        <v>#REF!</v>
      </c>
      <c r="T134" s="162" t="e">
        <f>'16'!#REF!</f>
        <v>#REF!</v>
      </c>
      <c r="U134" s="162" t="e">
        <f>'17'!#REF!</f>
        <v>#REF!</v>
      </c>
      <c r="V134" s="162" t="e">
        <f>'18'!#REF!</f>
        <v>#REF!</v>
      </c>
      <c r="W134" s="162" t="e">
        <f>'19'!#REF!</f>
        <v>#REF!</v>
      </c>
      <c r="X134" s="162" t="e">
        <f>'20'!#REF!</f>
        <v>#REF!</v>
      </c>
      <c r="Y134" s="162" t="e">
        <f>'21'!#REF!</f>
        <v>#REF!</v>
      </c>
      <c r="Z134" s="162" t="e">
        <f>'22'!#REF!</f>
        <v>#REF!</v>
      </c>
      <c r="AA134" s="162" t="e">
        <f>'23'!#REF!</f>
        <v>#REF!</v>
      </c>
      <c r="AB134" s="162" t="e">
        <f>'24'!#REF!</f>
        <v>#REF!</v>
      </c>
      <c r="AC134" s="162" t="e">
        <f>'25'!#REF!</f>
        <v>#REF!</v>
      </c>
      <c r="AD134" s="162" t="e">
        <f>'26'!#REF!</f>
        <v>#REF!</v>
      </c>
      <c r="AE134" s="162" t="e">
        <f>'27'!#REF!</f>
        <v>#REF!</v>
      </c>
      <c r="AF134" s="162" t="e">
        <f>'28'!#REF!</f>
        <v>#REF!</v>
      </c>
      <c r="AG134" s="162" t="e">
        <f>'29'!#REF!</f>
        <v>#REF!</v>
      </c>
      <c r="AH134" s="162" t="e">
        <f>'30'!#REF!</f>
        <v>#REF!</v>
      </c>
      <c r="AI134" s="162" t="e">
        <f>'31'!#REF!</f>
        <v>#REF!</v>
      </c>
      <c r="AJ134" s="162" t="e">
        <f>'32'!#REF!</f>
        <v>#REF!</v>
      </c>
      <c r="AK134" s="162" t="e">
        <f>'33'!#REF!</f>
        <v>#REF!</v>
      </c>
      <c r="AL134" s="162" t="e">
        <f>'34'!#REF!</f>
        <v>#REF!</v>
      </c>
      <c r="AM134" s="162" t="e">
        <f>'35'!#REF!</f>
        <v>#REF!</v>
      </c>
      <c r="AN134" s="162" t="str">
        <f>'36'!AI133</f>
        <v/>
      </c>
      <c r="AO134" s="162" t="str">
        <f>'37'!AI134</f>
        <v/>
      </c>
      <c r="AP134" s="162" t="str">
        <f>'38'!AI134</f>
        <v/>
      </c>
      <c r="AQ134" s="162" t="str">
        <f>'39'!AI134</f>
        <v/>
      </c>
      <c r="AR134" s="162" t="str">
        <f>'40'!AI134</f>
        <v/>
      </c>
    </row>
    <row r="135" spans="1:44" s="2" customFormat="1" ht="18" hidden="1" x14ac:dyDescent="0.25">
      <c r="A135"/>
      <c r="B135" s="1"/>
      <c r="C135" s="131">
        <f>Référentiel!C125</f>
        <v>0</v>
      </c>
      <c r="D135" s="124" t="str">
        <f t="shared" si="6"/>
        <v/>
      </c>
      <c r="E135" s="162" t="e">
        <f>'1'!#REF!</f>
        <v>#REF!</v>
      </c>
      <c r="F135" s="160" t="e">
        <f>'2'!#REF!</f>
        <v>#REF!</v>
      </c>
      <c r="G135" s="162" t="e">
        <f>'3'!#REF!</f>
        <v>#REF!</v>
      </c>
      <c r="H135" s="160" t="e">
        <f>'4'!#REF!</f>
        <v>#REF!</v>
      </c>
      <c r="I135" s="162" t="e">
        <f>'5'!#REF!</f>
        <v>#REF!</v>
      </c>
      <c r="J135" s="162" t="e">
        <f>'6'!#REF!</f>
        <v>#REF!</v>
      </c>
      <c r="K135" s="162" t="e">
        <f>'7'!#REF!</f>
        <v>#REF!</v>
      </c>
      <c r="L135" s="162" t="e">
        <f>'8'!#REF!</f>
        <v>#REF!</v>
      </c>
      <c r="M135" s="162" t="e">
        <f>'9'!#REF!</f>
        <v>#REF!</v>
      </c>
      <c r="N135" s="162" t="e">
        <f>'10'!#REF!</f>
        <v>#REF!</v>
      </c>
      <c r="O135" s="162" t="e">
        <f>'11'!#REF!</f>
        <v>#REF!</v>
      </c>
      <c r="P135" s="162" t="e">
        <f>'12'!#REF!</f>
        <v>#REF!</v>
      </c>
      <c r="Q135" s="162" t="e">
        <f>'13'!#REF!</f>
        <v>#REF!</v>
      </c>
      <c r="R135" s="162" t="e">
        <f>'14'!#REF!</f>
        <v>#REF!</v>
      </c>
      <c r="S135" s="162" t="e">
        <f>'15'!#REF!</f>
        <v>#REF!</v>
      </c>
      <c r="T135" s="162" t="e">
        <f>'16'!#REF!</f>
        <v>#REF!</v>
      </c>
      <c r="U135" s="162" t="e">
        <f>'17'!#REF!</f>
        <v>#REF!</v>
      </c>
      <c r="V135" s="162" t="e">
        <f>'18'!#REF!</f>
        <v>#REF!</v>
      </c>
      <c r="W135" s="162" t="e">
        <f>'19'!#REF!</f>
        <v>#REF!</v>
      </c>
      <c r="X135" s="162" t="e">
        <f>'20'!#REF!</f>
        <v>#REF!</v>
      </c>
      <c r="Y135" s="162" t="e">
        <f>'21'!#REF!</f>
        <v>#REF!</v>
      </c>
      <c r="Z135" s="162" t="e">
        <f>'22'!#REF!</f>
        <v>#REF!</v>
      </c>
      <c r="AA135" s="162" t="e">
        <f>'23'!#REF!</f>
        <v>#REF!</v>
      </c>
      <c r="AB135" s="162" t="e">
        <f>'24'!#REF!</f>
        <v>#REF!</v>
      </c>
      <c r="AC135" s="162" t="e">
        <f>'25'!#REF!</f>
        <v>#REF!</v>
      </c>
      <c r="AD135" s="162" t="e">
        <f>'26'!#REF!</f>
        <v>#REF!</v>
      </c>
      <c r="AE135" s="162" t="e">
        <f>'27'!#REF!</f>
        <v>#REF!</v>
      </c>
      <c r="AF135" s="162" t="e">
        <f>'28'!#REF!</f>
        <v>#REF!</v>
      </c>
      <c r="AG135" s="162" t="e">
        <f>'29'!#REF!</f>
        <v>#REF!</v>
      </c>
      <c r="AH135" s="162" t="e">
        <f>'30'!#REF!</f>
        <v>#REF!</v>
      </c>
      <c r="AI135" s="162" t="e">
        <f>'31'!#REF!</f>
        <v>#REF!</v>
      </c>
      <c r="AJ135" s="162" t="e">
        <f>'32'!#REF!</f>
        <v>#REF!</v>
      </c>
      <c r="AK135" s="162" t="e">
        <f>'33'!#REF!</f>
        <v>#REF!</v>
      </c>
      <c r="AL135" s="162" t="e">
        <f>'34'!#REF!</f>
        <v>#REF!</v>
      </c>
      <c r="AM135" s="162" t="e">
        <f>'35'!#REF!</f>
        <v>#REF!</v>
      </c>
      <c r="AN135" s="162" t="str">
        <f>'36'!AI134</f>
        <v/>
      </c>
      <c r="AO135" s="162" t="str">
        <f>'37'!AI135</f>
        <v/>
      </c>
      <c r="AP135" s="162" t="str">
        <f>'38'!AI135</f>
        <v/>
      </c>
      <c r="AQ135" s="162" t="str">
        <f>'39'!AI135</f>
        <v/>
      </c>
      <c r="AR135" s="162" t="str">
        <f>'40'!AI135</f>
        <v/>
      </c>
    </row>
    <row r="136" spans="1:44" s="2" customFormat="1" ht="18" hidden="1" x14ac:dyDescent="0.25">
      <c r="A136"/>
      <c r="B136" s="1"/>
      <c r="C136" s="131">
        <f>Référentiel!C126</f>
        <v>0</v>
      </c>
      <c r="D136" s="124" t="str">
        <f t="shared" si="6"/>
        <v/>
      </c>
      <c r="E136" s="162" t="e">
        <f>'1'!#REF!</f>
        <v>#REF!</v>
      </c>
      <c r="F136" s="160" t="e">
        <f>'2'!#REF!</f>
        <v>#REF!</v>
      </c>
      <c r="G136" s="162" t="e">
        <f>'3'!#REF!</f>
        <v>#REF!</v>
      </c>
      <c r="H136" s="160" t="e">
        <f>'4'!#REF!</f>
        <v>#REF!</v>
      </c>
      <c r="I136" s="162" t="e">
        <f>'5'!#REF!</f>
        <v>#REF!</v>
      </c>
      <c r="J136" s="162" t="e">
        <f>'6'!#REF!</f>
        <v>#REF!</v>
      </c>
      <c r="K136" s="162" t="e">
        <f>'7'!#REF!</f>
        <v>#REF!</v>
      </c>
      <c r="L136" s="162" t="e">
        <f>'8'!#REF!</f>
        <v>#REF!</v>
      </c>
      <c r="M136" s="162" t="e">
        <f>'9'!#REF!</f>
        <v>#REF!</v>
      </c>
      <c r="N136" s="162" t="e">
        <f>'10'!#REF!</f>
        <v>#REF!</v>
      </c>
      <c r="O136" s="162" t="e">
        <f>'11'!#REF!</f>
        <v>#REF!</v>
      </c>
      <c r="P136" s="162" t="e">
        <f>'12'!#REF!</f>
        <v>#REF!</v>
      </c>
      <c r="Q136" s="162" t="e">
        <f>'13'!#REF!</f>
        <v>#REF!</v>
      </c>
      <c r="R136" s="162" t="e">
        <f>'14'!#REF!</f>
        <v>#REF!</v>
      </c>
      <c r="S136" s="162" t="e">
        <f>'15'!#REF!</f>
        <v>#REF!</v>
      </c>
      <c r="T136" s="162" t="e">
        <f>'16'!#REF!</f>
        <v>#REF!</v>
      </c>
      <c r="U136" s="162" t="e">
        <f>'17'!#REF!</f>
        <v>#REF!</v>
      </c>
      <c r="V136" s="162" t="e">
        <f>'18'!#REF!</f>
        <v>#REF!</v>
      </c>
      <c r="W136" s="162" t="e">
        <f>'19'!#REF!</f>
        <v>#REF!</v>
      </c>
      <c r="X136" s="162" t="e">
        <f>'20'!#REF!</f>
        <v>#REF!</v>
      </c>
      <c r="Y136" s="162" t="e">
        <f>'21'!#REF!</f>
        <v>#REF!</v>
      </c>
      <c r="Z136" s="162" t="e">
        <f>'22'!#REF!</f>
        <v>#REF!</v>
      </c>
      <c r="AA136" s="162" t="e">
        <f>'23'!#REF!</f>
        <v>#REF!</v>
      </c>
      <c r="AB136" s="162" t="e">
        <f>'24'!#REF!</f>
        <v>#REF!</v>
      </c>
      <c r="AC136" s="162" t="e">
        <f>'25'!#REF!</f>
        <v>#REF!</v>
      </c>
      <c r="AD136" s="162" t="e">
        <f>'26'!#REF!</f>
        <v>#REF!</v>
      </c>
      <c r="AE136" s="162" t="e">
        <f>'27'!#REF!</f>
        <v>#REF!</v>
      </c>
      <c r="AF136" s="162" t="e">
        <f>'28'!#REF!</f>
        <v>#REF!</v>
      </c>
      <c r="AG136" s="162" t="e">
        <f>'29'!#REF!</f>
        <v>#REF!</v>
      </c>
      <c r="AH136" s="162" t="e">
        <f>'30'!#REF!</f>
        <v>#REF!</v>
      </c>
      <c r="AI136" s="162" t="e">
        <f>'31'!#REF!</f>
        <v>#REF!</v>
      </c>
      <c r="AJ136" s="162" t="e">
        <f>'32'!#REF!</f>
        <v>#REF!</v>
      </c>
      <c r="AK136" s="162" t="e">
        <f>'33'!#REF!</f>
        <v>#REF!</v>
      </c>
      <c r="AL136" s="162" t="e">
        <f>'34'!#REF!</f>
        <v>#REF!</v>
      </c>
      <c r="AM136" s="162" t="e">
        <f>'35'!#REF!</f>
        <v>#REF!</v>
      </c>
      <c r="AN136" s="162" t="str">
        <f>'36'!AI135</f>
        <v/>
      </c>
      <c r="AO136" s="162" t="str">
        <f>'37'!AI136</f>
        <v/>
      </c>
      <c r="AP136" s="162" t="str">
        <f>'38'!AI136</f>
        <v/>
      </c>
      <c r="AQ136" s="162" t="str">
        <f>'39'!AI136</f>
        <v/>
      </c>
      <c r="AR136" s="162" t="str">
        <f>'40'!AI136</f>
        <v/>
      </c>
    </row>
    <row r="137" spans="1:44" s="2" customFormat="1" ht="18" hidden="1" x14ac:dyDescent="0.25">
      <c r="A137"/>
      <c r="B137" s="1"/>
      <c r="C137" s="131">
        <f>Référentiel!C127</f>
        <v>0</v>
      </c>
      <c r="D137" s="124" t="str">
        <f t="shared" si="6"/>
        <v/>
      </c>
      <c r="E137" s="162" t="e">
        <f>'1'!#REF!</f>
        <v>#REF!</v>
      </c>
      <c r="F137" s="160" t="e">
        <f>'2'!#REF!</f>
        <v>#REF!</v>
      </c>
      <c r="G137" s="162" t="e">
        <f>'3'!#REF!</f>
        <v>#REF!</v>
      </c>
      <c r="H137" s="160" t="e">
        <f>'4'!#REF!</f>
        <v>#REF!</v>
      </c>
      <c r="I137" s="162" t="e">
        <f>'5'!#REF!</f>
        <v>#REF!</v>
      </c>
      <c r="J137" s="162" t="e">
        <f>'6'!#REF!</f>
        <v>#REF!</v>
      </c>
      <c r="K137" s="162" t="e">
        <f>'7'!#REF!</f>
        <v>#REF!</v>
      </c>
      <c r="L137" s="162" t="e">
        <f>'8'!#REF!</f>
        <v>#REF!</v>
      </c>
      <c r="M137" s="162" t="e">
        <f>'9'!#REF!</f>
        <v>#REF!</v>
      </c>
      <c r="N137" s="162" t="e">
        <f>'10'!#REF!</f>
        <v>#REF!</v>
      </c>
      <c r="O137" s="162" t="e">
        <f>'11'!#REF!</f>
        <v>#REF!</v>
      </c>
      <c r="P137" s="162" t="e">
        <f>'12'!#REF!</f>
        <v>#REF!</v>
      </c>
      <c r="Q137" s="162" t="e">
        <f>'13'!#REF!</f>
        <v>#REF!</v>
      </c>
      <c r="R137" s="162" t="e">
        <f>'14'!#REF!</f>
        <v>#REF!</v>
      </c>
      <c r="S137" s="162" t="e">
        <f>'15'!#REF!</f>
        <v>#REF!</v>
      </c>
      <c r="T137" s="162" t="e">
        <f>'16'!#REF!</f>
        <v>#REF!</v>
      </c>
      <c r="U137" s="162" t="e">
        <f>'17'!#REF!</f>
        <v>#REF!</v>
      </c>
      <c r="V137" s="162" t="e">
        <f>'18'!#REF!</f>
        <v>#REF!</v>
      </c>
      <c r="W137" s="162" t="e">
        <f>'19'!#REF!</f>
        <v>#REF!</v>
      </c>
      <c r="X137" s="162" t="e">
        <f>'20'!#REF!</f>
        <v>#REF!</v>
      </c>
      <c r="Y137" s="162" t="e">
        <f>'21'!#REF!</f>
        <v>#REF!</v>
      </c>
      <c r="Z137" s="162" t="e">
        <f>'22'!#REF!</f>
        <v>#REF!</v>
      </c>
      <c r="AA137" s="162" t="e">
        <f>'23'!#REF!</f>
        <v>#REF!</v>
      </c>
      <c r="AB137" s="162" t="e">
        <f>'24'!#REF!</f>
        <v>#REF!</v>
      </c>
      <c r="AC137" s="162" t="e">
        <f>'25'!#REF!</f>
        <v>#REF!</v>
      </c>
      <c r="AD137" s="162" t="e">
        <f>'26'!#REF!</f>
        <v>#REF!</v>
      </c>
      <c r="AE137" s="162" t="e">
        <f>'27'!#REF!</f>
        <v>#REF!</v>
      </c>
      <c r="AF137" s="162" t="e">
        <f>'28'!#REF!</f>
        <v>#REF!</v>
      </c>
      <c r="AG137" s="162" t="e">
        <f>'29'!#REF!</f>
        <v>#REF!</v>
      </c>
      <c r="AH137" s="162" t="e">
        <f>'30'!#REF!</f>
        <v>#REF!</v>
      </c>
      <c r="AI137" s="162" t="e">
        <f>'31'!#REF!</f>
        <v>#REF!</v>
      </c>
      <c r="AJ137" s="162" t="e">
        <f>'32'!#REF!</f>
        <v>#REF!</v>
      </c>
      <c r="AK137" s="162" t="e">
        <f>'33'!#REF!</f>
        <v>#REF!</v>
      </c>
      <c r="AL137" s="162" t="e">
        <f>'34'!#REF!</f>
        <v>#REF!</v>
      </c>
      <c r="AM137" s="162" t="e">
        <f>'35'!#REF!</f>
        <v>#REF!</v>
      </c>
      <c r="AN137" s="162" t="str">
        <f>'36'!AI136</f>
        <v/>
      </c>
      <c r="AO137" s="162" t="str">
        <f>'37'!AI137</f>
        <v/>
      </c>
      <c r="AP137" s="162" t="str">
        <f>'38'!AI137</f>
        <v/>
      </c>
      <c r="AQ137" s="162" t="str">
        <f>'39'!AI137</f>
        <v/>
      </c>
      <c r="AR137" s="162" t="str">
        <f>'40'!AI137</f>
        <v/>
      </c>
    </row>
    <row r="138" spans="1:44" s="2" customFormat="1" ht="18" hidden="1" x14ac:dyDescent="0.25">
      <c r="A138"/>
      <c r="B138" s="1"/>
      <c r="C138" s="131">
        <f>Référentiel!C128</f>
        <v>0</v>
      </c>
      <c r="D138" s="124" t="str">
        <f t="shared" si="6"/>
        <v/>
      </c>
      <c r="E138" s="162" t="e">
        <f>'1'!#REF!</f>
        <v>#REF!</v>
      </c>
      <c r="F138" s="160" t="e">
        <f>'2'!#REF!</f>
        <v>#REF!</v>
      </c>
      <c r="G138" s="162" t="e">
        <f>'3'!#REF!</f>
        <v>#REF!</v>
      </c>
      <c r="H138" s="160" t="e">
        <f>'4'!#REF!</f>
        <v>#REF!</v>
      </c>
      <c r="I138" s="162" t="e">
        <f>'5'!#REF!</f>
        <v>#REF!</v>
      </c>
      <c r="J138" s="162" t="e">
        <f>'6'!#REF!</f>
        <v>#REF!</v>
      </c>
      <c r="K138" s="162" t="e">
        <f>'7'!#REF!</f>
        <v>#REF!</v>
      </c>
      <c r="L138" s="162" t="e">
        <f>'8'!#REF!</f>
        <v>#REF!</v>
      </c>
      <c r="M138" s="162" t="e">
        <f>'9'!#REF!</f>
        <v>#REF!</v>
      </c>
      <c r="N138" s="162" t="e">
        <f>'10'!#REF!</f>
        <v>#REF!</v>
      </c>
      <c r="O138" s="162" t="e">
        <f>'11'!#REF!</f>
        <v>#REF!</v>
      </c>
      <c r="P138" s="162" t="e">
        <f>'12'!#REF!</f>
        <v>#REF!</v>
      </c>
      <c r="Q138" s="162" t="e">
        <f>'13'!#REF!</f>
        <v>#REF!</v>
      </c>
      <c r="R138" s="162" t="e">
        <f>'14'!#REF!</f>
        <v>#REF!</v>
      </c>
      <c r="S138" s="162" t="e">
        <f>'15'!#REF!</f>
        <v>#REF!</v>
      </c>
      <c r="T138" s="162" t="e">
        <f>'16'!#REF!</f>
        <v>#REF!</v>
      </c>
      <c r="U138" s="162" t="e">
        <f>'17'!#REF!</f>
        <v>#REF!</v>
      </c>
      <c r="V138" s="162" t="e">
        <f>'18'!#REF!</f>
        <v>#REF!</v>
      </c>
      <c r="W138" s="162" t="e">
        <f>'19'!#REF!</f>
        <v>#REF!</v>
      </c>
      <c r="X138" s="162" t="e">
        <f>'20'!#REF!</f>
        <v>#REF!</v>
      </c>
      <c r="Y138" s="162" t="e">
        <f>'21'!#REF!</f>
        <v>#REF!</v>
      </c>
      <c r="Z138" s="162" t="e">
        <f>'22'!#REF!</f>
        <v>#REF!</v>
      </c>
      <c r="AA138" s="162" t="e">
        <f>'23'!#REF!</f>
        <v>#REF!</v>
      </c>
      <c r="AB138" s="162" t="e">
        <f>'24'!#REF!</f>
        <v>#REF!</v>
      </c>
      <c r="AC138" s="162" t="e">
        <f>'25'!#REF!</f>
        <v>#REF!</v>
      </c>
      <c r="AD138" s="162" t="e">
        <f>'26'!#REF!</f>
        <v>#REF!</v>
      </c>
      <c r="AE138" s="162" t="e">
        <f>'27'!#REF!</f>
        <v>#REF!</v>
      </c>
      <c r="AF138" s="162" t="e">
        <f>'28'!#REF!</f>
        <v>#REF!</v>
      </c>
      <c r="AG138" s="162" t="e">
        <f>'29'!#REF!</f>
        <v>#REF!</v>
      </c>
      <c r="AH138" s="162" t="e">
        <f>'30'!#REF!</f>
        <v>#REF!</v>
      </c>
      <c r="AI138" s="162" t="e">
        <f>'31'!#REF!</f>
        <v>#REF!</v>
      </c>
      <c r="AJ138" s="162" t="e">
        <f>'32'!#REF!</f>
        <v>#REF!</v>
      </c>
      <c r="AK138" s="162" t="e">
        <f>'33'!#REF!</f>
        <v>#REF!</v>
      </c>
      <c r="AL138" s="162" t="e">
        <f>'34'!#REF!</f>
        <v>#REF!</v>
      </c>
      <c r="AM138" s="162" t="e">
        <f>'35'!#REF!</f>
        <v>#REF!</v>
      </c>
      <c r="AN138" s="162" t="str">
        <f>'36'!AI137</f>
        <v/>
      </c>
      <c r="AO138" s="162" t="str">
        <f>'37'!AI138</f>
        <v/>
      </c>
      <c r="AP138" s="162" t="str">
        <f>'38'!AI138</f>
        <v/>
      </c>
      <c r="AQ138" s="162" t="str">
        <f>'39'!AI138</f>
        <v/>
      </c>
      <c r="AR138" s="162" t="str">
        <f>'40'!AI138</f>
        <v/>
      </c>
    </row>
    <row r="139" spans="1:44" s="2" customFormat="1" ht="15.75" hidden="1" x14ac:dyDescent="0.25">
      <c r="A139"/>
      <c r="B139" s="1"/>
      <c r="C139" s="139"/>
      <c r="D139" s="123"/>
      <c r="E139" s="163"/>
      <c r="F139" s="161"/>
      <c r="G139" s="163"/>
      <c r="H139" s="161"/>
      <c r="I139" s="163"/>
      <c r="J139" s="163"/>
      <c r="K139" s="163"/>
      <c r="L139" s="163"/>
      <c r="M139" s="163"/>
      <c r="N139" s="163"/>
      <c r="O139" s="163"/>
      <c r="P139" s="163"/>
      <c r="Q139" s="163"/>
      <c r="R139" s="163"/>
      <c r="S139" s="163"/>
      <c r="T139" s="163"/>
      <c r="U139" s="163"/>
      <c r="V139" s="163"/>
      <c r="W139" s="163"/>
      <c r="X139" s="163"/>
      <c r="Y139" s="163"/>
      <c r="Z139" s="163"/>
      <c r="AA139" s="163"/>
      <c r="AB139" s="163"/>
      <c r="AC139" s="163"/>
      <c r="AD139" s="163"/>
      <c r="AE139" s="163"/>
      <c r="AF139" s="163"/>
      <c r="AG139" s="163"/>
      <c r="AH139" s="163"/>
      <c r="AI139" s="163"/>
      <c r="AJ139" s="163"/>
      <c r="AK139" s="163"/>
      <c r="AL139" s="163"/>
      <c r="AM139" s="163"/>
      <c r="AN139" s="163"/>
      <c r="AO139" s="163"/>
      <c r="AP139" s="163"/>
      <c r="AQ139" s="163"/>
      <c r="AR139" s="163"/>
    </row>
    <row r="140" spans="1:44" s="2" customFormat="1" ht="15.75" hidden="1" x14ac:dyDescent="0.25">
      <c r="A140"/>
      <c r="B140" s="1"/>
      <c r="C140" s="138">
        <f>Référentiel!C130</f>
        <v>0</v>
      </c>
      <c r="D140" s="116" t="str">
        <f t="shared" ref="D140:D155" si="7">IFERROR(AVERAGE(E140:AR140),"")</f>
        <v/>
      </c>
      <c r="E140" s="104" t="e">
        <f>'1'!#REF!</f>
        <v>#REF!</v>
      </c>
      <c r="F140" s="108" t="e">
        <f>'2'!#REF!</f>
        <v>#REF!</v>
      </c>
      <c r="G140" s="104" t="e">
        <f>'3'!#REF!</f>
        <v>#REF!</v>
      </c>
      <c r="H140" s="108" t="e">
        <f>'4'!#REF!</f>
        <v>#REF!</v>
      </c>
      <c r="I140" s="104" t="e">
        <f>'5'!#REF!</f>
        <v>#REF!</v>
      </c>
      <c r="J140" s="104" t="e">
        <f>'6'!#REF!</f>
        <v>#REF!</v>
      </c>
      <c r="K140" s="104" t="e">
        <f>'7'!#REF!</f>
        <v>#REF!</v>
      </c>
      <c r="L140" s="104" t="e">
        <f>'8'!#REF!</f>
        <v>#REF!</v>
      </c>
      <c r="M140" s="104" t="e">
        <f>'9'!#REF!</f>
        <v>#REF!</v>
      </c>
      <c r="N140" s="104" t="e">
        <f>'10'!#REF!</f>
        <v>#REF!</v>
      </c>
      <c r="O140" s="104" t="e">
        <f>'11'!#REF!</f>
        <v>#REF!</v>
      </c>
      <c r="P140" s="104" t="e">
        <f>'12'!#REF!</f>
        <v>#REF!</v>
      </c>
      <c r="Q140" s="104" t="e">
        <f>'13'!#REF!</f>
        <v>#REF!</v>
      </c>
      <c r="R140" s="104" t="e">
        <f>'14'!#REF!</f>
        <v>#REF!</v>
      </c>
      <c r="S140" s="104" t="e">
        <f>'15'!#REF!</f>
        <v>#REF!</v>
      </c>
      <c r="T140" s="104" t="e">
        <f>'16'!#REF!</f>
        <v>#REF!</v>
      </c>
      <c r="U140" s="104" t="e">
        <f>'17'!#REF!</f>
        <v>#REF!</v>
      </c>
      <c r="V140" s="104" t="e">
        <f>'18'!#REF!</f>
        <v>#REF!</v>
      </c>
      <c r="W140" s="104" t="e">
        <f>'19'!#REF!</f>
        <v>#REF!</v>
      </c>
      <c r="X140" s="104" t="e">
        <f>'20'!#REF!</f>
        <v>#REF!</v>
      </c>
      <c r="Y140" s="104" t="e">
        <f>'21'!#REF!</f>
        <v>#REF!</v>
      </c>
      <c r="Z140" s="104" t="e">
        <f>'22'!#REF!</f>
        <v>#REF!</v>
      </c>
      <c r="AA140" s="104" t="e">
        <f>'23'!#REF!</f>
        <v>#REF!</v>
      </c>
      <c r="AB140" s="104" t="e">
        <f>'24'!#REF!</f>
        <v>#REF!</v>
      </c>
      <c r="AC140" s="104" t="e">
        <f>'25'!#REF!</f>
        <v>#REF!</v>
      </c>
      <c r="AD140" s="104" t="e">
        <f>'26'!#REF!</f>
        <v>#REF!</v>
      </c>
      <c r="AE140" s="104" t="e">
        <f>'27'!#REF!</f>
        <v>#REF!</v>
      </c>
      <c r="AF140" s="104" t="e">
        <f>'28'!#REF!</f>
        <v>#REF!</v>
      </c>
      <c r="AG140" s="104" t="e">
        <f>'29'!#REF!</f>
        <v>#REF!</v>
      </c>
      <c r="AH140" s="104" t="e">
        <f>'30'!#REF!</f>
        <v>#REF!</v>
      </c>
      <c r="AI140" s="104" t="e">
        <f>'31'!#REF!</f>
        <v>#REF!</v>
      </c>
      <c r="AJ140" s="104" t="e">
        <f>'32'!#REF!</f>
        <v>#REF!</v>
      </c>
      <c r="AK140" s="104" t="e">
        <f>'33'!#REF!</f>
        <v>#REF!</v>
      </c>
      <c r="AL140" s="104" t="e">
        <f>'34'!#REF!</f>
        <v>#REF!</v>
      </c>
      <c r="AM140" s="104" t="e">
        <f>'35'!#REF!</f>
        <v>#REF!</v>
      </c>
      <c r="AN140" s="104" t="str">
        <f>'36'!AH139</f>
        <v/>
      </c>
      <c r="AO140" s="104" t="str">
        <f>'37'!AH140</f>
        <v/>
      </c>
      <c r="AP140" s="104" t="str">
        <f>'38'!AH140</f>
        <v/>
      </c>
      <c r="AQ140" s="104" t="str">
        <f>'39'!AH140</f>
        <v/>
      </c>
      <c r="AR140" s="104" t="str">
        <f>'40'!AH140</f>
        <v/>
      </c>
    </row>
    <row r="141" spans="1:44" s="2" customFormat="1" ht="18" hidden="1" x14ac:dyDescent="0.25">
      <c r="A141"/>
      <c r="B141" s="1"/>
      <c r="C141" s="131">
        <f>Référentiel!C131</f>
        <v>0</v>
      </c>
      <c r="D141" s="124" t="str">
        <f t="shared" si="7"/>
        <v/>
      </c>
      <c r="E141" s="162" t="e">
        <f>'1'!#REF!</f>
        <v>#REF!</v>
      </c>
      <c r="F141" s="160" t="e">
        <f>'2'!#REF!</f>
        <v>#REF!</v>
      </c>
      <c r="G141" s="162" t="e">
        <f>'3'!#REF!</f>
        <v>#REF!</v>
      </c>
      <c r="H141" s="160" t="e">
        <f>'4'!#REF!</f>
        <v>#REF!</v>
      </c>
      <c r="I141" s="162" t="e">
        <f>'5'!#REF!</f>
        <v>#REF!</v>
      </c>
      <c r="J141" s="162" t="e">
        <f>'6'!#REF!</f>
        <v>#REF!</v>
      </c>
      <c r="K141" s="162" t="e">
        <f>'7'!#REF!</f>
        <v>#REF!</v>
      </c>
      <c r="L141" s="162" t="e">
        <f>'8'!#REF!</f>
        <v>#REF!</v>
      </c>
      <c r="M141" s="162" t="e">
        <f>'9'!#REF!</f>
        <v>#REF!</v>
      </c>
      <c r="N141" s="162" t="e">
        <f>'10'!#REF!</f>
        <v>#REF!</v>
      </c>
      <c r="O141" s="162" t="e">
        <f>'11'!#REF!</f>
        <v>#REF!</v>
      </c>
      <c r="P141" s="162" t="e">
        <f>'12'!#REF!</f>
        <v>#REF!</v>
      </c>
      <c r="Q141" s="162" t="e">
        <f>'13'!#REF!</f>
        <v>#REF!</v>
      </c>
      <c r="R141" s="162" t="e">
        <f>'14'!#REF!</f>
        <v>#REF!</v>
      </c>
      <c r="S141" s="162" t="e">
        <f>'15'!#REF!</f>
        <v>#REF!</v>
      </c>
      <c r="T141" s="162" t="e">
        <f>'16'!#REF!</f>
        <v>#REF!</v>
      </c>
      <c r="U141" s="162" t="e">
        <f>'17'!#REF!</f>
        <v>#REF!</v>
      </c>
      <c r="V141" s="162" t="e">
        <f>'18'!#REF!</f>
        <v>#REF!</v>
      </c>
      <c r="W141" s="162" t="e">
        <f>'19'!#REF!</f>
        <v>#REF!</v>
      </c>
      <c r="X141" s="162" t="e">
        <f>'20'!#REF!</f>
        <v>#REF!</v>
      </c>
      <c r="Y141" s="162" t="e">
        <f>'21'!#REF!</f>
        <v>#REF!</v>
      </c>
      <c r="Z141" s="162" t="e">
        <f>'22'!#REF!</f>
        <v>#REF!</v>
      </c>
      <c r="AA141" s="162" t="e">
        <f>'23'!#REF!</f>
        <v>#REF!</v>
      </c>
      <c r="AB141" s="162" t="e">
        <f>'24'!#REF!</f>
        <v>#REF!</v>
      </c>
      <c r="AC141" s="162" t="e">
        <f>'25'!#REF!</f>
        <v>#REF!</v>
      </c>
      <c r="AD141" s="162" t="e">
        <f>'26'!#REF!</f>
        <v>#REF!</v>
      </c>
      <c r="AE141" s="162" t="e">
        <f>'27'!#REF!</f>
        <v>#REF!</v>
      </c>
      <c r="AF141" s="162" t="e">
        <f>'28'!#REF!</f>
        <v>#REF!</v>
      </c>
      <c r="AG141" s="162" t="e">
        <f>'29'!#REF!</f>
        <v>#REF!</v>
      </c>
      <c r="AH141" s="162" t="e">
        <f>'30'!#REF!</f>
        <v>#REF!</v>
      </c>
      <c r="AI141" s="162" t="e">
        <f>'31'!#REF!</f>
        <v>#REF!</v>
      </c>
      <c r="AJ141" s="162" t="e">
        <f>'32'!#REF!</f>
        <v>#REF!</v>
      </c>
      <c r="AK141" s="162" t="e">
        <f>'33'!#REF!</f>
        <v>#REF!</v>
      </c>
      <c r="AL141" s="162" t="e">
        <f>'34'!#REF!</f>
        <v>#REF!</v>
      </c>
      <c r="AM141" s="162" t="e">
        <f>'35'!#REF!</f>
        <v>#REF!</v>
      </c>
      <c r="AN141" s="162" t="str">
        <f>'36'!AI140</f>
        <v/>
      </c>
      <c r="AO141" s="162" t="str">
        <f>'37'!AI141</f>
        <v/>
      </c>
      <c r="AP141" s="162" t="str">
        <f>'38'!AI141</f>
        <v/>
      </c>
      <c r="AQ141" s="162" t="str">
        <f>'39'!AI141</f>
        <v/>
      </c>
      <c r="AR141" s="162" t="str">
        <f>'40'!AI141</f>
        <v/>
      </c>
    </row>
    <row r="142" spans="1:44" s="2" customFormat="1" ht="18" hidden="1" x14ac:dyDescent="0.25">
      <c r="A142"/>
      <c r="B142" s="1"/>
      <c r="C142" s="131">
        <f>Référentiel!C132</f>
        <v>0</v>
      </c>
      <c r="D142" s="124" t="str">
        <f t="shared" si="7"/>
        <v/>
      </c>
      <c r="E142" s="162" t="e">
        <f>'1'!#REF!</f>
        <v>#REF!</v>
      </c>
      <c r="F142" s="160" t="e">
        <f>'2'!#REF!</f>
        <v>#REF!</v>
      </c>
      <c r="G142" s="162" t="e">
        <f>'3'!#REF!</f>
        <v>#REF!</v>
      </c>
      <c r="H142" s="160" t="e">
        <f>'4'!#REF!</f>
        <v>#REF!</v>
      </c>
      <c r="I142" s="162" t="e">
        <f>'5'!#REF!</f>
        <v>#REF!</v>
      </c>
      <c r="J142" s="162" t="e">
        <f>'6'!#REF!</f>
        <v>#REF!</v>
      </c>
      <c r="K142" s="162" t="e">
        <f>'7'!#REF!</f>
        <v>#REF!</v>
      </c>
      <c r="L142" s="162" t="e">
        <f>'8'!#REF!</f>
        <v>#REF!</v>
      </c>
      <c r="M142" s="162" t="e">
        <f>'9'!#REF!</f>
        <v>#REF!</v>
      </c>
      <c r="N142" s="162" t="e">
        <f>'10'!#REF!</f>
        <v>#REF!</v>
      </c>
      <c r="O142" s="162" t="e">
        <f>'11'!#REF!</f>
        <v>#REF!</v>
      </c>
      <c r="P142" s="162" t="e">
        <f>'12'!#REF!</f>
        <v>#REF!</v>
      </c>
      <c r="Q142" s="162" t="e">
        <f>'13'!#REF!</f>
        <v>#REF!</v>
      </c>
      <c r="R142" s="162" t="e">
        <f>'14'!#REF!</f>
        <v>#REF!</v>
      </c>
      <c r="S142" s="162" t="e">
        <f>'15'!#REF!</f>
        <v>#REF!</v>
      </c>
      <c r="T142" s="162" t="e">
        <f>'16'!#REF!</f>
        <v>#REF!</v>
      </c>
      <c r="U142" s="162" t="e">
        <f>'17'!#REF!</f>
        <v>#REF!</v>
      </c>
      <c r="V142" s="162" t="e">
        <f>'18'!#REF!</f>
        <v>#REF!</v>
      </c>
      <c r="W142" s="162" t="e">
        <f>'19'!#REF!</f>
        <v>#REF!</v>
      </c>
      <c r="X142" s="162" t="e">
        <f>'20'!#REF!</f>
        <v>#REF!</v>
      </c>
      <c r="Y142" s="162" t="e">
        <f>'21'!#REF!</f>
        <v>#REF!</v>
      </c>
      <c r="Z142" s="162" t="e">
        <f>'22'!#REF!</f>
        <v>#REF!</v>
      </c>
      <c r="AA142" s="162" t="e">
        <f>'23'!#REF!</f>
        <v>#REF!</v>
      </c>
      <c r="AB142" s="162" t="e">
        <f>'24'!#REF!</f>
        <v>#REF!</v>
      </c>
      <c r="AC142" s="162" t="e">
        <f>'25'!#REF!</f>
        <v>#REF!</v>
      </c>
      <c r="AD142" s="162" t="e">
        <f>'26'!#REF!</f>
        <v>#REF!</v>
      </c>
      <c r="AE142" s="162" t="e">
        <f>'27'!#REF!</f>
        <v>#REF!</v>
      </c>
      <c r="AF142" s="162" t="e">
        <f>'28'!#REF!</f>
        <v>#REF!</v>
      </c>
      <c r="AG142" s="162" t="e">
        <f>'29'!#REF!</f>
        <v>#REF!</v>
      </c>
      <c r="AH142" s="162" t="e">
        <f>'30'!#REF!</f>
        <v>#REF!</v>
      </c>
      <c r="AI142" s="162" t="e">
        <f>'31'!#REF!</f>
        <v>#REF!</v>
      </c>
      <c r="AJ142" s="162" t="e">
        <f>'32'!#REF!</f>
        <v>#REF!</v>
      </c>
      <c r="AK142" s="162" t="e">
        <f>'33'!#REF!</f>
        <v>#REF!</v>
      </c>
      <c r="AL142" s="162" t="e">
        <f>'34'!#REF!</f>
        <v>#REF!</v>
      </c>
      <c r="AM142" s="162" t="e">
        <f>'35'!#REF!</f>
        <v>#REF!</v>
      </c>
      <c r="AN142" s="162" t="str">
        <f>'36'!AI141</f>
        <v/>
      </c>
      <c r="AO142" s="162" t="str">
        <f>'37'!AI142</f>
        <v/>
      </c>
      <c r="AP142" s="162" t="str">
        <f>'38'!AI142</f>
        <v/>
      </c>
      <c r="AQ142" s="162" t="str">
        <f>'39'!AI142</f>
        <v/>
      </c>
      <c r="AR142" s="162" t="str">
        <f>'40'!AI142</f>
        <v/>
      </c>
    </row>
    <row r="143" spans="1:44" s="2" customFormat="1" ht="18" hidden="1" customHeight="1" x14ac:dyDescent="0.25">
      <c r="A143"/>
      <c r="B143" s="1"/>
      <c r="C143" s="131">
        <f>Référentiel!C133</f>
        <v>0</v>
      </c>
      <c r="D143" s="124" t="str">
        <f t="shared" si="7"/>
        <v/>
      </c>
      <c r="E143" s="162" t="e">
        <f>'1'!#REF!</f>
        <v>#REF!</v>
      </c>
      <c r="F143" s="160" t="e">
        <f>'2'!#REF!</f>
        <v>#REF!</v>
      </c>
      <c r="G143" s="162" t="e">
        <f>'3'!#REF!</f>
        <v>#REF!</v>
      </c>
      <c r="H143" s="160" t="e">
        <f>'4'!#REF!</f>
        <v>#REF!</v>
      </c>
      <c r="I143" s="162" t="e">
        <f>'5'!#REF!</f>
        <v>#REF!</v>
      </c>
      <c r="J143" s="162" t="e">
        <f>'6'!#REF!</f>
        <v>#REF!</v>
      </c>
      <c r="K143" s="162" t="e">
        <f>'7'!#REF!</f>
        <v>#REF!</v>
      </c>
      <c r="L143" s="162" t="e">
        <f>'8'!#REF!</f>
        <v>#REF!</v>
      </c>
      <c r="M143" s="162" t="e">
        <f>'9'!#REF!</f>
        <v>#REF!</v>
      </c>
      <c r="N143" s="162" t="e">
        <f>'10'!#REF!</f>
        <v>#REF!</v>
      </c>
      <c r="O143" s="162" t="e">
        <f>'11'!#REF!</f>
        <v>#REF!</v>
      </c>
      <c r="P143" s="162" t="e">
        <f>'12'!#REF!</f>
        <v>#REF!</v>
      </c>
      <c r="Q143" s="162" t="e">
        <f>'13'!#REF!</f>
        <v>#REF!</v>
      </c>
      <c r="R143" s="162" t="e">
        <f>'14'!#REF!</f>
        <v>#REF!</v>
      </c>
      <c r="S143" s="162" t="e">
        <f>'15'!#REF!</f>
        <v>#REF!</v>
      </c>
      <c r="T143" s="162" t="e">
        <f>'16'!#REF!</f>
        <v>#REF!</v>
      </c>
      <c r="U143" s="162" t="e">
        <f>'17'!#REF!</f>
        <v>#REF!</v>
      </c>
      <c r="V143" s="162" t="e">
        <f>'18'!#REF!</f>
        <v>#REF!</v>
      </c>
      <c r="W143" s="162" t="e">
        <f>'19'!#REF!</f>
        <v>#REF!</v>
      </c>
      <c r="X143" s="162" t="e">
        <f>'20'!#REF!</f>
        <v>#REF!</v>
      </c>
      <c r="Y143" s="162" t="e">
        <f>'21'!#REF!</f>
        <v>#REF!</v>
      </c>
      <c r="Z143" s="162" t="e">
        <f>'22'!#REF!</f>
        <v>#REF!</v>
      </c>
      <c r="AA143" s="162" t="e">
        <f>'23'!#REF!</f>
        <v>#REF!</v>
      </c>
      <c r="AB143" s="162" t="e">
        <f>'24'!#REF!</f>
        <v>#REF!</v>
      </c>
      <c r="AC143" s="162" t="e">
        <f>'25'!#REF!</f>
        <v>#REF!</v>
      </c>
      <c r="AD143" s="162" t="e">
        <f>'26'!#REF!</f>
        <v>#REF!</v>
      </c>
      <c r="AE143" s="162" t="e">
        <f>'27'!#REF!</f>
        <v>#REF!</v>
      </c>
      <c r="AF143" s="162" t="e">
        <f>'28'!#REF!</f>
        <v>#REF!</v>
      </c>
      <c r="AG143" s="162" t="e">
        <f>'29'!#REF!</f>
        <v>#REF!</v>
      </c>
      <c r="AH143" s="162" t="e">
        <f>'30'!#REF!</f>
        <v>#REF!</v>
      </c>
      <c r="AI143" s="162" t="e">
        <f>'31'!#REF!</f>
        <v>#REF!</v>
      </c>
      <c r="AJ143" s="162" t="e">
        <f>'32'!#REF!</f>
        <v>#REF!</v>
      </c>
      <c r="AK143" s="162" t="e">
        <f>'33'!#REF!</f>
        <v>#REF!</v>
      </c>
      <c r="AL143" s="162" t="e">
        <f>'34'!#REF!</f>
        <v>#REF!</v>
      </c>
      <c r="AM143" s="162" t="e">
        <f>'35'!#REF!</f>
        <v>#REF!</v>
      </c>
      <c r="AN143" s="162" t="str">
        <f>'36'!AI142</f>
        <v/>
      </c>
      <c r="AO143" s="162" t="str">
        <f>'37'!AI143</f>
        <v/>
      </c>
      <c r="AP143" s="162" t="str">
        <f>'38'!AI143</f>
        <v/>
      </c>
      <c r="AQ143" s="162" t="str">
        <f>'39'!AI143</f>
        <v/>
      </c>
      <c r="AR143" s="162" t="str">
        <f>'40'!AI143</f>
        <v/>
      </c>
    </row>
    <row r="144" spans="1:44" s="2" customFormat="1" ht="18" hidden="1" customHeight="1" x14ac:dyDescent="0.25">
      <c r="A144"/>
      <c r="B144" s="1"/>
      <c r="C144" s="131">
        <f>Référentiel!C134</f>
        <v>0</v>
      </c>
      <c r="D144" s="124" t="str">
        <f t="shared" si="7"/>
        <v/>
      </c>
      <c r="E144" s="162" t="e">
        <f>'1'!#REF!</f>
        <v>#REF!</v>
      </c>
      <c r="F144" s="160" t="e">
        <f>'2'!#REF!</f>
        <v>#REF!</v>
      </c>
      <c r="G144" s="162" t="e">
        <f>'3'!#REF!</f>
        <v>#REF!</v>
      </c>
      <c r="H144" s="160" t="e">
        <f>'4'!#REF!</f>
        <v>#REF!</v>
      </c>
      <c r="I144" s="162" t="e">
        <f>'5'!#REF!</f>
        <v>#REF!</v>
      </c>
      <c r="J144" s="162" t="e">
        <f>'6'!#REF!</f>
        <v>#REF!</v>
      </c>
      <c r="K144" s="162" t="e">
        <f>'7'!#REF!</f>
        <v>#REF!</v>
      </c>
      <c r="L144" s="162" t="e">
        <f>'8'!#REF!</f>
        <v>#REF!</v>
      </c>
      <c r="M144" s="162" t="e">
        <f>'9'!#REF!</f>
        <v>#REF!</v>
      </c>
      <c r="N144" s="162" t="e">
        <f>'10'!#REF!</f>
        <v>#REF!</v>
      </c>
      <c r="O144" s="162" t="e">
        <f>'11'!#REF!</f>
        <v>#REF!</v>
      </c>
      <c r="P144" s="162" t="e">
        <f>'12'!#REF!</f>
        <v>#REF!</v>
      </c>
      <c r="Q144" s="162" t="e">
        <f>'13'!#REF!</f>
        <v>#REF!</v>
      </c>
      <c r="R144" s="162" t="e">
        <f>'14'!#REF!</f>
        <v>#REF!</v>
      </c>
      <c r="S144" s="162" t="e">
        <f>'15'!#REF!</f>
        <v>#REF!</v>
      </c>
      <c r="T144" s="162" t="e">
        <f>'16'!#REF!</f>
        <v>#REF!</v>
      </c>
      <c r="U144" s="162" t="e">
        <f>'17'!#REF!</f>
        <v>#REF!</v>
      </c>
      <c r="V144" s="162" t="e">
        <f>'18'!#REF!</f>
        <v>#REF!</v>
      </c>
      <c r="W144" s="162" t="e">
        <f>'19'!#REF!</f>
        <v>#REF!</v>
      </c>
      <c r="X144" s="162" t="e">
        <f>'20'!#REF!</f>
        <v>#REF!</v>
      </c>
      <c r="Y144" s="162" t="e">
        <f>'21'!#REF!</f>
        <v>#REF!</v>
      </c>
      <c r="Z144" s="162" t="e">
        <f>'22'!#REF!</f>
        <v>#REF!</v>
      </c>
      <c r="AA144" s="162" t="e">
        <f>'23'!#REF!</f>
        <v>#REF!</v>
      </c>
      <c r="AB144" s="162" t="e">
        <f>'24'!#REF!</f>
        <v>#REF!</v>
      </c>
      <c r="AC144" s="162" t="e">
        <f>'25'!#REF!</f>
        <v>#REF!</v>
      </c>
      <c r="AD144" s="162" t="e">
        <f>'26'!#REF!</f>
        <v>#REF!</v>
      </c>
      <c r="AE144" s="162" t="e">
        <f>'27'!#REF!</f>
        <v>#REF!</v>
      </c>
      <c r="AF144" s="162" t="e">
        <f>'28'!#REF!</f>
        <v>#REF!</v>
      </c>
      <c r="AG144" s="162" t="e">
        <f>'29'!#REF!</f>
        <v>#REF!</v>
      </c>
      <c r="AH144" s="162" t="e">
        <f>'30'!#REF!</f>
        <v>#REF!</v>
      </c>
      <c r="AI144" s="162" t="e">
        <f>'31'!#REF!</f>
        <v>#REF!</v>
      </c>
      <c r="AJ144" s="162" t="e">
        <f>'32'!#REF!</f>
        <v>#REF!</v>
      </c>
      <c r="AK144" s="162" t="e">
        <f>'33'!#REF!</f>
        <v>#REF!</v>
      </c>
      <c r="AL144" s="162" t="e">
        <f>'34'!#REF!</f>
        <v>#REF!</v>
      </c>
      <c r="AM144" s="162" t="e">
        <f>'35'!#REF!</f>
        <v>#REF!</v>
      </c>
      <c r="AN144" s="162" t="str">
        <f>'36'!AI143</f>
        <v/>
      </c>
      <c r="AO144" s="162" t="str">
        <f>'37'!AI144</f>
        <v/>
      </c>
      <c r="AP144" s="162" t="str">
        <f>'38'!AI144</f>
        <v/>
      </c>
      <c r="AQ144" s="162" t="str">
        <f>'39'!AI144</f>
        <v/>
      </c>
      <c r="AR144" s="162" t="str">
        <f>'40'!AI144</f>
        <v/>
      </c>
    </row>
    <row r="145" spans="1:44" s="2" customFormat="1" ht="18" hidden="1" customHeight="1" x14ac:dyDescent="0.25">
      <c r="A145"/>
      <c r="B145" s="1"/>
      <c r="C145" s="131">
        <f>Référentiel!C135</f>
        <v>0</v>
      </c>
      <c r="D145" s="124" t="str">
        <f t="shared" si="7"/>
        <v/>
      </c>
      <c r="E145" s="162" t="e">
        <f>'1'!#REF!</f>
        <v>#REF!</v>
      </c>
      <c r="F145" s="160" t="e">
        <f>'2'!#REF!</f>
        <v>#REF!</v>
      </c>
      <c r="G145" s="162" t="e">
        <f>'3'!#REF!</f>
        <v>#REF!</v>
      </c>
      <c r="H145" s="160" t="e">
        <f>'4'!#REF!</f>
        <v>#REF!</v>
      </c>
      <c r="I145" s="162" t="e">
        <f>'5'!#REF!</f>
        <v>#REF!</v>
      </c>
      <c r="J145" s="162" t="e">
        <f>'6'!#REF!</f>
        <v>#REF!</v>
      </c>
      <c r="K145" s="162" t="e">
        <f>'7'!#REF!</f>
        <v>#REF!</v>
      </c>
      <c r="L145" s="162" t="e">
        <f>'8'!#REF!</f>
        <v>#REF!</v>
      </c>
      <c r="M145" s="162" t="e">
        <f>'9'!#REF!</f>
        <v>#REF!</v>
      </c>
      <c r="N145" s="162" t="e">
        <f>'10'!#REF!</f>
        <v>#REF!</v>
      </c>
      <c r="O145" s="162" t="e">
        <f>'11'!#REF!</f>
        <v>#REF!</v>
      </c>
      <c r="P145" s="162" t="e">
        <f>'12'!#REF!</f>
        <v>#REF!</v>
      </c>
      <c r="Q145" s="162" t="e">
        <f>'13'!#REF!</f>
        <v>#REF!</v>
      </c>
      <c r="R145" s="162" t="e">
        <f>'14'!#REF!</f>
        <v>#REF!</v>
      </c>
      <c r="S145" s="162" t="e">
        <f>'15'!#REF!</f>
        <v>#REF!</v>
      </c>
      <c r="T145" s="162" t="e">
        <f>'16'!#REF!</f>
        <v>#REF!</v>
      </c>
      <c r="U145" s="162" t="e">
        <f>'17'!#REF!</f>
        <v>#REF!</v>
      </c>
      <c r="V145" s="162" t="e">
        <f>'18'!#REF!</f>
        <v>#REF!</v>
      </c>
      <c r="W145" s="162" t="e">
        <f>'19'!#REF!</f>
        <v>#REF!</v>
      </c>
      <c r="X145" s="162" t="e">
        <f>'20'!#REF!</f>
        <v>#REF!</v>
      </c>
      <c r="Y145" s="162" t="e">
        <f>'21'!#REF!</f>
        <v>#REF!</v>
      </c>
      <c r="Z145" s="162" t="e">
        <f>'22'!#REF!</f>
        <v>#REF!</v>
      </c>
      <c r="AA145" s="162" t="e">
        <f>'23'!#REF!</f>
        <v>#REF!</v>
      </c>
      <c r="AB145" s="162" t="e">
        <f>'24'!#REF!</f>
        <v>#REF!</v>
      </c>
      <c r="AC145" s="162" t="e">
        <f>'25'!#REF!</f>
        <v>#REF!</v>
      </c>
      <c r="AD145" s="162" t="e">
        <f>'26'!#REF!</f>
        <v>#REF!</v>
      </c>
      <c r="AE145" s="162" t="e">
        <f>'27'!#REF!</f>
        <v>#REF!</v>
      </c>
      <c r="AF145" s="162" t="e">
        <f>'28'!#REF!</f>
        <v>#REF!</v>
      </c>
      <c r="AG145" s="162" t="e">
        <f>'29'!#REF!</f>
        <v>#REF!</v>
      </c>
      <c r="AH145" s="162" t="e">
        <f>'30'!#REF!</f>
        <v>#REF!</v>
      </c>
      <c r="AI145" s="162" t="e">
        <f>'31'!#REF!</f>
        <v>#REF!</v>
      </c>
      <c r="AJ145" s="162" t="e">
        <f>'32'!#REF!</f>
        <v>#REF!</v>
      </c>
      <c r="AK145" s="162" t="e">
        <f>'33'!#REF!</f>
        <v>#REF!</v>
      </c>
      <c r="AL145" s="162" t="e">
        <f>'34'!#REF!</f>
        <v>#REF!</v>
      </c>
      <c r="AM145" s="162" t="e">
        <f>'35'!#REF!</f>
        <v>#REF!</v>
      </c>
      <c r="AN145" s="162" t="str">
        <f>'36'!AI144</f>
        <v/>
      </c>
      <c r="AO145" s="162" t="str">
        <f>'37'!AI145</f>
        <v/>
      </c>
      <c r="AP145" s="162" t="str">
        <f>'38'!AI145</f>
        <v/>
      </c>
      <c r="AQ145" s="162" t="str">
        <f>'39'!AI145</f>
        <v/>
      </c>
      <c r="AR145" s="162" t="str">
        <f>'40'!AI145</f>
        <v/>
      </c>
    </row>
    <row r="146" spans="1:44" s="2" customFormat="1" ht="18" hidden="1" customHeight="1" x14ac:dyDescent="0.25">
      <c r="A146"/>
      <c r="B146" s="1"/>
      <c r="C146" s="131">
        <f>Référentiel!C136</f>
        <v>0</v>
      </c>
      <c r="D146" s="124" t="str">
        <f t="shared" si="7"/>
        <v/>
      </c>
      <c r="E146" s="162" t="e">
        <f>'1'!#REF!</f>
        <v>#REF!</v>
      </c>
      <c r="F146" s="160" t="e">
        <f>'2'!#REF!</f>
        <v>#REF!</v>
      </c>
      <c r="G146" s="162" t="e">
        <f>'3'!#REF!</f>
        <v>#REF!</v>
      </c>
      <c r="H146" s="160" t="e">
        <f>'4'!#REF!</f>
        <v>#REF!</v>
      </c>
      <c r="I146" s="162" t="e">
        <f>'5'!#REF!</f>
        <v>#REF!</v>
      </c>
      <c r="J146" s="162" t="e">
        <f>'6'!#REF!</f>
        <v>#REF!</v>
      </c>
      <c r="K146" s="162" t="e">
        <f>'7'!#REF!</f>
        <v>#REF!</v>
      </c>
      <c r="L146" s="162" t="e">
        <f>'8'!#REF!</f>
        <v>#REF!</v>
      </c>
      <c r="M146" s="162" t="e">
        <f>'9'!#REF!</f>
        <v>#REF!</v>
      </c>
      <c r="N146" s="162" t="e">
        <f>'10'!#REF!</f>
        <v>#REF!</v>
      </c>
      <c r="O146" s="162" t="e">
        <f>'11'!#REF!</f>
        <v>#REF!</v>
      </c>
      <c r="P146" s="162" t="e">
        <f>'12'!#REF!</f>
        <v>#REF!</v>
      </c>
      <c r="Q146" s="162" t="e">
        <f>'13'!#REF!</f>
        <v>#REF!</v>
      </c>
      <c r="R146" s="162" t="e">
        <f>'14'!#REF!</f>
        <v>#REF!</v>
      </c>
      <c r="S146" s="162" t="e">
        <f>'15'!#REF!</f>
        <v>#REF!</v>
      </c>
      <c r="T146" s="162" t="e">
        <f>'16'!#REF!</f>
        <v>#REF!</v>
      </c>
      <c r="U146" s="162" t="e">
        <f>'17'!#REF!</f>
        <v>#REF!</v>
      </c>
      <c r="V146" s="162" t="e">
        <f>'18'!#REF!</f>
        <v>#REF!</v>
      </c>
      <c r="W146" s="162" t="e">
        <f>'19'!#REF!</f>
        <v>#REF!</v>
      </c>
      <c r="X146" s="162" t="e">
        <f>'20'!#REF!</f>
        <v>#REF!</v>
      </c>
      <c r="Y146" s="162" t="e">
        <f>'21'!#REF!</f>
        <v>#REF!</v>
      </c>
      <c r="Z146" s="162" t="e">
        <f>'22'!#REF!</f>
        <v>#REF!</v>
      </c>
      <c r="AA146" s="162" t="e">
        <f>'23'!#REF!</f>
        <v>#REF!</v>
      </c>
      <c r="AB146" s="162" t="e">
        <f>'24'!#REF!</f>
        <v>#REF!</v>
      </c>
      <c r="AC146" s="162" t="e">
        <f>'25'!#REF!</f>
        <v>#REF!</v>
      </c>
      <c r="AD146" s="162" t="e">
        <f>'26'!#REF!</f>
        <v>#REF!</v>
      </c>
      <c r="AE146" s="162" t="e">
        <f>'27'!#REF!</f>
        <v>#REF!</v>
      </c>
      <c r="AF146" s="162" t="e">
        <f>'28'!#REF!</f>
        <v>#REF!</v>
      </c>
      <c r="AG146" s="162" t="e">
        <f>'29'!#REF!</f>
        <v>#REF!</v>
      </c>
      <c r="AH146" s="162" t="e">
        <f>'30'!#REF!</f>
        <v>#REF!</v>
      </c>
      <c r="AI146" s="162" t="e">
        <f>'31'!#REF!</f>
        <v>#REF!</v>
      </c>
      <c r="AJ146" s="162" t="e">
        <f>'32'!#REF!</f>
        <v>#REF!</v>
      </c>
      <c r="AK146" s="162" t="e">
        <f>'33'!#REF!</f>
        <v>#REF!</v>
      </c>
      <c r="AL146" s="162" t="e">
        <f>'34'!#REF!</f>
        <v>#REF!</v>
      </c>
      <c r="AM146" s="162" t="e">
        <f>'35'!#REF!</f>
        <v>#REF!</v>
      </c>
      <c r="AN146" s="162" t="str">
        <f>'36'!AI145</f>
        <v/>
      </c>
      <c r="AO146" s="162" t="str">
        <f>'37'!AI146</f>
        <v/>
      </c>
      <c r="AP146" s="162" t="str">
        <f>'38'!AI146</f>
        <v/>
      </c>
      <c r="AQ146" s="162" t="str">
        <f>'39'!AI146</f>
        <v/>
      </c>
      <c r="AR146" s="162" t="str">
        <f>'40'!AI146</f>
        <v/>
      </c>
    </row>
    <row r="147" spans="1:44" s="2" customFormat="1" ht="18" hidden="1" customHeight="1" x14ac:dyDescent="0.25">
      <c r="A147"/>
      <c r="B147" s="1"/>
      <c r="C147" s="131">
        <f>Référentiel!C137</f>
        <v>0</v>
      </c>
      <c r="D147" s="124" t="str">
        <f t="shared" si="7"/>
        <v/>
      </c>
      <c r="E147" s="162" t="e">
        <f>'1'!#REF!</f>
        <v>#REF!</v>
      </c>
      <c r="F147" s="160" t="e">
        <f>'2'!#REF!</f>
        <v>#REF!</v>
      </c>
      <c r="G147" s="162" t="e">
        <f>'3'!#REF!</f>
        <v>#REF!</v>
      </c>
      <c r="H147" s="160" t="e">
        <f>'4'!#REF!</f>
        <v>#REF!</v>
      </c>
      <c r="I147" s="162" t="e">
        <f>'5'!#REF!</f>
        <v>#REF!</v>
      </c>
      <c r="J147" s="162" t="e">
        <f>'6'!#REF!</f>
        <v>#REF!</v>
      </c>
      <c r="K147" s="162" t="e">
        <f>'7'!#REF!</f>
        <v>#REF!</v>
      </c>
      <c r="L147" s="162" t="e">
        <f>'8'!#REF!</f>
        <v>#REF!</v>
      </c>
      <c r="M147" s="162" t="e">
        <f>'9'!#REF!</f>
        <v>#REF!</v>
      </c>
      <c r="N147" s="162" t="e">
        <f>'10'!#REF!</f>
        <v>#REF!</v>
      </c>
      <c r="O147" s="162" t="e">
        <f>'11'!#REF!</f>
        <v>#REF!</v>
      </c>
      <c r="P147" s="162" t="e">
        <f>'12'!#REF!</f>
        <v>#REF!</v>
      </c>
      <c r="Q147" s="162" t="e">
        <f>'13'!#REF!</f>
        <v>#REF!</v>
      </c>
      <c r="R147" s="162" t="e">
        <f>'14'!#REF!</f>
        <v>#REF!</v>
      </c>
      <c r="S147" s="162" t="e">
        <f>'15'!#REF!</f>
        <v>#REF!</v>
      </c>
      <c r="T147" s="162" t="e">
        <f>'16'!#REF!</f>
        <v>#REF!</v>
      </c>
      <c r="U147" s="162" t="e">
        <f>'17'!#REF!</f>
        <v>#REF!</v>
      </c>
      <c r="V147" s="162" t="e">
        <f>'18'!#REF!</f>
        <v>#REF!</v>
      </c>
      <c r="W147" s="162" t="e">
        <f>'19'!#REF!</f>
        <v>#REF!</v>
      </c>
      <c r="X147" s="162" t="e">
        <f>'20'!#REF!</f>
        <v>#REF!</v>
      </c>
      <c r="Y147" s="162" t="e">
        <f>'21'!#REF!</f>
        <v>#REF!</v>
      </c>
      <c r="Z147" s="162" t="e">
        <f>'22'!#REF!</f>
        <v>#REF!</v>
      </c>
      <c r="AA147" s="162" t="e">
        <f>'23'!#REF!</f>
        <v>#REF!</v>
      </c>
      <c r="AB147" s="162" t="e">
        <f>'24'!#REF!</f>
        <v>#REF!</v>
      </c>
      <c r="AC147" s="162" t="e">
        <f>'25'!#REF!</f>
        <v>#REF!</v>
      </c>
      <c r="AD147" s="162" t="e">
        <f>'26'!#REF!</f>
        <v>#REF!</v>
      </c>
      <c r="AE147" s="162" t="e">
        <f>'27'!#REF!</f>
        <v>#REF!</v>
      </c>
      <c r="AF147" s="162" t="e">
        <f>'28'!#REF!</f>
        <v>#REF!</v>
      </c>
      <c r="AG147" s="162" t="e">
        <f>'29'!#REF!</f>
        <v>#REF!</v>
      </c>
      <c r="AH147" s="162" t="e">
        <f>'30'!#REF!</f>
        <v>#REF!</v>
      </c>
      <c r="AI147" s="162" t="e">
        <f>'31'!#REF!</f>
        <v>#REF!</v>
      </c>
      <c r="AJ147" s="162" t="e">
        <f>'32'!#REF!</f>
        <v>#REF!</v>
      </c>
      <c r="AK147" s="162" t="e">
        <f>'33'!#REF!</f>
        <v>#REF!</v>
      </c>
      <c r="AL147" s="162" t="e">
        <f>'34'!#REF!</f>
        <v>#REF!</v>
      </c>
      <c r="AM147" s="162" t="e">
        <f>'35'!#REF!</f>
        <v>#REF!</v>
      </c>
      <c r="AN147" s="162" t="str">
        <f>'36'!AI146</f>
        <v/>
      </c>
      <c r="AO147" s="162" t="str">
        <f>'37'!AI147</f>
        <v/>
      </c>
      <c r="AP147" s="162" t="str">
        <f>'38'!AI147</f>
        <v/>
      </c>
      <c r="AQ147" s="162" t="str">
        <f>'39'!AI147</f>
        <v/>
      </c>
      <c r="AR147" s="162" t="str">
        <f>'40'!AI147</f>
        <v/>
      </c>
    </row>
    <row r="148" spans="1:44" s="2" customFormat="1" ht="18" hidden="1" customHeight="1" x14ac:dyDescent="0.25">
      <c r="A148"/>
      <c r="B148" s="1"/>
      <c r="C148" s="131">
        <f>Référentiel!C138</f>
        <v>0</v>
      </c>
      <c r="D148" s="124" t="str">
        <f t="shared" si="7"/>
        <v/>
      </c>
      <c r="E148" s="162" t="e">
        <f>'1'!#REF!</f>
        <v>#REF!</v>
      </c>
      <c r="F148" s="160" t="e">
        <f>'2'!#REF!</f>
        <v>#REF!</v>
      </c>
      <c r="G148" s="162" t="e">
        <f>'3'!#REF!</f>
        <v>#REF!</v>
      </c>
      <c r="H148" s="160" t="e">
        <f>'4'!#REF!</f>
        <v>#REF!</v>
      </c>
      <c r="I148" s="162" t="e">
        <f>'5'!#REF!</f>
        <v>#REF!</v>
      </c>
      <c r="J148" s="162" t="e">
        <f>'6'!#REF!</f>
        <v>#REF!</v>
      </c>
      <c r="K148" s="162" t="e">
        <f>'7'!#REF!</f>
        <v>#REF!</v>
      </c>
      <c r="L148" s="162" t="e">
        <f>'8'!#REF!</f>
        <v>#REF!</v>
      </c>
      <c r="M148" s="162" t="e">
        <f>'9'!#REF!</f>
        <v>#REF!</v>
      </c>
      <c r="N148" s="162" t="e">
        <f>'10'!#REF!</f>
        <v>#REF!</v>
      </c>
      <c r="O148" s="162" t="e">
        <f>'11'!#REF!</f>
        <v>#REF!</v>
      </c>
      <c r="P148" s="162" t="e">
        <f>'12'!#REF!</f>
        <v>#REF!</v>
      </c>
      <c r="Q148" s="162" t="e">
        <f>'13'!#REF!</f>
        <v>#REF!</v>
      </c>
      <c r="R148" s="162" t="e">
        <f>'14'!#REF!</f>
        <v>#REF!</v>
      </c>
      <c r="S148" s="162" t="e">
        <f>'15'!#REF!</f>
        <v>#REF!</v>
      </c>
      <c r="T148" s="162" t="e">
        <f>'16'!#REF!</f>
        <v>#REF!</v>
      </c>
      <c r="U148" s="162" t="e">
        <f>'17'!#REF!</f>
        <v>#REF!</v>
      </c>
      <c r="V148" s="162" t="e">
        <f>'18'!#REF!</f>
        <v>#REF!</v>
      </c>
      <c r="W148" s="162" t="e">
        <f>'19'!#REF!</f>
        <v>#REF!</v>
      </c>
      <c r="X148" s="162" t="e">
        <f>'20'!#REF!</f>
        <v>#REF!</v>
      </c>
      <c r="Y148" s="162" t="e">
        <f>'21'!#REF!</f>
        <v>#REF!</v>
      </c>
      <c r="Z148" s="162" t="e">
        <f>'22'!#REF!</f>
        <v>#REF!</v>
      </c>
      <c r="AA148" s="162" t="e">
        <f>'23'!#REF!</f>
        <v>#REF!</v>
      </c>
      <c r="AB148" s="162" t="e">
        <f>'24'!#REF!</f>
        <v>#REF!</v>
      </c>
      <c r="AC148" s="162" t="e">
        <f>'25'!#REF!</f>
        <v>#REF!</v>
      </c>
      <c r="AD148" s="162" t="e">
        <f>'26'!#REF!</f>
        <v>#REF!</v>
      </c>
      <c r="AE148" s="162" t="e">
        <f>'27'!#REF!</f>
        <v>#REF!</v>
      </c>
      <c r="AF148" s="162" t="e">
        <f>'28'!#REF!</f>
        <v>#REF!</v>
      </c>
      <c r="AG148" s="162" t="e">
        <f>'29'!#REF!</f>
        <v>#REF!</v>
      </c>
      <c r="AH148" s="162" t="e">
        <f>'30'!#REF!</f>
        <v>#REF!</v>
      </c>
      <c r="AI148" s="162" t="e">
        <f>'31'!#REF!</f>
        <v>#REF!</v>
      </c>
      <c r="AJ148" s="162" t="e">
        <f>'32'!#REF!</f>
        <v>#REF!</v>
      </c>
      <c r="AK148" s="162" t="e">
        <f>'33'!#REF!</f>
        <v>#REF!</v>
      </c>
      <c r="AL148" s="162" t="e">
        <f>'34'!#REF!</f>
        <v>#REF!</v>
      </c>
      <c r="AM148" s="162" t="e">
        <f>'35'!#REF!</f>
        <v>#REF!</v>
      </c>
      <c r="AN148" s="162" t="str">
        <f>'36'!AI147</f>
        <v/>
      </c>
      <c r="AO148" s="162" t="str">
        <f>'37'!AI148</f>
        <v/>
      </c>
      <c r="AP148" s="162" t="str">
        <f>'38'!AI148</f>
        <v/>
      </c>
      <c r="AQ148" s="162" t="str">
        <f>'39'!AI148</f>
        <v/>
      </c>
      <c r="AR148" s="162" t="str">
        <f>'40'!AI148</f>
        <v/>
      </c>
    </row>
    <row r="149" spans="1:44" s="2" customFormat="1" ht="18" hidden="1" customHeight="1" x14ac:dyDescent="0.25">
      <c r="A149"/>
      <c r="B149" s="1"/>
      <c r="C149" s="131">
        <f>Référentiel!C139</f>
        <v>0</v>
      </c>
      <c r="D149" s="124" t="str">
        <f t="shared" si="7"/>
        <v/>
      </c>
      <c r="E149" s="162" t="e">
        <f>'1'!#REF!</f>
        <v>#REF!</v>
      </c>
      <c r="F149" s="160" t="e">
        <f>'2'!#REF!</f>
        <v>#REF!</v>
      </c>
      <c r="G149" s="162" t="e">
        <f>'3'!#REF!</f>
        <v>#REF!</v>
      </c>
      <c r="H149" s="160" t="e">
        <f>'4'!#REF!</f>
        <v>#REF!</v>
      </c>
      <c r="I149" s="162" t="e">
        <f>'5'!#REF!</f>
        <v>#REF!</v>
      </c>
      <c r="J149" s="162" t="e">
        <f>'6'!#REF!</f>
        <v>#REF!</v>
      </c>
      <c r="K149" s="162" t="e">
        <f>'7'!#REF!</f>
        <v>#REF!</v>
      </c>
      <c r="L149" s="162" t="e">
        <f>'8'!#REF!</f>
        <v>#REF!</v>
      </c>
      <c r="M149" s="162" t="e">
        <f>'9'!#REF!</f>
        <v>#REF!</v>
      </c>
      <c r="N149" s="162" t="e">
        <f>'10'!#REF!</f>
        <v>#REF!</v>
      </c>
      <c r="O149" s="162" t="e">
        <f>'11'!#REF!</f>
        <v>#REF!</v>
      </c>
      <c r="P149" s="162" t="e">
        <f>'12'!#REF!</f>
        <v>#REF!</v>
      </c>
      <c r="Q149" s="162" t="e">
        <f>'13'!#REF!</f>
        <v>#REF!</v>
      </c>
      <c r="R149" s="162" t="e">
        <f>'14'!#REF!</f>
        <v>#REF!</v>
      </c>
      <c r="S149" s="162" t="e">
        <f>'15'!#REF!</f>
        <v>#REF!</v>
      </c>
      <c r="T149" s="162" t="e">
        <f>'16'!#REF!</f>
        <v>#REF!</v>
      </c>
      <c r="U149" s="162" t="e">
        <f>'17'!#REF!</f>
        <v>#REF!</v>
      </c>
      <c r="V149" s="162" t="e">
        <f>'18'!#REF!</f>
        <v>#REF!</v>
      </c>
      <c r="W149" s="162" t="e">
        <f>'19'!#REF!</f>
        <v>#REF!</v>
      </c>
      <c r="X149" s="162" t="e">
        <f>'20'!#REF!</f>
        <v>#REF!</v>
      </c>
      <c r="Y149" s="162" t="e">
        <f>'21'!#REF!</f>
        <v>#REF!</v>
      </c>
      <c r="Z149" s="162" t="e">
        <f>'22'!#REF!</f>
        <v>#REF!</v>
      </c>
      <c r="AA149" s="162" t="e">
        <f>'23'!#REF!</f>
        <v>#REF!</v>
      </c>
      <c r="AB149" s="162" t="e">
        <f>'24'!#REF!</f>
        <v>#REF!</v>
      </c>
      <c r="AC149" s="162" t="e">
        <f>'25'!#REF!</f>
        <v>#REF!</v>
      </c>
      <c r="AD149" s="162" t="e">
        <f>'26'!#REF!</f>
        <v>#REF!</v>
      </c>
      <c r="AE149" s="162" t="e">
        <f>'27'!#REF!</f>
        <v>#REF!</v>
      </c>
      <c r="AF149" s="162" t="e">
        <f>'28'!#REF!</f>
        <v>#REF!</v>
      </c>
      <c r="AG149" s="162" t="e">
        <f>'29'!#REF!</f>
        <v>#REF!</v>
      </c>
      <c r="AH149" s="162" t="e">
        <f>'30'!#REF!</f>
        <v>#REF!</v>
      </c>
      <c r="AI149" s="162" t="e">
        <f>'31'!#REF!</f>
        <v>#REF!</v>
      </c>
      <c r="AJ149" s="162" t="e">
        <f>'32'!#REF!</f>
        <v>#REF!</v>
      </c>
      <c r="AK149" s="162" t="e">
        <f>'33'!#REF!</f>
        <v>#REF!</v>
      </c>
      <c r="AL149" s="162" t="e">
        <f>'34'!#REF!</f>
        <v>#REF!</v>
      </c>
      <c r="AM149" s="162" t="e">
        <f>'35'!#REF!</f>
        <v>#REF!</v>
      </c>
      <c r="AN149" s="162" t="str">
        <f>'36'!AI148</f>
        <v/>
      </c>
      <c r="AO149" s="162" t="str">
        <f>'37'!AI149</f>
        <v/>
      </c>
      <c r="AP149" s="162" t="str">
        <f>'38'!AI149</f>
        <v/>
      </c>
      <c r="AQ149" s="162" t="str">
        <f>'39'!AI149</f>
        <v/>
      </c>
      <c r="AR149" s="162" t="str">
        <f>'40'!AI149</f>
        <v/>
      </c>
    </row>
    <row r="150" spans="1:44" s="2" customFormat="1" ht="18" hidden="1" customHeight="1" x14ac:dyDescent="0.25">
      <c r="A150"/>
      <c r="B150" s="1"/>
      <c r="C150" s="131">
        <f>Référentiel!C140</f>
        <v>0</v>
      </c>
      <c r="D150" s="124" t="str">
        <f t="shared" si="7"/>
        <v/>
      </c>
      <c r="E150" s="162" t="e">
        <f>'1'!#REF!</f>
        <v>#REF!</v>
      </c>
      <c r="F150" s="160" t="e">
        <f>'2'!#REF!</f>
        <v>#REF!</v>
      </c>
      <c r="G150" s="162" t="e">
        <f>'3'!#REF!</f>
        <v>#REF!</v>
      </c>
      <c r="H150" s="160" t="e">
        <f>'4'!#REF!</f>
        <v>#REF!</v>
      </c>
      <c r="I150" s="162" t="e">
        <f>'5'!#REF!</f>
        <v>#REF!</v>
      </c>
      <c r="J150" s="162" t="e">
        <f>'6'!#REF!</f>
        <v>#REF!</v>
      </c>
      <c r="K150" s="162" t="e">
        <f>'7'!#REF!</f>
        <v>#REF!</v>
      </c>
      <c r="L150" s="162" t="e">
        <f>'8'!#REF!</f>
        <v>#REF!</v>
      </c>
      <c r="M150" s="162" t="e">
        <f>'9'!#REF!</f>
        <v>#REF!</v>
      </c>
      <c r="N150" s="162" t="e">
        <f>'10'!#REF!</f>
        <v>#REF!</v>
      </c>
      <c r="O150" s="162" t="e">
        <f>'11'!#REF!</f>
        <v>#REF!</v>
      </c>
      <c r="P150" s="162" t="e">
        <f>'12'!#REF!</f>
        <v>#REF!</v>
      </c>
      <c r="Q150" s="162" t="e">
        <f>'13'!#REF!</f>
        <v>#REF!</v>
      </c>
      <c r="R150" s="162" t="e">
        <f>'14'!#REF!</f>
        <v>#REF!</v>
      </c>
      <c r="S150" s="162" t="e">
        <f>'15'!#REF!</f>
        <v>#REF!</v>
      </c>
      <c r="T150" s="162" t="e">
        <f>'16'!#REF!</f>
        <v>#REF!</v>
      </c>
      <c r="U150" s="162" t="e">
        <f>'17'!#REF!</f>
        <v>#REF!</v>
      </c>
      <c r="V150" s="162" t="e">
        <f>'18'!#REF!</f>
        <v>#REF!</v>
      </c>
      <c r="W150" s="162" t="e">
        <f>'19'!#REF!</f>
        <v>#REF!</v>
      </c>
      <c r="X150" s="162" t="e">
        <f>'20'!#REF!</f>
        <v>#REF!</v>
      </c>
      <c r="Y150" s="162" t="e">
        <f>'21'!#REF!</f>
        <v>#REF!</v>
      </c>
      <c r="Z150" s="162" t="e">
        <f>'22'!#REF!</f>
        <v>#REF!</v>
      </c>
      <c r="AA150" s="162" t="e">
        <f>'23'!#REF!</f>
        <v>#REF!</v>
      </c>
      <c r="AB150" s="162" t="e">
        <f>'24'!#REF!</f>
        <v>#REF!</v>
      </c>
      <c r="AC150" s="162" t="e">
        <f>'25'!#REF!</f>
        <v>#REF!</v>
      </c>
      <c r="AD150" s="162" t="e">
        <f>'26'!#REF!</f>
        <v>#REF!</v>
      </c>
      <c r="AE150" s="162" t="e">
        <f>'27'!#REF!</f>
        <v>#REF!</v>
      </c>
      <c r="AF150" s="162" t="e">
        <f>'28'!#REF!</f>
        <v>#REF!</v>
      </c>
      <c r="AG150" s="162" t="e">
        <f>'29'!#REF!</f>
        <v>#REF!</v>
      </c>
      <c r="AH150" s="162" t="e">
        <f>'30'!#REF!</f>
        <v>#REF!</v>
      </c>
      <c r="AI150" s="162" t="e">
        <f>'31'!#REF!</f>
        <v>#REF!</v>
      </c>
      <c r="AJ150" s="162" t="e">
        <f>'32'!#REF!</f>
        <v>#REF!</v>
      </c>
      <c r="AK150" s="162" t="e">
        <f>'33'!#REF!</f>
        <v>#REF!</v>
      </c>
      <c r="AL150" s="162" t="e">
        <f>'34'!#REF!</f>
        <v>#REF!</v>
      </c>
      <c r="AM150" s="162" t="e">
        <f>'35'!#REF!</f>
        <v>#REF!</v>
      </c>
      <c r="AN150" s="162" t="str">
        <f>'36'!AI149</f>
        <v/>
      </c>
      <c r="AO150" s="162" t="str">
        <f>'37'!AI150</f>
        <v/>
      </c>
      <c r="AP150" s="162" t="str">
        <f>'38'!AI150</f>
        <v/>
      </c>
      <c r="AQ150" s="162" t="str">
        <f>'39'!AI150</f>
        <v/>
      </c>
      <c r="AR150" s="162" t="str">
        <f>'40'!AI150</f>
        <v/>
      </c>
    </row>
    <row r="151" spans="1:44" s="2" customFormat="1" ht="18" hidden="1" customHeight="1" x14ac:dyDescent="0.25">
      <c r="A151"/>
      <c r="B151" s="1"/>
      <c r="C151" s="131">
        <f>Référentiel!C141</f>
        <v>0</v>
      </c>
      <c r="D151" s="124" t="str">
        <f t="shared" si="7"/>
        <v/>
      </c>
      <c r="E151" s="162" t="e">
        <f>'1'!#REF!</f>
        <v>#REF!</v>
      </c>
      <c r="F151" s="160" t="e">
        <f>'2'!#REF!</f>
        <v>#REF!</v>
      </c>
      <c r="G151" s="162" t="e">
        <f>'3'!#REF!</f>
        <v>#REF!</v>
      </c>
      <c r="H151" s="160" t="e">
        <f>'4'!#REF!</f>
        <v>#REF!</v>
      </c>
      <c r="I151" s="162" t="e">
        <f>'5'!#REF!</f>
        <v>#REF!</v>
      </c>
      <c r="J151" s="162" t="e">
        <f>'6'!#REF!</f>
        <v>#REF!</v>
      </c>
      <c r="K151" s="162" t="e">
        <f>'7'!#REF!</f>
        <v>#REF!</v>
      </c>
      <c r="L151" s="162" t="e">
        <f>'8'!#REF!</f>
        <v>#REF!</v>
      </c>
      <c r="M151" s="162" t="e">
        <f>'9'!#REF!</f>
        <v>#REF!</v>
      </c>
      <c r="N151" s="162" t="e">
        <f>'10'!#REF!</f>
        <v>#REF!</v>
      </c>
      <c r="O151" s="162" t="e">
        <f>'11'!#REF!</f>
        <v>#REF!</v>
      </c>
      <c r="P151" s="162" t="e">
        <f>'12'!#REF!</f>
        <v>#REF!</v>
      </c>
      <c r="Q151" s="162" t="e">
        <f>'13'!#REF!</f>
        <v>#REF!</v>
      </c>
      <c r="R151" s="162" t="e">
        <f>'14'!#REF!</f>
        <v>#REF!</v>
      </c>
      <c r="S151" s="162" t="e">
        <f>'15'!#REF!</f>
        <v>#REF!</v>
      </c>
      <c r="T151" s="162" t="e">
        <f>'16'!#REF!</f>
        <v>#REF!</v>
      </c>
      <c r="U151" s="162" t="e">
        <f>'17'!#REF!</f>
        <v>#REF!</v>
      </c>
      <c r="V151" s="162" t="e">
        <f>'18'!#REF!</f>
        <v>#REF!</v>
      </c>
      <c r="W151" s="162" t="e">
        <f>'19'!#REF!</f>
        <v>#REF!</v>
      </c>
      <c r="X151" s="162" t="e">
        <f>'20'!#REF!</f>
        <v>#REF!</v>
      </c>
      <c r="Y151" s="162" t="e">
        <f>'21'!#REF!</f>
        <v>#REF!</v>
      </c>
      <c r="Z151" s="162" t="e">
        <f>'22'!#REF!</f>
        <v>#REF!</v>
      </c>
      <c r="AA151" s="162" t="e">
        <f>'23'!#REF!</f>
        <v>#REF!</v>
      </c>
      <c r="AB151" s="162" t="e">
        <f>'24'!#REF!</f>
        <v>#REF!</v>
      </c>
      <c r="AC151" s="162" t="e">
        <f>'25'!#REF!</f>
        <v>#REF!</v>
      </c>
      <c r="AD151" s="162" t="e">
        <f>'26'!#REF!</f>
        <v>#REF!</v>
      </c>
      <c r="AE151" s="162" t="e">
        <f>'27'!#REF!</f>
        <v>#REF!</v>
      </c>
      <c r="AF151" s="162" t="e">
        <f>'28'!#REF!</f>
        <v>#REF!</v>
      </c>
      <c r="AG151" s="162" t="e">
        <f>'29'!#REF!</f>
        <v>#REF!</v>
      </c>
      <c r="AH151" s="162" t="e">
        <f>'30'!#REF!</f>
        <v>#REF!</v>
      </c>
      <c r="AI151" s="162" t="e">
        <f>'31'!#REF!</f>
        <v>#REF!</v>
      </c>
      <c r="AJ151" s="162" t="e">
        <f>'32'!#REF!</f>
        <v>#REF!</v>
      </c>
      <c r="AK151" s="162" t="e">
        <f>'33'!#REF!</f>
        <v>#REF!</v>
      </c>
      <c r="AL151" s="162" t="e">
        <f>'34'!#REF!</f>
        <v>#REF!</v>
      </c>
      <c r="AM151" s="162" t="e">
        <f>'35'!#REF!</f>
        <v>#REF!</v>
      </c>
      <c r="AN151" s="162" t="str">
        <f>'36'!AI150</f>
        <v/>
      </c>
      <c r="AO151" s="162" t="str">
        <f>'37'!AI151</f>
        <v/>
      </c>
      <c r="AP151" s="162" t="str">
        <f>'38'!AI151</f>
        <v/>
      </c>
      <c r="AQ151" s="162" t="str">
        <f>'39'!AI151</f>
        <v/>
      </c>
      <c r="AR151" s="162" t="str">
        <f>'40'!AI151</f>
        <v/>
      </c>
    </row>
    <row r="152" spans="1:44" s="2" customFormat="1" ht="18" hidden="1" customHeight="1" x14ac:dyDescent="0.25">
      <c r="A152"/>
      <c r="B152" s="1"/>
      <c r="C152" s="131">
        <f>Référentiel!C142</f>
        <v>0</v>
      </c>
      <c r="D152" s="124" t="str">
        <f t="shared" si="7"/>
        <v/>
      </c>
      <c r="E152" s="162" t="e">
        <f>'1'!#REF!</f>
        <v>#REF!</v>
      </c>
      <c r="F152" s="160" t="e">
        <f>'2'!#REF!</f>
        <v>#REF!</v>
      </c>
      <c r="G152" s="162" t="e">
        <f>'3'!#REF!</f>
        <v>#REF!</v>
      </c>
      <c r="H152" s="160" t="e">
        <f>'4'!#REF!</f>
        <v>#REF!</v>
      </c>
      <c r="I152" s="162" t="e">
        <f>'5'!#REF!</f>
        <v>#REF!</v>
      </c>
      <c r="J152" s="162" t="e">
        <f>'6'!#REF!</f>
        <v>#REF!</v>
      </c>
      <c r="K152" s="162" t="e">
        <f>'7'!#REF!</f>
        <v>#REF!</v>
      </c>
      <c r="L152" s="162" t="e">
        <f>'8'!#REF!</f>
        <v>#REF!</v>
      </c>
      <c r="M152" s="162" t="e">
        <f>'9'!#REF!</f>
        <v>#REF!</v>
      </c>
      <c r="N152" s="162" t="e">
        <f>'10'!#REF!</f>
        <v>#REF!</v>
      </c>
      <c r="O152" s="162" t="e">
        <f>'11'!#REF!</f>
        <v>#REF!</v>
      </c>
      <c r="P152" s="162" t="e">
        <f>'12'!#REF!</f>
        <v>#REF!</v>
      </c>
      <c r="Q152" s="162" t="e">
        <f>'13'!#REF!</f>
        <v>#REF!</v>
      </c>
      <c r="R152" s="162" t="e">
        <f>'14'!#REF!</f>
        <v>#REF!</v>
      </c>
      <c r="S152" s="162" t="e">
        <f>'15'!#REF!</f>
        <v>#REF!</v>
      </c>
      <c r="T152" s="162" t="e">
        <f>'16'!#REF!</f>
        <v>#REF!</v>
      </c>
      <c r="U152" s="162" t="e">
        <f>'17'!#REF!</f>
        <v>#REF!</v>
      </c>
      <c r="V152" s="162" t="e">
        <f>'18'!#REF!</f>
        <v>#REF!</v>
      </c>
      <c r="W152" s="162" t="e">
        <f>'19'!#REF!</f>
        <v>#REF!</v>
      </c>
      <c r="X152" s="162" t="e">
        <f>'20'!#REF!</f>
        <v>#REF!</v>
      </c>
      <c r="Y152" s="162" t="e">
        <f>'21'!#REF!</f>
        <v>#REF!</v>
      </c>
      <c r="Z152" s="162" t="e">
        <f>'22'!#REF!</f>
        <v>#REF!</v>
      </c>
      <c r="AA152" s="162" t="e">
        <f>'23'!#REF!</f>
        <v>#REF!</v>
      </c>
      <c r="AB152" s="162" t="e">
        <f>'24'!#REF!</f>
        <v>#REF!</v>
      </c>
      <c r="AC152" s="162" t="e">
        <f>'25'!#REF!</f>
        <v>#REF!</v>
      </c>
      <c r="AD152" s="162" t="e">
        <f>'26'!#REF!</f>
        <v>#REF!</v>
      </c>
      <c r="AE152" s="162" t="e">
        <f>'27'!#REF!</f>
        <v>#REF!</v>
      </c>
      <c r="AF152" s="162" t="e">
        <f>'28'!#REF!</f>
        <v>#REF!</v>
      </c>
      <c r="AG152" s="162" t="e">
        <f>'29'!#REF!</f>
        <v>#REF!</v>
      </c>
      <c r="AH152" s="162" t="e">
        <f>'30'!#REF!</f>
        <v>#REF!</v>
      </c>
      <c r="AI152" s="162" t="e">
        <f>'31'!#REF!</f>
        <v>#REF!</v>
      </c>
      <c r="AJ152" s="162" t="e">
        <f>'32'!#REF!</f>
        <v>#REF!</v>
      </c>
      <c r="AK152" s="162" t="e">
        <f>'33'!#REF!</f>
        <v>#REF!</v>
      </c>
      <c r="AL152" s="162" t="e">
        <f>'34'!#REF!</f>
        <v>#REF!</v>
      </c>
      <c r="AM152" s="162" t="e">
        <f>'35'!#REF!</f>
        <v>#REF!</v>
      </c>
      <c r="AN152" s="162" t="str">
        <f>'36'!AI151</f>
        <v/>
      </c>
      <c r="AO152" s="162" t="str">
        <f>'37'!AI152</f>
        <v/>
      </c>
      <c r="AP152" s="162" t="str">
        <f>'38'!AI152</f>
        <v/>
      </c>
      <c r="AQ152" s="162" t="str">
        <f>'39'!AI152</f>
        <v/>
      </c>
      <c r="AR152" s="162" t="str">
        <f>'40'!AI152</f>
        <v/>
      </c>
    </row>
    <row r="153" spans="1:44" s="2" customFormat="1" ht="18" hidden="1" customHeight="1" x14ac:dyDescent="0.25">
      <c r="A153"/>
      <c r="B153" s="1"/>
      <c r="C153" s="131">
        <f>Référentiel!C143</f>
        <v>0</v>
      </c>
      <c r="D153" s="124" t="str">
        <f t="shared" si="7"/>
        <v/>
      </c>
      <c r="E153" s="162" t="e">
        <f>'1'!#REF!</f>
        <v>#REF!</v>
      </c>
      <c r="F153" s="160" t="e">
        <f>'2'!#REF!</f>
        <v>#REF!</v>
      </c>
      <c r="G153" s="162" t="e">
        <f>'3'!#REF!</f>
        <v>#REF!</v>
      </c>
      <c r="H153" s="160" t="e">
        <f>'4'!#REF!</f>
        <v>#REF!</v>
      </c>
      <c r="I153" s="162" t="e">
        <f>'5'!#REF!</f>
        <v>#REF!</v>
      </c>
      <c r="J153" s="162" t="e">
        <f>'6'!#REF!</f>
        <v>#REF!</v>
      </c>
      <c r="K153" s="162" t="e">
        <f>'7'!#REF!</f>
        <v>#REF!</v>
      </c>
      <c r="L153" s="162" t="e">
        <f>'8'!#REF!</f>
        <v>#REF!</v>
      </c>
      <c r="M153" s="162" t="e">
        <f>'9'!#REF!</f>
        <v>#REF!</v>
      </c>
      <c r="N153" s="162" t="e">
        <f>'10'!#REF!</f>
        <v>#REF!</v>
      </c>
      <c r="O153" s="162" t="e">
        <f>'11'!#REF!</f>
        <v>#REF!</v>
      </c>
      <c r="P153" s="162" t="e">
        <f>'12'!#REF!</f>
        <v>#REF!</v>
      </c>
      <c r="Q153" s="162" t="e">
        <f>'13'!#REF!</f>
        <v>#REF!</v>
      </c>
      <c r="R153" s="162" t="e">
        <f>'14'!#REF!</f>
        <v>#REF!</v>
      </c>
      <c r="S153" s="162" t="e">
        <f>'15'!#REF!</f>
        <v>#REF!</v>
      </c>
      <c r="T153" s="162" t="e">
        <f>'16'!#REF!</f>
        <v>#REF!</v>
      </c>
      <c r="U153" s="162" t="e">
        <f>'17'!#REF!</f>
        <v>#REF!</v>
      </c>
      <c r="V153" s="162" t="e">
        <f>'18'!#REF!</f>
        <v>#REF!</v>
      </c>
      <c r="W153" s="162" t="e">
        <f>'19'!#REF!</f>
        <v>#REF!</v>
      </c>
      <c r="X153" s="162" t="e">
        <f>'20'!#REF!</f>
        <v>#REF!</v>
      </c>
      <c r="Y153" s="162" t="e">
        <f>'21'!#REF!</f>
        <v>#REF!</v>
      </c>
      <c r="Z153" s="162" t="e">
        <f>'22'!#REF!</f>
        <v>#REF!</v>
      </c>
      <c r="AA153" s="162" t="e">
        <f>'23'!#REF!</f>
        <v>#REF!</v>
      </c>
      <c r="AB153" s="162" t="e">
        <f>'24'!#REF!</f>
        <v>#REF!</v>
      </c>
      <c r="AC153" s="162" t="e">
        <f>'25'!#REF!</f>
        <v>#REF!</v>
      </c>
      <c r="AD153" s="162" t="e">
        <f>'26'!#REF!</f>
        <v>#REF!</v>
      </c>
      <c r="AE153" s="162" t="e">
        <f>'27'!#REF!</f>
        <v>#REF!</v>
      </c>
      <c r="AF153" s="162" t="e">
        <f>'28'!#REF!</f>
        <v>#REF!</v>
      </c>
      <c r="AG153" s="162" t="e">
        <f>'29'!#REF!</f>
        <v>#REF!</v>
      </c>
      <c r="AH153" s="162" t="e">
        <f>'30'!#REF!</f>
        <v>#REF!</v>
      </c>
      <c r="AI153" s="162" t="e">
        <f>'31'!#REF!</f>
        <v>#REF!</v>
      </c>
      <c r="AJ153" s="162" t="e">
        <f>'32'!#REF!</f>
        <v>#REF!</v>
      </c>
      <c r="AK153" s="162" t="e">
        <f>'33'!#REF!</f>
        <v>#REF!</v>
      </c>
      <c r="AL153" s="162" t="e">
        <f>'34'!#REF!</f>
        <v>#REF!</v>
      </c>
      <c r="AM153" s="162" t="e">
        <f>'35'!#REF!</f>
        <v>#REF!</v>
      </c>
      <c r="AN153" s="162" t="str">
        <f>'36'!AI152</f>
        <v/>
      </c>
      <c r="AO153" s="162" t="str">
        <f>'37'!AI153</f>
        <v/>
      </c>
      <c r="AP153" s="162" t="str">
        <f>'38'!AI153</f>
        <v/>
      </c>
      <c r="AQ153" s="162" t="str">
        <f>'39'!AI153</f>
        <v/>
      </c>
      <c r="AR153" s="162" t="str">
        <f>'40'!AI153</f>
        <v/>
      </c>
    </row>
    <row r="154" spans="1:44" s="2" customFormat="1" ht="18" hidden="1" customHeight="1" x14ac:dyDescent="0.25">
      <c r="A154"/>
      <c r="B154" s="1"/>
      <c r="C154" s="131">
        <f>Référentiel!C144</f>
        <v>0</v>
      </c>
      <c r="D154" s="124" t="str">
        <f t="shared" si="7"/>
        <v/>
      </c>
      <c r="E154" s="162" t="e">
        <f>'1'!#REF!</f>
        <v>#REF!</v>
      </c>
      <c r="F154" s="160" t="e">
        <f>'2'!#REF!</f>
        <v>#REF!</v>
      </c>
      <c r="G154" s="162" t="e">
        <f>'3'!#REF!</f>
        <v>#REF!</v>
      </c>
      <c r="H154" s="160" t="e">
        <f>'4'!#REF!</f>
        <v>#REF!</v>
      </c>
      <c r="I154" s="162" t="e">
        <f>'5'!#REF!</f>
        <v>#REF!</v>
      </c>
      <c r="J154" s="162" t="e">
        <f>'6'!#REF!</f>
        <v>#REF!</v>
      </c>
      <c r="K154" s="162" t="e">
        <f>'7'!#REF!</f>
        <v>#REF!</v>
      </c>
      <c r="L154" s="162" t="e">
        <f>'8'!#REF!</f>
        <v>#REF!</v>
      </c>
      <c r="M154" s="162" t="e">
        <f>'9'!#REF!</f>
        <v>#REF!</v>
      </c>
      <c r="N154" s="162" t="e">
        <f>'10'!#REF!</f>
        <v>#REF!</v>
      </c>
      <c r="O154" s="162" t="e">
        <f>'11'!#REF!</f>
        <v>#REF!</v>
      </c>
      <c r="P154" s="162" t="e">
        <f>'12'!#REF!</f>
        <v>#REF!</v>
      </c>
      <c r="Q154" s="162" t="e">
        <f>'13'!#REF!</f>
        <v>#REF!</v>
      </c>
      <c r="R154" s="162" t="e">
        <f>'14'!#REF!</f>
        <v>#REF!</v>
      </c>
      <c r="S154" s="162" t="e">
        <f>'15'!#REF!</f>
        <v>#REF!</v>
      </c>
      <c r="T154" s="162" t="e">
        <f>'16'!#REF!</f>
        <v>#REF!</v>
      </c>
      <c r="U154" s="162" t="e">
        <f>'17'!#REF!</f>
        <v>#REF!</v>
      </c>
      <c r="V154" s="162" t="e">
        <f>'18'!#REF!</f>
        <v>#REF!</v>
      </c>
      <c r="W154" s="162" t="e">
        <f>'19'!#REF!</f>
        <v>#REF!</v>
      </c>
      <c r="X154" s="162" t="e">
        <f>'20'!#REF!</f>
        <v>#REF!</v>
      </c>
      <c r="Y154" s="162" t="e">
        <f>'21'!#REF!</f>
        <v>#REF!</v>
      </c>
      <c r="Z154" s="162" t="e">
        <f>'22'!#REF!</f>
        <v>#REF!</v>
      </c>
      <c r="AA154" s="162" t="e">
        <f>'23'!#REF!</f>
        <v>#REF!</v>
      </c>
      <c r="AB154" s="162" t="e">
        <f>'24'!#REF!</f>
        <v>#REF!</v>
      </c>
      <c r="AC154" s="162" t="e">
        <f>'25'!#REF!</f>
        <v>#REF!</v>
      </c>
      <c r="AD154" s="162" t="e">
        <f>'26'!#REF!</f>
        <v>#REF!</v>
      </c>
      <c r="AE154" s="162" t="e">
        <f>'27'!#REF!</f>
        <v>#REF!</v>
      </c>
      <c r="AF154" s="162" t="e">
        <f>'28'!#REF!</f>
        <v>#REF!</v>
      </c>
      <c r="AG154" s="162" t="e">
        <f>'29'!#REF!</f>
        <v>#REF!</v>
      </c>
      <c r="AH154" s="162" t="e">
        <f>'30'!#REF!</f>
        <v>#REF!</v>
      </c>
      <c r="AI154" s="162" t="e">
        <f>'31'!#REF!</f>
        <v>#REF!</v>
      </c>
      <c r="AJ154" s="162" t="e">
        <f>'32'!#REF!</f>
        <v>#REF!</v>
      </c>
      <c r="AK154" s="162" t="e">
        <f>'33'!#REF!</f>
        <v>#REF!</v>
      </c>
      <c r="AL154" s="162" t="e">
        <f>'34'!#REF!</f>
        <v>#REF!</v>
      </c>
      <c r="AM154" s="162" t="e">
        <f>'35'!#REF!</f>
        <v>#REF!</v>
      </c>
      <c r="AN154" s="162" t="str">
        <f>'36'!AI153</f>
        <v/>
      </c>
      <c r="AO154" s="162" t="str">
        <f>'37'!AI154</f>
        <v/>
      </c>
      <c r="AP154" s="162" t="str">
        <f>'38'!AI154</f>
        <v/>
      </c>
      <c r="AQ154" s="162" t="str">
        <f>'39'!AI154</f>
        <v/>
      </c>
      <c r="AR154" s="162" t="str">
        <f>'40'!AI154</f>
        <v/>
      </c>
    </row>
    <row r="155" spans="1:44" s="2" customFormat="1" ht="20.45" hidden="1" customHeight="1" x14ac:dyDescent="0.25">
      <c r="A155"/>
      <c r="B155" s="1"/>
      <c r="C155" s="131">
        <f>Référentiel!C145</f>
        <v>0</v>
      </c>
      <c r="D155" s="124" t="str">
        <f t="shared" si="7"/>
        <v/>
      </c>
      <c r="E155" s="162" t="e">
        <f>'1'!#REF!</f>
        <v>#REF!</v>
      </c>
      <c r="F155" s="160" t="e">
        <f>'2'!#REF!</f>
        <v>#REF!</v>
      </c>
      <c r="G155" s="162" t="e">
        <f>'3'!#REF!</f>
        <v>#REF!</v>
      </c>
      <c r="H155" s="160" t="e">
        <f>'4'!#REF!</f>
        <v>#REF!</v>
      </c>
      <c r="I155" s="162" t="e">
        <f>'5'!#REF!</f>
        <v>#REF!</v>
      </c>
      <c r="J155" s="162" t="e">
        <f>'6'!#REF!</f>
        <v>#REF!</v>
      </c>
      <c r="K155" s="162" t="e">
        <f>'7'!#REF!</f>
        <v>#REF!</v>
      </c>
      <c r="L155" s="162" t="e">
        <f>'8'!#REF!</f>
        <v>#REF!</v>
      </c>
      <c r="M155" s="162" t="e">
        <f>'9'!#REF!</f>
        <v>#REF!</v>
      </c>
      <c r="N155" s="162" t="e">
        <f>'10'!#REF!</f>
        <v>#REF!</v>
      </c>
      <c r="O155" s="162" t="e">
        <f>'11'!#REF!</f>
        <v>#REF!</v>
      </c>
      <c r="P155" s="162" t="e">
        <f>'12'!#REF!</f>
        <v>#REF!</v>
      </c>
      <c r="Q155" s="162" t="e">
        <f>'13'!#REF!</f>
        <v>#REF!</v>
      </c>
      <c r="R155" s="162" t="e">
        <f>'14'!#REF!</f>
        <v>#REF!</v>
      </c>
      <c r="S155" s="162" t="e">
        <f>'15'!#REF!</f>
        <v>#REF!</v>
      </c>
      <c r="T155" s="162" t="e">
        <f>'16'!#REF!</f>
        <v>#REF!</v>
      </c>
      <c r="U155" s="162" t="e">
        <f>'17'!#REF!</f>
        <v>#REF!</v>
      </c>
      <c r="V155" s="162" t="e">
        <f>'18'!#REF!</f>
        <v>#REF!</v>
      </c>
      <c r="W155" s="162" t="e">
        <f>'19'!#REF!</f>
        <v>#REF!</v>
      </c>
      <c r="X155" s="162" t="e">
        <f>'20'!#REF!</f>
        <v>#REF!</v>
      </c>
      <c r="Y155" s="162" t="e">
        <f>'21'!#REF!</f>
        <v>#REF!</v>
      </c>
      <c r="Z155" s="162" t="e">
        <f>'22'!#REF!</f>
        <v>#REF!</v>
      </c>
      <c r="AA155" s="162" t="e">
        <f>'23'!#REF!</f>
        <v>#REF!</v>
      </c>
      <c r="AB155" s="162" t="e">
        <f>'24'!#REF!</f>
        <v>#REF!</v>
      </c>
      <c r="AC155" s="162" t="e">
        <f>'25'!#REF!</f>
        <v>#REF!</v>
      </c>
      <c r="AD155" s="162" t="e">
        <f>'26'!#REF!</f>
        <v>#REF!</v>
      </c>
      <c r="AE155" s="162" t="e">
        <f>'27'!#REF!</f>
        <v>#REF!</v>
      </c>
      <c r="AF155" s="162" t="e">
        <f>'28'!#REF!</f>
        <v>#REF!</v>
      </c>
      <c r="AG155" s="162" t="e">
        <f>'29'!#REF!</f>
        <v>#REF!</v>
      </c>
      <c r="AH155" s="162" t="e">
        <f>'30'!#REF!</f>
        <v>#REF!</v>
      </c>
      <c r="AI155" s="162" t="e">
        <f>'31'!#REF!</f>
        <v>#REF!</v>
      </c>
      <c r="AJ155" s="162" t="e">
        <f>'32'!#REF!</f>
        <v>#REF!</v>
      </c>
      <c r="AK155" s="162" t="e">
        <f>'33'!#REF!</f>
        <v>#REF!</v>
      </c>
      <c r="AL155" s="162" t="e">
        <f>'34'!#REF!</f>
        <v>#REF!</v>
      </c>
      <c r="AM155" s="162" t="e">
        <f>'35'!#REF!</f>
        <v>#REF!</v>
      </c>
      <c r="AN155" s="162" t="str">
        <f>'36'!AI154</f>
        <v/>
      </c>
      <c r="AO155" s="162" t="str">
        <f>'37'!AI155</f>
        <v/>
      </c>
      <c r="AP155" s="162" t="str">
        <f>'38'!AI155</f>
        <v/>
      </c>
      <c r="AQ155" s="162" t="str">
        <f>'39'!AI155</f>
        <v/>
      </c>
      <c r="AR155" s="162" t="str">
        <f>'40'!AI155</f>
        <v/>
      </c>
    </row>
    <row r="156" spans="1:44" ht="15.75" hidden="1" x14ac:dyDescent="0.25">
      <c r="D156" s="125"/>
      <c r="E156" s="130"/>
      <c r="F156" s="161"/>
      <c r="G156" s="164"/>
      <c r="H156" s="161"/>
      <c r="I156" s="164"/>
      <c r="J156" s="130"/>
      <c r="K156" s="130"/>
      <c r="L156" s="130"/>
      <c r="M156" s="130"/>
      <c r="N156" s="130"/>
      <c r="O156" s="130"/>
      <c r="P156" s="130"/>
      <c r="Q156" s="130"/>
      <c r="R156" s="130"/>
      <c r="S156" s="130"/>
      <c r="T156" s="130"/>
      <c r="U156" s="130"/>
      <c r="V156" s="130"/>
      <c r="W156" s="130"/>
      <c r="X156" s="130"/>
      <c r="Y156" s="130"/>
      <c r="Z156" s="130"/>
      <c r="AA156" s="130"/>
      <c r="AB156" s="130"/>
      <c r="AC156" s="130"/>
      <c r="AD156" s="130"/>
      <c r="AE156" s="130"/>
      <c r="AF156" s="130"/>
      <c r="AG156" s="130"/>
      <c r="AH156" s="130"/>
      <c r="AI156" s="130"/>
      <c r="AJ156" s="164"/>
      <c r="AK156" s="164"/>
      <c r="AL156" s="164"/>
      <c r="AM156" s="164"/>
      <c r="AN156" s="130"/>
      <c r="AO156" s="130"/>
      <c r="AP156" s="130"/>
      <c r="AQ156" s="130"/>
      <c r="AR156" s="130"/>
    </row>
    <row r="157" spans="1:44" ht="15.75" hidden="1" x14ac:dyDescent="0.25">
      <c r="C157" s="138">
        <f>Référentiel!C147</f>
        <v>0</v>
      </c>
      <c r="D157" s="116" t="str">
        <f t="shared" ref="D157:D172" si="8">IFERROR(AVERAGE(E157:AR157),"")</f>
        <v/>
      </c>
      <c r="E157" s="104" t="e">
        <f>'1'!#REF!</f>
        <v>#REF!</v>
      </c>
      <c r="F157" s="108" t="e">
        <f>'2'!#REF!</f>
        <v>#REF!</v>
      </c>
      <c r="G157" s="104" t="e">
        <f>'3'!#REF!</f>
        <v>#REF!</v>
      </c>
      <c r="H157" s="108" t="e">
        <f>'4'!#REF!</f>
        <v>#REF!</v>
      </c>
      <c r="I157" s="104" t="e">
        <f>'5'!#REF!</f>
        <v>#REF!</v>
      </c>
      <c r="J157" s="104" t="e">
        <f>'6'!#REF!</f>
        <v>#REF!</v>
      </c>
      <c r="K157" s="104" t="e">
        <f>'7'!#REF!</f>
        <v>#REF!</v>
      </c>
      <c r="L157" s="104" t="e">
        <f>'8'!#REF!</f>
        <v>#REF!</v>
      </c>
      <c r="M157" s="104" t="e">
        <f>'9'!#REF!</f>
        <v>#REF!</v>
      </c>
      <c r="N157" s="104" t="e">
        <f>'10'!#REF!</f>
        <v>#REF!</v>
      </c>
      <c r="O157" s="104" t="e">
        <f>'11'!#REF!</f>
        <v>#REF!</v>
      </c>
      <c r="P157" s="104" t="e">
        <f>'12'!#REF!</f>
        <v>#REF!</v>
      </c>
      <c r="Q157" s="104" t="e">
        <f>'13'!#REF!</f>
        <v>#REF!</v>
      </c>
      <c r="R157" s="104" t="e">
        <f>'14'!#REF!</f>
        <v>#REF!</v>
      </c>
      <c r="S157" s="104" t="e">
        <f>'15'!#REF!</f>
        <v>#REF!</v>
      </c>
      <c r="T157" s="104" t="e">
        <f>'16'!#REF!</f>
        <v>#REF!</v>
      </c>
      <c r="U157" s="104" t="e">
        <f>'17'!#REF!</f>
        <v>#REF!</v>
      </c>
      <c r="V157" s="104" t="e">
        <f>'18'!#REF!</f>
        <v>#REF!</v>
      </c>
      <c r="W157" s="104" t="e">
        <f>'19'!#REF!</f>
        <v>#REF!</v>
      </c>
      <c r="X157" s="104" t="e">
        <f>'20'!#REF!</f>
        <v>#REF!</v>
      </c>
      <c r="Y157" s="104" t="e">
        <f>'21'!#REF!</f>
        <v>#REF!</v>
      </c>
      <c r="Z157" s="104" t="e">
        <f>'22'!#REF!</f>
        <v>#REF!</v>
      </c>
      <c r="AA157" s="104" t="e">
        <f>'23'!#REF!</f>
        <v>#REF!</v>
      </c>
      <c r="AB157" s="104" t="e">
        <f>'24'!#REF!</f>
        <v>#REF!</v>
      </c>
      <c r="AC157" s="104" t="e">
        <f>'25'!#REF!</f>
        <v>#REF!</v>
      </c>
      <c r="AD157" s="104" t="e">
        <f>'26'!#REF!</f>
        <v>#REF!</v>
      </c>
      <c r="AE157" s="104" t="e">
        <f>'27'!#REF!</f>
        <v>#REF!</v>
      </c>
      <c r="AF157" s="104" t="e">
        <f>'28'!#REF!</f>
        <v>#REF!</v>
      </c>
      <c r="AG157" s="104" t="e">
        <f>'29'!#REF!</f>
        <v>#REF!</v>
      </c>
      <c r="AH157" s="104" t="e">
        <f>'30'!#REF!</f>
        <v>#REF!</v>
      </c>
      <c r="AI157" s="104" t="e">
        <f>'31'!#REF!</f>
        <v>#REF!</v>
      </c>
      <c r="AJ157" s="104" t="e">
        <f>'32'!#REF!</f>
        <v>#REF!</v>
      </c>
      <c r="AK157" s="104" t="e">
        <f>'33'!#REF!</f>
        <v>#REF!</v>
      </c>
      <c r="AL157" s="104" t="e">
        <f>'34'!#REF!</f>
        <v>#REF!</v>
      </c>
      <c r="AM157" s="104" t="e">
        <f>'35'!#REF!</f>
        <v>#REF!</v>
      </c>
      <c r="AN157" s="104" t="str">
        <f>'36'!AH156</f>
        <v/>
      </c>
      <c r="AO157" s="104" t="str">
        <f>'37'!AH157</f>
        <v/>
      </c>
      <c r="AP157" s="104" t="str">
        <f>'38'!AH157</f>
        <v/>
      </c>
      <c r="AQ157" s="104" t="str">
        <f>'39'!AH157</f>
        <v/>
      </c>
      <c r="AR157" s="104" t="str">
        <f>'40'!AH157</f>
        <v/>
      </c>
    </row>
    <row r="158" spans="1:44" ht="18" hidden="1" x14ac:dyDescent="0.25">
      <c r="C158" s="131">
        <f>Référentiel!C148</f>
        <v>0</v>
      </c>
      <c r="D158" s="124" t="str">
        <f t="shared" si="8"/>
        <v/>
      </c>
      <c r="E158" s="162" t="e">
        <f>'1'!#REF!</f>
        <v>#REF!</v>
      </c>
      <c r="F158" s="160" t="e">
        <f>'2'!#REF!</f>
        <v>#REF!</v>
      </c>
      <c r="G158" s="162" t="e">
        <f>'3'!#REF!</f>
        <v>#REF!</v>
      </c>
      <c r="H158" s="160" t="e">
        <f>'4'!#REF!</f>
        <v>#REF!</v>
      </c>
      <c r="I158" s="162" t="e">
        <f>'5'!#REF!</f>
        <v>#REF!</v>
      </c>
      <c r="J158" s="162" t="e">
        <f>'6'!#REF!</f>
        <v>#REF!</v>
      </c>
      <c r="K158" s="162" t="e">
        <f>'7'!#REF!</f>
        <v>#REF!</v>
      </c>
      <c r="L158" s="162" t="e">
        <f>'8'!#REF!</f>
        <v>#REF!</v>
      </c>
      <c r="M158" s="162" t="e">
        <f>'9'!#REF!</f>
        <v>#REF!</v>
      </c>
      <c r="N158" s="162" t="e">
        <f>'10'!#REF!</f>
        <v>#REF!</v>
      </c>
      <c r="O158" s="162" t="e">
        <f>'11'!#REF!</f>
        <v>#REF!</v>
      </c>
      <c r="P158" s="162" t="e">
        <f>'12'!#REF!</f>
        <v>#REF!</v>
      </c>
      <c r="Q158" s="162" t="e">
        <f>'13'!#REF!</f>
        <v>#REF!</v>
      </c>
      <c r="R158" s="162" t="e">
        <f>'14'!#REF!</f>
        <v>#REF!</v>
      </c>
      <c r="S158" s="162" t="e">
        <f>'15'!#REF!</f>
        <v>#REF!</v>
      </c>
      <c r="T158" s="162" t="e">
        <f>'16'!#REF!</f>
        <v>#REF!</v>
      </c>
      <c r="U158" s="162" t="e">
        <f>'17'!#REF!</f>
        <v>#REF!</v>
      </c>
      <c r="V158" s="162" t="e">
        <f>'18'!#REF!</f>
        <v>#REF!</v>
      </c>
      <c r="W158" s="162" t="e">
        <f>'19'!#REF!</f>
        <v>#REF!</v>
      </c>
      <c r="X158" s="162" t="e">
        <f>'20'!#REF!</f>
        <v>#REF!</v>
      </c>
      <c r="Y158" s="162" t="e">
        <f>'21'!#REF!</f>
        <v>#REF!</v>
      </c>
      <c r="Z158" s="162" t="e">
        <f>'22'!#REF!</f>
        <v>#REF!</v>
      </c>
      <c r="AA158" s="162" t="e">
        <f>'23'!#REF!</f>
        <v>#REF!</v>
      </c>
      <c r="AB158" s="162" t="e">
        <f>'24'!#REF!</f>
        <v>#REF!</v>
      </c>
      <c r="AC158" s="162" t="e">
        <f>'25'!#REF!</f>
        <v>#REF!</v>
      </c>
      <c r="AD158" s="162" t="e">
        <f>'26'!#REF!</f>
        <v>#REF!</v>
      </c>
      <c r="AE158" s="162" t="e">
        <f>'27'!#REF!</f>
        <v>#REF!</v>
      </c>
      <c r="AF158" s="162" t="e">
        <f>'28'!#REF!</f>
        <v>#REF!</v>
      </c>
      <c r="AG158" s="162" t="e">
        <f>'29'!#REF!</f>
        <v>#REF!</v>
      </c>
      <c r="AH158" s="162" t="e">
        <f>'30'!#REF!</f>
        <v>#REF!</v>
      </c>
      <c r="AI158" s="162" t="e">
        <f>'31'!#REF!</f>
        <v>#REF!</v>
      </c>
      <c r="AJ158" s="162" t="e">
        <f>'32'!#REF!</f>
        <v>#REF!</v>
      </c>
      <c r="AK158" s="162" t="e">
        <f>'33'!#REF!</f>
        <v>#REF!</v>
      </c>
      <c r="AL158" s="162" t="e">
        <f>'34'!#REF!</f>
        <v>#REF!</v>
      </c>
      <c r="AM158" s="162" t="e">
        <f>'35'!#REF!</f>
        <v>#REF!</v>
      </c>
      <c r="AN158" s="162" t="str">
        <f>'36'!AI157</f>
        <v/>
      </c>
      <c r="AO158" s="162" t="str">
        <f>'37'!AI158</f>
        <v/>
      </c>
      <c r="AP158" s="162" t="str">
        <f>'38'!AI158</f>
        <v/>
      </c>
      <c r="AQ158" s="162" t="str">
        <f>'39'!AI158</f>
        <v/>
      </c>
      <c r="AR158" s="162" t="str">
        <f>'40'!AI158</f>
        <v/>
      </c>
    </row>
    <row r="159" spans="1:44" ht="18" hidden="1" x14ac:dyDescent="0.25">
      <c r="C159" s="131">
        <f>Référentiel!C149</f>
        <v>0</v>
      </c>
      <c r="D159" s="124" t="str">
        <f t="shared" si="8"/>
        <v/>
      </c>
      <c r="E159" s="162" t="e">
        <f>'1'!#REF!</f>
        <v>#REF!</v>
      </c>
      <c r="F159" s="160" t="e">
        <f>'2'!#REF!</f>
        <v>#REF!</v>
      </c>
      <c r="G159" s="162" t="e">
        <f>'3'!#REF!</f>
        <v>#REF!</v>
      </c>
      <c r="H159" s="160" t="e">
        <f>'4'!#REF!</f>
        <v>#REF!</v>
      </c>
      <c r="I159" s="162" t="e">
        <f>'5'!#REF!</f>
        <v>#REF!</v>
      </c>
      <c r="J159" s="162" t="e">
        <f>'6'!#REF!</f>
        <v>#REF!</v>
      </c>
      <c r="K159" s="162" t="e">
        <f>'7'!#REF!</f>
        <v>#REF!</v>
      </c>
      <c r="L159" s="162" t="e">
        <f>'8'!#REF!</f>
        <v>#REF!</v>
      </c>
      <c r="M159" s="162" t="e">
        <f>'9'!#REF!</f>
        <v>#REF!</v>
      </c>
      <c r="N159" s="162" t="e">
        <f>'10'!#REF!</f>
        <v>#REF!</v>
      </c>
      <c r="O159" s="162" t="e">
        <f>'11'!#REF!</f>
        <v>#REF!</v>
      </c>
      <c r="P159" s="162" t="e">
        <f>'12'!#REF!</f>
        <v>#REF!</v>
      </c>
      <c r="Q159" s="162" t="e">
        <f>'13'!#REF!</f>
        <v>#REF!</v>
      </c>
      <c r="R159" s="162" t="e">
        <f>'14'!#REF!</f>
        <v>#REF!</v>
      </c>
      <c r="S159" s="162" t="e">
        <f>'15'!#REF!</f>
        <v>#REF!</v>
      </c>
      <c r="T159" s="162" t="e">
        <f>'16'!#REF!</f>
        <v>#REF!</v>
      </c>
      <c r="U159" s="162" t="e">
        <f>'17'!#REF!</f>
        <v>#REF!</v>
      </c>
      <c r="V159" s="162" t="e">
        <f>'18'!#REF!</f>
        <v>#REF!</v>
      </c>
      <c r="W159" s="162" t="e">
        <f>'19'!#REF!</f>
        <v>#REF!</v>
      </c>
      <c r="X159" s="162" t="e">
        <f>'20'!#REF!</f>
        <v>#REF!</v>
      </c>
      <c r="Y159" s="162" t="e">
        <f>'21'!#REF!</f>
        <v>#REF!</v>
      </c>
      <c r="Z159" s="162" t="e">
        <f>'22'!#REF!</f>
        <v>#REF!</v>
      </c>
      <c r="AA159" s="162" t="e">
        <f>'23'!#REF!</f>
        <v>#REF!</v>
      </c>
      <c r="AB159" s="162" t="e">
        <f>'24'!#REF!</f>
        <v>#REF!</v>
      </c>
      <c r="AC159" s="162" t="e">
        <f>'25'!#REF!</f>
        <v>#REF!</v>
      </c>
      <c r="AD159" s="162" t="e">
        <f>'26'!#REF!</f>
        <v>#REF!</v>
      </c>
      <c r="AE159" s="162" t="e">
        <f>'27'!#REF!</f>
        <v>#REF!</v>
      </c>
      <c r="AF159" s="162" t="e">
        <f>'28'!#REF!</f>
        <v>#REF!</v>
      </c>
      <c r="AG159" s="162" t="e">
        <f>'29'!#REF!</f>
        <v>#REF!</v>
      </c>
      <c r="AH159" s="162" t="e">
        <f>'30'!#REF!</f>
        <v>#REF!</v>
      </c>
      <c r="AI159" s="162" t="e">
        <f>'31'!#REF!</f>
        <v>#REF!</v>
      </c>
      <c r="AJ159" s="162" t="e">
        <f>'32'!#REF!</f>
        <v>#REF!</v>
      </c>
      <c r="AK159" s="162" t="e">
        <f>'33'!#REF!</f>
        <v>#REF!</v>
      </c>
      <c r="AL159" s="162" t="e">
        <f>'34'!#REF!</f>
        <v>#REF!</v>
      </c>
      <c r="AM159" s="162" t="e">
        <f>'35'!#REF!</f>
        <v>#REF!</v>
      </c>
      <c r="AN159" s="162" t="str">
        <f>'36'!AI158</f>
        <v/>
      </c>
      <c r="AO159" s="162" t="str">
        <f>'37'!AI159</f>
        <v/>
      </c>
      <c r="AP159" s="162" t="str">
        <f>'38'!AI159</f>
        <v/>
      </c>
      <c r="AQ159" s="162" t="str">
        <f>'39'!AI159</f>
        <v/>
      </c>
      <c r="AR159" s="162" t="str">
        <f>'40'!AI159</f>
        <v/>
      </c>
    </row>
    <row r="160" spans="1:44" ht="18" hidden="1" x14ac:dyDescent="0.25">
      <c r="C160" s="131">
        <f>Référentiel!C150</f>
        <v>0</v>
      </c>
      <c r="D160" s="124" t="str">
        <f t="shared" si="8"/>
        <v/>
      </c>
      <c r="E160" s="162" t="e">
        <f>'1'!#REF!</f>
        <v>#REF!</v>
      </c>
      <c r="F160" s="160" t="e">
        <f>'2'!#REF!</f>
        <v>#REF!</v>
      </c>
      <c r="G160" s="162" t="e">
        <f>'3'!#REF!</f>
        <v>#REF!</v>
      </c>
      <c r="H160" s="160" t="e">
        <f>'4'!#REF!</f>
        <v>#REF!</v>
      </c>
      <c r="I160" s="162" t="e">
        <f>'5'!#REF!</f>
        <v>#REF!</v>
      </c>
      <c r="J160" s="162" t="e">
        <f>'6'!#REF!</f>
        <v>#REF!</v>
      </c>
      <c r="K160" s="162" t="e">
        <f>'7'!#REF!</f>
        <v>#REF!</v>
      </c>
      <c r="L160" s="162" t="e">
        <f>'8'!#REF!</f>
        <v>#REF!</v>
      </c>
      <c r="M160" s="162" t="e">
        <f>'9'!#REF!</f>
        <v>#REF!</v>
      </c>
      <c r="N160" s="162" t="e">
        <f>'10'!#REF!</f>
        <v>#REF!</v>
      </c>
      <c r="O160" s="162" t="e">
        <f>'11'!#REF!</f>
        <v>#REF!</v>
      </c>
      <c r="P160" s="162" t="e">
        <f>'12'!#REF!</f>
        <v>#REF!</v>
      </c>
      <c r="Q160" s="162" t="e">
        <f>'13'!#REF!</f>
        <v>#REF!</v>
      </c>
      <c r="R160" s="162" t="e">
        <f>'14'!#REF!</f>
        <v>#REF!</v>
      </c>
      <c r="S160" s="162" t="e">
        <f>'15'!#REF!</f>
        <v>#REF!</v>
      </c>
      <c r="T160" s="162" t="e">
        <f>'16'!#REF!</f>
        <v>#REF!</v>
      </c>
      <c r="U160" s="162" t="e">
        <f>'17'!#REF!</f>
        <v>#REF!</v>
      </c>
      <c r="V160" s="162" t="e">
        <f>'18'!#REF!</f>
        <v>#REF!</v>
      </c>
      <c r="W160" s="162" t="e">
        <f>'19'!#REF!</f>
        <v>#REF!</v>
      </c>
      <c r="X160" s="162" t="e">
        <f>'20'!#REF!</f>
        <v>#REF!</v>
      </c>
      <c r="Y160" s="162" t="e">
        <f>'21'!#REF!</f>
        <v>#REF!</v>
      </c>
      <c r="Z160" s="162" t="e">
        <f>'22'!#REF!</f>
        <v>#REF!</v>
      </c>
      <c r="AA160" s="162" t="e">
        <f>'23'!#REF!</f>
        <v>#REF!</v>
      </c>
      <c r="AB160" s="162" t="e">
        <f>'24'!#REF!</f>
        <v>#REF!</v>
      </c>
      <c r="AC160" s="162" t="e">
        <f>'25'!#REF!</f>
        <v>#REF!</v>
      </c>
      <c r="AD160" s="162" t="e">
        <f>'26'!#REF!</f>
        <v>#REF!</v>
      </c>
      <c r="AE160" s="162" t="e">
        <f>'27'!#REF!</f>
        <v>#REF!</v>
      </c>
      <c r="AF160" s="162" t="e">
        <f>'28'!#REF!</f>
        <v>#REF!</v>
      </c>
      <c r="AG160" s="162" t="e">
        <f>'29'!#REF!</f>
        <v>#REF!</v>
      </c>
      <c r="AH160" s="162" t="e">
        <f>'30'!#REF!</f>
        <v>#REF!</v>
      </c>
      <c r="AI160" s="162" t="e">
        <f>'31'!#REF!</f>
        <v>#REF!</v>
      </c>
      <c r="AJ160" s="162" t="e">
        <f>'32'!#REF!</f>
        <v>#REF!</v>
      </c>
      <c r="AK160" s="162" t="e">
        <f>'33'!#REF!</f>
        <v>#REF!</v>
      </c>
      <c r="AL160" s="162" t="e">
        <f>'34'!#REF!</f>
        <v>#REF!</v>
      </c>
      <c r="AM160" s="162" t="e">
        <f>'35'!#REF!</f>
        <v>#REF!</v>
      </c>
      <c r="AN160" s="162" t="str">
        <f>'36'!AI159</f>
        <v/>
      </c>
      <c r="AO160" s="162" t="str">
        <f>'37'!AI160</f>
        <v/>
      </c>
      <c r="AP160" s="162" t="str">
        <f>'38'!AI160</f>
        <v/>
      </c>
      <c r="AQ160" s="162" t="str">
        <f>'39'!AI160</f>
        <v/>
      </c>
      <c r="AR160" s="162" t="str">
        <f>'40'!AI160</f>
        <v/>
      </c>
    </row>
    <row r="161" spans="2:44" ht="18" hidden="1" x14ac:dyDescent="0.25">
      <c r="C161" s="131">
        <f>Référentiel!C151</f>
        <v>0</v>
      </c>
      <c r="D161" s="124" t="str">
        <f t="shared" si="8"/>
        <v/>
      </c>
      <c r="E161" s="162" t="e">
        <f>'1'!#REF!</f>
        <v>#REF!</v>
      </c>
      <c r="F161" s="160" t="e">
        <f>'2'!#REF!</f>
        <v>#REF!</v>
      </c>
      <c r="G161" s="162" t="e">
        <f>'3'!#REF!</f>
        <v>#REF!</v>
      </c>
      <c r="H161" s="160" t="e">
        <f>'4'!#REF!</f>
        <v>#REF!</v>
      </c>
      <c r="I161" s="162" t="e">
        <f>'5'!#REF!</f>
        <v>#REF!</v>
      </c>
      <c r="J161" s="162" t="e">
        <f>'6'!#REF!</f>
        <v>#REF!</v>
      </c>
      <c r="K161" s="162" t="e">
        <f>'7'!#REF!</f>
        <v>#REF!</v>
      </c>
      <c r="L161" s="162" t="e">
        <f>'8'!#REF!</f>
        <v>#REF!</v>
      </c>
      <c r="M161" s="162" t="e">
        <f>'9'!#REF!</f>
        <v>#REF!</v>
      </c>
      <c r="N161" s="162" t="e">
        <f>'10'!#REF!</f>
        <v>#REF!</v>
      </c>
      <c r="O161" s="162" t="e">
        <f>'11'!#REF!</f>
        <v>#REF!</v>
      </c>
      <c r="P161" s="162" t="e">
        <f>'12'!#REF!</f>
        <v>#REF!</v>
      </c>
      <c r="Q161" s="162" t="e">
        <f>'13'!#REF!</f>
        <v>#REF!</v>
      </c>
      <c r="R161" s="162" t="e">
        <f>'14'!#REF!</f>
        <v>#REF!</v>
      </c>
      <c r="S161" s="162" t="e">
        <f>'15'!#REF!</f>
        <v>#REF!</v>
      </c>
      <c r="T161" s="162" t="e">
        <f>'16'!#REF!</f>
        <v>#REF!</v>
      </c>
      <c r="U161" s="162" t="e">
        <f>'17'!#REF!</f>
        <v>#REF!</v>
      </c>
      <c r="V161" s="162" t="e">
        <f>'18'!#REF!</f>
        <v>#REF!</v>
      </c>
      <c r="W161" s="162" t="e">
        <f>'19'!#REF!</f>
        <v>#REF!</v>
      </c>
      <c r="X161" s="162" t="e">
        <f>'20'!#REF!</f>
        <v>#REF!</v>
      </c>
      <c r="Y161" s="162" t="e">
        <f>'21'!#REF!</f>
        <v>#REF!</v>
      </c>
      <c r="Z161" s="162" t="e">
        <f>'22'!#REF!</f>
        <v>#REF!</v>
      </c>
      <c r="AA161" s="162" t="e">
        <f>'23'!#REF!</f>
        <v>#REF!</v>
      </c>
      <c r="AB161" s="162" t="e">
        <f>'24'!#REF!</f>
        <v>#REF!</v>
      </c>
      <c r="AC161" s="162" t="e">
        <f>'25'!#REF!</f>
        <v>#REF!</v>
      </c>
      <c r="AD161" s="162" t="e">
        <f>'26'!#REF!</f>
        <v>#REF!</v>
      </c>
      <c r="AE161" s="162" t="e">
        <f>'27'!#REF!</f>
        <v>#REF!</v>
      </c>
      <c r="AF161" s="162" t="e">
        <f>'28'!#REF!</f>
        <v>#REF!</v>
      </c>
      <c r="AG161" s="162" t="e">
        <f>'29'!#REF!</f>
        <v>#REF!</v>
      </c>
      <c r="AH161" s="162" t="e">
        <f>'30'!#REF!</f>
        <v>#REF!</v>
      </c>
      <c r="AI161" s="162" t="e">
        <f>'31'!#REF!</f>
        <v>#REF!</v>
      </c>
      <c r="AJ161" s="162" t="e">
        <f>'32'!#REF!</f>
        <v>#REF!</v>
      </c>
      <c r="AK161" s="162" t="e">
        <f>'33'!#REF!</f>
        <v>#REF!</v>
      </c>
      <c r="AL161" s="162" t="e">
        <f>'34'!#REF!</f>
        <v>#REF!</v>
      </c>
      <c r="AM161" s="162" t="e">
        <f>'35'!#REF!</f>
        <v>#REF!</v>
      </c>
      <c r="AN161" s="162" t="str">
        <f>'36'!AI160</f>
        <v/>
      </c>
      <c r="AO161" s="162" t="str">
        <f>'37'!AI161</f>
        <v/>
      </c>
      <c r="AP161" s="162" t="str">
        <f>'38'!AI161</f>
        <v/>
      </c>
      <c r="AQ161" s="162" t="str">
        <f>'39'!AI161</f>
        <v/>
      </c>
      <c r="AR161" s="162" t="str">
        <f>'40'!AI161</f>
        <v/>
      </c>
    </row>
    <row r="162" spans="2:44" ht="18" hidden="1" x14ac:dyDescent="0.25">
      <c r="C162" s="131">
        <f>Référentiel!C152</f>
        <v>0</v>
      </c>
      <c r="D162" s="124" t="str">
        <f t="shared" si="8"/>
        <v/>
      </c>
      <c r="E162" s="162" t="e">
        <f>'1'!#REF!</f>
        <v>#REF!</v>
      </c>
      <c r="F162" s="160" t="e">
        <f>'2'!#REF!</f>
        <v>#REF!</v>
      </c>
      <c r="G162" s="162" t="e">
        <f>'3'!#REF!</f>
        <v>#REF!</v>
      </c>
      <c r="H162" s="160" t="e">
        <f>'4'!#REF!</f>
        <v>#REF!</v>
      </c>
      <c r="I162" s="162" t="e">
        <f>'5'!#REF!</f>
        <v>#REF!</v>
      </c>
      <c r="J162" s="162" t="e">
        <f>'6'!#REF!</f>
        <v>#REF!</v>
      </c>
      <c r="K162" s="162" t="e">
        <f>'7'!#REF!</f>
        <v>#REF!</v>
      </c>
      <c r="L162" s="162" t="e">
        <f>'8'!#REF!</f>
        <v>#REF!</v>
      </c>
      <c r="M162" s="162" t="e">
        <f>'9'!#REF!</f>
        <v>#REF!</v>
      </c>
      <c r="N162" s="162" t="e">
        <f>'10'!#REF!</f>
        <v>#REF!</v>
      </c>
      <c r="O162" s="162" t="e">
        <f>'11'!#REF!</f>
        <v>#REF!</v>
      </c>
      <c r="P162" s="162" t="e">
        <f>'12'!#REF!</f>
        <v>#REF!</v>
      </c>
      <c r="Q162" s="162" t="e">
        <f>'13'!#REF!</f>
        <v>#REF!</v>
      </c>
      <c r="R162" s="162" t="e">
        <f>'14'!#REF!</f>
        <v>#REF!</v>
      </c>
      <c r="S162" s="162" t="e">
        <f>'15'!#REF!</f>
        <v>#REF!</v>
      </c>
      <c r="T162" s="162" t="e">
        <f>'16'!#REF!</f>
        <v>#REF!</v>
      </c>
      <c r="U162" s="162" t="e">
        <f>'17'!#REF!</f>
        <v>#REF!</v>
      </c>
      <c r="V162" s="162" t="e">
        <f>'18'!#REF!</f>
        <v>#REF!</v>
      </c>
      <c r="W162" s="162" t="e">
        <f>'19'!#REF!</f>
        <v>#REF!</v>
      </c>
      <c r="X162" s="162" t="e">
        <f>'20'!#REF!</f>
        <v>#REF!</v>
      </c>
      <c r="Y162" s="162" t="e">
        <f>'21'!#REF!</f>
        <v>#REF!</v>
      </c>
      <c r="Z162" s="162" t="e">
        <f>'22'!#REF!</f>
        <v>#REF!</v>
      </c>
      <c r="AA162" s="162" t="e">
        <f>'23'!#REF!</f>
        <v>#REF!</v>
      </c>
      <c r="AB162" s="162" t="e">
        <f>'24'!#REF!</f>
        <v>#REF!</v>
      </c>
      <c r="AC162" s="162" t="e">
        <f>'25'!#REF!</f>
        <v>#REF!</v>
      </c>
      <c r="AD162" s="162" t="e">
        <f>'26'!#REF!</f>
        <v>#REF!</v>
      </c>
      <c r="AE162" s="162" t="e">
        <f>'27'!#REF!</f>
        <v>#REF!</v>
      </c>
      <c r="AF162" s="162" t="e">
        <f>'28'!#REF!</f>
        <v>#REF!</v>
      </c>
      <c r="AG162" s="162" t="e">
        <f>'29'!#REF!</f>
        <v>#REF!</v>
      </c>
      <c r="AH162" s="162" t="e">
        <f>'30'!#REF!</f>
        <v>#REF!</v>
      </c>
      <c r="AI162" s="162" t="e">
        <f>'31'!#REF!</f>
        <v>#REF!</v>
      </c>
      <c r="AJ162" s="162" t="e">
        <f>'32'!#REF!</f>
        <v>#REF!</v>
      </c>
      <c r="AK162" s="162" t="e">
        <f>'33'!#REF!</f>
        <v>#REF!</v>
      </c>
      <c r="AL162" s="162" t="e">
        <f>'34'!#REF!</f>
        <v>#REF!</v>
      </c>
      <c r="AM162" s="162" t="e">
        <f>'35'!#REF!</f>
        <v>#REF!</v>
      </c>
      <c r="AN162" s="162" t="str">
        <f>'36'!AI161</f>
        <v/>
      </c>
      <c r="AO162" s="162" t="str">
        <f>'37'!AI162</f>
        <v/>
      </c>
      <c r="AP162" s="162" t="str">
        <f>'38'!AI162</f>
        <v/>
      </c>
      <c r="AQ162" s="162" t="str">
        <f>'39'!AI162</f>
        <v/>
      </c>
      <c r="AR162" s="162" t="str">
        <f>'40'!AI162</f>
        <v/>
      </c>
    </row>
    <row r="163" spans="2:44" ht="18" hidden="1" x14ac:dyDescent="0.25">
      <c r="C163" s="131">
        <f>Référentiel!C153</f>
        <v>0</v>
      </c>
      <c r="D163" s="124" t="str">
        <f t="shared" si="8"/>
        <v/>
      </c>
      <c r="E163" s="162" t="e">
        <f>'1'!#REF!</f>
        <v>#REF!</v>
      </c>
      <c r="F163" s="160" t="e">
        <f>'2'!#REF!</f>
        <v>#REF!</v>
      </c>
      <c r="G163" s="162" t="e">
        <f>'3'!#REF!</f>
        <v>#REF!</v>
      </c>
      <c r="H163" s="160" t="e">
        <f>'4'!#REF!</f>
        <v>#REF!</v>
      </c>
      <c r="I163" s="162" t="e">
        <f>'5'!#REF!</f>
        <v>#REF!</v>
      </c>
      <c r="J163" s="162" t="e">
        <f>'6'!#REF!</f>
        <v>#REF!</v>
      </c>
      <c r="K163" s="162" t="e">
        <f>'7'!#REF!</f>
        <v>#REF!</v>
      </c>
      <c r="L163" s="162" t="e">
        <f>'8'!#REF!</f>
        <v>#REF!</v>
      </c>
      <c r="M163" s="162" t="e">
        <f>'9'!#REF!</f>
        <v>#REF!</v>
      </c>
      <c r="N163" s="162" t="e">
        <f>'10'!#REF!</f>
        <v>#REF!</v>
      </c>
      <c r="O163" s="162" t="e">
        <f>'11'!#REF!</f>
        <v>#REF!</v>
      </c>
      <c r="P163" s="162" t="e">
        <f>'12'!#REF!</f>
        <v>#REF!</v>
      </c>
      <c r="Q163" s="162" t="e">
        <f>'13'!#REF!</f>
        <v>#REF!</v>
      </c>
      <c r="R163" s="162" t="e">
        <f>'14'!#REF!</f>
        <v>#REF!</v>
      </c>
      <c r="S163" s="162" t="e">
        <f>'15'!#REF!</f>
        <v>#REF!</v>
      </c>
      <c r="T163" s="162" t="e">
        <f>'16'!#REF!</f>
        <v>#REF!</v>
      </c>
      <c r="U163" s="162" t="e">
        <f>'17'!#REF!</f>
        <v>#REF!</v>
      </c>
      <c r="V163" s="162" t="e">
        <f>'18'!#REF!</f>
        <v>#REF!</v>
      </c>
      <c r="W163" s="162" t="e">
        <f>'19'!#REF!</f>
        <v>#REF!</v>
      </c>
      <c r="X163" s="162" t="e">
        <f>'20'!#REF!</f>
        <v>#REF!</v>
      </c>
      <c r="Y163" s="162" t="e">
        <f>'21'!#REF!</f>
        <v>#REF!</v>
      </c>
      <c r="Z163" s="162" t="e">
        <f>'22'!#REF!</f>
        <v>#REF!</v>
      </c>
      <c r="AA163" s="162" t="e">
        <f>'23'!#REF!</f>
        <v>#REF!</v>
      </c>
      <c r="AB163" s="162" t="e">
        <f>'24'!#REF!</f>
        <v>#REF!</v>
      </c>
      <c r="AC163" s="162" t="e">
        <f>'25'!#REF!</f>
        <v>#REF!</v>
      </c>
      <c r="AD163" s="162" t="e">
        <f>'26'!#REF!</f>
        <v>#REF!</v>
      </c>
      <c r="AE163" s="162" t="e">
        <f>'27'!#REF!</f>
        <v>#REF!</v>
      </c>
      <c r="AF163" s="162" t="e">
        <f>'28'!#REF!</f>
        <v>#REF!</v>
      </c>
      <c r="AG163" s="162" t="e">
        <f>'29'!#REF!</f>
        <v>#REF!</v>
      </c>
      <c r="AH163" s="162" t="e">
        <f>'30'!#REF!</f>
        <v>#REF!</v>
      </c>
      <c r="AI163" s="162" t="e">
        <f>'31'!#REF!</f>
        <v>#REF!</v>
      </c>
      <c r="AJ163" s="162" t="e">
        <f>'32'!#REF!</f>
        <v>#REF!</v>
      </c>
      <c r="AK163" s="162" t="e">
        <f>'33'!#REF!</f>
        <v>#REF!</v>
      </c>
      <c r="AL163" s="162" t="e">
        <f>'34'!#REF!</f>
        <v>#REF!</v>
      </c>
      <c r="AM163" s="162" t="e">
        <f>'35'!#REF!</f>
        <v>#REF!</v>
      </c>
      <c r="AN163" s="162" t="str">
        <f>'36'!AI162</f>
        <v/>
      </c>
      <c r="AO163" s="162" t="str">
        <f>'37'!AI163</f>
        <v/>
      </c>
      <c r="AP163" s="162" t="str">
        <f>'38'!AI163</f>
        <v/>
      </c>
      <c r="AQ163" s="162" t="str">
        <f>'39'!AI163</f>
        <v/>
      </c>
      <c r="AR163" s="162" t="str">
        <f>'40'!AI163</f>
        <v/>
      </c>
    </row>
    <row r="164" spans="2:44" ht="18" hidden="1" x14ac:dyDescent="0.25">
      <c r="C164" s="131">
        <f>Référentiel!C154</f>
        <v>0</v>
      </c>
      <c r="D164" s="124" t="str">
        <f t="shared" si="8"/>
        <v/>
      </c>
      <c r="E164" s="162" t="e">
        <f>'1'!#REF!</f>
        <v>#REF!</v>
      </c>
      <c r="F164" s="160" t="e">
        <f>'2'!#REF!</f>
        <v>#REF!</v>
      </c>
      <c r="G164" s="162" t="e">
        <f>'3'!#REF!</f>
        <v>#REF!</v>
      </c>
      <c r="H164" s="160" t="e">
        <f>'4'!#REF!</f>
        <v>#REF!</v>
      </c>
      <c r="I164" s="162" t="e">
        <f>'5'!#REF!</f>
        <v>#REF!</v>
      </c>
      <c r="J164" s="162" t="e">
        <f>'6'!#REF!</f>
        <v>#REF!</v>
      </c>
      <c r="K164" s="162" t="e">
        <f>'7'!#REF!</f>
        <v>#REF!</v>
      </c>
      <c r="L164" s="162" t="e">
        <f>'8'!#REF!</f>
        <v>#REF!</v>
      </c>
      <c r="M164" s="162" t="e">
        <f>'9'!#REF!</f>
        <v>#REF!</v>
      </c>
      <c r="N164" s="162" t="e">
        <f>'10'!#REF!</f>
        <v>#REF!</v>
      </c>
      <c r="O164" s="162" t="e">
        <f>'11'!#REF!</f>
        <v>#REF!</v>
      </c>
      <c r="P164" s="162" t="e">
        <f>'12'!#REF!</f>
        <v>#REF!</v>
      </c>
      <c r="Q164" s="162" t="e">
        <f>'13'!#REF!</f>
        <v>#REF!</v>
      </c>
      <c r="R164" s="162" t="e">
        <f>'14'!#REF!</f>
        <v>#REF!</v>
      </c>
      <c r="S164" s="162" t="e">
        <f>'15'!#REF!</f>
        <v>#REF!</v>
      </c>
      <c r="T164" s="162" t="e">
        <f>'16'!#REF!</f>
        <v>#REF!</v>
      </c>
      <c r="U164" s="162" t="e">
        <f>'17'!#REF!</f>
        <v>#REF!</v>
      </c>
      <c r="V164" s="162" t="e">
        <f>'18'!#REF!</f>
        <v>#REF!</v>
      </c>
      <c r="W164" s="162" t="e">
        <f>'19'!#REF!</f>
        <v>#REF!</v>
      </c>
      <c r="X164" s="162" t="e">
        <f>'20'!#REF!</f>
        <v>#REF!</v>
      </c>
      <c r="Y164" s="162" t="e">
        <f>'21'!#REF!</f>
        <v>#REF!</v>
      </c>
      <c r="Z164" s="162" t="e">
        <f>'22'!#REF!</f>
        <v>#REF!</v>
      </c>
      <c r="AA164" s="162" t="e">
        <f>'23'!#REF!</f>
        <v>#REF!</v>
      </c>
      <c r="AB164" s="162" t="e">
        <f>'24'!#REF!</f>
        <v>#REF!</v>
      </c>
      <c r="AC164" s="162" t="e">
        <f>'25'!#REF!</f>
        <v>#REF!</v>
      </c>
      <c r="AD164" s="162" t="e">
        <f>'26'!#REF!</f>
        <v>#REF!</v>
      </c>
      <c r="AE164" s="162" t="e">
        <f>'27'!#REF!</f>
        <v>#REF!</v>
      </c>
      <c r="AF164" s="162" t="e">
        <f>'28'!#REF!</f>
        <v>#REF!</v>
      </c>
      <c r="AG164" s="162" t="e">
        <f>'29'!#REF!</f>
        <v>#REF!</v>
      </c>
      <c r="AH164" s="162" t="e">
        <f>'30'!#REF!</f>
        <v>#REF!</v>
      </c>
      <c r="AI164" s="162" t="e">
        <f>'31'!#REF!</f>
        <v>#REF!</v>
      </c>
      <c r="AJ164" s="162" t="e">
        <f>'32'!#REF!</f>
        <v>#REF!</v>
      </c>
      <c r="AK164" s="162" t="e">
        <f>'33'!#REF!</f>
        <v>#REF!</v>
      </c>
      <c r="AL164" s="162" t="e">
        <f>'34'!#REF!</f>
        <v>#REF!</v>
      </c>
      <c r="AM164" s="162" t="e">
        <f>'35'!#REF!</f>
        <v>#REF!</v>
      </c>
      <c r="AN164" s="162" t="str">
        <f>'36'!AI163</f>
        <v/>
      </c>
      <c r="AO164" s="162" t="str">
        <f>'37'!AI164</f>
        <v/>
      </c>
      <c r="AP164" s="162" t="str">
        <f>'38'!AI164</f>
        <v/>
      </c>
      <c r="AQ164" s="162" t="str">
        <f>'39'!AI164</f>
        <v/>
      </c>
      <c r="AR164" s="162" t="str">
        <f>'40'!AI164</f>
        <v/>
      </c>
    </row>
    <row r="165" spans="2:44" ht="18" hidden="1" x14ac:dyDescent="0.25">
      <c r="C165" s="131">
        <f>Référentiel!C155</f>
        <v>0</v>
      </c>
      <c r="D165" s="124" t="str">
        <f t="shared" si="8"/>
        <v/>
      </c>
      <c r="E165" s="162" t="e">
        <f>'1'!#REF!</f>
        <v>#REF!</v>
      </c>
      <c r="F165" s="160" t="e">
        <f>'2'!#REF!</f>
        <v>#REF!</v>
      </c>
      <c r="G165" s="162" t="e">
        <f>'3'!#REF!</f>
        <v>#REF!</v>
      </c>
      <c r="H165" s="160" t="e">
        <f>'4'!#REF!</f>
        <v>#REF!</v>
      </c>
      <c r="I165" s="162" t="e">
        <f>'5'!#REF!</f>
        <v>#REF!</v>
      </c>
      <c r="J165" s="162" t="e">
        <f>'6'!#REF!</f>
        <v>#REF!</v>
      </c>
      <c r="K165" s="162" t="e">
        <f>'7'!#REF!</f>
        <v>#REF!</v>
      </c>
      <c r="L165" s="162" t="e">
        <f>'8'!#REF!</f>
        <v>#REF!</v>
      </c>
      <c r="M165" s="162" t="e">
        <f>'9'!#REF!</f>
        <v>#REF!</v>
      </c>
      <c r="N165" s="162" t="e">
        <f>'10'!#REF!</f>
        <v>#REF!</v>
      </c>
      <c r="O165" s="162" t="e">
        <f>'11'!#REF!</f>
        <v>#REF!</v>
      </c>
      <c r="P165" s="162" t="e">
        <f>'12'!#REF!</f>
        <v>#REF!</v>
      </c>
      <c r="Q165" s="162" t="e">
        <f>'13'!#REF!</f>
        <v>#REF!</v>
      </c>
      <c r="R165" s="162" t="e">
        <f>'14'!#REF!</f>
        <v>#REF!</v>
      </c>
      <c r="S165" s="162" t="e">
        <f>'15'!#REF!</f>
        <v>#REF!</v>
      </c>
      <c r="T165" s="162" t="e">
        <f>'16'!#REF!</f>
        <v>#REF!</v>
      </c>
      <c r="U165" s="162" t="e">
        <f>'17'!#REF!</f>
        <v>#REF!</v>
      </c>
      <c r="V165" s="162" t="e">
        <f>'18'!#REF!</f>
        <v>#REF!</v>
      </c>
      <c r="W165" s="162" t="e">
        <f>'19'!#REF!</f>
        <v>#REF!</v>
      </c>
      <c r="X165" s="162" t="e">
        <f>'20'!#REF!</f>
        <v>#REF!</v>
      </c>
      <c r="Y165" s="162" t="e">
        <f>'21'!#REF!</f>
        <v>#REF!</v>
      </c>
      <c r="Z165" s="162" t="e">
        <f>'22'!#REF!</f>
        <v>#REF!</v>
      </c>
      <c r="AA165" s="162" t="e">
        <f>'23'!#REF!</f>
        <v>#REF!</v>
      </c>
      <c r="AB165" s="162" t="e">
        <f>'24'!#REF!</f>
        <v>#REF!</v>
      </c>
      <c r="AC165" s="162" t="e">
        <f>'25'!#REF!</f>
        <v>#REF!</v>
      </c>
      <c r="AD165" s="162" t="e">
        <f>'26'!#REF!</f>
        <v>#REF!</v>
      </c>
      <c r="AE165" s="162" t="e">
        <f>'27'!#REF!</f>
        <v>#REF!</v>
      </c>
      <c r="AF165" s="162" t="e">
        <f>'28'!#REF!</f>
        <v>#REF!</v>
      </c>
      <c r="AG165" s="162" t="e">
        <f>'29'!#REF!</f>
        <v>#REF!</v>
      </c>
      <c r="AH165" s="162" t="e">
        <f>'30'!#REF!</f>
        <v>#REF!</v>
      </c>
      <c r="AI165" s="162" t="e">
        <f>'31'!#REF!</f>
        <v>#REF!</v>
      </c>
      <c r="AJ165" s="162" t="e">
        <f>'32'!#REF!</f>
        <v>#REF!</v>
      </c>
      <c r="AK165" s="162" t="e">
        <f>'33'!#REF!</f>
        <v>#REF!</v>
      </c>
      <c r="AL165" s="162" t="e">
        <f>'34'!#REF!</f>
        <v>#REF!</v>
      </c>
      <c r="AM165" s="162" t="e">
        <f>'35'!#REF!</f>
        <v>#REF!</v>
      </c>
      <c r="AN165" s="162" t="str">
        <f>'36'!AI164</f>
        <v/>
      </c>
      <c r="AO165" s="162" t="str">
        <f>'37'!AI165</f>
        <v/>
      </c>
      <c r="AP165" s="162" t="str">
        <f>'38'!AI165</f>
        <v/>
      </c>
      <c r="AQ165" s="162" t="str">
        <f>'39'!AI165</f>
        <v/>
      </c>
      <c r="AR165" s="162" t="str">
        <f>'40'!AI165</f>
        <v/>
      </c>
    </row>
    <row r="166" spans="2:44" ht="18" hidden="1" x14ac:dyDescent="0.25">
      <c r="C166" s="131">
        <f>Référentiel!C156</f>
        <v>0</v>
      </c>
      <c r="D166" s="124" t="str">
        <f t="shared" si="8"/>
        <v/>
      </c>
      <c r="E166" s="162" t="e">
        <f>'1'!#REF!</f>
        <v>#REF!</v>
      </c>
      <c r="F166" s="160" t="e">
        <f>'2'!#REF!</f>
        <v>#REF!</v>
      </c>
      <c r="G166" s="162" t="e">
        <f>'3'!#REF!</f>
        <v>#REF!</v>
      </c>
      <c r="H166" s="160" t="e">
        <f>'4'!#REF!</f>
        <v>#REF!</v>
      </c>
      <c r="I166" s="162" t="e">
        <f>'5'!#REF!</f>
        <v>#REF!</v>
      </c>
      <c r="J166" s="162" t="e">
        <f>'6'!#REF!</f>
        <v>#REF!</v>
      </c>
      <c r="K166" s="162" t="e">
        <f>'7'!#REF!</f>
        <v>#REF!</v>
      </c>
      <c r="L166" s="162" t="e">
        <f>'8'!#REF!</f>
        <v>#REF!</v>
      </c>
      <c r="M166" s="162" t="e">
        <f>'9'!#REF!</f>
        <v>#REF!</v>
      </c>
      <c r="N166" s="162" t="e">
        <f>'10'!#REF!</f>
        <v>#REF!</v>
      </c>
      <c r="O166" s="162" t="e">
        <f>'11'!#REF!</f>
        <v>#REF!</v>
      </c>
      <c r="P166" s="162" t="e">
        <f>'12'!#REF!</f>
        <v>#REF!</v>
      </c>
      <c r="Q166" s="162" t="e">
        <f>'13'!#REF!</f>
        <v>#REF!</v>
      </c>
      <c r="R166" s="162" t="e">
        <f>'14'!#REF!</f>
        <v>#REF!</v>
      </c>
      <c r="S166" s="162" t="e">
        <f>'15'!#REF!</f>
        <v>#REF!</v>
      </c>
      <c r="T166" s="162" t="e">
        <f>'16'!#REF!</f>
        <v>#REF!</v>
      </c>
      <c r="U166" s="162" t="e">
        <f>'17'!#REF!</f>
        <v>#REF!</v>
      </c>
      <c r="V166" s="162" t="e">
        <f>'18'!#REF!</f>
        <v>#REF!</v>
      </c>
      <c r="W166" s="162" t="e">
        <f>'19'!#REF!</f>
        <v>#REF!</v>
      </c>
      <c r="X166" s="162" t="e">
        <f>'20'!#REF!</f>
        <v>#REF!</v>
      </c>
      <c r="Y166" s="162" t="e">
        <f>'21'!#REF!</f>
        <v>#REF!</v>
      </c>
      <c r="Z166" s="162" t="e">
        <f>'22'!#REF!</f>
        <v>#REF!</v>
      </c>
      <c r="AA166" s="162" t="e">
        <f>'23'!#REF!</f>
        <v>#REF!</v>
      </c>
      <c r="AB166" s="162" t="e">
        <f>'24'!#REF!</f>
        <v>#REF!</v>
      </c>
      <c r="AC166" s="162" t="e">
        <f>'25'!#REF!</f>
        <v>#REF!</v>
      </c>
      <c r="AD166" s="162" t="e">
        <f>'26'!#REF!</f>
        <v>#REF!</v>
      </c>
      <c r="AE166" s="162" t="e">
        <f>'27'!#REF!</f>
        <v>#REF!</v>
      </c>
      <c r="AF166" s="162" t="e">
        <f>'28'!#REF!</f>
        <v>#REF!</v>
      </c>
      <c r="AG166" s="162" t="e">
        <f>'29'!#REF!</f>
        <v>#REF!</v>
      </c>
      <c r="AH166" s="162" t="e">
        <f>'30'!#REF!</f>
        <v>#REF!</v>
      </c>
      <c r="AI166" s="162" t="e">
        <f>'31'!#REF!</f>
        <v>#REF!</v>
      </c>
      <c r="AJ166" s="162" t="e">
        <f>'32'!#REF!</f>
        <v>#REF!</v>
      </c>
      <c r="AK166" s="162" t="e">
        <f>'33'!#REF!</f>
        <v>#REF!</v>
      </c>
      <c r="AL166" s="162" t="e">
        <f>'34'!#REF!</f>
        <v>#REF!</v>
      </c>
      <c r="AM166" s="162" t="e">
        <f>'35'!#REF!</f>
        <v>#REF!</v>
      </c>
      <c r="AN166" s="162" t="str">
        <f>'36'!AI165</f>
        <v/>
      </c>
      <c r="AO166" s="162" t="str">
        <f>'37'!AI166</f>
        <v/>
      </c>
      <c r="AP166" s="162" t="str">
        <f>'38'!AI166</f>
        <v/>
      </c>
      <c r="AQ166" s="162" t="str">
        <f>'39'!AI166</f>
        <v/>
      </c>
      <c r="AR166" s="162" t="str">
        <f>'40'!AI166</f>
        <v/>
      </c>
    </row>
    <row r="167" spans="2:44" ht="18" hidden="1" x14ac:dyDescent="0.25">
      <c r="C167" s="131">
        <f>Référentiel!C157</f>
        <v>0</v>
      </c>
      <c r="D167" s="124" t="str">
        <f t="shared" si="8"/>
        <v/>
      </c>
      <c r="E167" s="162" t="e">
        <f>'1'!#REF!</f>
        <v>#REF!</v>
      </c>
      <c r="F167" s="160" t="e">
        <f>'2'!#REF!</f>
        <v>#REF!</v>
      </c>
      <c r="G167" s="162" t="e">
        <f>'3'!#REF!</f>
        <v>#REF!</v>
      </c>
      <c r="H167" s="160" t="e">
        <f>'4'!#REF!</f>
        <v>#REF!</v>
      </c>
      <c r="I167" s="162" t="e">
        <f>'5'!#REF!</f>
        <v>#REF!</v>
      </c>
      <c r="J167" s="162" t="e">
        <f>'6'!#REF!</f>
        <v>#REF!</v>
      </c>
      <c r="K167" s="162" t="e">
        <f>'7'!#REF!</f>
        <v>#REF!</v>
      </c>
      <c r="L167" s="162" t="e">
        <f>'8'!#REF!</f>
        <v>#REF!</v>
      </c>
      <c r="M167" s="162" t="e">
        <f>'9'!#REF!</f>
        <v>#REF!</v>
      </c>
      <c r="N167" s="162" t="e">
        <f>'10'!#REF!</f>
        <v>#REF!</v>
      </c>
      <c r="O167" s="162" t="e">
        <f>'11'!#REF!</f>
        <v>#REF!</v>
      </c>
      <c r="P167" s="162" t="e">
        <f>'12'!#REF!</f>
        <v>#REF!</v>
      </c>
      <c r="Q167" s="162" t="e">
        <f>'13'!#REF!</f>
        <v>#REF!</v>
      </c>
      <c r="R167" s="162" t="e">
        <f>'14'!#REF!</f>
        <v>#REF!</v>
      </c>
      <c r="S167" s="162" t="e">
        <f>'15'!#REF!</f>
        <v>#REF!</v>
      </c>
      <c r="T167" s="162" t="e">
        <f>'16'!#REF!</f>
        <v>#REF!</v>
      </c>
      <c r="U167" s="162" t="e">
        <f>'17'!#REF!</f>
        <v>#REF!</v>
      </c>
      <c r="V167" s="162" t="e">
        <f>'18'!#REF!</f>
        <v>#REF!</v>
      </c>
      <c r="W167" s="162" t="e">
        <f>'19'!#REF!</f>
        <v>#REF!</v>
      </c>
      <c r="X167" s="162" t="e">
        <f>'20'!#REF!</f>
        <v>#REF!</v>
      </c>
      <c r="Y167" s="162" t="e">
        <f>'21'!#REF!</f>
        <v>#REF!</v>
      </c>
      <c r="Z167" s="162" t="e">
        <f>'22'!#REF!</f>
        <v>#REF!</v>
      </c>
      <c r="AA167" s="162" t="e">
        <f>'23'!#REF!</f>
        <v>#REF!</v>
      </c>
      <c r="AB167" s="162" t="e">
        <f>'24'!#REF!</f>
        <v>#REF!</v>
      </c>
      <c r="AC167" s="162" t="e">
        <f>'25'!#REF!</f>
        <v>#REF!</v>
      </c>
      <c r="AD167" s="162" t="e">
        <f>'26'!#REF!</f>
        <v>#REF!</v>
      </c>
      <c r="AE167" s="162" t="e">
        <f>'27'!#REF!</f>
        <v>#REF!</v>
      </c>
      <c r="AF167" s="162" t="e">
        <f>'28'!#REF!</f>
        <v>#REF!</v>
      </c>
      <c r="AG167" s="162" t="e">
        <f>'29'!#REF!</f>
        <v>#REF!</v>
      </c>
      <c r="AH167" s="162" t="e">
        <f>'30'!#REF!</f>
        <v>#REF!</v>
      </c>
      <c r="AI167" s="162" t="e">
        <f>'31'!#REF!</f>
        <v>#REF!</v>
      </c>
      <c r="AJ167" s="162" t="e">
        <f>'32'!#REF!</f>
        <v>#REF!</v>
      </c>
      <c r="AK167" s="162" t="e">
        <f>'33'!#REF!</f>
        <v>#REF!</v>
      </c>
      <c r="AL167" s="162" t="e">
        <f>'34'!#REF!</f>
        <v>#REF!</v>
      </c>
      <c r="AM167" s="162" t="e">
        <f>'35'!#REF!</f>
        <v>#REF!</v>
      </c>
      <c r="AN167" s="162" t="str">
        <f>'36'!AI166</f>
        <v/>
      </c>
      <c r="AO167" s="162" t="str">
        <f>'37'!AI167</f>
        <v/>
      </c>
      <c r="AP167" s="162" t="str">
        <f>'38'!AI167</f>
        <v/>
      </c>
      <c r="AQ167" s="162" t="str">
        <f>'39'!AI167</f>
        <v/>
      </c>
      <c r="AR167" s="162" t="str">
        <f>'40'!AI167</f>
        <v/>
      </c>
    </row>
    <row r="168" spans="2:44" ht="18" hidden="1" x14ac:dyDescent="0.25">
      <c r="C168" s="131">
        <f>Référentiel!C158</f>
        <v>0</v>
      </c>
      <c r="D168" s="124" t="str">
        <f t="shared" si="8"/>
        <v/>
      </c>
      <c r="E168" s="162" t="e">
        <f>'1'!#REF!</f>
        <v>#REF!</v>
      </c>
      <c r="F168" s="160" t="e">
        <f>'2'!#REF!</f>
        <v>#REF!</v>
      </c>
      <c r="G168" s="162" t="e">
        <f>'3'!#REF!</f>
        <v>#REF!</v>
      </c>
      <c r="H168" s="160" t="e">
        <f>'4'!#REF!</f>
        <v>#REF!</v>
      </c>
      <c r="I168" s="162" t="e">
        <f>'5'!#REF!</f>
        <v>#REF!</v>
      </c>
      <c r="J168" s="162" t="e">
        <f>'6'!#REF!</f>
        <v>#REF!</v>
      </c>
      <c r="K168" s="162" t="e">
        <f>'7'!#REF!</f>
        <v>#REF!</v>
      </c>
      <c r="L168" s="162" t="e">
        <f>'8'!#REF!</f>
        <v>#REF!</v>
      </c>
      <c r="M168" s="162" t="e">
        <f>'9'!#REF!</f>
        <v>#REF!</v>
      </c>
      <c r="N168" s="162" t="e">
        <f>'10'!#REF!</f>
        <v>#REF!</v>
      </c>
      <c r="O168" s="162" t="e">
        <f>'11'!#REF!</f>
        <v>#REF!</v>
      </c>
      <c r="P168" s="162" t="e">
        <f>'12'!#REF!</f>
        <v>#REF!</v>
      </c>
      <c r="Q168" s="162" t="e">
        <f>'13'!#REF!</f>
        <v>#REF!</v>
      </c>
      <c r="R168" s="162" t="e">
        <f>'14'!#REF!</f>
        <v>#REF!</v>
      </c>
      <c r="S168" s="162" t="e">
        <f>'15'!#REF!</f>
        <v>#REF!</v>
      </c>
      <c r="T168" s="162" t="e">
        <f>'16'!#REF!</f>
        <v>#REF!</v>
      </c>
      <c r="U168" s="162" t="e">
        <f>'17'!#REF!</f>
        <v>#REF!</v>
      </c>
      <c r="V168" s="162" t="e">
        <f>'18'!#REF!</f>
        <v>#REF!</v>
      </c>
      <c r="W168" s="162" t="e">
        <f>'19'!#REF!</f>
        <v>#REF!</v>
      </c>
      <c r="X168" s="162" t="e">
        <f>'20'!#REF!</f>
        <v>#REF!</v>
      </c>
      <c r="Y168" s="162" t="e">
        <f>'21'!#REF!</f>
        <v>#REF!</v>
      </c>
      <c r="Z168" s="162" t="e">
        <f>'22'!#REF!</f>
        <v>#REF!</v>
      </c>
      <c r="AA168" s="162" t="e">
        <f>'23'!#REF!</f>
        <v>#REF!</v>
      </c>
      <c r="AB168" s="162" t="e">
        <f>'24'!#REF!</f>
        <v>#REF!</v>
      </c>
      <c r="AC168" s="162" t="e">
        <f>'25'!#REF!</f>
        <v>#REF!</v>
      </c>
      <c r="AD168" s="162" t="e">
        <f>'26'!#REF!</f>
        <v>#REF!</v>
      </c>
      <c r="AE168" s="162" t="e">
        <f>'27'!#REF!</f>
        <v>#REF!</v>
      </c>
      <c r="AF168" s="162" t="e">
        <f>'28'!#REF!</f>
        <v>#REF!</v>
      </c>
      <c r="AG168" s="162" t="e">
        <f>'29'!#REF!</f>
        <v>#REF!</v>
      </c>
      <c r="AH168" s="162" t="e">
        <f>'30'!#REF!</f>
        <v>#REF!</v>
      </c>
      <c r="AI168" s="162" t="e">
        <f>'31'!#REF!</f>
        <v>#REF!</v>
      </c>
      <c r="AJ168" s="162" t="e">
        <f>'32'!#REF!</f>
        <v>#REF!</v>
      </c>
      <c r="AK168" s="162" t="e">
        <f>'33'!#REF!</f>
        <v>#REF!</v>
      </c>
      <c r="AL168" s="162" t="e">
        <f>'34'!#REF!</f>
        <v>#REF!</v>
      </c>
      <c r="AM168" s="162" t="e">
        <f>'35'!#REF!</f>
        <v>#REF!</v>
      </c>
      <c r="AN168" s="162" t="str">
        <f>'36'!AI167</f>
        <v/>
      </c>
      <c r="AO168" s="162" t="str">
        <f>'37'!AI168</f>
        <v/>
      </c>
      <c r="AP168" s="162" t="str">
        <f>'38'!AI168</f>
        <v/>
      </c>
      <c r="AQ168" s="162" t="str">
        <f>'39'!AI168</f>
        <v/>
      </c>
      <c r="AR168" s="162" t="str">
        <f>'40'!AI168</f>
        <v/>
      </c>
    </row>
    <row r="169" spans="2:44" ht="18" hidden="1" x14ac:dyDescent="0.25">
      <c r="C169" s="131">
        <f>Référentiel!C159</f>
        <v>0</v>
      </c>
      <c r="D169" s="124" t="str">
        <f t="shared" si="8"/>
        <v/>
      </c>
      <c r="E169" s="162" t="e">
        <f>'1'!#REF!</f>
        <v>#REF!</v>
      </c>
      <c r="F169" s="160" t="e">
        <f>'2'!#REF!</f>
        <v>#REF!</v>
      </c>
      <c r="G169" s="162" t="e">
        <f>'3'!#REF!</f>
        <v>#REF!</v>
      </c>
      <c r="H169" s="160" t="e">
        <f>'4'!#REF!</f>
        <v>#REF!</v>
      </c>
      <c r="I169" s="162" t="e">
        <f>'5'!#REF!</f>
        <v>#REF!</v>
      </c>
      <c r="J169" s="162" t="e">
        <f>'6'!#REF!</f>
        <v>#REF!</v>
      </c>
      <c r="K169" s="162" t="e">
        <f>'7'!#REF!</f>
        <v>#REF!</v>
      </c>
      <c r="L169" s="162" t="e">
        <f>'8'!#REF!</f>
        <v>#REF!</v>
      </c>
      <c r="M169" s="162" t="e">
        <f>'9'!#REF!</f>
        <v>#REF!</v>
      </c>
      <c r="N169" s="162" t="e">
        <f>'10'!#REF!</f>
        <v>#REF!</v>
      </c>
      <c r="O169" s="162" t="e">
        <f>'11'!#REF!</f>
        <v>#REF!</v>
      </c>
      <c r="P169" s="162" t="e">
        <f>'12'!#REF!</f>
        <v>#REF!</v>
      </c>
      <c r="Q169" s="162" t="e">
        <f>'13'!#REF!</f>
        <v>#REF!</v>
      </c>
      <c r="R169" s="162" t="e">
        <f>'14'!#REF!</f>
        <v>#REF!</v>
      </c>
      <c r="S169" s="162" t="e">
        <f>'15'!#REF!</f>
        <v>#REF!</v>
      </c>
      <c r="T169" s="162" t="e">
        <f>'16'!#REF!</f>
        <v>#REF!</v>
      </c>
      <c r="U169" s="162" t="e">
        <f>'17'!#REF!</f>
        <v>#REF!</v>
      </c>
      <c r="V169" s="162" t="e">
        <f>'18'!#REF!</f>
        <v>#REF!</v>
      </c>
      <c r="W169" s="162" t="e">
        <f>'19'!#REF!</f>
        <v>#REF!</v>
      </c>
      <c r="X169" s="162" t="e">
        <f>'20'!#REF!</f>
        <v>#REF!</v>
      </c>
      <c r="Y169" s="162" t="e">
        <f>'21'!#REF!</f>
        <v>#REF!</v>
      </c>
      <c r="Z169" s="162" t="e">
        <f>'22'!#REF!</f>
        <v>#REF!</v>
      </c>
      <c r="AA169" s="162" t="e">
        <f>'23'!#REF!</f>
        <v>#REF!</v>
      </c>
      <c r="AB169" s="162" t="e">
        <f>'24'!#REF!</f>
        <v>#REF!</v>
      </c>
      <c r="AC169" s="162" t="e">
        <f>'25'!#REF!</f>
        <v>#REF!</v>
      </c>
      <c r="AD169" s="162" t="e">
        <f>'26'!#REF!</f>
        <v>#REF!</v>
      </c>
      <c r="AE169" s="162" t="e">
        <f>'27'!#REF!</f>
        <v>#REF!</v>
      </c>
      <c r="AF169" s="162" t="e">
        <f>'28'!#REF!</f>
        <v>#REF!</v>
      </c>
      <c r="AG169" s="162" t="e">
        <f>'29'!#REF!</f>
        <v>#REF!</v>
      </c>
      <c r="AH169" s="162" t="e">
        <f>'30'!#REF!</f>
        <v>#REF!</v>
      </c>
      <c r="AI169" s="162" t="e">
        <f>'31'!#REF!</f>
        <v>#REF!</v>
      </c>
      <c r="AJ169" s="162" t="e">
        <f>'32'!#REF!</f>
        <v>#REF!</v>
      </c>
      <c r="AK169" s="162" t="e">
        <f>'33'!#REF!</f>
        <v>#REF!</v>
      </c>
      <c r="AL169" s="162" t="e">
        <f>'34'!#REF!</f>
        <v>#REF!</v>
      </c>
      <c r="AM169" s="162" t="e">
        <f>'35'!#REF!</f>
        <v>#REF!</v>
      </c>
      <c r="AN169" s="162" t="str">
        <f>'36'!AI168</f>
        <v/>
      </c>
      <c r="AO169" s="162" t="str">
        <f>'37'!AI169</f>
        <v/>
      </c>
      <c r="AP169" s="162" t="str">
        <f>'38'!AI169</f>
        <v/>
      </c>
      <c r="AQ169" s="162" t="str">
        <f>'39'!AI169</f>
        <v/>
      </c>
      <c r="AR169" s="162" t="str">
        <f>'40'!AI169</f>
        <v/>
      </c>
    </row>
    <row r="170" spans="2:44" ht="18" hidden="1" x14ac:dyDescent="0.25">
      <c r="C170" s="131">
        <f>Référentiel!C160</f>
        <v>0</v>
      </c>
      <c r="D170" s="124" t="str">
        <f t="shared" si="8"/>
        <v/>
      </c>
      <c r="E170" s="162" t="e">
        <f>'1'!#REF!</f>
        <v>#REF!</v>
      </c>
      <c r="F170" s="160" t="e">
        <f>'2'!#REF!</f>
        <v>#REF!</v>
      </c>
      <c r="G170" s="162" t="e">
        <f>'3'!#REF!</f>
        <v>#REF!</v>
      </c>
      <c r="H170" s="160" t="e">
        <f>'4'!#REF!</f>
        <v>#REF!</v>
      </c>
      <c r="I170" s="162" t="e">
        <f>'5'!#REF!</f>
        <v>#REF!</v>
      </c>
      <c r="J170" s="162" t="e">
        <f>'6'!#REF!</f>
        <v>#REF!</v>
      </c>
      <c r="K170" s="162" t="e">
        <f>'7'!#REF!</f>
        <v>#REF!</v>
      </c>
      <c r="L170" s="162" t="e">
        <f>'8'!#REF!</f>
        <v>#REF!</v>
      </c>
      <c r="M170" s="162" t="e">
        <f>'9'!#REF!</f>
        <v>#REF!</v>
      </c>
      <c r="N170" s="162" t="e">
        <f>'10'!#REF!</f>
        <v>#REF!</v>
      </c>
      <c r="O170" s="162" t="e">
        <f>'11'!#REF!</f>
        <v>#REF!</v>
      </c>
      <c r="P170" s="162" t="e">
        <f>'12'!#REF!</f>
        <v>#REF!</v>
      </c>
      <c r="Q170" s="162" t="e">
        <f>'13'!#REF!</f>
        <v>#REF!</v>
      </c>
      <c r="R170" s="162" t="e">
        <f>'14'!#REF!</f>
        <v>#REF!</v>
      </c>
      <c r="S170" s="162" t="e">
        <f>'15'!#REF!</f>
        <v>#REF!</v>
      </c>
      <c r="T170" s="162" t="e">
        <f>'16'!#REF!</f>
        <v>#REF!</v>
      </c>
      <c r="U170" s="162" t="e">
        <f>'17'!#REF!</f>
        <v>#REF!</v>
      </c>
      <c r="V170" s="162" t="e">
        <f>'18'!#REF!</f>
        <v>#REF!</v>
      </c>
      <c r="W170" s="162" t="e">
        <f>'19'!#REF!</f>
        <v>#REF!</v>
      </c>
      <c r="X170" s="162" t="e">
        <f>'20'!#REF!</f>
        <v>#REF!</v>
      </c>
      <c r="Y170" s="162" t="e">
        <f>'21'!#REF!</f>
        <v>#REF!</v>
      </c>
      <c r="Z170" s="162" t="e">
        <f>'22'!#REF!</f>
        <v>#REF!</v>
      </c>
      <c r="AA170" s="162" t="e">
        <f>'23'!#REF!</f>
        <v>#REF!</v>
      </c>
      <c r="AB170" s="162" t="e">
        <f>'24'!#REF!</f>
        <v>#REF!</v>
      </c>
      <c r="AC170" s="162" t="e">
        <f>'25'!#REF!</f>
        <v>#REF!</v>
      </c>
      <c r="AD170" s="162" t="e">
        <f>'26'!#REF!</f>
        <v>#REF!</v>
      </c>
      <c r="AE170" s="162" t="e">
        <f>'27'!#REF!</f>
        <v>#REF!</v>
      </c>
      <c r="AF170" s="162" t="e">
        <f>'28'!#REF!</f>
        <v>#REF!</v>
      </c>
      <c r="AG170" s="162" t="e">
        <f>'29'!#REF!</f>
        <v>#REF!</v>
      </c>
      <c r="AH170" s="162" t="e">
        <f>'30'!#REF!</f>
        <v>#REF!</v>
      </c>
      <c r="AI170" s="162" t="e">
        <f>'31'!#REF!</f>
        <v>#REF!</v>
      </c>
      <c r="AJ170" s="162" t="e">
        <f>'32'!#REF!</f>
        <v>#REF!</v>
      </c>
      <c r="AK170" s="162" t="e">
        <f>'33'!#REF!</f>
        <v>#REF!</v>
      </c>
      <c r="AL170" s="162" t="e">
        <f>'34'!#REF!</f>
        <v>#REF!</v>
      </c>
      <c r="AM170" s="162" t="e">
        <f>'35'!#REF!</f>
        <v>#REF!</v>
      </c>
      <c r="AN170" s="162" t="str">
        <f>'36'!AI169</f>
        <v/>
      </c>
      <c r="AO170" s="162" t="str">
        <f>'37'!AI170</f>
        <v/>
      </c>
      <c r="AP170" s="162" t="str">
        <f>'38'!AI170</f>
        <v/>
      </c>
      <c r="AQ170" s="162" t="str">
        <f>'39'!AI170</f>
        <v/>
      </c>
      <c r="AR170" s="162" t="str">
        <f>'40'!AI170</f>
        <v/>
      </c>
    </row>
    <row r="171" spans="2:44" ht="18" hidden="1" x14ac:dyDescent="0.25">
      <c r="C171" s="131">
        <f>Référentiel!C161</f>
        <v>0</v>
      </c>
      <c r="D171" s="124" t="str">
        <f t="shared" si="8"/>
        <v/>
      </c>
      <c r="E171" s="162" t="e">
        <f>'1'!#REF!</f>
        <v>#REF!</v>
      </c>
      <c r="F171" s="160" t="e">
        <f>'2'!#REF!</f>
        <v>#REF!</v>
      </c>
      <c r="G171" s="162" t="e">
        <f>'3'!#REF!</f>
        <v>#REF!</v>
      </c>
      <c r="H171" s="160" t="e">
        <f>'4'!#REF!</f>
        <v>#REF!</v>
      </c>
      <c r="I171" s="162" t="e">
        <f>'5'!#REF!</f>
        <v>#REF!</v>
      </c>
      <c r="J171" s="162" t="e">
        <f>'6'!#REF!</f>
        <v>#REF!</v>
      </c>
      <c r="K171" s="162" t="e">
        <f>'7'!#REF!</f>
        <v>#REF!</v>
      </c>
      <c r="L171" s="162" t="e">
        <f>'8'!#REF!</f>
        <v>#REF!</v>
      </c>
      <c r="M171" s="162" t="e">
        <f>'9'!#REF!</f>
        <v>#REF!</v>
      </c>
      <c r="N171" s="162" t="e">
        <f>'10'!#REF!</f>
        <v>#REF!</v>
      </c>
      <c r="O171" s="162" t="e">
        <f>'11'!#REF!</f>
        <v>#REF!</v>
      </c>
      <c r="P171" s="162" t="e">
        <f>'12'!#REF!</f>
        <v>#REF!</v>
      </c>
      <c r="Q171" s="162" t="e">
        <f>'13'!#REF!</f>
        <v>#REF!</v>
      </c>
      <c r="R171" s="162" t="e">
        <f>'14'!#REF!</f>
        <v>#REF!</v>
      </c>
      <c r="S171" s="162" t="e">
        <f>'15'!#REF!</f>
        <v>#REF!</v>
      </c>
      <c r="T171" s="162" t="e">
        <f>'16'!#REF!</f>
        <v>#REF!</v>
      </c>
      <c r="U171" s="162" t="e">
        <f>'17'!#REF!</f>
        <v>#REF!</v>
      </c>
      <c r="V171" s="162" t="e">
        <f>'18'!#REF!</f>
        <v>#REF!</v>
      </c>
      <c r="W171" s="162" t="e">
        <f>'19'!#REF!</f>
        <v>#REF!</v>
      </c>
      <c r="X171" s="162" t="e">
        <f>'20'!#REF!</f>
        <v>#REF!</v>
      </c>
      <c r="Y171" s="162" t="e">
        <f>'21'!#REF!</f>
        <v>#REF!</v>
      </c>
      <c r="Z171" s="162" t="e">
        <f>'22'!#REF!</f>
        <v>#REF!</v>
      </c>
      <c r="AA171" s="162" t="e">
        <f>'23'!#REF!</f>
        <v>#REF!</v>
      </c>
      <c r="AB171" s="162" t="e">
        <f>'24'!#REF!</f>
        <v>#REF!</v>
      </c>
      <c r="AC171" s="162" t="e">
        <f>'25'!#REF!</f>
        <v>#REF!</v>
      </c>
      <c r="AD171" s="162" t="e">
        <f>'26'!#REF!</f>
        <v>#REF!</v>
      </c>
      <c r="AE171" s="162" t="e">
        <f>'27'!#REF!</f>
        <v>#REF!</v>
      </c>
      <c r="AF171" s="162" t="e">
        <f>'28'!#REF!</f>
        <v>#REF!</v>
      </c>
      <c r="AG171" s="162" t="e">
        <f>'29'!#REF!</f>
        <v>#REF!</v>
      </c>
      <c r="AH171" s="162" t="e">
        <f>'30'!#REF!</f>
        <v>#REF!</v>
      </c>
      <c r="AI171" s="162" t="e">
        <f>'31'!#REF!</f>
        <v>#REF!</v>
      </c>
      <c r="AJ171" s="162" t="e">
        <f>'32'!#REF!</f>
        <v>#REF!</v>
      </c>
      <c r="AK171" s="162" t="e">
        <f>'33'!#REF!</f>
        <v>#REF!</v>
      </c>
      <c r="AL171" s="162" t="e">
        <f>'34'!#REF!</f>
        <v>#REF!</v>
      </c>
      <c r="AM171" s="162" t="e">
        <f>'35'!#REF!</f>
        <v>#REF!</v>
      </c>
      <c r="AN171" s="162" t="str">
        <f>'36'!AI170</f>
        <v/>
      </c>
      <c r="AO171" s="162" t="str">
        <f>'37'!AI171</f>
        <v/>
      </c>
      <c r="AP171" s="162" t="str">
        <f>'38'!AI171</f>
        <v/>
      </c>
      <c r="AQ171" s="162" t="str">
        <f>'39'!AI171</f>
        <v/>
      </c>
      <c r="AR171" s="162" t="str">
        <f>'40'!AI171</f>
        <v/>
      </c>
    </row>
    <row r="172" spans="2:44" ht="18" hidden="1" x14ac:dyDescent="0.25">
      <c r="C172" s="140">
        <f>Référentiel!C162</f>
        <v>0</v>
      </c>
      <c r="D172" s="124" t="str">
        <f t="shared" si="8"/>
        <v/>
      </c>
      <c r="E172" s="162" t="e">
        <f>'1'!#REF!</f>
        <v>#REF!</v>
      </c>
      <c r="F172" s="160" t="e">
        <f>'2'!#REF!</f>
        <v>#REF!</v>
      </c>
      <c r="G172" s="162" t="e">
        <f>'3'!#REF!</f>
        <v>#REF!</v>
      </c>
      <c r="H172" s="160" t="e">
        <f>'4'!#REF!</f>
        <v>#REF!</v>
      </c>
      <c r="I172" s="162" t="e">
        <f>'5'!#REF!</f>
        <v>#REF!</v>
      </c>
      <c r="J172" s="162" t="e">
        <f>'6'!#REF!</f>
        <v>#REF!</v>
      </c>
      <c r="K172" s="162" t="e">
        <f>'7'!#REF!</f>
        <v>#REF!</v>
      </c>
      <c r="L172" s="162" t="e">
        <f>'8'!#REF!</f>
        <v>#REF!</v>
      </c>
      <c r="M172" s="162" t="e">
        <f>'9'!#REF!</f>
        <v>#REF!</v>
      </c>
      <c r="N172" s="162" t="e">
        <f>'10'!#REF!</f>
        <v>#REF!</v>
      </c>
      <c r="O172" s="162" t="e">
        <f>'11'!#REF!</f>
        <v>#REF!</v>
      </c>
      <c r="P172" s="162" t="e">
        <f>'12'!#REF!</f>
        <v>#REF!</v>
      </c>
      <c r="Q172" s="162" t="e">
        <f>'13'!#REF!</f>
        <v>#REF!</v>
      </c>
      <c r="R172" s="162" t="e">
        <f>'14'!#REF!</f>
        <v>#REF!</v>
      </c>
      <c r="S172" s="162" t="e">
        <f>'15'!#REF!</f>
        <v>#REF!</v>
      </c>
      <c r="T172" s="162" t="e">
        <f>'16'!#REF!</f>
        <v>#REF!</v>
      </c>
      <c r="U172" s="162" t="e">
        <f>'17'!#REF!</f>
        <v>#REF!</v>
      </c>
      <c r="V172" s="162" t="e">
        <f>'18'!#REF!</f>
        <v>#REF!</v>
      </c>
      <c r="W172" s="162" t="e">
        <f>'19'!#REF!</f>
        <v>#REF!</v>
      </c>
      <c r="X172" s="162" t="e">
        <f>'20'!#REF!</f>
        <v>#REF!</v>
      </c>
      <c r="Y172" s="162" t="e">
        <f>'21'!#REF!</f>
        <v>#REF!</v>
      </c>
      <c r="Z172" s="162" t="e">
        <f>'22'!#REF!</f>
        <v>#REF!</v>
      </c>
      <c r="AA172" s="162" t="e">
        <f>'23'!#REF!</f>
        <v>#REF!</v>
      </c>
      <c r="AB172" s="162" t="e">
        <f>'24'!#REF!</f>
        <v>#REF!</v>
      </c>
      <c r="AC172" s="162" t="e">
        <f>'25'!#REF!</f>
        <v>#REF!</v>
      </c>
      <c r="AD172" s="162" t="e">
        <f>'26'!#REF!</f>
        <v>#REF!</v>
      </c>
      <c r="AE172" s="162" t="e">
        <f>'27'!#REF!</f>
        <v>#REF!</v>
      </c>
      <c r="AF172" s="162" t="e">
        <f>'28'!#REF!</f>
        <v>#REF!</v>
      </c>
      <c r="AG172" s="162" t="e">
        <f>'29'!#REF!</f>
        <v>#REF!</v>
      </c>
      <c r="AH172" s="162" t="e">
        <f>'30'!#REF!</f>
        <v>#REF!</v>
      </c>
      <c r="AI172" s="162" t="e">
        <f>'31'!#REF!</f>
        <v>#REF!</v>
      </c>
      <c r="AJ172" s="162" t="e">
        <f>'32'!#REF!</f>
        <v>#REF!</v>
      </c>
      <c r="AK172" s="162" t="e">
        <f>'33'!#REF!</f>
        <v>#REF!</v>
      </c>
      <c r="AL172" s="162" t="e">
        <f>'34'!#REF!</f>
        <v>#REF!</v>
      </c>
      <c r="AM172" s="162" t="e">
        <f>'35'!#REF!</f>
        <v>#REF!</v>
      </c>
      <c r="AN172" s="162" t="str">
        <f>'36'!AI171</f>
        <v/>
      </c>
      <c r="AO172" s="162" t="str">
        <f>'37'!AI172</f>
        <v/>
      </c>
      <c r="AP172" s="162" t="str">
        <f>'38'!AI172</f>
        <v/>
      </c>
      <c r="AQ172" s="162" t="str">
        <f>'39'!AI172</f>
        <v/>
      </c>
      <c r="AR172" s="162" t="str">
        <f>'40'!AI172</f>
        <v/>
      </c>
    </row>
    <row r="173" spans="2:44" ht="15.75" hidden="1" x14ac:dyDescent="0.25">
      <c r="B173" s="113"/>
      <c r="C173" s="141"/>
      <c r="D173" s="129"/>
      <c r="E173" s="165"/>
      <c r="F173" s="161"/>
      <c r="G173" s="165"/>
      <c r="H173" s="161"/>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row>
    <row r="174" spans="2:44" ht="15.75" hidden="1" x14ac:dyDescent="0.25">
      <c r="C174" s="142">
        <f>Référentiel!C164</f>
        <v>0</v>
      </c>
      <c r="D174" s="116" t="str">
        <f t="shared" ref="D174:D189" si="9">IFERROR(AVERAGE(E174:AR174),"")</f>
        <v/>
      </c>
      <c r="E174" s="120" t="e">
        <f>'1'!#REF!</f>
        <v>#REF!</v>
      </c>
      <c r="F174" s="108" t="e">
        <f>'2'!#REF!</f>
        <v>#REF!</v>
      </c>
      <c r="G174" s="104" t="e">
        <f>'3'!#REF!</f>
        <v>#REF!</v>
      </c>
      <c r="H174" s="108" t="e">
        <f>'4'!#REF!</f>
        <v>#REF!</v>
      </c>
      <c r="I174" s="104" t="e">
        <f>'5'!#REF!</f>
        <v>#REF!</v>
      </c>
      <c r="J174" s="104" t="e">
        <f>'6'!#REF!</f>
        <v>#REF!</v>
      </c>
      <c r="K174" s="104" t="e">
        <f>'7'!#REF!</f>
        <v>#REF!</v>
      </c>
      <c r="L174" s="104" t="e">
        <f>'8'!#REF!</f>
        <v>#REF!</v>
      </c>
      <c r="M174" s="104" t="e">
        <f>'9'!#REF!</f>
        <v>#REF!</v>
      </c>
      <c r="N174" s="104" t="e">
        <f>'10'!#REF!</f>
        <v>#REF!</v>
      </c>
      <c r="O174" s="104" t="e">
        <f>'11'!#REF!</f>
        <v>#REF!</v>
      </c>
      <c r="P174" s="104" t="e">
        <f>'12'!#REF!</f>
        <v>#REF!</v>
      </c>
      <c r="Q174" s="104" t="e">
        <f>'13'!#REF!</f>
        <v>#REF!</v>
      </c>
      <c r="R174" s="104" t="e">
        <f>'14'!#REF!</f>
        <v>#REF!</v>
      </c>
      <c r="S174" s="104" t="e">
        <f>'15'!#REF!</f>
        <v>#REF!</v>
      </c>
      <c r="T174" s="104" t="e">
        <f>'16'!#REF!</f>
        <v>#REF!</v>
      </c>
      <c r="U174" s="104" t="e">
        <f>'17'!#REF!</f>
        <v>#REF!</v>
      </c>
      <c r="V174" s="104" t="e">
        <f>'18'!#REF!</f>
        <v>#REF!</v>
      </c>
      <c r="W174" s="104" t="e">
        <f>'19'!#REF!</f>
        <v>#REF!</v>
      </c>
      <c r="X174" s="104" t="e">
        <f>'20'!#REF!</f>
        <v>#REF!</v>
      </c>
      <c r="Y174" s="104" t="e">
        <f>'21'!#REF!</f>
        <v>#REF!</v>
      </c>
      <c r="Z174" s="104" t="e">
        <f>'22'!#REF!</f>
        <v>#REF!</v>
      </c>
      <c r="AA174" s="104" t="e">
        <f>'23'!#REF!</f>
        <v>#REF!</v>
      </c>
      <c r="AB174" s="104" t="e">
        <f>'24'!#REF!</f>
        <v>#REF!</v>
      </c>
      <c r="AC174" s="104" t="e">
        <f>'25'!#REF!</f>
        <v>#REF!</v>
      </c>
      <c r="AD174" s="104" t="e">
        <f>'26'!#REF!</f>
        <v>#REF!</v>
      </c>
      <c r="AE174" s="104" t="e">
        <f>'27'!#REF!</f>
        <v>#REF!</v>
      </c>
      <c r="AF174" s="104" t="e">
        <f>'28'!#REF!</f>
        <v>#REF!</v>
      </c>
      <c r="AG174" s="104" t="e">
        <f>'29'!#REF!</f>
        <v>#REF!</v>
      </c>
      <c r="AH174" s="104" t="e">
        <f>'30'!#REF!</f>
        <v>#REF!</v>
      </c>
      <c r="AI174" s="104" t="e">
        <f>'31'!#REF!</f>
        <v>#REF!</v>
      </c>
      <c r="AJ174" s="104" t="e">
        <f>'32'!#REF!</f>
        <v>#REF!</v>
      </c>
      <c r="AK174" s="104" t="e">
        <f>'33'!#REF!</f>
        <v>#REF!</v>
      </c>
      <c r="AL174" s="104" t="e">
        <f>'34'!#REF!</f>
        <v>#REF!</v>
      </c>
      <c r="AM174" s="104" t="e">
        <f>'35'!#REF!</f>
        <v>#REF!</v>
      </c>
      <c r="AN174" s="104" t="str">
        <f>'36'!AH173</f>
        <v/>
      </c>
      <c r="AO174" s="104" t="str">
        <f>'37'!AH174</f>
        <v/>
      </c>
      <c r="AP174" s="104" t="str">
        <f>'38'!AH174</f>
        <v/>
      </c>
      <c r="AQ174" s="104" t="str">
        <f>'39'!AH174</f>
        <v/>
      </c>
      <c r="AR174" s="104" t="str">
        <f>'40'!AH174</f>
        <v/>
      </c>
    </row>
    <row r="175" spans="2:44" ht="18" hidden="1" x14ac:dyDescent="0.25">
      <c r="C175" s="131">
        <f>Référentiel!C165</f>
        <v>0</v>
      </c>
      <c r="D175" s="124" t="str">
        <f t="shared" si="9"/>
        <v/>
      </c>
      <c r="E175" s="162" t="e">
        <f>'1'!#REF!</f>
        <v>#REF!</v>
      </c>
      <c r="F175" s="160" t="e">
        <f>'2'!#REF!</f>
        <v>#REF!</v>
      </c>
      <c r="G175" s="162" t="e">
        <f>'3'!#REF!</f>
        <v>#REF!</v>
      </c>
      <c r="H175" s="160" t="e">
        <f>'4'!#REF!</f>
        <v>#REF!</v>
      </c>
      <c r="I175" s="162" t="e">
        <f>'5'!#REF!</f>
        <v>#REF!</v>
      </c>
      <c r="J175" s="162" t="e">
        <f>'6'!#REF!</f>
        <v>#REF!</v>
      </c>
      <c r="K175" s="162" t="e">
        <f>'7'!#REF!</f>
        <v>#REF!</v>
      </c>
      <c r="L175" s="162" t="e">
        <f>'8'!#REF!</f>
        <v>#REF!</v>
      </c>
      <c r="M175" s="162" t="e">
        <f>'9'!#REF!</f>
        <v>#REF!</v>
      </c>
      <c r="N175" s="162" t="e">
        <f>'10'!#REF!</f>
        <v>#REF!</v>
      </c>
      <c r="O175" s="162" t="e">
        <f>'11'!#REF!</f>
        <v>#REF!</v>
      </c>
      <c r="P175" s="162" t="e">
        <f>'12'!#REF!</f>
        <v>#REF!</v>
      </c>
      <c r="Q175" s="162" t="e">
        <f>'13'!#REF!</f>
        <v>#REF!</v>
      </c>
      <c r="R175" s="162" t="e">
        <f>'14'!#REF!</f>
        <v>#REF!</v>
      </c>
      <c r="S175" s="162" t="e">
        <f>'15'!#REF!</f>
        <v>#REF!</v>
      </c>
      <c r="T175" s="162" t="e">
        <f>'16'!#REF!</f>
        <v>#REF!</v>
      </c>
      <c r="U175" s="162" t="e">
        <f>'17'!#REF!</f>
        <v>#REF!</v>
      </c>
      <c r="V175" s="162" t="e">
        <f>'18'!#REF!</f>
        <v>#REF!</v>
      </c>
      <c r="W175" s="162" t="e">
        <f>'19'!#REF!</f>
        <v>#REF!</v>
      </c>
      <c r="X175" s="162" t="e">
        <f>'20'!#REF!</f>
        <v>#REF!</v>
      </c>
      <c r="Y175" s="162" t="e">
        <f>'21'!#REF!</f>
        <v>#REF!</v>
      </c>
      <c r="Z175" s="162" t="e">
        <f>'22'!#REF!</f>
        <v>#REF!</v>
      </c>
      <c r="AA175" s="162" t="e">
        <f>'23'!#REF!</f>
        <v>#REF!</v>
      </c>
      <c r="AB175" s="162" t="e">
        <f>'24'!#REF!</f>
        <v>#REF!</v>
      </c>
      <c r="AC175" s="162" t="e">
        <f>'25'!#REF!</f>
        <v>#REF!</v>
      </c>
      <c r="AD175" s="162" t="e">
        <f>'26'!#REF!</f>
        <v>#REF!</v>
      </c>
      <c r="AE175" s="162" t="e">
        <f>'27'!#REF!</f>
        <v>#REF!</v>
      </c>
      <c r="AF175" s="162" t="e">
        <f>'28'!#REF!</f>
        <v>#REF!</v>
      </c>
      <c r="AG175" s="162" t="e">
        <f>'29'!#REF!</f>
        <v>#REF!</v>
      </c>
      <c r="AH175" s="162" t="e">
        <f>'30'!#REF!</f>
        <v>#REF!</v>
      </c>
      <c r="AI175" s="162" t="e">
        <f>'31'!#REF!</f>
        <v>#REF!</v>
      </c>
      <c r="AJ175" s="162" t="e">
        <f>'32'!#REF!</f>
        <v>#REF!</v>
      </c>
      <c r="AK175" s="162" t="e">
        <f>'33'!#REF!</f>
        <v>#REF!</v>
      </c>
      <c r="AL175" s="162" t="e">
        <f>'34'!#REF!</f>
        <v>#REF!</v>
      </c>
      <c r="AM175" s="162" t="e">
        <f>'35'!#REF!</f>
        <v>#REF!</v>
      </c>
      <c r="AN175" s="162" t="str">
        <f>'36'!AI174</f>
        <v/>
      </c>
      <c r="AO175" s="162" t="str">
        <f>'37'!AI175</f>
        <v/>
      </c>
      <c r="AP175" s="162" t="str">
        <f>'38'!AI175</f>
        <v/>
      </c>
      <c r="AQ175" s="162" t="str">
        <f>'39'!AI175</f>
        <v/>
      </c>
      <c r="AR175" s="162" t="str">
        <f>'40'!AI175</f>
        <v/>
      </c>
    </row>
    <row r="176" spans="2:44" ht="18" hidden="1" x14ac:dyDescent="0.25">
      <c r="C176" s="131">
        <f>Référentiel!C166</f>
        <v>0</v>
      </c>
      <c r="D176" s="124" t="str">
        <f t="shared" si="9"/>
        <v/>
      </c>
      <c r="E176" s="162" t="e">
        <f>'1'!#REF!</f>
        <v>#REF!</v>
      </c>
      <c r="F176" s="160" t="e">
        <f>'2'!#REF!</f>
        <v>#REF!</v>
      </c>
      <c r="G176" s="162" t="e">
        <f>'3'!#REF!</f>
        <v>#REF!</v>
      </c>
      <c r="H176" s="160" t="e">
        <f>'4'!#REF!</f>
        <v>#REF!</v>
      </c>
      <c r="I176" s="162" t="e">
        <f>'5'!#REF!</f>
        <v>#REF!</v>
      </c>
      <c r="J176" s="162" t="e">
        <f>'6'!#REF!</f>
        <v>#REF!</v>
      </c>
      <c r="K176" s="162" t="e">
        <f>'7'!#REF!</f>
        <v>#REF!</v>
      </c>
      <c r="L176" s="162" t="e">
        <f>'8'!#REF!</f>
        <v>#REF!</v>
      </c>
      <c r="M176" s="162" t="e">
        <f>'9'!#REF!</f>
        <v>#REF!</v>
      </c>
      <c r="N176" s="162" t="e">
        <f>'10'!#REF!</f>
        <v>#REF!</v>
      </c>
      <c r="O176" s="162" t="e">
        <f>'11'!#REF!</f>
        <v>#REF!</v>
      </c>
      <c r="P176" s="162" t="e">
        <f>'12'!#REF!</f>
        <v>#REF!</v>
      </c>
      <c r="Q176" s="162" t="e">
        <f>'13'!#REF!</f>
        <v>#REF!</v>
      </c>
      <c r="R176" s="162" t="e">
        <f>'14'!#REF!</f>
        <v>#REF!</v>
      </c>
      <c r="S176" s="162" t="e">
        <f>'15'!#REF!</f>
        <v>#REF!</v>
      </c>
      <c r="T176" s="162" t="e">
        <f>'16'!#REF!</f>
        <v>#REF!</v>
      </c>
      <c r="U176" s="162" t="e">
        <f>'17'!#REF!</f>
        <v>#REF!</v>
      </c>
      <c r="V176" s="162" t="e">
        <f>'18'!#REF!</f>
        <v>#REF!</v>
      </c>
      <c r="W176" s="162" t="e">
        <f>'19'!#REF!</f>
        <v>#REF!</v>
      </c>
      <c r="X176" s="162" t="e">
        <f>'20'!#REF!</f>
        <v>#REF!</v>
      </c>
      <c r="Y176" s="162" t="e">
        <f>'21'!#REF!</f>
        <v>#REF!</v>
      </c>
      <c r="Z176" s="162" t="e">
        <f>'22'!#REF!</f>
        <v>#REF!</v>
      </c>
      <c r="AA176" s="162" t="e">
        <f>'23'!#REF!</f>
        <v>#REF!</v>
      </c>
      <c r="AB176" s="162" t="e">
        <f>'24'!#REF!</f>
        <v>#REF!</v>
      </c>
      <c r="AC176" s="162" t="e">
        <f>'25'!#REF!</f>
        <v>#REF!</v>
      </c>
      <c r="AD176" s="162" t="e">
        <f>'26'!#REF!</f>
        <v>#REF!</v>
      </c>
      <c r="AE176" s="162" t="e">
        <f>'27'!#REF!</f>
        <v>#REF!</v>
      </c>
      <c r="AF176" s="162" t="e">
        <f>'28'!#REF!</f>
        <v>#REF!</v>
      </c>
      <c r="AG176" s="162" t="e">
        <f>'29'!#REF!</f>
        <v>#REF!</v>
      </c>
      <c r="AH176" s="162" t="e">
        <f>'30'!#REF!</f>
        <v>#REF!</v>
      </c>
      <c r="AI176" s="162" t="e">
        <f>'31'!#REF!</f>
        <v>#REF!</v>
      </c>
      <c r="AJ176" s="162" t="e">
        <f>'32'!#REF!</f>
        <v>#REF!</v>
      </c>
      <c r="AK176" s="162" t="e">
        <f>'33'!#REF!</f>
        <v>#REF!</v>
      </c>
      <c r="AL176" s="162" t="e">
        <f>'34'!#REF!</f>
        <v>#REF!</v>
      </c>
      <c r="AM176" s="162" t="e">
        <f>'35'!#REF!</f>
        <v>#REF!</v>
      </c>
      <c r="AN176" s="162" t="str">
        <f>'36'!AI175</f>
        <v/>
      </c>
      <c r="AO176" s="162" t="str">
        <f>'37'!AI176</f>
        <v/>
      </c>
      <c r="AP176" s="162" t="str">
        <f>'38'!AI176</f>
        <v/>
      </c>
      <c r="AQ176" s="162" t="str">
        <f>'39'!AI176</f>
        <v/>
      </c>
      <c r="AR176" s="162" t="str">
        <f>'40'!AI176</f>
        <v/>
      </c>
    </row>
    <row r="177" spans="3:44" ht="18" hidden="1" x14ac:dyDescent="0.25">
      <c r="C177" s="131">
        <f>Référentiel!C167</f>
        <v>0</v>
      </c>
      <c r="D177" s="124" t="str">
        <f t="shared" si="9"/>
        <v/>
      </c>
      <c r="E177" s="162" t="e">
        <f>'1'!#REF!</f>
        <v>#REF!</v>
      </c>
      <c r="F177" s="160" t="e">
        <f>'2'!#REF!</f>
        <v>#REF!</v>
      </c>
      <c r="G177" s="162" t="e">
        <f>'3'!#REF!</f>
        <v>#REF!</v>
      </c>
      <c r="H177" s="160" t="e">
        <f>'4'!#REF!</f>
        <v>#REF!</v>
      </c>
      <c r="I177" s="162" t="e">
        <f>'5'!#REF!</f>
        <v>#REF!</v>
      </c>
      <c r="J177" s="162" t="e">
        <f>'6'!#REF!</f>
        <v>#REF!</v>
      </c>
      <c r="K177" s="162" t="e">
        <f>'7'!#REF!</f>
        <v>#REF!</v>
      </c>
      <c r="L177" s="162" t="e">
        <f>'8'!#REF!</f>
        <v>#REF!</v>
      </c>
      <c r="M177" s="162" t="e">
        <f>'9'!#REF!</f>
        <v>#REF!</v>
      </c>
      <c r="N177" s="162" t="e">
        <f>'10'!#REF!</f>
        <v>#REF!</v>
      </c>
      <c r="O177" s="162" t="e">
        <f>'11'!#REF!</f>
        <v>#REF!</v>
      </c>
      <c r="P177" s="162" t="e">
        <f>'12'!#REF!</f>
        <v>#REF!</v>
      </c>
      <c r="Q177" s="162" t="e">
        <f>'13'!#REF!</f>
        <v>#REF!</v>
      </c>
      <c r="R177" s="162" t="e">
        <f>'14'!#REF!</f>
        <v>#REF!</v>
      </c>
      <c r="S177" s="162" t="e">
        <f>'15'!#REF!</f>
        <v>#REF!</v>
      </c>
      <c r="T177" s="162" t="e">
        <f>'16'!#REF!</f>
        <v>#REF!</v>
      </c>
      <c r="U177" s="162" t="e">
        <f>'17'!#REF!</f>
        <v>#REF!</v>
      </c>
      <c r="V177" s="162" t="e">
        <f>'18'!#REF!</f>
        <v>#REF!</v>
      </c>
      <c r="W177" s="162" t="e">
        <f>'19'!#REF!</f>
        <v>#REF!</v>
      </c>
      <c r="X177" s="162" t="e">
        <f>'20'!#REF!</f>
        <v>#REF!</v>
      </c>
      <c r="Y177" s="162" t="e">
        <f>'21'!#REF!</f>
        <v>#REF!</v>
      </c>
      <c r="Z177" s="162" t="e">
        <f>'22'!#REF!</f>
        <v>#REF!</v>
      </c>
      <c r="AA177" s="162" t="e">
        <f>'23'!#REF!</f>
        <v>#REF!</v>
      </c>
      <c r="AB177" s="162" t="e">
        <f>'24'!#REF!</f>
        <v>#REF!</v>
      </c>
      <c r="AC177" s="162" t="e">
        <f>'25'!#REF!</f>
        <v>#REF!</v>
      </c>
      <c r="AD177" s="162" t="e">
        <f>'26'!#REF!</f>
        <v>#REF!</v>
      </c>
      <c r="AE177" s="162" t="e">
        <f>'27'!#REF!</f>
        <v>#REF!</v>
      </c>
      <c r="AF177" s="162" t="e">
        <f>'28'!#REF!</f>
        <v>#REF!</v>
      </c>
      <c r="AG177" s="162" t="e">
        <f>'29'!#REF!</f>
        <v>#REF!</v>
      </c>
      <c r="AH177" s="162" t="e">
        <f>'30'!#REF!</f>
        <v>#REF!</v>
      </c>
      <c r="AI177" s="162" t="e">
        <f>'31'!#REF!</f>
        <v>#REF!</v>
      </c>
      <c r="AJ177" s="162" t="e">
        <f>'32'!#REF!</f>
        <v>#REF!</v>
      </c>
      <c r="AK177" s="162" t="e">
        <f>'33'!#REF!</f>
        <v>#REF!</v>
      </c>
      <c r="AL177" s="162" t="e">
        <f>'34'!#REF!</f>
        <v>#REF!</v>
      </c>
      <c r="AM177" s="162" t="e">
        <f>'35'!#REF!</f>
        <v>#REF!</v>
      </c>
      <c r="AN177" s="162" t="str">
        <f>'36'!AI176</f>
        <v/>
      </c>
      <c r="AO177" s="162" t="str">
        <f>'37'!AI177</f>
        <v/>
      </c>
      <c r="AP177" s="162" t="str">
        <f>'38'!AI177</f>
        <v/>
      </c>
      <c r="AQ177" s="162" t="str">
        <f>'39'!AI177</f>
        <v/>
      </c>
      <c r="AR177" s="162" t="str">
        <f>'40'!AI177</f>
        <v/>
      </c>
    </row>
    <row r="178" spans="3:44" ht="18" hidden="1" x14ac:dyDescent="0.25">
      <c r="C178" s="131">
        <f>Référentiel!C168</f>
        <v>0</v>
      </c>
      <c r="D178" s="124" t="str">
        <f t="shared" si="9"/>
        <v/>
      </c>
      <c r="E178" s="162" t="e">
        <f>'1'!#REF!</f>
        <v>#REF!</v>
      </c>
      <c r="F178" s="160" t="e">
        <f>'2'!#REF!</f>
        <v>#REF!</v>
      </c>
      <c r="G178" s="162" t="e">
        <f>'3'!#REF!</f>
        <v>#REF!</v>
      </c>
      <c r="H178" s="160" t="e">
        <f>'4'!#REF!</f>
        <v>#REF!</v>
      </c>
      <c r="I178" s="162" t="e">
        <f>'5'!#REF!</f>
        <v>#REF!</v>
      </c>
      <c r="J178" s="162" t="e">
        <f>'6'!#REF!</f>
        <v>#REF!</v>
      </c>
      <c r="K178" s="162" t="e">
        <f>'7'!#REF!</f>
        <v>#REF!</v>
      </c>
      <c r="L178" s="162" t="e">
        <f>'8'!#REF!</f>
        <v>#REF!</v>
      </c>
      <c r="M178" s="162" t="e">
        <f>'9'!#REF!</f>
        <v>#REF!</v>
      </c>
      <c r="N178" s="162" t="e">
        <f>'10'!#REF!</f>
        <v>#REF!</v>
      </c>
      <c r="O178" s="162" t="e">
        <f>'11'!#REF!</f>
        <v>#REF!</v>
      </c>
      <c r="P178" s="162" t="e">
        <f>'12'!#REF!</f>
        <v>#REF!</v>
      </c>
      <c r="Q178" s="162" t="e">
        <f>'13'!#REF!</f>
        <v>#REF!</v>
      </c>
      <c r="R178" s="162" t="e">
        <f>'14'!#REF!</f>
        <v>#REF!</v>
      </c>
      <c r="S178" s="162" t="e">
        <f>'15'!#REF!</f>
        <v>#REF!</v>
      </c>
      <c r="T178" s="162" t="e">
        <f>'16'!#REF!</f>
        <v>#REF!</v>
      </c>
      <c r="U178" s="162" t="e">
        <f>'17'!#REF!</f>
        <v>#REF!</v>
      </c>
      <c r="V178" s="162" t="e">
        <f>'18'!#REF!</f>
        <v>#REF!</v>
      </c>
      <c r="W178" s="162" t="e">
        <f>'19'!#REF!</f>
        <v>#REF!</v>
      </c>
      <c r="X178" s="162" t="e">
        <f>'20'!#REF!</f>
        <v>#REF!</v>
      </c>
      <c r="Y178" s="162" t="e">
        <f>'21'!#REF!</f>
        <v>#REF!</v>
      </c>
      <c r="Z178" s="162" t="e">
        <f>'22'!#REF!</f>
        <v>#REF!</v>
      </c>
      <c r="AA178" s="162" t="e">
        <f>'23'!#REF!</f>
        <v>#REF!</v>
      </c>
      <c r="AB178" s="162" t="e">
        <f>'24'!#REF!</f>
        <v>#REF!</v>
      </c>
      <c r="AC178" s="162" t="e">
        <f>'25'!#REF!</f>
        <v>#REF!</v>
      </c>
      <c r="AD178" s="162" t="e">
        <f>'26'!#REF!</f>
        <v>#REF!</v>
      </c>
      <c r="AE178" s="162" t="e">
        <f>'27'!#REF!</f>
        <v>#REF!</v>
      </c>
      <c r="AF178" s="162" t="e">
        <f>'28'!#REF!</f>
        <v>#REF!</v>
      </c>
      <c r="AG178" s="162" t="e">
        <f>'29'!#REF!</f>
        <v>#REF!</v>
      </c>
      <c r="AH178" s="162" t="e">
        <f>'30'!#REF!</f>
        <v>#REF!</v>
      </c>
      <c r="AI178" s="162" t="e">
        <f>'31'!#REF!</f>
        <v>#REF!</v>
      </c>
      <c r="AJ178" s="162" t="e">
        <f>'32'!#REF!</f>
        <v>#REF!</v>
      </c>
      <c r="AK178" s="162" t="e">
        <f>'33'!#REF!</f>
        <v>#REF!</v>
      </c>
      <c r="AL178" s="162" t="e">
        <f>'34'!#REF!</f>
        <v>#REF!</v>
      </c>
      <c r="AM178" s="162" t="e">
        <f>'35'!#REF!</f>
        <v>#REF!</v>
      </c>
      <c r="AN178" s="162" t="str">
        <f>'36'!AI177</f>
        <v/>
      </c>
      <c r="AO178" s="162" t="str">
        <f>'37'!AI178</f>
        <v/>
      </c>
      <c r="AP178" s="162" t="str">
        <f>'38'!AI178</f>
        <v/>
      </c>
      <c r="AQ178" s="162" t="str">
        <f>'39'!AI178</f>
        <v/>
      </c>
      <c r="AR178" s="162" t="str">
        <f>'40'!AI178</f>
        <v/>
      </c>
    </row>
    <row r="179" spans="3:44" ht="18" hidden="1" x14ac:dyDescent="0.25">
      <c r="C179" s="131">
        <f>Référentiel!C169</f>
        <v>0</v>
      </c>
      <c r="D179" s="124" t="str">
        <f t="shared" si="9"/>
        <v/>
      </c>
      <c r="E179" s="162" t="e">
        <f>'1'!#REF!</f>
        <v>#REF!</v>
      </c>
      <c r="F179" s="160" t="e">
        <f>'2'!#REF!</f>
        <v>#REF!</v>
      </c>
      <c r="G179" s="162" t="e">
        <f>'3'!#REF!</f>
        <v>#REF!</v>
      </c>
      <c r="H179" s="160" t="e">
        <f>'4'!#REF!</f>
        <v>#REF!</v>
      </c>
      <c r="I179" s="162" t="e">
        <f>'5'!#REF!</f>
        <v>#REF!</v>
      </c>
      <c r="J179" s="162" t="e">
        <f>'6'!#REF!</f>
        <v>#REF!</v>
      </c>
      <c r="K179" s="162" t="e">
        <f>'7'!#REF!</f>
        <v>#REF!</v>
      </c>
      <c r="L179" s="162" t="e">
        <f>'8'!#REF!</f>
        <v>#REF!</v>
      </c>
      <c r="M179" s="162" t="e">
        <f>'9'!#REF!</f>
        <v>#REF!</v>
      </c>
      <c r="N179" s="162" t="e">
        <f>'10'!#REF!</f>
        <v>#REF!</v>
      </c>
      <c r="O179" s="162" t="e">
        <f>'11'!#REF!</f>
        <v>#REF!</v>
      </c>
      <c r="P179" s="162" t="e">
        <f>'12'!#REF!</f>
        <v>#REF!</v>
      </c>
      <c r="Q179" s="162" t="e">
        <f>'13'!#REF!</f>
        <v>#REF!</v>
      </c>
      <c r="R179" s="162" t="e">
        <f>'14'!#REF!</f>
        <v>#REF!</v>
      </c>
      <c r="S179" s="162" t="e">
        <f>'15'!#REF!</f>
        <v>#REF!</v>
      </c>
      <c r="T179" s="162" t="e">
        <f>'16'!#REF!</f>
        <v>#REF!</v>
      </c>
      <c r="U179" s="162" t="e">
        <f>'17'!#REF!</f>
        <v>#REF!</v>
      </c>
      <c r="V179" s="162" t="e">
        <f>'18'!#REF!</f>
        <v>#REF!</v>
      </c>
      <c r="W179" s="162" t="e">
        <f>'19'!#REF!</f>
        <v>#REF!</v>
      </c>
      <c r="X179" s="162" t="e">
        <f>'20'!#REF!</f>
        <v>#REF!</v>
      </c>
      <c r="Y179" s="162" t="e">
        <f>'21'!#REF!</f>
        <v>#REF!</v>
      </c>
      <c r="Z179" s="162" t="e">
        <f>'22'!#REF!</f>
        <v>#REF!</v>
      </c>
      <c r="AA179" s="162" t="e">
        <f>'23'!#REF!</f>
        <v>#REF!</v>
      </c>
      <c r="AB179" s="162" t="e">
        <f>'24'!#REF!</f>
        <v>#REF!</v>
      </c>
      <c r="AC179" s="162" t="e">
        <f>'25'!#REF!</f>
        <v>#REF!</v>
      </c>
      <c r="AD179" s="162" t="e">
        <f>'26'!#REF!</f>
        <v>#REF!</v>
      </c>
      <c r="AE179" s="162" t="e">
        <f>'27'!#REF!</f>
        <v>#REF!</v>
      </c>
      <c r="AF179" s="162" t="e">
        <f>'28'!#REF!</f>
        <v>#REF!</v>
      </c>
      <c r="AG179" s="162" t="e">
        <f>'29'!#REF!</f>
        <v>#REF!</v>
      </c>
      <c r="AH179" s="162" t="e">
        <f>'30'!#REF!</f>
        <v>#REF!</v>
      </c>
      <c r="AI179" s="162" t="e">
        <f>'31'!#REF!</f>
        <v>#REF!</v>
      </c>
      <c r="AJ179" s="162" t="e">
        <f>'32'!#REF!</f>
        <v>#REF!</v>
      </c>
      <c r="AK179" s="162" t="e">
        <f>'33'!#REF!</f>
        <v>#REF!</v>
      </c>
      <c r="AL179" s="162" t="e">
        <f>'34'!#REF!</f>
        <v>#REF!</v>
      </c>
      <c r="AM179" s="162" t="e">
        <f>'35'!#REF!</f>
        <v>#REF!</v>
      </c>
      <c r="AN179" s="162" t="str">
        <f>'36'!AI178</f>
        <v/>
      </c>
      <c r="AO179" s="162" t="str">
        <f>'37'!AI179</f>
        <v/>
      </c>
      <c r="AP179" s="162" t="str">
        <f>'38'!AI179</f>
        <v/>
      </c>
      <c r="AQ179" s="162" t="str">
        <f>'39'!AI179</f>
        <v/>
      </c>
      <c r="AR179" s="162" t="str">
        <f>'40'!AI179</f>
        <v/>
      </c>
    </row>
    <row r="180" spans="3:44" ht="18" hidden="1" x14ac:dyDescent="0.25">
      <c r="C180" s="131">
        <f>Référentiel!C170</f>
        <v>0</v>
      </c>
      <c r="D180" s="124" t="str">
        <f t="shared" si="9"/>
        <v/>
      </c>
      <c r="E180" s="162" t="e">
        <f>'1'!#REF!</f>
        <v>#REF!</v>
      </c>
      <c r="F180" s="160" t="e">
        <f>'2'!#REF!</f>
        <v>#REF!</v>
      </c>
      <c r="G180" s="162" t="e">
        <f>'3'!#REF!</f>
        <v>#REF!</v>
      </c>
      <c r="H180" s="160" t="e">
        <f>'4'!#REF!</f>
        <v>#REF!</v>
      </c>
      <c r="I180" s="162" t="e">
        <f>'5'!#REF!</f>
        <v>#REF!</v>
      </c>
      <c r="J180" s="162" t="e">
        <f>'6'!#REF!</f>
        <v>#REF!</v>
      </c>
      <c r="K180" s="162" t="e">
        <f>'7'!#REF!</f>
        <v>#REF!</v>
      </c>
      <c r="L180" s="162" t="e">
        <f>'8'!#REF!</f>
        <v>#REF!</v>
      </c>
      <c r="M180" s="162" t="e">
        <f>'9'!#REF!</f>
        <v>#REF!</v>
      </c>
      <c r="N180" s="162" t="e">
        <f>'10'!#REF!</f>
        <v>#REF!</v>
      </c>
      <c r="O180" s="162" t="e">
        <f>'11'!#REF!</f>
        <v>#REF!</v>
      </c>
      <c r="P180" s="162" t="e">
        <f>'12'!#REF!</f>
        <v>#REF!</v>
      </c>
      <c r="Q180" s="162" t="e">
        <f>'13'!#REF!</f>
        <v>#REF!</v>
      </c>
      <c r="R180" s="162" t="e">
        <f>'14'!#REF!</f>
        <v>#REF!</v>
      </c>
      <c r="S180" s="162" t="e">
        <f>'15'!#REF!</f>
        <v>#REF!</v>
      </c>
      <c r="T180" s="162" t="e">
        <f>'16'!#REF!</f>
        <v>#REF!</v>
      </c>
      <c r="U180" s="162" t="e">
        <f>'17'!#REF!</f>
        <v>#REF!</v>
      </c>
      <c r="V180" s="162" t="e">
        <f>'18'!#REF!</f>
        <v>#REF!</v>
      </c>
      <c r="W180" s="162" t="e">
        <f>'19'!#REF!</f>
        <v>#REF!</v>
      </c>
      <c r="X180" s="162" t="e">
        <f>'20'!#REF!</f>
        <v>#REF!</v>
      </c>
      <c r="Y180" s="162" t="e">
        <f>'21'!#REF!</f>
        <v>#REF!</v>
      </c>
      <c r="Z180" s="162" t="e">
        <f>'22'!#REF!</f>
        <v>#REF!</v>
      </c>
      <c r="AA180" s="162" t="e">
        <f>'23'!#REF!</f>
        <v>#REF!</v>
      </c>
      <c r="AB180" s="162" t="e">
        <f>'24'!#REF!</f>
        <v>#REF!</v>
      </c>
      <c r="AC180" s="162" t="e">
        <f>'25'!#REF!</f>
        <v>#REF!</v>
      </c>
      <c r="AD180" s="162" t="e">
        <f>'26'!#REF!</f>
        <v>#REF!</v>
      </c>
      <c r="AE180" s="162" t="e">
        <f>'27'!#REF!</f>
        <v>#REF!</v>
      </c>
      <c r="AF180" s="162" t="e">
        <f>'28'!#REF!</f>
        <v>#REF!</v>
      </c>
      <c r="AG180" s="162" t="e">
        <f>'29'!#REF!</f>
        <v>#REF!</v>
      </c>
      <c r="AH180" s="162" t="e">
        <f>'30'!#REF!</f>
        <v>#REF!</v>
      </c>
      <c r="AI180" s="162" t="e">
        <f>'31'!#REF!</f>
        <v>#REF!</v>
      </c>
      <c r="AJ180" s="162" t="e">
        <f>'32'!#REF!</f>
        <v>#REF!</v>
      </c>
      <c r="AK180" s="162" t="e">
        <f>'33'!#REF!</f>
        <v>#REF!</v>
      </c>
      <c r="AL180" s="162" t="e">
        <f>'34'!#REF!</f>
        <v>#REF!</v>
      </c>
      <c r="AM180" s="162" t="e">
        <f>'35'!#REF!</f>
        <v>#REF!</v>
      </c>
      <c r="AN180" s="162" t="str">
        <f>'36'!AI179</f>
        <v/>
      </c>
      <c r="AO180" s="162" t="str">
        <f>'37'!AI180</f>
        <v/>
      </c>
      <c r="AP180" s="162" t="str">
        <f>'38'!AI180</f>
        <v/>
      </c>
      <c r="AQ180" s="162" t="str">
        <f>'39'!AI180</f>
        <v/>
      </c>
      <c r="AR180" s="162" t="str">
        <f>'40'!AI180</f>
        <v/>
      </c>
    </row>
    <row r="181" spans="3:44" ht="18" hidden="1" x14ac:dyDescent="0.25">
      <c r="C181" s="131">
        <f>Référentiel!C171</f>
        <v>0</v>
      </c>
      <c r="D181" s="124" t="str">
        <f t="shared" si="9"/>
        <v/>
      </c>
      <c r="E181" s="162" t="e">
        <f>'1'!#REF!</f>
        <v>#REF!</v>
      </c>
      <c r="F181" s="160" t="e">
        <f>'2'!#REF!</f>
        <v>#REF!</v>
      </c>
      <c r="G181" s="162" t="e">
        <f>'3'!#REF!</f>
        <v>#REF!</v>
      </c>
      <c r="H181" s="160" t="e">
        <f>'4'!#REF!</f>
        <v>#REF!</v>
      </c>
      <c r="I181" s="162" t="e">
        <f>'5'!#REF!</f>
        <v>#REF!</v>
      </c>
      <c r="J181" s="162" t="e">
        <f>'6'!#REF!</f>
        <v>#REF!</v>
      </c>
      <c r="K181" s="162" t="e">
        <f>'7'!#REF!</f>
        <v>#REF!</v>
      </c>
      <c r="L181" s="162" t="e">
        <f>'8'!#REF!</f>
        <v>#REF!</v>
      </c>
      <c r="M181" s="162" t="e">
        <f>'9'!#REF!</f>
        <v>#REF!</v>
      </c>
      <c r="N181" s="162" t="e">
        <f>'10'!#REF!</f>
        <v>#REF!</v>
      </c>
      <c r="O181" s="162" t="e">
        <f>'11'!#REF!</f>
        <v>#REF!</v>
      </c>
      <c r="P181" s="162" t="e">
        <f>'12'!#REF!</f>
        <v>#REF!</v>
      </c>
      <c r="Q181" s="162" t="e">
        <f>'13'!#REF!</f>
        <v>#REF!</v>
      </c>
      <c r="R181" s="162" t="e">
        <f>'14'!#REF!</f>
        <v>#REF!</v>
      </c>
      <c r="S181" s="162" t="e">
        <f>'15'!#REF!</f>
        <v>#REF!</v>
      </c>
      <c r="T181" s="162" t="e">
        <f>'16'!#REF!</f>
        <v>#REF!</v>
      </c>
      <c r="U181" s="162" t="e">
        <f>'17'!#REF!</f>
        <v>#REF!</v>
      </c>
      <c r="V181" s="162" t="e">
        <f>'18'!#REF!</f>
        <v>#REF!</v>
      </c>
      <c r="W181" s="162" t="e">
        <f>'19'!#REF!</f>
        <v>#REF!</v>
      </c>
      <c r="X181" s="162" t="e">
        <f>'20'!#REF!</f>
        <v>#REF!</v>
      </c>
      <c r="Y181" s="162" t="e">
        <f>'21'!#REF!</f>
        <v>#REF!</v>
      </c>
      <c r="Z181" s="162" t="e">
        <f>'22'!#REF!</f>
        <v>#REF!</v>
      </c>
      <c r="AA181" s="162" t="e">
        <f>'23'!#REF!</f>
        <v>#REF!</v>
      </c>
      <c r="AB181" s="162" t="e">
        <f>'24'!#REF!</f>
        <v>#REF!</v>
      </c>
      <c r="AC181" s="162" t="e">
        <f>'25'!#REF!</f>
        <v>#REF!</v>
      </c>
      <c r="AD181" s="162" t="e">
        <f>'26'!#REF!</f>
        <v>#REF!</v>
      </c>
      <c r="AE181" s="162" t="e">
        <f>'27'!#REF!</f>
        <v>#REF!</v>
      </c>
      <c r="AF181" s="162" t="e">
        <f>'28'!#REF!</f>
        <v>#REF!</v>
      </c>
      <c r="AG181" s="162" t="e">
        <f>'29'!#REF!</f>
        <v>#REF!</v>
      </c>
      <c r="AH181" s="162" t="e">
        <f>'30'!#REF!</f>
        <v>#REF!</v>
      </c>
      <c r="AI181" s="162" t="e">
        <f>'31'!#REF!</f>
        <v>#REF!</v>
      </c>
      <c r="AJ181" s="162" t="e">
        <f>'32'!#REF!</f>
        <v>#REF!</v>
      </c>
      <c r="AK181" s="162" t="e">
        <f>'33'!#REF!</f>
        <v>#REF!</v>
      </c>
      <c r="AL181" s="162" t="e">
        <f>'34'!#REF!</f>
        <v>#REF!</v>
      </c>
      <c r="AM181" s="162" t="e">
        <f>'35'!#REF!</f>
        <v>#REF!</v>
      </c>
      <c r="AN181" s="162" t="str">
        <f>'36'!AI180</f>
        <v/>
      </c>
      <c r="AO181" s="162" t="str">
        <f>'37'!AI181</f>
        <v/>
      </c>
      <c r="AP181" s="162" t="str">
        <f>'38'!AI181</f>
        <v/>
      </c>
      <c r="AQ181" s="162" t="str">
        <f>'39'!AI181</f>
        <v/>
      </c>
      <c r="AR181" s="162" t="str">
        <f>'40'!AI181</f>
        <v/>
      </c>
    </row>
    <row r="182" spans="3:44" ht="18" hidden="1" x14ac:dyDescent="0.25">
      <c r="C182" s="131">
        <f>Référentiel!C172</f>
        <v>0</v>
      </c>
      <c r="D182" s="124" t="str">
        <f t="shared" si="9"/>
        <v/>
      </c>
      <c r="E182" s="162" t="e">
        <f>'1'!#REF!</f>
        <v>#REF!</v>
      </c>
      <c r="F182" s="160" t="e">
        <f>'2'!#REF!</f>
        <v>#REF!</v>
      </c>
      <c r="G182" s="162" t="e">
        <f>'3'!#REF!</f>
        <v>#REF!</v>
      </c>
      <c r="H182" s="160" t="e">
        <f>'4'!#REF!</f>
        <v>#REF!</v>
      </c>
      <c r="I182" s="162" t="e">
        <f>'5'!#REF!</f>
        <v>#REF!</v>
      </c>
      <c r="J182" s="162" t="e">
        <f>'6'!#REF!</f>
        <v>#REF!</v>
      </c>
      <c r="K182" s="162" t="e">
        <f>'7'!#REF!</f>
        <v>#REF!</v>
      </c>
      <c r="L182" s="162" t="e">
        <f>'8'!#REF!</f>
        <v>#REF!</v>
      </c>
      <c r="M182" s="162" t="e">
        <f>'9'!#REF!</f>
        <v>#REF!</v>
      </c>
      <c r="N182" s="162" t="e">
        <f>'10'!#REF!</f>
        <v>#REF!</v>
      </c>
      <c r="O182" s="162" t="e">
        <f>'11'!#REF!</f>
        <v>#REF!</v>
      </c>
      <c r="P182" s="162" t="e">
        <f>'12'!#REF!</f>
        <v>#REF!</v>
      </c>
      <c r="Q182" s="162" t="e">
        <f>'13'!#REF!</f>
        <v>#REF!</v>
      </c>
      <c r="R182" s="162" t="e">
        <f>'14'!#REF!</f>
        <v>#REF!</v>
      </c>
      <c r="S182" s="162" t="e">
        <f>'15'!#REF!</f>
        <v>#REF!</v>
      </c>
      <c r="T182" s="162" t="e">
        <f>'16'!#REF!</f>
        <v>#REF!</v>
      </c>
      <c r="U182" s="162" t="e">
        <f>'17'!#REF!</f>
        <v>#REF!</v>
      </c>
      <c r="V182" s="162" t="e">
        <f>'18'!#REF!</f>
        <v>#REF!</v>
      </c>
      <c r="W182" s="162" t="e">
        <f>'19'!#REF!</f>
        <v>#REF!</v>
      </c>
      <c r="X182" s="162" t="e">
        <f>'20'!#REF!</f>
        <v>#REF!</v>
      </c>
      <c r="Y182" s="162" t="e">
        <f>'21'!#REF!</f>
        <v>#REF!</v>
      </c>
      <c r="Z182" s="162" t="e">
        <f>'22'!#REF!</f>
        <v>#REF!</v>
      </c>
      <c r="AA182" s="162" t="e">
        <f>'23'!#REF!</f>
        <v>#REF!</v>
      </c>
      <c r="AB182" s="162" t="e">
        <f>'24'!#REF!</f>
        <v>#REF!</v>
      </c>
      <c r="AC182" s="162" t="e">
        <f>'25'!#REF!</f>
        <v>#REF!</v>
      </c>
      <c r="AD182" s="162" t="e">
        <f>'26'!#REF!</f>
        <v>#REF!</v>
      </c>
      <c r="AE182" s="162" t="e">
        <f>'27'!#REF!</f>
        <v>#REF!</v>
      </c>
      <c r="AF182" s="162" t="e">
        <f>'28'!#REF!</f>
        <v>#REF!</v>
      </c>
      <c r="AG182" s="162" t="e">
        <f>'29'!#REF!</f>
        <v>#REF!</v>
      </c>
      <c r="AH182" s="162" t="e">
        <f>'30'!#REF!</f>
        <v>#REF!</v>
      </c>
      <c r="AI182" s="162" t="e">
        <f>'31'!#REF!</f>
        <v>#REF!</v>
      </c>
      <c r="AJ182" s="162" t="e">
        <f>'32'!#REF!</f>
        <v>#REF!</v>
      </c>
      <c r="AK182" s="162" t="e">
        <f>'33'!#REF!</f>
        <v>#REF!</v>
      </c>
      <c r="AL182" s="162" t="e">
        <f>'34'!#REF!</f>
        <v>#REF!</v>
      </c>
      <c r="AM182" s="162" t="e">
        <f>'35'!#REF!</f>
        <v>#REF!</v>
      </c>
      <c r="AN182" s="162" t="str">
        <f>'36'!AI181</f>
        <v/>
      </c>
      <c r="AO182" s="162" t="str">
        <f>'37'!AI182</f>
        <v/>
      </c>
      <c r="AP182" s="162" t="str">
        <f>'38'!AI182</f>
        <v/>
      </c>
      <c r="AQ182" s="162" t="str">
        <f>'39'!AI182</f>
        <v/>
      </c>
      <c r="AR182" s="162" t="str">
        <f>'40'!AI182</f>
        <v/>
      </c>
    </row>
    <row r="183" spans="3:44" ht="18" hidden="1" x14ac:dyDescent="0.25">
      <c r="C183" s="131">
        <f>Référentiel!C173</f>
        <v>0</v>
      </c>
      <c r="D183" s="124" t="str">
        <f t="shared" si="9"/>
        <v/>
      </c>
      <c r="E183" s="162" t="e">
        <f>'1'!#REF!</f>
        <v>#REF!</v>
      </c>
      <c r="F183" s="160" t="e">
        <f>'2'!#REF!</f>
        <v>#REF!</v>
      </c>
      <c r="G183" s="162" t="e">
        <f>'3'!#REF!</f>
        <v>#REF!</v>
      </c>
      <c r="H183" s="160" t="e">
        <f>'4'!#REF!</f>
        <v>#REF!</v>
      </c>
      <c r="I183" s="162" t="e">
        <f>'5'!#REF!</f>
        <v>#REF!</v>
      </c>
      <c r="J183" s="162" t="e">
        <f>'6'!#REF!</f>
        <v>#REF!</v>
      </c>
      <c r="K183" s="162" t="e">
        <f>'7'!#REF!</f>
        <v>#REF!</v>
      </c>
      <c r="L183" s="162" t="e">
        <f>'8'!#REF!</f>
        <v>#REF!</v>
      </c>
      <c r="M183" s="162" t="e">
        <f>'9'!#REF!</f>
        <v>#REF!</v>
      </c>
      <c r="N183" s="162" t="e">
        <f>'10'!#REF!</f>
        <v>#REF!</v>
      </c>
      <c r="O183" s="162" t="e">
        <f>'11'!#REF!</f>
        <v>#REF!</v>
      </c>
      <c r="P183" s="162" t="e">
        <f>'12'!#REF!</f>
        <v>#REF!</v>
      </c>
      <c r="Q183" s="162" t="e">
        <f>'13'!#REF!</f>
        <v>#REF!</v>
      </c>
      <c r="R183" s="162" t="e">
        <f>'14'!#REF!</f>
        <v>#REF!</v>
      </c>
      <c r="S183" s="162" t="e">
        <f>'15'!#REF!</f>
        <v>#REF!</v>
      </c>
      <c r="T183" s="162" t="e">
        <f>'16'!#REF!</f>
        <v>#REF!</v>
      </c>
      <c r="U183" s="162" t="e">
        <f>'17'!#REF!</f>
        <v>#REF!</v>
      </c>
      <c r="V183" s="162" t="e">
        <f>'18'!#REF!</f>
        <v>#REF!</v>
      </c>
      <c r="W183" s="162" t="e">
        <f>'19'!#REF!</f>
        <v>#REF!</v>
      </c>
      <c r="X183" s="162" t="e">
        <f>'20'!#REF!</f>
        <v>#REF!</v>
      </c>
      <c r="Y183" s="162" t="e">
        <f>'21'!#REF!</f>
        <v>#REF!</v>
      </c>
      <c r="Z183" s="162" t="e">
        <f>'22'!#REF!</f>
        <v>#REF!</v>
      </c>
      <c r="AA183" s="162" t="e">
        <f>'23'!#REF!</f>
        <v>#REF!</v>
      </c>
      <c r="AB183" s="162" t="e">
        <f>'24'!#REF!</f>
        <v>#REF!</v>
      </c>
      <c r="AC183" s="162" t="e">
        <f>'25'!#REF!</f>
        <v>#REF!</v>
      </c>
      <c r="AD183" s="162" t="e">
        <f>'26'!#REF!</f>
        <v>#REF!</v>
      </c>
      <c r="AE183" s="162" t="e">
        <f>'27'!#REF!</f>
        <v>#REF!</v>
      </c>
      <c r="AF183" s="162" t="e">
        <f>'28'!#REF!</f>
        <v>#REF!</v>
      </c>
      <c r="AG183" s="162" t="e">
        <f>'29'!#REF!</f>
        <v>#REF!</v>
      </c>
      <c r="AH183" s="162" t="e">
        <f>'30'!#REF!</f>
        <v>#REF!</v>
      </c>
      <c r="AI183" s="162" t="e">
        <f>'31'!#REF!</f>
        <v>#REF!</v>
      </c>
      <c r="AJ183" s="162" t="e">
        <f>'32'!#REF!</f>
        <v>#REF!</v>
      </c>
      <c r="AK183" s="162" t="e">
        <f>'33'!#REF!</f>
        <v>#REF!</v>
      </c>
      <c r="AL183" s="162" t="e">
        <f>'34'!#REF!</f>
        <v>#REF!</v>
      </c>
      <c r="AM183" s="162" t="e">
        <f>'35'!#REF!</f>
        <v>#REF!</v>
      </c>
      <c r="AN183" s="162" t="str">
        <f>'36'!AI182</f>
        <v/>
      </c>
      <c r="AO183" s="162" t="str">
        <f>'37'!AI183</f>
        <v/>
      </c>
      <c r="AP183" s="162" t="str">
        <f>'38'!AI183</f>
        <v/>
      </c>
      <c r="AQ183" s="162" t="str">
        <f>'39'!AI183</f>
        <v/>
      </c>
      <c r="AR183" s="162" t="str">
        <f>'40'!AI183</f>
        <v/>
      </c>
    </row>
    <row r="184" spans="3:44" ht="18" hidden="1" x14ac:dyDescent="0.25">
      <c r="C184" s="131">
        <f>Référentiel!C174</f>
        <v>0</v>
      </c>
      <c r="D184" s="124" t="str">
        <f t="shared" si="9"/>
        <v/>
      </c>
      <c r="E184" s="162" t="e">
        <f>'1'!#REF!</f>
        <v>#REF!</v>
      </c>
      <c r="F184" s="160" t="e">
        <f>'2'!#REF!</f>
        <v>#REF!</v>
      </c>
      <c r="G184" s="162" t="e">
        <f>'3'!#REF!</f>
        <v>#REF!</v>
      </c>
      <c r="H184" s="160" t="e">
        <f>'4'!#REF!</f>
        <v>#REF!</v>
      </c>
      <c r="I184" s="162" t="e">
        <f>'5'!#REF!</f>
        <v>#REF!</v>
      </c>
      <c r="J184" s="162" t="e">
        <f>'6'!#REF!</f>
        <v>#REF!</v>
      </c>
      <c r="K184" s="162" t="e">
        <f>'7'!#REF!</f>
        <v>#REF!</v>
      </c>
      <c r="L184" s="162" t="e">
        <f>'8'!#REF!</f>
        <v>#REF!</v>
      </c>
      <c r="M184" s="162" t="e">
        <f>'9'!#REF!</f>
        <v>#REF!</v>
      </c>
      <c r="N184" s="162" t="e">
        <f>'10'!#REF!</f>
        <v>#REF!</v>
      </c>
      <c r="O184" s="162" t="e">
        <f>'11'!#REF!</f>
        <v>#REF!</v>
      </c>
      <c r="P184" s="162" t="e">
        <f>'12'!#REF!</f>
        <v>#REF!</v>
      </c>
      <c r="Q184" s="162" t="e">
        <f>'13'!#REF!</f>
        <v>#REF!</v>
      </c>
      <c r="R184" s="162" t="e">
        <f>'14'!#REF!</f>
        <v>#REF!</v>
      </c>
      <c r="S184" s="162" t="e">
        <f>'15'!#REF!</f>
        <v>#REF!</v>
      </c>
      <c r="T184" s="162" t="e">
        <f>'16'!#REF!</f>
        <v>#REF!</v>
      </c>
      <c r="U184" s="162" t="e">
        <f>'17'!#REF!</f>
        <v>#REF!</v>
      </c>
      <c r="V184" s="162" t="e">
        <f>'18'!#REF!</f>
        <v>#REF!</v>
      </c>
      <c r="W184" s="162" t="e">
        <f>'19'!#REF!</f>
        <v>#REF!</v>
      </c>
      <c r="X184" s="162" t="e">
        <f>'20'!#REF!</f>
        <v>#REF!</v>
      </c>
      <c r="Y184" s="162" t="e">
        <f>'21'!#REF!</f>
        <v>#REF!</v>
      </c>
      <c r="Z184" s="162" t="e">
        <f>'22'!#REF!</f>
        <v>#REF!</v>
      </c>
      <c r="AA184" s="162" t="e">
        <f>'23'!#REF!</f>
        <v>#REF!</v>
      </c>
      <c r="AB184" s="162" t="e">
        <f>'24'!#REF!</f>
        <v>#REF!</v>
      </c>
      <c r="AC184" s="162" t="e">
        <f>'25'!#REF!</f>
        <v>#REF!</v>
      </c>
      <c r="AD184" s="162" t="e">
        <f>'26'!#REF!</f>
        <v>#REF!</v>
      </c>
      <c r="AE184" s="162" t="e">
        <f>'27'!#REF!</f>
        <v>#REF!</v>
      </c>
      <c r="AF184" s="162" t="e">
        <f>'28'!#REF!</f>
        <v>#REF!</v>
      </c>
      <c r="AG184" s="162" t="e">
        <f>'29'!#REF!</f>
        <v>#REF!</v>
      </c>
      <c r="AH184" s="162" t="e">
        <f>'30'!#REF!</f>
        <v>#REF!</v>
      </c>
      <c r="AI184" s="162" t="e">
        <f>'31'!#REF!</f>
        <v>#REF!</v>
      </c>
      <c r="AJ184" s="162" t="e">
        <f>'32'!#REF!</f>
        <v>#REF!</v>
      </c>
      <c r="AK184" s="162" t="e">
        <f>'33'!#REF!</f>
        <v>#REF!</v>
      </c>
      <c r="AL184" s="162" t="e">
        <f>'34'!#REF!</f>
        <v>#REF!</v>
      </c>
      <c r="AM184" s="162" t="e">
        <f>'35'!#REF!</f>
        <v>#REF!</v>
      </c>
      <c r="AN184" s="162" t="str">
        <f>'36'!AI183</f>
        <v/>
      </c>
      <c r="AO184" s="162" t="str">
        <f>'37'!AI184</f>
        <v/>
      </c>
      <c r="AP184" s="162" t="str">
        <f>'38'!AI184</f>
        <v/>
      </c>
      <c r="AQ184" s="162" t="str">
        <f>'39'!AI184</f>
        <v/>
      </c>
      <c r="AR184" s="162" t="str">
        <f>'40'!AI184</f>
        <v/>
      </c>
    </row>
    <row r="185" spans="3:44" ht="18" hidden="1" x14ac:dyDescent="0.25">
      <c r="C185" s="131">
        <f>Référentiel!C175</f>
        <v>0</v>
      </c>
      <c r="D185" s="124" t="str">
        <f t="shared" si="9"/>
        <v/>
      </c>
      <c r="E185" s="162" t="e">
        <f>'1'!#REF!</f>
        <v>#REF!</v>
      </c>
      <c r="F185" s="160" t="e">
        <f>'2'!#REF!</f>
        <v>#REF!</v>
      </c>
      <c r="G185" s="162" t="e">
        <f>'3'!#REF!</f>
        <v>#REF!</v>
      </c>
      <c r="H185" s="160" t="e">
        <f>'4'!#REF!</f>
        <v>#REF!</v>
      </c>
      <c r="I185" s="162" t="e">
        <f>'5'!#REF!</f>
        <v>#REF!</v>
      </c>
      <c r="J185" s="162" t="e">
        <f>'6'!#REF!</f>
        <v>#REF!</v>
      </c>
      <c r="K185" s="162" t="e">
        <f>'7'!#REF!</f>
        <v>#REF!</v>
      </c>
      <c r="L185" s="162" t="e">
        <f>'8'!#REF!</f>
        <v>#REF!</v>
      </c>
      <c r="M185" s="162" t="e">
        <f>'9'!#REF!</f>
        <v>#REF!</v>
      </c>
      <c r="N185" s="162" t="e">
        <f>'10'!#REF!</f>
        <v>#REF!</v>
      </c>
      <c r="O185" s="162" t="e">
        <f>'11'!#REF!</f>
        <v>#REF!</v>
      </c>
      <c r="P185" s="162" t="e">
        <f>'12'!#REF!</f>
        <v>#REF!</v>
      </c>
      <c r="Q185" s="162" t="e">
        <f>'13'!#REF!</f>
        <v>#REF!</v>
      </c>
      <c r="R185" s="162" t="e">
        <f>'14'!#REF!</f>
        <v>#REF!</v>
      </c>
      <c r="S185" s="162" t="e">
        <f>'15'!#REF!</f>
        <v>#REF!</v>
      </c>
      <c r="T185" s="162" t="e">
        <f>'16'!#REF!</f>
        <v>#REF!</v>
      </c>
      <c r="U185" s="162" t="e">
        <f>'17'!#REF!</f>
        <v>#REF!</v>
      </c>
      <c r="V185" s="162" t="e">
        <f>'18'!#REF!</f>
        <v>#REF!</v>
      </c>
      <c r="W185" s="162" t="e">
        <f>'19'!#REF!</f>
        <v>#REF!</v>
      </c>
      <c r="X185" s="162" t="e">
        <f>'20'!#REF!</f>
        <v>#REF!</v>
      </c>
      <c r="Y185" s="162" t="e">
        <f>'21'!#REF!</f>
        <v>#REF!</v>
      </c>
      <c r="Z185" s="162" t="e">
        <f>'22'!#REF!</f>
        <v>#REF!</v>
      </c>
      <c r="AA185" s="162" t="e">
        <f>'23'!#REF!</f>
        <v>#REF!</v>
      </c>
      <c r="AB185" s="162" t="e">
        <f>'24'!#REF!</f>
        <v>#REF!</v>
      </c>
      <c r="AC185" s="162" t="e">
        <f>'25'!#REF!</f>
        <v>#REF!</v>
      </c>
      <c r="AD185" s="162" t="e">
        <f>'26'!#REF!</f>
        <v>#REF!</v>
      </c>
      <c r="AE185" s="162" t="e">
        <f>'27'!#REF!</f>
        <v>#REF!</v>
      </c>
      <c r="AF185" s="162" t="e">
        <f>'28'!#REF!</f>
        <v>#REF!</v>
      </c>
      <c r="AG185" s="162" t="e">
        <f>'29'!#REF!</f>
        <v>#REF!</v>
      </c>
      <c r="AH185" s="162" t="e">
        <f>'30'!#REF!</f>
        <v>#REF!</v>
      </c>
      <c r="AI185" s="162" t="e">
        <f>'31'!#REF!</f>
        <v>#REF!</v>
      </c>
      <c r="AJ185" s="162" t="e">
        <f>'32'!#REF!</f>
        <v>#REF!</v>
      </c>
      <c r="AK185" s="162" t="e">
        <f>'33'!#REF!</f>
        <v>#REF!</v>
      </c>
      <c r="AL185" s="162" t="e">
        <f>'34'!#REF!</f>
        <v>#REF!</v>
      </c>
      <c r="AM185" s="162" t="e">
        <f>'35'!#REF!</f>
        <v>#REF!</v>
      </c>
      <c r="AN185" s="162" t="str">
        <f>'36'!AI184</f>
        <v/>
      </c>
      <c r="AO185" s="162" t="str">
        <f>'37'!AI185</f>
        <v/>
      </c>
      <c r="AP185" s="162" t="str">
        <f>'38'!AI185</f>
        <v/>
      </c>
      <c r="AQ185" s="162" t="str">
        <f>'39'!AI185</f>
        <v/>
      </c>
      <c r="AR185" s="162" t="str">
        <f>'40'!AI185</f>
        <v/>
      </c>
    </row>
    <row r="186" spans="3:44" ht="18" hidden="1" x14ac:dyDescent="0.25">
      <c r="C186" s="131">
        <f>Référentiel!C176</f>
        <v>0</v>
      </c>
      <c r="D186" s="124" t="str">
        <f t="shared" si="9"/>
        <v/>
      </c>
      <c r="E186" s="162" t="e">
        <f>'1'!#REF!</f>
        <v>#REF!</v>
      </c>
      <c r="F186" s="160" t="e">
        <f>'2'!#REF!</f>
        <v>#REF!</v>
      </c>
      <c r="G186" s="162" t="e">
        <f>'3'!#REF!</f>
        <v>#REF!</v>
      </c>
      <c r="H186" s="160" t="e">
        <f>'4'!#REF!</f>
        <v>#REF!</v>
      </c>
      <c r="I186" s="162" t="e">
        <f>'5'!#REF!</f>
        <v>#REF!</v>
      </c>
      <c r="J186" s="162" t="e">
        <f>'6'!#REF!</f>
        <v>#REF!</v>
      </c>
      <c r="K186" s="162" t="e">
        <f>'7'!#REF!</f>
        <v>#REF!</v>
      </c>
      <c r="L186" s="162" t="e">
        <f>'8'!#REF!</f>
        <v>#REF!</v>
      </c>
      <c r="M186" s="162" t="e">
        <f>'9'!#REF!</f>
        <v>#REF!</v>
      </c>
      <c r="N186" s="162" t="e">
        <f>'10'!#REF!</f>
        <v>#REF!</v>
      </c>
      <c r="O186" s="162" t="e">
        <f>'11'!#REF!</f>
        <v>#REF!</v>
      </c>
      <c r="P186" s="162" t="e">
        <f>'12'!#REF!</f>
        <v>#REF!</v>
      </c>
      <c r="Q186" s="162" t="e">
        <f>'13'!#REF!</f>
        <v>#REF!</v>
      </c>
      <c r="R186" s="162" t="e">
        <f>'14'!#REF!</f>
        <v>#REF!</v>
      </c>
      <c r="S186" s="162" t="e">
        <f>'15'!#REF!</f>
        <v>#REF!</v>
      </c>
      <c r="T186" s="162" t="e">
        <f>'16'!#REF!</f>
        <v>#REF!</v>
      </c>
      <c r="U186" s="162" t="e">
        <f>'17'!#REF!</f>
        <v>#REF!</v>
      </c>
      <c r="V186" s="162" t="e">
        <f>'18'!#REF!</f>
        <v>#REF!</v>
      </c>
      <c r="W186" s="162" t="e">
        <f>'19'!#REF!</f>
        <v>#REF!</v>
      </c>
      <c r="X186" s="162" t="e">
        <f>'20'!#REF!</f>
        <v>#REF!</v>
      </c>
      <c r="Y186" s="162" t="e">
        <f>'21'!#REF!</f>
        <v>#REF!</v>
      </c>
      <c r="Z186" s="162" t="e">
        <f>'22'!#REF!</f>
        <v>#REF!</v>
      </c>
      <c r="AA186" s="162" t="e">
        <f>'23'!#REF!</f>
        <v>#REF!</v>
      </c>
      <c r="AB186" s="162" t="e">
        <f>'24'!#REF!</f>
        <v>#REF!</v>
      </c>
      <c r="AC186" s="162" t="e">
        <f>'25'!#REF!</f>
        <v>#REF!</v>
      </c>
      <c r="AD186" s="162" t="e">
        <f>'26'!#REF!</f>
        <v>#REF!</v>
      </c>
      <c r="AE186" s="162" t="e">
        <f>'27'!#REF!</f>
        <v>#REF!</v>
      </c>
      <c r="AF186" s="162" t="e">
        <f>'28'!#REF!</f>
        <v>#REF!</v>
      </c>
      <c r="AG186" s="162" t="e">
        <f>'29'!#REF!</f>
        <v>#REF!</v>
      </c>
      <c r="AH186" s="162" t="e">
        <f>'30'!#REF!</f>
        <v>#REF!</v>
      </c>
      <c r="AI186" s="162" t="e">
        <f>'31'!#REF!</f>
        <v>#REF!</v>
      </c>
      <c r="AJ186" s="162" t="e">
        <f>'32'!#REF!</f>
        <v>#REF!</v>
      </c>
      <c r="AK186" s="162" t="e">
        <f>'33'!#REF!</f>
        <v>#REF!</v>
      </c>
      <c r="AL186" s="162" t="e">
        <f>'34'!#REF!</f>
        <v>#REF!</v>
      </c>
      <c r="AM186" s="162" t="e">
        <f>'35'!#REF!</f>
        <v>#REF!</v>
      </c>
      <c r="AN186" s="162" t="str">
        <f>'36'!AI185</f>
        <v/>
      </c>
      <c r="AO186" s="162" t="str">
        <f>'37'!AI186</f>
        <v/>
      </c>
      <c r="AP186" s="162" t="str">
        <f>'38'!AI186</f>
        <v/>
      </c>
      <c r="AQ186" s="162" t="str">
        <f>'39'!AI186</f>
        <v/>
      </c>
      <c r="AR186" s="162" t="str">
        <f>'40'!AI186</f>
        <v/>
      </c>
    </row>
    <row r="187" spans="3:44" ht="18" hidden="1" x14ac:dyDescent="0.25">
      <c r="C187" s="131">
        <f>Référentiel!C177</f>
        <v>0</v>
      </c>
      <c r="D187" s="124" t="str">
        <f t="shared" si="9"/>
        <v/>
      </c>
      <c r="E187" s="162" t="e">
        <f>'1'!#REF!</f>
        <v>#REF!</v>
      </c>
      <c r="F187" s="160" t="e">
        <f>'2'!#REF!</f>
        <v>#REF!</v>
      </c>
      <c r="G187" s="162" t="e">
        <f>'3'!#REF!</f>
        <v>#REF!</v>
      </c>
      <c r="H187" s="160" t="e">
        <f>'4'!#REF!</f>
        <v>#REF!</v>
      </c>
      <c r="I187" s="162" t="e">
        <f>'5'!#REF!</f>
        <v>#REF!</v>
      </c>
      <c r="J187" s="162" t="e">
        <f>'6'!#REF!</f>
        <v>#REF!</v>
      </c>
      <c r="K187" s="162" t="e">
        <f>'7'!#REF!</f>
        <v>#REF!</v>
      </c>
      <c r="L187" s="162" t="e">
        <f>'8'!#REF!</f>
        <v>#REF!</v>
      </c>
      <c r="M187" s="162" t="e">
        <f>'9'!#REF!</f>
        <v>#REF!</v>
      </c>
      <c r="N187" s="162" t="e">
        <f>'10'!#REF!</f>
        <v>#REF!</v>
      </c>
      <c r="O187" s="162" t="e">
        <f>'11'!#REF!</f>
        <v>#REF!</v>
      </c>
      <c r="P187" s="162" t="e">
        <f>'12'!#REF!</f>
        <v>#REF!</v>
      </c>
      <c r="Q187" s="162" t="e">
        <f>'13'!#REF!</f>
        <v>#REF!</v>
      </c>
      <c r="R187" s="162" t="e">
        <f>'14'!#REF!</f>
        <v>#REF!</v>
      </c>
      <c r="S187" s="162" t="e">
        <f>'15'!#REF!</f>
        <v>#REF!</v>
      </c>
      <c r="T187" s="162" t="e">
        <f>'16'!#REF!</f>
        <v>#REF!</v>
      </c>
      <c r="U187" s="162" t="e">
        <f>'17'!#REF!</f>
        <v>#REF!</v>
      </c>
      <c r="V187" s="162" t="e">
        <f>'18'!#REF!</f>
        <v>#REF!</v>
      </c>
      <c r="W187" s="162" t="e">
        <f>'19'!#REF!</f>
        <v>#REF!</v>
      </c>
      <c r="X187" s="162" t="e">
        <f>'20'!#REF!</f>
        <v>#REF!</v>
      </c>
      <c r="Y187" s="162" t="e">
        <f>'21'!#REF!</f>
        <v>#REF!</v>
      </c>
      <c r="Z187" s="162" t="e">
        <f>'22'!#REF!</f>
        <v>#REF!</v>
      </c>
      <c r="AA187" s="162" t="e">
        <f>'23'!#REF!</f>
        <v>#REF!</v>
      </c>
      <c r="AB187" s="162" t="e">
        <f>'24'!#REF!</f>
        <v>#REF!</v>
      </c>
      <c r="AC187" s="162" t="e">
        <f>'25'!#REF!</f>
        <v>#REF!</v>
      </c>
      <c r="AD187" s="162" t="e">
        <f>'26'!#REF!</f>
        <v>#REF!</v>
      </c>
      <c r="AE187" s="162" t="e">
        <f>'27'!#REF!</f>
        <v>#REF!</v>
      </c>
      <c r="AF187" s="162" t="e">
        <f>'28'!#REF!</f>
        <v>#REF!</v>
      </c>
      <c r="AG187" s="162" t="e">
        <f>'29'!#REF!</f>
        <v>#REF!</v>
      </c>
      <c r="AH187" s="162" t="e">
        <f>'30'!#REF!</f>
        <v>#REF!</v>
      </c>
      <c r="AI187" s="162" t="e">
        <f>'31'!#REF!</f>
        <v>#REF!</v>
      </c>
      <c r="AJ187" s="162" t="e">
        <f>'32'!#REF!</f>
        <v>#REF!</v>
      </c>
      <c r="AK187" s="162" t="e">
        <f>'33'!#REF!</f>
        <v>#REF!</v>
      </c>
      <c r="AL187" s="162" t="e">
        <f>'34'!#REF!</f>
        <v>#REF!</v>
      </c>
      <c r="AM187" s="162" t="e">
        <f>'35'!#REF!</f>
        <v>#REF!</v>
      </c>
      <c r="AN187" s="162" t="str">
        <f>'36'!AI186</f>
        <v/>
      </c>
      <c r="AO187" s="162" t="str">
        <f>'37'!AI187</f>
        <v/>
      </c>
      <c r="AP187" s="162" t="str">
        <f>'38'!AI187</f>
        <v/>
      </c>
      <c r="AQ187" s="162" t="str">
        <f>'39'!AI187</f>
        <v/>
      </c>
      <c r="AR187" s="162" t="str">
        <f>'40'!AI187</f>
        <v/>
      </c>
    </row>
    <row r="188" spans="3:44" ht="18" hidden="1" x14ac:dyDescent="0.25">
      <c r="C188" s="131">
        <f>Référentiel!C178</f>
        <v>0</v>
      </c>
      <c r="D188" s="124" t="str">
        <f t="shared" si="9"/>
        <v/>
      </c>
      <c r="E188" s="162" t="e">
        <f>'1'!#REF!</f>
        <v>#REF!</v>
      </c>
      <c r="F188" s="160" t="e">
        <f>'2'!#REF!</f>
        <v>#REF!</v>
      </c>
      <c r="G188" s="162" t="e">
        <f>'3'!#REF!</f>
        <v>#REF!</v>
      </c>
      <c r="H188" s="160" t="e">
        <f>'4'!#REF!</f>
        <v>#REF!</v>
      </c>
      <c r="I188" s="162" t="e">
        <f>'5'!#REF!</f>
        <v>#REF!</v>
      </c>
      <c r="J188" s="162" t="e">
        <f>'6'!#REF!</f>
        <v>#REF!</v>
      </c>
      <c r="K188" s="162" t="e">
        <f>'7'!#REF!</f>
        <v>#REF!</v>
      </c>
      <c r="L188" s="162" t="e">
        <f>'8'!#REF!</f>
        <v>#REF!</v>
      </c>
      <c r="M188" s="162" t="e">
        <f>'9'!#REF!</f>
        <v>#REF!</v>
      </c>
      <c r="N188" s="162" t="e">
        <f>'10'!#REF!</f>
        <v>#REF!</v>
      </c>
      <c r="O188" s="162" t="e">
        <f>'11'!#REF!</f>
        <v>#REF!</v>
      </c>
      <c r="P188" s="162" t="e">
        <f>'12'!#REF!</f>
        <v>#REF!</v>
      </c>
      <c r="Q188" s="162" t="e">
        <f>'13'!#REF!</f>
        <v>#REF!</v>
      </c>
      <c r="R188" s="162" t="e">
        <f>'14'!#REF!</f>
        <v>#REF!</v>
      </c>
      <c r="S188" s="162" t="e">
        <f>'15'!#REF!</f>
        <v>#REF!</v>
      </c>
      <c r="T188" s="162" t="e">
        <f>'16'!#REF!</f>
        <v>#REF!</v>
      </c>
      <c r="U188" s="162" t="e">
        <f>'17'!#REF!</f>
        <v>#REF!</v>
      </c>
      <c r="V188" s="162" t="e">
        <f>'18'!#REF!</f>
        <v>#REF!</v>
      </c>
      <c r="W188" s="162" t="e">
        <f>'19'!#REF!</f>
        <v>#REF!</v>
      </c>
      <c r="X188" s="162" t="e">
        <f>'20'!#REF!</f>
        <v>#REF!</v>
      </c>
      <c r="Y188" s="162" t="e">
        <f>'21'!#REF!</f>
        <v>#REF!</v>
      </c>
      <c r="Z188" s="162" t="e">
        <f>'22'!#REF!</f>
        <v>#REF!</v>
      </c>
      <c r="AA188" s="162" t="e">
        <f>'23'!#REF!</f>
        <v>#REF!</v>
      </c>
      <c r="AB188" s="162" t="e">
        <f>'24'!#REF!</f>
        <v>#REF!</v>
      </c>
      <c r="AC188" s="162" t="e">
        <f>'25'!#REF!</f>
        <v>#REF!</v>
      </c>
      <c r="AD188" s="162" t="e">
        <f>'26'!#REF!</f>
        <v>#REF!</v>
      </c>
      <c r="AE188" s="162" t="e">
        <f>'27'!#REF!</f>
        <v>#REF!</v>
      </c>
      <c r="AF188" s="162" t="e">
        <f>'28'!#REF!</f>
        <v>#REF!</v>
      </c>
      <c r="AG188" s="162" t="e">
        <f>'29'!#REF!</f>
        <v>#REF!</v>
      </c>
      <c r="AH188" s="162" t="e">
        <f>'30'!#REF!</f>
        <v>#REF!</v>
      </c>
      <c r="AI188" s="162" t="e">
        <f>'31'!#REF!</f>
        <v>#REF!</v>
      </c>
      <c r="AJ188" s="162" t="e">
        <f>'32'!#REF!</f>
        <v>#REF!</v>
      </c>
      <c r="AK188" s="162" t="e">
        <f>'33'!#REF!</f>
        <v>#REF!</v>
      </c>
      <c r="AL188" s="162" t="e">
        <f>'34'!#REF!</f>
        <v>#REF!</v>
      </c>
      <c r="AM188" s="162" t="e">
        <f>'35'!#REF!</f>
        <v>#REF!</v>
      </c>
      <c r="AN188" s="162" t="str">
        <f>'36'!AI187</f>
        <v/>
      </c>
      <c r="AO188" s="162" t="str">
        <f>'37'!AI188</f>
        <v/>
      </c>
      <c r="AP188" s="162" t="str">
        <f>'38'!AI188</f>
        <v/>
      </c>
      <c r="AQ188" s="162" t="str">
        <f>'39'!AI188</f>
        <v/>
      </c>
      <c r="AR188" s="162" t="str">
        <f>'40'!AI188</f>
        <v/>
      </c>
    </row>
    <row r="189" spans="3:44" ht="18" hidden="1" x14ac:dyDescent="0.25">
      <c r="C189" s="140">
        <f>Référentiel!C179</f>
        <v>0</v>
      </c>
      <c r="D189" s="124" t="str">
        <f t="shared" si="9"/>
        <v/>
      </c>
      <c r="E189" s="162" t="e">
        <f>'1'!#REF!</f>
        <v>#REF!</v>
      </c>
      <c r="F189" s="160" t="e">
        <f>'2'!#REF!</f>
        <v>#REF!</v>
      </c>
      <c r="G189" s="162" t="e">
        <f>'3'!#REF!</f>
        <v>#REF!</v>
      </c>
      <c r="H189" s="160" t="e">
        <f>'4'!#REF!</f>
        <v>#REF!</v>
      </c>
      <c r="I189" s="162" t="e">
        <f>'5'!#REF!</f>
        <v>#REF!</v>
      </c>
      <c r="J189" s="162" t="e">
        <f>'6'!#REF!</f>
        <v>#REF!</v>
      </c>
      <c r="K189" s="162" t="e">
        <f>'7'!#REF!</f>
        <v>#REF!</v>
      </c>
      <c r="L189" s="162" t="e">
        <f>'8'!#REF!</f>
        <v>#REF!</v>
      </c>
      <c r="M189" s="162" t="e">
        <f>'9'!#REF!</f>
        <v>#REF!</v>
      </c>
      <c r="N189" s="162" t="e">
        <f>'10'!#REF!</f>
        <v>#REF!</v>
      </c>
      <c r="O189" s="162" t="e">
        <f>'11'!#REF!</f>
        <v>#REF!</v>
      </c>
      <c r="P189" s="162" t="e">
        <f>'12'!#REF!</f>
        <v>#REF!</v>
      </c>
      <c r="Q189" s="162" t="e">
        <f>'13'!#REF!</f>
        <v>#REF!</v>
      </c>
      <c r="R189" s="162" t="e">
        <f>'14'!#REF!</f>
        <v>#REF!</v>
      </c>
      <c r="S189" s="162" t="e">
        <f>'15'!#REF!</f>
        <v>#REF!</v>
      </c>
      <c r="T189" s="162" t="e">
        <f>'16'!#REF!</f>
        <v>#REF!</v>
      </c>
      <c r="U189" s="162" t="e">
        <f>'17'!#REF!</f>
        <v>#REF!</v>
      </c>
      <c r="V189" s="162" t="e">
        <f>'18'!#REF!</f>
        <v>#REF!</v>
      </c>
      <c r="W189" s="162" t="e">
        <f>'19'!#REF!</f>
        <v>#REF!</v>
      </c>
      <c r="X189" s="162" t="e">
        <f>'20'!#REF!</f>
        <v>#REF!</v>
      </c>
      <c r="Y189" s="162" t="e">
        <f>'21'!#REF!</f>
        <v>#REF!</v>
      </c>
      <c r="Z189" s="162" t="e">
        <f>'22'!#REF!</f>
        <v>#REF!</v>
      </c>
      <c r="AA189" s="162" t="e">
        <f>'23'!#REF!</f>
        <v>#REF!</v>
      </c>
      <c r="AB189" s="162" t="e">
        <f>'24'!#REF!</f>
        <v>#REF!</v>
      </c>
      <c r="AC189" s="162" t="e">
        <f>'25'!#REF!</f>
        <v>#REF!</v>
      </c>
      <c r="AD189" s="162" t="e">
        <f>'26'!#REF!</f>
        <v>#REF!</v>
      </c>
      <c r="AE189" s="162" t="e">
        <f>'27'!#REF!</f>
        <v>#REF!</v>
      </c>
      <c r="AF189" s="162" t="e">
        <f>'28'!#REF!</f>
        <v>#REF!</v>
      </c>
      <c r="AG189" s="162" t="e">
        <f>'29'!#REF!</f>
        <v>#REF!</v>
      </c>
      <c r="AH189" s="162" t="e">
        <f>'30'!#REF!</f>
        <v>#REF!</v>
      </c>
      <c r="AI189" s="162" t="e">
        <f>'31'!#REF!</f>
        <v>#REF!</v>
      </c>
      <c r="AJ189" s="162" t="e">
        <f>'32'!#REF!</f>
        <v>#REF!</v>
      </c>
      <c r="AK189" s="162" t="e">
        <f>'33'!#REF!</f>
        <v>#REF!</v>
      </c>
      <c r="AL189" s="162" t="e">
        <f>'34'!#REF!</f>
        <v>#REF!</v>
      </c>
      <c r="AM189" s="162" t="e">
        <f>'35'!#REF!</f>
        <v>#REF!</v>
      </c>
      <c r="AN189" s="162" t="str">
        <f>'36'!AI188</f>
        <v/>
      </c>
      <c r="AO189" s="162" t="str">
        <f>'37'!AI189</f>
        <v/>
      </c>
      <c r="AP189" s="162" t="str">
        <f>'38'!AI189</f>
        <v/>
      </c>
      <c r="AQ189" s="162" t="str">
        <f>'39'!AI189</f>
        <v/>
      </c>
      <c r="AR189" s="162" t="str">
        <f>'40'!AI189</f>
        <v/>
      </c>
    </row>
    <row r="190" spans="3:44" ht="15.75" hidden="1" x14ac:dyDescent="0.25">
      <c r="C190" s="141"/>
      <c r="D190" s="129"/>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row>
    <row r="191" spans="3:44" ht="15.75" hidden="1" x14ac:dyDescent="0.25">
      <c r="D191" s="125"/>
      <c r="E191" s="130"/>
      <c r="F191" s="130"/>
      <c r="G191" s="164"/>
      <c r="H191" s="164"/>
      <c r="I191" s="164"/>
      <c r="J191" s="130"/>
      <c r="K191" s="130"/>
      <c r="L191" s="130"/>
      <c r="M191" s="130"/>
      <c r="N191" s="130"/>
      <c r="O191" s="130"/>
      <c r="P191" s="130"/>
      <c r="Q191" s="130"/>
      <c r="R191" s="130"/>
      <c r="S191" s="130"/>
      <c r="T191" s="130"/>
      <c r="U191" s="130"/>
      <c r="V191" s="130"/>
      <c r="W191" s="130"/>
      <c r="X191" s="130"/>
      <c r="Y191" s="130"/>
      <c r="Z191" s="130"/>
      <c r="AA191" s="130"/>
      <c r="AB191" s="130"/>
      <c r="AC191" s="130"/>
      <c r="AD191" s="130"/>
      <c r="AE191" s="130"/>
      <c r="AF191" s="130"/>
      <c r="AG191" s="130"/>
      <c r="AH191" s="130"/>
      <c r="AI191" s="130"/>
      <c r="AJ191" s="130"/>
      <c r="AK191" s="164"/>
      <c r="AL191" s="164"/>
      <c r="AM191" s="164"/>
      <c r="AN191" s="130"/>
      <c r="AO191" s="130"/>
      <c r="AP191" s="130"/>
      <c r="AQ191" s="130"/>
      <c r="AR191" s="130"/>
    </row>
    <row r="192" spans="3:44" ht="15.75" hidden="1" x14ac:dyDescent="0.25">
      <c r="D192" s="125"/>
      <c r="E192" s="130"/>
      <c r="F192" s="130"/>
      <c r="G192" s="164"/>
      <c r="H192" s="164"/>
      <c r="I192" s="164"/>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64"/>
      <c r="AL192" s="164"/>
      <c r="AM192" s="164"/>
      <c r="AN192" s="130"/>
      <c r="AO192" s="130"/>
      <c r="AP192" s="130"/>
      <c r="AQ192" s="130"/>
      <c r="AR192" s="130"/>
    </row>
    <row r="193" spans="4:44" ht="15.75" hidden="1" x14ac:dyDescent="0.25">
      <c r="D193" s="125"/>
      <c r="E193" s="130"/>
      <c r="F193" s="130"/>
      <c r="G193" s="164"/>
      <c r="H193" s="164"/>
      <c r="I193" s="164"/>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64"/>
      <c r="AL193" s="164"/>
      <c r="AM193" s="164"/>
      <c r="AN193" s="130"/>
      <c r="AO193" s="130"/>
      <c r="AP193" s="130"/>
      <c r="AQ193" s="130"/>
      <c r="AR193" s="130"/>
    </row>
    <row r="194" spans="4:44" ht="15.75" hidden="1" x14ac:dyDescent="0.25">
      <c r="D194" s="125"/>
      <c r="E194" s="130"/>
      <c r="F194" s="130"/>
      <c r="G194" s="164"/>
      <c r="H194" s="164"/>
      <c r="I194" s="164"/>
      <c r="J194" s="130"/>
      <c r="K194" s="130"/>
      <c r="L194" s="130"/>
      <c r="M194" s="130"/>
      <c r="N194" s="130"/>
      <c r="O194" s="130"/>
      <c r="P194" s="130"/>
      <c r="Q194" s="130"/>
      <c r="R194" s="130"/>
      <c r="S194" s="130"/>
      <c r="T194" s="130"/>
      <c r="U194" s="130"/>
      <c r="V194" s="130"/>
      <c r="W194" s="130"/>
      <c r="X194" s="130"/>
      <c r="Y194" s="130"/>
      <c r="Z194" s="130"/>
      <c r="AA194" s="130"/>
      <c r="AB194" s="130"/>
      <c r="AC194" s="130"/>
      <c r="AD194" s="130"/>
      <c r="AE194" s="130"/>
      <c r="AF194" s="130"/>
      <c r="AG194" s="130"/>
      <c r="AH194" s="130"/>
      <c r="AI194" s="130"/>
      <c r="AJ194" s="130"/>
      <c r="AK194" s="164"/>
      <c r="AL194" s="164"/>
      <c r="AM194" s="164"/>
      <c r="AN194" s="130"/>
      <c r="AO194" s="130"/>
      <c r="AP194" s="130"/>
      <c r="AQ194" s="130"/>
      <c r="AR194" s="130"/>
    </row>
    <row r="195" spans="4:44" ht="15.75" hidden="1" x14ac:dyDescent="0.25">
      <c r="D195" s="125"/>
      <c r="E195" s="130"/>
      <c r="F195" s="130"/>
      <c r="G195" s="164"/>
      <c r="H195" s="164"/>
      <c r="I195" s="164"/>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64"/>
      <c r="AL195" s="164"/>
      <c r="AM195" s="164"/>
      <c r="AN195" s="130"/>
      <c r="AO195" s="130"/>
      <c r="AP195" s="130"/>
      <c r="AQ195" s="130"/>
      <c r="AR195" s="130"/>
    </row>
    <row r="196" spans="4:44" ht="15.75" hidden="1" x14ac:dyDescent="0.25">
      <c r="D196" s="125"/>
      <c r="E196" s="130"/>
      <c r="F196" s="130"/>
      <c r="G196" s="164"/>
      <c r="H196" s="164"/>
      <c r="I196" s="164"/>
      <c r="J196" s="130"/>
      <c r="K196" s="130"/>
      <c r="L196" s="130"/>
      <c r="M196" s="130"/>
      <c r="N196" s="130"/>
      <c r="O196" s="130"/>
      <c r="P196" s="130"/>
      <c r="Q196" s="130"/>
      <c r="R196" s="130"/>
      <c r="S196" s="130"/>
      <c r="T196" s="130"/>
      <c r="U196" s="130"/>
      <c r="V196" s="130"/>
      <c r="W196" s="130"/>
      <c r="X196" s="130"/>
      <c r="Y196" s="130"/>
      <c r="Z196" s="130"/>
      <c r="AA196" s="130"/>
      <c r="AB196" s="130"/>
      <c r="AC196" s="130"/>
      <c r="AD196" s="130"/>
      <c r="AE196" s="130"/>
      <c r="AF196" s="130"/>
      <c r="AG196" s="130"/>
      <c r="AH196" s="130"/>
      <c r="AI196" s="130"/>
      <c r="AJ196" s="130"/>
      <c r="AK196" s="164"/>
      <c r="AL196" s="164"/>
      <c r="AM196" s="164"/>
      <c r="AN196" s="130"/>
      <c r="AO196" s="130"/>
      <c r="AP196" s="130"/>
      <c r="AQ196" s="130"/>
      <c r="AR196" s="130"/>
    </row>
    <row r="197" spans="4:44" ht="15.75" hidden="1" x14ac:dyDescent="0.25">
      <c r="D197" s="125"/>
      <c r="E197" s="130"/>
      <c r="F197" s="130"/>
      <c r="G197" s="164"/>
      <c r="H197" s="164"/>
      <c r="I197" s="164"/>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64"/>
      <c r="AL197" s="164"/>
      <c r="AM197" s="164"/>
      <c r="AN197" s="130"/>
      <c r="AO197" s="130"/>
      <c r="AP197" s="130"/>
      <c r="AQ197" s="130"/>
      <c r="AR197" s="130"/>
    </row>
    <row r="198" spans="4:44" ht="15.75" hidden="1" x14ac:dyDescent="0.25">
      <c r="D198" s="125"/>
      <c r="E198" s="130"/>
      <c r="F198" s="130"/>
      <c r="G198" s="164"/>
      <c r="H198" s="164"/>
      <c r="I198" s="164"/>
      <c r="J198" s="130"/>
      <c r="K198" s="130"/>
      <c r="L198" s="130"/>
      <c r="M198" s="130"/>
      <c r="N198" s="130"/>
      <c r="O198" s="130"/>
      <c r="P198" s="130"/>
      <c r="Q198" s="130"/>
      <c r="R198" s="130"/>
      <c r="S198" s="130"/>
      <c r="T198" s="130"/>
      <c r="U198" s="130"/>
      <c r="V198" s="130"/>
      <c r="W198" s="130"/>
      <c r="X198" s="130"/>
      <c r="Y198" s="130"/>
      <c r="Z198" s="130"/>
      <c r="AA198" s="130"/>
      <c r="AB198" s="130"/>
      <c r="AC198" s="130"/>
      <c r="AD198" s="130"/>
      <c r="AE198" s="130"/>
      <c r="AF198" s="130"/>
      <c r="AG198" s="130"/>
      <c r="AH198" s="130"/>
      <c r="AI198" s="130"/>
      <c r="AJ198" s="130"/>
      <c r="AK198" s="164"/>
      <c r="AL198" s="164"/>
      <c r="AM198" s="164"/>
      <c r="AN198" s="130"/>
      <c r="AO198" s="130"/>
      <c r="AP198" s="130"/>
      <c r="AQ198" s="130"/>
      <c r="AR198" s="130"/>
    </row>
    <row r="199" spans="4:44" ht="15.75" hidden="1" x14ac:dyDescent="0.25">
      <c r="D199" s="125"/>
      <c r="E199" s="130"/>
      <c r="F199" s="130"/>
      <c r="G199" s="164"/>
      <c r="H199" s="164"/>
      <c r="I199" s="164"/>
      <c r="J199" s="130"/>
      <c r="K199" s="130"/>
      <c r="L199" s="130"/>
      <c r="M199" s="130"/>
      <c r="N199" s="130"/>
      <c r="O199" s="130"/>
      <c r="P199" s="130"/>
      <c r="Q199" s="130"/>
      <c r="R199" s="130"/>
      <c r="S199" s="130"/>
      <c r="T199" s="130"/>
      <c r="U199" s="130"/>
      <c r="V199" s="130"/>
      <c r="W199" s="130"/>
      <c r="X199" s="130"/>
      <c r="Y199" s="130"/>
      <c r="Z199" s="130"/>
      <c r="AA199" s="130"/>
      <c r="AB199" s="130"/>
      <c r="AC199" s="130"/>
      <c r="AD199" s="130"/>
      <c r="AE199" s="130"/>
      <c r="AF199" s="130"/>
      <c r="AG199" s="130"/>
      <c r="AH199" s="130"/>
      <c r="AI199" s="130"/>
      <c r="AJ199" s="130"/>
      <c r="AK199" s="164"/>
      <c r="AL199" s="164"/>
      <c r="AM199" s="164"/>
      <c r="AN199" s="130"/>
      <c r="AO199" s="130"/>
      <c r="AP199" s="130"/>
      <c r="AQ199" s="130"/>
      <c r="AR199" s="130"/>
    </row>
    <row r="200" spans="4:44" ht="15.75" hidden="1" x14ac:dyDescent="0.25">
      <c r="D200" s="125"/>
      <c r="E200" s="130"/>
      <c r="F200" s="130"/>
      <c r="G200" s="164"/>
      <c r="H200" s="164"/>
      <c r="I200" s="164"/>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64"/>
      <c r="AL200" s="164"/>
      <c r="AM200" s="164"/>
      <c r="AN200" s="130"/>
      <c r="AO200" s="130"/>
      <c r="AP200" s="130"/>
      <c r="AQ200" s="130"/>
      <c r="AR200" s="130"/>
    </row>
    <row r="201" spans="4:44" ht="15.75" hidden="1" x14ac:dyDescent="0.25">
      <c r="D201" s="125"/>
      <c r="E201" s="130"/>
      <c r="F201" s="130"/>
      <c r="G201" s="164"/>
      <c r="H201" s="164"/>
      <c r="I201" s="164"/>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64"/>
      <c r="AL201" s="164"/>
      <c r="AM201" s="164"/>
      <c r="AN201" s="130"/>
      <c r="AO201" s="130"/>
      <c r="AP201" s="130"/>
      <c r="AQ201" s="130"/>
      <c r="AR201" s="130"/>
    </row>
    <row r="202" spans="4:44" ht="15.75" hidden="1" x14ac:dyDescent="0.25">
      <c r="D202" s="125"/>
      <c r="E202" s="130"/>
      <c r="F202" s="130"/>
      <c r="G202" s="164"/>
      <c r="H202" s="164"/>
      <c r="I202" s="164"/>
      <c r="J202" s="130"/>
      <c r="K202" s="130"/>
      <c r="L202" s="130"/>
      <c r="M202" s="130"/>
      <c r="N202" s="130"/>
      <c r="O202" s="130"/>
      <c r="P202" s="130"/>
      <c r="Q202" s="130"/>
      <c r="R202" s="130"/>
      <c r="S202" s="130"/>
      <c r="T202" s="130"/>
      <c r="U202" s="130"/>
      <c r="V202" s="130"/>
      <c r="W202" s="130"/>
      <c r="X202" s="130"/>
      <c r="Y202" s="130"/>
      <c r="Z202" s="130"/>
      <c r="AA202" s="130"/>
      <c r="AB202" s="130"/>
      <c r="AC202" s="130"/>
      <c r="AD202" s="130"/>
      <c r="AE202" s="130"/>
      <c r="AF202" s="130"/>
      <c r="AG202" s="130"/>
      <c r="AH202" s="130"/>
      <c r="AI202" s="130"/>
      <c r="AJ202" s="130"/>
      <c r="AK202" s="164"/>
      <c r="AL202" s="164"/>
      <c r="AM202" s="164"/>
      <c r="AN202" s="130"/>
      <c r="AO202" s="130"/>
      <c r="AP202" s="130"/>
      <c r="AQ202" s="130"/>
      <c r="AR202" s="130"/>
    </row>
    <row r="203" spans="4:44" ht="15.75" hidden="1" x14ac:dyDescent="0.25">
      <c r="D203" s="125"/>
      <c r="E203" s="130"/>
      <c r="F203" s="130"/>
      <c r="G203" s="164"/>
      <c r="H203" s="164"/>
      <c r="I203" s="164"/>
      <c r="J203" s="130"/>
      <c r="K203" s="130"/>
      <c r="L203" s="130"/>
      <c r="M203" s="130"/>
      <c r="N203" s="130"/>
      <c r="O203" s="130"/>
      <c r="P203" s="130"/>
      <c r="Q203" s="130"/>
      <c r="R203" s="130"/>
      <c r="S203" s="130"/>
      <c r="T203" s="130"/>
      <c r="U203" s="130"/>
      <c r="V203" s="130"/>
      <c r="W203" s="130"/>
      <c r="X203" s="130"/>
      <c r="Y203" s="130"/>
      <c r="Z203" s="130"/>
      <c r="AA203" s="130"/>
      <c r="AB203" s="130"/>
      <c r="AC203" s="130"/>
      <c r="AD203" s="130"/>
      <c r="AE203" s="130"/>
      <c r="AF203" s="130"/>
      <c r="AG203" s="130"/>
      <c r="AH203" s="130"/>
      <c r="AI203" s="130"/>
      <c r="AJ203" s="130"/>
      <c r="AK203" s="164"/>
      <c r="AL203" s="164"/>
      <c r="AM203" s="164"/>
      <c r="AN203" s="130"/>
      <c r="AO203" s="130"/>
      <c r="AP203" s="130"/>
      <c r="AQ203" s="130"/>
      <c r="AR203" s="130"/>
    </row>
    <row r="204" spans="4:44" ht="15.75" hidden="1" x14ac:dyDescent="0.25">
      <c r="D204" s="125"/>
      <c r="E204" s="130"/>
      <c r="F204" s="130"/>
      <c r="G204" s="164"/>
      <c r="H204" s="164"/>
      <c r="I204" s="164"/>
      <c r="J204" s="130"/>
      <c r="K204" s="130"/>
      <c r="L204" s="130"/>
      <c r="M204" s="130"/>
      <c r="N204" s="130"/>
      <c r="O204" s="130"/>
      <c r="P204" s="130"/>
      <c r="Q204" s="130"/>
      <c r="R204" s="130"/>
      <c r="S204" s="130"/>
      <c r="T204" s="130"/>
      <c r="U204" s="130"/>
      <c r="V204" s="130"/>
      <c r="W204" s="130"/>
      <c r="X204" s="130"/>
      <c r="Y204" s="130"/>
      <c r="Z204" s="130"/>
      <c r="AA204" s="130"/>
      <c r="AB204" s="130"/>
      <c r="AC204" s="130"/>
      <c r="AD204" s="130"/>
      <c r="AE204" s="130"/>
      <c r="AF204" s="130"/>
      <c r="AG204" s="130"/>
      <c r="AH204" s="130"/>
      <c r="AI204" s="130"/>
      <c r="AJ204" s="130"/>
      <c r="AK204" s="164"/>
      <c r="AL204" s="164"/>
      <c r="AM204" s="164"/>
      <c r="AN204" s="130"/>
      <c r="AO204" s="130"/>
      <c r="AP204" s="130"/>
      <c r="AQ204" s="130"/>
      <c r="AR204" s="130"/>
    </row>
    <row r="205" spans="4:44" ht="15.75" hidden="1" x14ac:dyDescent="0.25">
      <c r="D205" s="125"/>
      <c r="E205" s="130"/>
      <c r="F205" s="130"/>
      <c r="G205" s="164"/>
      <c r="H205" s="164"/>
      <c r="I205" s="164"/>
      <c r="J205" s="130"/>
      <c r="K205" s="130"/>
      <c r="L205" s="130"/>
      <c r="M205" s="130"/>
      <c r="N205" s="130"/>
      <c r="O205" s="130"/>
      <c r="P205" s="130"/>
      <c r="Q205" s="130"/>
      <c r="R205" s="130"/>
      <c r="S205" s="130"/>
      <c r="T205" s="130"/>
      <c r="U205" s="130"/>
      <c r="V205" s="130"/>
      <c r="W205" s="130"/>
      <c r="X205" s="130"/>
      <c r="Y205" s="130"/>
      <c r="Z205" s="130"/>
      <c r="AA205" s="130"/>
      <c r="AB205" s="130"/>
      <c r="AC205" s="130"/>
      <c r="AD205" s="130"/>
      <c r="AE205" s="130"/>
      <c r="AF205" s="130"/>
      <c r="AG205" s="130"/>
      <c r="AH205" s="130"/>
      <c r="AI205" s="130"/>
      <c r="AJ205" s="130"/>
      <c r="AK205" s="164"/>
      <c r="AL205" s="164"/>
      <c r="AM205" s="164"/>
      <c r="AN205" s="130"/>
      <c r="AO205" s="130"/>
      <c r="AP205" s="130"/>
      <c r="AQ205" s="130"/>
      <c r="AR205" s="130"/>
    </row>
    <row r="206" spans="4:44" ht="15.75" hidden="1" x14ac:dyDescent="0.25">
      <c r="D206" s="125"/>
      <c r="E206" s="130"/>
      <c r="F206" s="130"/>
      <c r="G206" s="164"/>
      <c r="H206" s="164"/>
      <c r="I206" s="164"/>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64"/>
      <c r="AL206" s="164"/>
      <c r="AM206" s="164"/>
      <c r="AN206" s="130"/>
      <c r="AO206" s="130"/>
      <c r="AP206" s="130"/>
      <c r="AQ206" s="130"/>
      <c r="AR206" s="130"/>
    </row>
    <row r="207" spans="4:44" ht="15.75" hidden="1" x14ac:dyDescent="0.25">
      <c r="D207" s="125"/>
      <c r="E207" s="130"/>
      <c r="F207" s="130"/>
      <c r="G207" s="164"/>
      <c r="H207" s="164"/>
      <c r="I207" s="164"/>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64"/>
      <c r="AL207" s="164"/>
      <c r="AM207" s="164"/>
      <c r="AN207" s="130"/>
      <c r="AO207" s="130"/>
      <c r="AP207" s="130"/>
      <c r="AQ207" s="130"/>
      <c r="AR207" s="130"/>
    </row>
    <row r="208" spans="4:44" ht="15.75" hidden="1" x14ac:dyDescent="0.25">
      <c r="D208" s="125"/>
      <c r="E208" s="130"/>
      <c r="F208" s="130"/>
      <c r="G208" s="164"/>
      <c r="H208" s="164"/>
      <c r="I208" s="164"/>
      <c r="J208" s="130"/>
      <c r="K208" s="130"/>
      <c r="L208" s="130"/>
      <c r="M208" s="130"/>
      <c r="N208" s="130"/>
      <c r="O208" s="130"/>
      <c r="P208" s="130"/>
      <c r="Q208" s="130"/>
      <c r="R208" s="130"/>
      <c r="S208" s="130"/>
      <c r="T208" s="130"/>
      <c r="U208" s="130"/>
      <c r="V208" s="130"/>
      <c r="W208" s="130"/>
      <c r="X208" s="130"/>
      <c r="Y208" s="130"/>
      <c r="Z208" s="130"/>
      <c r="AA208" s="130"/>
      <c r="AB208" s="130"/>
      <c r="AC208" s="130"/>
      <c r="AD208" s="130"/>
      <c r="AE208" s="130"/>
      <c r="AF208" s="130"/>
      <c r="AG208" s="130"/>
      <c r="AH208" s="130"/>
      <c r="AI208" s="130"/>
      <c r="AJ208" s="130"/>
      <c r="AK208" s="164"/>
      <c r="AL208" s="164"/>
      <c r="AM208" s="164"/>
      <c r="AN208" s="130"/>
      <c r="AO208" s="130"/>
      <c r="AP208" s="130"/>
      <c r="AQ208" s="130"/>
      <c r="AR208" s="130"/>
    </row>
    <row r="209" spans="4:44" ht="15.75" hidden="1" x14ac:dyDescent="0.25">
      <c r="D209" s="125"/>
      <c r="E209" s="130"/>
      <c r="F209" s="130"/>
      <c r="G209" s="164"/>
      <c r="H209" s="164"/>
      <c r="I209" s="164"/>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64"/>
      <c r="AL209" s="164"/>
      <c r="AM209" s="164"/>
      <c r="AN209" s="130"/>
      <c r="AO209" s="130"/>
      <c r="AP209" s="130"/>
      <c r="AQ209" s="130"/>
      <c r="AR209" s="130"/>
    </row>
    <row r="210" spans="4:44" ht="15.75" hidden="1" x14ac:dyDescent="0.25">
      <c r="D210" s="125"/>
      <c r="E210" s="130"/>
      <c r="F210" s="130"/>
      <c r="G210" s="164"/>
      <c r="H210" s="164"/>
      <c r="I210" s="164"/>
      <c r="J210" s="130"/>
      <c r="K210" s="130"/>
      <c r="L210" s="130"/>
      <c r="M210" s="130"/>
      <c r="N210" s="130"/>
      <c r="O210" s="130"/>
      <c r="P210" s="130"/>
      <c r="Q210" s="130"/>
      <c r="R210" s="130"/>
      <c r="S210" s="130"/>
      <c r="T210" s="130"/>
      <c r="U210" s="130"/>
      <c r="V210" s="130"/>
      <c r="W210" s="130"/>
      <c r="X210" s="130"/>
      <c r="Y210" s="130"/>
      <c r="Z210" s="130"/>
      <c r="AA210" s="130"/>
      <c r="AB210" s="130"/>
      <c r="AC210" s="130"/>
      <c r="AD210" s="130"/>
      <c r="AE210" s="130"/>
      <c r="AF210" s="130"/>
      <c r="AG210" s="130"/>
      <c r="AH210" s="130"/>
      <c r="AI210" s="130"/>
      <c r="AJ210" s="130"/>
      <c r="AK210" s="164"/>
      <c r="AL210" s="164"/>
      <c r="AM210" s="164"/>
      <c r="AN210" s="130"/>
      <c r="AO210" s="130"/>
      <c r="AP210" s="130"/>
      <c r="AQ210" s="130"/>
      <c r="AR210" s="130"/>
    </row>
    <row r="211" spans="4:44" ht="15.75" hidden="1" x14ac:dyDescent="0.25">
      <c r="D211" s="125"/>
      <c r="E211" s="130"/>
      <c r="F211" s="130"/>
      <c r="G211" s="164"/>
      <c r="H211" s="164"/>
      <c r="I211" s="164"/>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64"/>
      <c r="AL211" s="164"/>
      <c r="AM211" s="164"/>
      <c r="AN211" s="130"/>
      <c r="AO211" s="130"/>
      <c r="AP211" s="130"/>
      <c r="AQ211" s="130"/>
      <c r="AR211" s="130"/>
    </row>
    <row r="212" spans="4:44" ht="15.75" hidden="1" x14ac:dyDescent="0.25">
      <c r="D212" s="125"/>
      <c r="E212" s="130"/>
      <c r="F212" s="130"/>
      <c r="G212" s="164"/>
      <c r="H212" s="164"/>
      <c r="I212" s="164"/>
      <c r="J212" s="130"/>
      <c r="K212" s="130"/>
      <c r="L212" s="130"/>
      <c r="M212" s="130"/>
      <c r="N212" s="130"/>
      <c r="O212" s="130"/>
      <c r="P212" s="130"/>
      <c r="Q212" s="130"/>
      <c r="R212" s="130"/>
      <c r="S212" s="130"/>
      <c r="T212" s="130"/>
      <c r="U212" s="130"/>
      <c r="V212" s="130"/>
      <c r="W212" s="130"/>
      <c r="X212" s="130"/>
      <c r="Y212" s="130"/>
      <c r="Z212" s="130"/>
      <c r="AA212" s="130"/>
      <c r="AB212" s="130"/>
      <c r="AC212" s="130"/>
      <c r="AD212" s="130"/>
      <c r="AE212" s="130"/>
      <c r="AF212" s="130"/>
      <c r="AG212" s="130"/>
      <c r="AH212" s="130"/>
      <c r="AI212" s="130"/>
      <c r="AJ212" s="130"/>
      <c r="AK212" s="164"/>
      <c r="AL212" s="164"/>
      <c r="AM212" s="164"/>
      <c r="AN212" s="130"/>
      <c r="AO212" s="130"/>
      <c r="AP212" s="130"/>
      <c r="AQ212" s="130"/>
      <c r="AR212" s="130"/>
    </row>
    <row r="213" spans="4:44" ht="15.75" hidden="1" x14ac:dyDescent="0.25">
      <c r="D213" s="125"/>
      <c r="E213" s="130"/>
      <c r="F213" s="130"/>
      <c r="G213" s="164"/>
      <c r="H213" s="164"/>
      <c r="I213" s="164"/>
      <c r="J213" s="130"/>
      <c r="K213" s="130"/>
      <c r="L213" s="130"/>
      <c r="M213" s="130"/>
      <c r="N213" s="130"/>
      <c r="O213" s="130"/>
      <c r="P213" s="130"/>
      <c r="Q213" s="130"/>
      <c r="R213" s="130"/>
      <c r="S213" s="130"/>
      <c r="T213" s="130"/>
      <c r="U213" s="130"/>
      <c r="V213" s="130"/>
      <c r="W213" s="130"/>
      <c r="X213" s="130"/>
      <c r="Y213" s="130"/>
      <c r="Z213" s="130"/>
      <c r="AA213" s="130"/>
      <c r="AB213" s="130"/>
      <c r="AC213" s="130"/>
      <c r="AD213" s="130"/>
      <c r="AE213" s="130"/>
      <c r="AF213" s="130"/>
      <c r="AG213" s="130"/>
      <c r="AH213" s="130"/>
      <c r="AI213" s="130"/>
      <c r="AJ213" s="130"/>
      <c r="AK213" s="164"/>
      <c r="AL213" s="164"/>
      <c r="AM213" s="164"/>
      <c r="AN213" s="130"/>
      <c r="AO213" s="130"/>
      <c r="AP213" s="130"/>
      <c r="AQ213" s="130"/>
      <c r="AR213" s="130"/>
    </row>
    <row r="214" spans="4:44" ht="15.75" hidden="1" x14ac:dyDescent="0.25">
      <c r="D214" s="125"/>
      <c r="E214" s="130"/>
      <c r="F214" s="130"/>
      <c r="G214" s="164"/>
      <c r="H214" s="164"/>
      <c r="I214" s="164"/>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64"/>
      <c r="AL214" s="164"/>
      <c r="AM214" s="164"/>
      <c r="AN214" s="130"/>
      <c r="AO214" s="130"/>
      <c r="AP214" s="130"/>
      <c r="AQ214" s="130"/>
      <c r="AR214" s="130"/>
    </row>
    <row r="215" spans="4:44" ht="15.75" hidden="1" x14ac:dyDescent="0.25">
      <c r="D215" s="125"/>
      <c r="E215" s="130"/>
      <c r="F215" s="130"/>
      <c r="G215" s="164"/>
      <c r="H215" s="164"/>
      <c r="I215" s="164"/>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28"/>
    </row>
    <row r="216" spans="4:44" ht="15.75" hidden="1" x14ac:dyDescent="0.25">
      <c r="D216" s="125"/>
      <c r="E216" s="130"/>
      <c r="F216" s="130"/>
      <c r="G216" s="164"/>
      <c r="H216" s="164"/>
      <c r="I216" s="164"/>
      <c r="J216" s="130"/>
      <c r="K216" s="130"/>
      <c r="L216" s="130"/>
      <c r="M216" s="130"/>
      <c r="N216" s="130"/>
      <c r="O216" s="130"/>
      <c r="P216" s="130"/>
      <c r="Q216" s="130"/>
      <c r="R216" s="130"/>
      <c r="S216" s="130"/>
      <c r="T216" s="130"/>
      <c r="U216" s="130"/>
      <c r="V216" s="130"/>
      <c r="W216" s="130"/>
      <c r="X216" s="130"/>
      <c r="Y216" s="130"/>
      <c r="Z216" s="130"/>
      <c r="AA216" s="130"/>
      <c r="AB216" s="130"/>
      <c r="AC216" s="130"/>
      <c r="AD216" s="130"/>
      <c r="AE216" s="130"/>
      <c r="AF216" s="130"/>
      <c r="AG216" s="130"/>
      <c r="AH216" s="130"/>
      <c r="AI216" s="128"/>
    </row>
    <row r="217" spans="4:44" ht="15.75" hidden="1" x14ac:dyDescent="0.25">
      <c r="D217" s="125"/>
      <c r="E217" s="130"/>
      <c r="F217" s="130"/>
      <c r="G217" s="164"/>
      <c r="H217" s="164"/>
      <c r="I217" s="164"/>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28"/>
    </row>
    <row r="218" spans="4:44" ht="15.75" hidden="1" x14ac:dyDescent="0.25">
      <c r="D218" s="125"/>
      <c r="E218" s="130"/>
      <c r="F218" s="130"/>
      <c r="G218" s="164"/>
      <c r="H218" s="164"/>
      <c r="I218" s="164"/>
      <c r="J218" s="130"/>
      <c r="K218" s="130"/>
      <c r="L218" s="130"/>
      <c r="M218" s="130"/>
      <c r="N218" s="130"/>
      <c r="O218" s="130"/>
      <c r="P218" s="130"/>
      <c r="Q218" s="130"/>
      <c r="R218" s="130"/>
      <c r="S218" s="130"/>
      <c r="T218" s="130"/>
      <c r="U218" s="130"/>
      <c r="V218" s="130"/>
      <c r="W218" s="130"/>
      <c r="X218" s="130"/>
      <c r="Y218" s="130"/>
      <c r="Z218" s="130"/>
      <c r="AA218" s="130"/>
      <c r="AB218" s="130"/>
      <c r="AC218" s="130"/>
      <c r="AD218" s="130"/>
      <c r="AE218" s="130"/>
      <c r="AF218" s="130"/>
      <c r="AG218" s="130"/>
      <c r="AH218" s="130"/>
      <c r="AI218" s="128"/>
    </row>
    <row r="219" spans="4:44" ht="15.75" hidden="1" x14ac:dyDescent="0.25">
      <c r="D219" s="125"/>
      <c r="E219" s="130"/>
      <c r="F219" s="130"/>
      <c r="G219" s="164"/>
      <c r="H219" s="164"/>
      <c r="I219" s="164"/>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28"/>
    </row>
    <row r="220" spans="4:44" ht="15.75" hidden="1" x14ac:dyDescent="0.25">
      <c r="D220" s="125"/>
      <c r="E220" s="130"/>
      <c r="F220" s="130"/>
      <c r="G220" s="164"/>
      <c r="H220" s="164"/>
      <c r="I220" s="164"/>
      <c r="J220" s="130"/>
      <c r="K220" s="130"/>
      <c r="L220" s="130"/>
      <c r="M220" s="130"/>
      <c r="N220" s="130"/>
      <c r="O220" s="130"/>
      <c r="P220" s="130"/>
      <c r="Q220" s="130"/>
      <c r="R220" s="130"/>
      <c r="S220" s="130"/>
      <c r="T220" s="130"/>
      <c r="U220" s="130"/>
      <c r="V220" s="130"/>
      <c r="W220" s="130"/>
      <c r="X220" s="130"/>
      <c r="Y220" s="130"/>
      <c r="Z220" s="130"/>
      <c r="AA220" s="130"/>
      <c r="AB220" s="130"/>
      <c r="AC220" s="130"/>
      <c r="AD220" s="130"/>
      <c r="AE220" s="130"/>
      <c r="AF220" s="130"/>
      <c r="AG220" s="130"/>
      <c r="AH220" s="130"/>
      <c r="AI220" s="128"/>
    </row>
    <row r="221" spans="4:44" ht="15.75" hidden="1" x14ac:dyDescent="0.25">
      <c r="D221" s="125"/>
      <c r="E221" s="130"/>
      <c r="F221" s="130"/>
      <c r="G221" s="164"/>
      <c r="H221" s="164"/>
      <c r="I221" s="164"/>
      <c r="J221" s="130"/>
      <c r="K221" s="130"/>
      <c r="L221" s="130"/>
      <c r="M221" s="130"/>
      <c r="N221" s="130"/>
      <c r="O221" s="130"/>
      <c r="P221" s="130"/>
      <c r="Q221" s="130"/>
      <c r="R221" s="130"/>
      <c r="S221" s="130"/>
      <c r="T221" s="130"/>
      <c r="U221" s="130"/>
      <c r="V221" s="130"/>
      <c r="W221" s="130"/>
      <c r="X221" s="130"/>
      <c r="Y221" s="130"/>
      <c r="Z221" s="130"/>
      <c r="AA221" s="130"/>
      <c r="AB221" s="130"/>
      <c r="AC221" s="130"/>
      <c r="AD221" s="130"/>
      <c r="AE221" s="130"/>
      <c r="AF221" s="130"/>
      <c r="AG221" s="130"/>
      <c r="AH221" s="130"/>
      <c r="AI221" s="128"/>
    </row>
    <row r="222" spans="4:44" ht="15.75" hidden="1" x14ac:dyDescent="0.25">
      <c r="D222" s="125"/>
      <c r="E222" s="130"/>
      <c r="F222" s="130"/>
      <c r="G222" s="164"/>
      <c r="H222" s="164"/>
      <c r="I222" s="164"/>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28"/>
    </row>
    <row r="223" spans="4:44" ht="15.75" hidden="1" x14ac:dyDescent="0.25">
      <c r="D223" s="125"/>
      <c r="E223" s="130"/>
      <c r="F223" s="130"/>
      <c r="G223" s="164"/>
      <c r="H223" s="164"/>
      <c r="I223" s="164"/>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28"/>
    </row>
    <row r="224" spans="4:44" ht="15.75" hidden="1" x14ac:dyDescent="0.25">
      <c r="D224" s="125"/>
      <c r="E224" s="130"/>
      <c r="F224" s="130"/>
      <c r="G224" s="164"/>
      <c r="H224" s="164"/>
      <c r="I224" s="164"/>
      <c r="J224" s="130"/>
      <c r="K224" s="130"/>
      <c r="L224" s="130"/>
      <c r="M224" s="130"/>
      <c r="N224" s="130"/>
      <c r="O224" s="130"/>
      <c r="P224" s="130"/>
      <c r="Q224" s="130"/>
      <c r="R224" s="130"/>
      <c r="S224" s="130"/>
      <c r="T224" s="130"/>
      <c r="U224" s="130"/>
      <c r="V224" s="130"/>
      <c r="W224" s="130"/>
      <c r="X224" s="130"/>
      <c r="Y224" s="130"/>
      <c r="Z224" s="130"/>
      <c r="AA224" s="130"/>
      <c r="AB224" s="130"/>
      <c r="AC224" s="130"/>
      <c r="AD224" s="130"/>
      <c r="AE224" s="130"/>
      <c r="AF224" s="130"/>
      <c r="AG224" s="130"/>
      <c r="AH224" s="130"/>
      <c r="AI224" s="128"/>
    </row>
    <row r="225" spans="4:35" ht="15.75" hidden="1" x14ac:dyDescent="0.25">
      <c r="D225" s="125"/>
      <c r="E225" s="130"/>
      <c r="F225" s="130"/>
      <c r="G225" s="164"/>
      <c r="H225" s="164"/>
      <c r="I225" s="164"/>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28"/>
    </row>
    <row r="226" spans="4:35" ht="15.75" hidden="1" x14ac:dyDescent="0.25">
      <c r="D226" s="125"/>
      <c r="E226" s="130"/>
      <c r="F226" s="130"/>
      <c r="G226" s="164"/>
      <c r="H226" s="164"/>
      <c r="I226" s="164"/>
      <c r="J226" s="130"/>
      <c r="K226" s="130"/>
      <c r="L226" s="130"/>
      <c r="M226" s="130"/>
      <c r="N226" s="130"/>
      <c r="O226" s="130"/>
      <c r="P226" s="130"/>
      <c r="Q226" s="130"/>
      <c r="R226" s="130"/>
      <c r="S226" s="130"/>
      <c r="T226" s="130"/>
      <c r="U226" s="130"/>
      <c r="V226" s="130"/>
      <c r="W226" s="130"/>
      <c r="X226" s="130"/>
      <c r="Y226" s="130"/>
      <c r="Z226" s="130"/>
      <c r="AA226" s="130"/>
      <c r="AB226" s="130"/>
      <c r="AC226" s="130"/>
      <c r="AD226" s="130"/>
      <c r="AE226" s="130"/>
      <c r="AF226" s="130"/>
      <c r="AG226" s="130"/>
      <c r="AH226" s="130"/>
      <c r="AI226" s="128"/>
    </row>
    <row r="227" spans="4:35" ht="15.75" hidden="1" x14ac:dyDescent="0.25">
      <c r="D227" s="125"/>
      <c r="E227" s="130"/>
      <c r="F227" s="130"/>
      <c r="G227" s="164"/>
      <c r="H227" s="164"/>
      <c r="I227" s="164"/>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28"/>
    </row>
    <row r="228" spans="4:35" ht="15.75" hidden="1" x14ac:dyDescent="0.25">
      <c r="D228" s="125"/>
      <c r="E228" s="130"/>
      <c r="F228" s="130"/>
      <c r="G228" s="164"/>
      <c r="H228" s="164"/>
      <c r="I228" s="164"/>
      <c r="J228" s="130"/>
      <c r="K228" s="130"/>
      <c r="L228" s="130"/>
      <c r="M228" s="130"/>
      <c r="N228" s="130"/>
      <c r="O228" s="130"/>
      <c r="P228" s="130"/>
      <c r="Q228" s="130"/>
      <c r="R228" s="130"/>
      <c r="S228" s="130"/>
      <c r="T228" s="130"/>
      <c r="U228" s="130"/>
      <c r="V228" s="130"/>
      <c r="W228" s="130"/>
      <c r="X228" s="130"/>
      <c r="Y228" s="130"/>
      <c r="Z228" s="130"/>
      <c r="AA228" s="130"/>
      <c r="AB228" s="130"/>
      <c r="AC228" s="130"/>
      <c r="AD228" s="130"/>
      <c r="AE228" s="130"/>
      <c r="AF228" s="130"/>
      <c r="AG228" s="130"/>
      <c r="AH228" s="130"/>
      <c r="AI228" s="128"/>
    </row>
    <row r="229" spans="4:35" ht="15.75" hidden="1" x14ac:dyDescent="0.25">
      <c r="D229" s="125"/>
      <c r="E229" s="130"/>
      <c r="F229" s="130"/>
      <c r="G229" s="164"/>
      <c r="H229" s="164"/>
      <c r="I229" s="164"/>
      <c r="J229" s="130"/>
      <c r="K229" s="130"/>
      <c r="L229" s="130"/>
      <c r="M229" s="130"/>
      <c r="N229" s="130"/>
      <c r="O229" s="130"/>
      <c r="P229" s="130"/>
      <c r="Q229" s="130"/>
      <c r="R229" s="130"/>
      <c r="S229" s="130"/>
      <c r="T229" s="130"/>
      <c r="U229" s="130"/>
      <c r="V229" s="130"/>
      <c r="W229" s="130"/>
      <c r="X229" s="130"/>
      <c r="Y229" s="130"/>
      <c r="Z229" s="130"/>
      <c r="AA229" s="130"/>
      <c r="AB229" s="130"/>
      <c r="AC229" s="130"/>
      <c r="AD229" s="130"/>
      <c r="AE229" s="130"/>
      <c r="AF229" s="130"/>
      <c r="AG229" s="130"/>
      <c r="AH229" s="130"/>
      <c r="AI229" s="128"/>
    </row>
    <row r="230" spans="4:35" ht="15.75" hidden="1" x14ac:dyDescent="0.25">
      <c r="D230" s="125"/>
      <c r="E230" s="130"/>
      <c r="F230" s="130"/>
      <c r="G230" s="164"/>
      <c r="H230" s="164"/>
      <c r="I230" s="164"/>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28"/>
    </row>
    <row r="231" spans="4:35" ht="15.75" hidden="1" x14ac:dyDescent="0.25">
      <c r="D231" s="125"/>
      <c r="E231" s="130"/>
      <c r="F231" s="130"/>
      <c r="G231" s="164"/>
      <c r="H231" s="164"/>
      <c r="I231" s="164"/>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28"/>
    </row>
    <row r="232" spans="4:35" ht="15.75" hidden="1" x14ac:dyDescent="0.25">
      <c r="D232" s="125"/>
      <c r="E232" s="130"/>
      <c r="F232" s="130"/>
      <c r="G232" s="164"/>
      <c r="H232" s="164"/>
      <c r="I232" s="164"/>
      <c r="J232" s="130"/>
      <c r="K232" s="130"/>
      <c r="L232" s="130"/>
      <c r="M232" s="130"/>
      <c r="N232" s="130"/>
      <c r="O232" s="130"/>
      <c r="P232" s="130"/>
      <c r="Q232" s="130"/>
      <c r="R232" s="130"/>
      <c r="S232" s="130"/>
      <c r="T232" s="130"/>
      <c r="U232" s="130"/>
      <c r="V232" s="130"/>
      <c r="W232" s="130"/>
      <c r="X232" s="130"/>
      <c r="Y232" s="130"/>
      <c r="Z232" s="130"/>
      <c r="AA232" s="130"/>
      <c r="AB232" s="130"/>
      <c r="AC232" s="130"/>
      <c r="AD232" s="130"/>
      <c r="AE232" s="130"/>
      <c r="AF232" s="130"/>
      <c r="AG232" s="130"/>
      <c r="AH232" s="130"/>
      <c r="AI232" s="128"/>
    </row>
    <row r="233" spans="4:35" ht="15.75" hidden="1" x14ac:dyDescent="0.25">
      <c r="D233" s="125"/>
      <c r="E233" s="130"/>
      <c r="F233" s="130"/>
      <c r="G233" s="164"/>
      <c r="H233" s="164"/>
      <c r="I233" s="164"/>
      <c r="J233" s="130"/>
      <c r="K233" s="130"/>
      <c r="L233" s="130"/>
      <c r="M233" s="130"/>
      <c r="N233" s="130"/>
      <c r="O233" s="130"/>
      <c r="P233" s="130"/>
      <c r="Q233" s="130"/>
      <c r="R233" s="130"/>
      <c r="S233" s="130"/>
      <c r="T233" s="130"/>
      <c r="U233" s="130"/>
      <c r="V233" s="130"/>
      <c r="W233" s="130"/>
      <c r="X233" s="130"/>
      <c r="Y233" s="130"/>
      <c r="Z233" s="130"/>
      <c r="AA233" s="130"/>
      <c r="AB233" s="130"/>
      <c r="AC233" s="130"/>
      <c r="AD233" s="130"/>
      <c r="AE233" s="130"/>
      <c r="AF233" s="130"/>
      <c r="AG233" s="130"/>
      <c r="AH233" s="130"/>
      <c r="AI233" s="128"/>
    </row>
    <row r="234" spans="4:35" ht="15.75" hidden="1" x14ac:dyDescent="0.25">
      <c r="D234" s="125"/>
      <c r="E234" s="130"/>
      <c r="F234" s="130"/>
      <c r="G234" s="164"/>
      <c r="H234" s="164"/>
      <c r="I234" s="164"/>
      <c r="J234" s="130"/>
      <c r="K234" s="130"/>
      <c r="L234" s="130"/>
      <c r="M234" s="130"/>
      <c r="N234" s="130"/>
      <c r="O234" s="130"/>
      <c r="P234" s="130"/>
      <c r="Q234" s="130"/>
      <c r="R234" s="130"/>
      <c r="S234" s="130"/>
      <c r="T234" s="130"/>
      <c r="U234" s="130"/>
      <c r="V234" s="130"/>
      <c r="W234" s="130"/>
      <c r="X234" s="130"/>
      <c r="Y234" s="130"/>
      <c r="Z234" s="130"/>
      <c r="AA234" s="130"/>
      <c r="AB234" s="130"/>
      <c r="AC234" s="130"/>
      <c r="AD234" s="130"/>
      <c r="AE234" s="130"/>
      <c r="AF234" s="130"/>
      <c r="AG234" s="130"/>
      <c r="AH234" s="130"/>
      <c r="AI234" s="128"/>
    </row>
    <row r="235" spans="4:35" ht="15.75" hidden="1" x14ac:dyDescent="0.25">
      <c r="D235" s="125"/>
      <c r="E235" s="130"/>
      <c r="F235" s="130"/>
      <c r="G235" s="164"/>
      <c r="H235" s="164"/>
      <c r="I235" s="164"/>
      <c r="J235" s="130"/>
      <c r="K235" s="130"/>
      <c r="L235" s="130"/>
      <c r="M235" s="130"/>
      <c r="N235" s="130"/>
      <c r="O235" s="130"/>
      <c r="P235" s="130"/>
      <c r="Q235" s="130"/>
      <c r="R235" s="130"/>
      <c r="S235" s="130"/>
      <c r="T235" s="130"/>
      <c r="U235" s="130"/>
      <c r="V235" s="130"/>
      <c r="W235" s="130"/>
      <c r="X235" s="130"/>
      <c r="Y235" s="130"/>
      <c r="Z235" s="130"/>
      <c r="AA235" s="130"/>
      <c r="AB235" s="130"/>
      <c r="AC235" s="130"/>
      <c r="AD235" s="130"/>
      <c r="AE235" s="130"/>
      <c r="AF235" s="130"/>
      <c r="AG235" s="130"/>
      <c r="AH235" s="130"/>
      <c r="AI235" s="128"/>
    </row>
    <row r="236" spans="4:35" ht="15.75" hidden="1" x14ac:dyDescent="0.25">
      <c r="D236" s="125"/>
      <c r="E236" s="130"/>
      <c r="F236" s="130"/>
      <c r="G236" s="164"/>
      <c r="H236" s="164"/>
      <c r="I236" s="164"/>
      <c r="J236" s="130"/>
      <c r="K236" s="130"/>
      <c r="L236" s="130"/>
      <c r="M236" s="130"/>
      <c r="N236" s="130"/>
      <c r="O236" s="130"/>
      <c r="P236" s="130"/>
      <c r="Q236" s="130"/>
      <c r="R236" s="130"/>
      <c r="S236" s="130"/>
      <c r="T236" s="130"/>
      <c r="U236" s="130"/>
      <c r="V236" s="130"/>
      <c r="W236" s="130"/>
      <c r="X236" s="130"/>
      <c r="Y236" s="130"/>
      <c r="Z236" s="130"/>
      <c r="AA236" s="130"/>
      <c r="AB236" s="130"/>
      <c r="AC236" s="130"/>
      <c r="AD236" s="130"/>
      <c r="AE236" s="130"/>
      <c r="AF236" s="130"/>
      <c r="AG236" s="130"/>
      <c r="AH236" s="130"/>
      <c r="AI236" s="128"/>
    </row>
    <row r="237" spans="4:35" ht="15.75" hidden="1" x14ac:dyDescent="0.25">
      <c r="D237" s="125"/>
      <c r="E237" s="130"/>
      <c r="F237" s="130"/>
      <c r="G237" s="164"/>
      <c r="H237" s="164"/>
      <c r="I237" s="164"/>
      <c r="J237" s="130"/>
      <c r="K237" s="130"/>
      <c r="L237" s="130"/>
      <c r="M237" s="130"/>
      <c r="N237" s="130"/>
      <c r="O237" s="130"/>
      <c r="P237" s="130"/>
      <c r="Q237" s="130"/>
      <c r="R237" s="130"/>
      <c r="S237" s="130"/>
      <c r="T237" s="130"/>
      <c r="U237" s="130"/>
      <c r="V237" s="130"/>
      <c r="W237" s="130"/>
      <c r="X237" s="130"/>
      <c r="Y237" s="130"/>
      <c r="Z237" s="130"/>
      <c r="AA237" s="130"/>
      <c r="AB237" s="130"/>
      <c r="AC237" s="130"/>
      <c r="AD237" s="130"/>
      <c r="AE237" s="130"/>
      <c r="AF237" s="130"/>
      <c r="AG237" s="130"/>
      <c r="AH237" s="130"/>
      <c r="AI237" s="128"/>
    </row>
    <row r="238" spans="4:35" ht="15.75" hidden="1" x14ac:dyDescent="0.25">
      <c r="D238" s="125"/>
      <c r="E238" s="130"/>
      <c r="F238" s="130"/>
      <c r="G238" s="164"/>
      <c r="H238" s="164"/>
      <c r="I238" s="164"/>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28"/>
    </row>
    <row r="239" spans="4:35" ht="15.75" hidden="1" x14ac:dyDescent="0.25">
      <c r="D239" s="125"/>
      <c r="E239" s="130"/>
      <c r="F239" s="130"/>
      <c r="G239" s="164"/>
      <c r="H239" s="164"/>
      <c r="I239" s="164"/>
      <c r="J239" s="130"/>
      <c r="K239" s="130"/>
      <c r="L239" s="130"/>
      <c r="M239" s="130"/>
      <c r="N239" s="130"/>
      <c r="O239" s="130"/>
      <c r="P239" s="130"/>
      <c r="Q239" s="130"/>
      <c r="R239" s="130"/>
      <c r="S239" s="130"/>
      <c r="T239" s="130"/>
      <c r="U239" s="130"/>
      <c r="V239" s="130"/>
      <c r="W239" s="130"/>
      <c r="X239" s="130"/>
      <c r="Y239" s="130"/>
      <c r="Z239" s="130"/>
      <c r="AA239" s="130"/>
      <c r="AB239" s="130"/>
      <c r="AC239" s="130"/>
      <c r="AD239" s="130"/>
      <c r="AE239" s="130"/>
      <c r="AF239" s="130"/>
      <c r="AG239" s="130"/>
      <c r="AH239" s="130"/>
      <c r="AI239" s="128"/>
    </row>
    <row r="240" spans="4:35" ht="15.75" hidden="1" x14ac:dyDescent="0.25">
      <c r="D240" s="125"/>
      <c r="E240" s="130"/>
      <c r="F240" s="130"/>
      <c r="G240" s="164"/>
      <c r="H240" s="164"/>
      <c r="I240" s="164"/>
      <c r="J240" s="130"/>
      <c r="K240" s="130"/>
      <c r="L240" s="130"/>
      <c r="M240" s="130"/>
      <c r="N240" s="130"/>
      <c r="O240" s="130"/>
      <c r="P240" s="130"/>
      <c r="Q240" s="130"/>
      <c r="R240" s="130"/>
      <c r="S240" s="130"/>
      <c r="T240" s="130"/>
      <c r="U240" s="130"/>
      <c r="V240" s="130"/>
      <c r="W240" s="130"/>
      <c r="X240" s="130"/>
      <c r="Y240" s="130"/>
      <c r="Z240" s="130"/>
      <c r="AA240" s="130"/>
      <c r="AB240" s="130"/>
      <c r="AC240" s="130"/>
      <c r="AD240" s="130"/>
      <c r="AE240" s="130"/>
      <c r="AF240" s="130"/>
      <c r="AG240" s="130"/>
      <c r="AH240" s="130"/>
      <c r="AI240" s="128"/>
    </row>
    <row r="241" spans="4:35" ht="15.75" hidden="1" x14ac:dyDescent="0.25">
      <c r="D241" s="125"/>
      <c r="E241" s="130"/>
      <c r="F241" s="130"/>
      <c r="G241" s="164"/>
      <c r="H241" s="164"/>
      <c r="I241" s="164"/>
      <c r="J241" s="130"/>
      <c r="K241" s="130"/>
      <c r="L241" s="130"/>
      <c r="M241" s="130"/>
      <c r="N241" s="130"/>
      <c r="O241" s="130"/>
      <c r="P241" s="130"/>
      <c r="Q241" s="130"/>
      <c r="R241" s="130"/>
      <c r="S241" s="130"/>
      <c r="T241" s="130"/>
      <c r="U241" s="130"/>
      <c r="V241" s="130"/>
      <c r="W241" s="130"/>
      <c r="X241" s="130"/>
      <c r="Y241" s="130"/>
      <c r="Z241" s="130"/>
      <c r="AA241" s="130"/>
      <c r="AB241" s="130"/>
      <c r="AC241" s="130"/>
      <c r="AD241" s="130"/>
      <c r="AE241" s="130"/>
      <c r="AF241" s="130"/>
      <c r="AG241" s="130"/>
      <c r="AH241" s="130"/>
      <c r="AI241" s="128"/>
    </row>
    <row r="242" spans="4:35" ht="15.75" hidden="1" x14ac:dyDescent="0.25">
      <c r="D242" s="125"/>
      <c r="E242" s="130"/>
      <c r="F242" s="130"/>
      <c r="G242" s="164"/>
      <c r="H242" s="164"/>
      <c r="I242" s="164"/>
      <c r="J242" s="130"/>
      <c r="K242" s="130"/>
      <c r="L242" s="130"/>
      <c r="M242" s="130"/>
      <c r="N242" s="130"/>
      <c r="O242" s="130"/>
      <c r="P242" s="130"/>
      <c r="Q242" s="130"/>
      <c r="R242" s="130"/>
      <c r="S242" s="130"/>
      <c r="T242" s="130"/>
      <c r="U242" s="130"/>
      <c r="V242" s="130"/>
      <c r="W242" s="130"/>
      <c r="X242" s="130"/>
      <c r="Y242" s="130"/>
      <c r="Z242" s="130"/>
      <c r="AA242" s="130"/>
      <c r="AB242" s="130"/>
      <c r="AC242" s="130"/>
      <c r="AD242" s="130"/>
      <c r="AE242" s="130"/>
      <c r="AF242" s="130"/>
      <c r="AG242" s="130"/>
      <c r="AH242" s="130"/>
      <c r="AI242" s="128"/>
    </row>
    <row r="243" spans="4:35" ht="15.75" hidden="1" x14ac:dyDescent="0.25">
      <c r="D243" s="125"/>
      <c r="E243" s="130"/>
      <c r="F243" s="130"/>
      <c r="G243" s="164"/>
      <c r="H243" s="164"/>
      <c r="I243" s="164"/>
      <c r="J243" s="130"/>
      <c r="K243" s="130"/>
      <c r="L243" s="130"/>
      <c r="M243" s="130"/>
      <c r="N243" s="130"/>
      <c r="O243" s="130"/>
      <c r="P243" s="130"/>
      <c r="Q243" s="130"/>
      <c r="R243" s="130"/>
      <c r="S243" s="130"/>
      <c r="T243" s="130"/>
      <c r="U243" s="130"/>
      <c r="V243" s="130"/>
      <c r="W243" s="130"/>
      <c r="X243" s="130"/>
      <c r="Y243" s="130"/>
      <c r="Z243" s="130"/>
      <c r="AA243" s="130"/>
      <c r="AB243" s="130"/>
      <c r="AC243" s="130"/>
      <c r="AD243" s="130"/>
      <c r="AE243" s="130"/>
      <c r="AF243" s="130"/>
      <c r="AG243" s="130"/>
      <c r="AH243" s="130"/>
      <c r="AI243" s="128"/>
    </row>
    <row r="244" spans="4:35" ht="15.75" hidden="1" x14ac:dyDescent="0.25">
      <c r="D244" s="125"/>
      <c r="E244" s="130"/>
      <c r="F244" s="130"/>
      <c r="G244" s="164"/>
      <c r="H244" s="164"/>
      <c r="I244" s="164"/>
      <c r="J244" s="130"/>
      <c r="K244" s="130"/>
      <c r="L244" s="130"/>
      <c r="M244" s="130"/>
      <c r="N244" s="130"/>
      <c r="O244" s="130"/>
      <c r="P244" s="130"/>
      <c r="Q244" s="130"/>
      <c r="R244" s="130"/>
      <c r="S244" s="130"/>
      <c r="T244" s="130"/>
      <c r="U244" s="130"/>
      <c r="V244" s="130"/>
      <c r="W244" s="130"/>
      <c r="X244" s="130"/>
      <c r="Y244" s="130"/>
      <c r="Z244" s="130"/>
      <c r="AA244" s="130"/>
      <c r="AB244" s="130"/>
      <c r="AC244" s="130"/>
      <c r="AD244" s="130"/>
      <c r="AE244" s="130"/>
      <c r="AF244" s="130"/>
      <c r="AG244" s="130"/>
      <c r="AH244" s="130"/>
      <c r="AI244" s="128"/>
    </row>
    <row r="245" spans="4:35" ht="15.75" hidden="1" x14ac:dyDescent="0.25">
      <c r="D245" s="125"/>
      <c r="E245" s="130"/>
      <c r="F245" s="130"/>
      <c r="G245" s="164"/>
      <c r="H245" s="164"/>
      <c r="I245" s="164"/>
      <c r="J245" s="130"/>
      <c r="K245" s="130"/>
      <c r="L245" s="130"/>
      <c r="M245" s="130"/>
      <c r="N245" s="130"/>
      <c r="O245" s="130"/>
      <c r="P245" s="130"/>
      <c r="Q245" s="130"/>
      <c r="R245" s="130"/>
      <c r="S245" s="130"/>
      <c r="T245" s="130"/>
      <c r="U245" s="130"/>
      <c r="V245" s="130"/>
      <c r="W245" s="130"/>
      <c r="X245" s="130"/>
      <c r="Y245" s="130"/>
      <c r="Z245" s="130"/>
      <c r="AA245" s="130"/>
      <c r="AB245" s="130"/>
      <c r="AC245" s="130"/>
      <c r="AD245" s="130"/>
      <c r="AE245" s="130"/>
      <c r="AF245" s="130"/>
      <c r="AG245" s="130"/>
      <c r="AH245" s="130"/>
      <c r="AI245" s="128"/>
    </row>
    <row r="246" spans="4:35" ht="15.75" hidden="1" x14ac:dyDescent="0.25">
      <c r="D246" s="125"/>
      <c r="E246" s="130"/>
      <c r="F246" s="130"/>
      <c r="G246" s="164"/>
      <c r="H246" s="164"/>
      <c r="I246" s="164"/>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28"/>
    </row>
    <row r="247" spans="4:35" ht="15.75" hidden="1" x14ac:dyDescent="0.25">
      <c r="D247" s="125"/>
      <c r="E247" s="130"/>
      <c r="F247" s="130"/>
      <c r="G247" s="164"/>
      <c r="H247" s="164"/>
      <c r="I247" s="164"/>
      <c r="J247" s="130"/>
      <c r="K247" s="130"/>
      <c r="L247" s="130"/>
      <c r="M247" s="130"/>
      <c r="N247" s="130"/>
      <c r="O247" s="130"/>
      <c r="P247" s="130"/>
      <c r="Q247" s="130"/>
      <c r="R247" s="130"/>
      <c r="S247" s="130"/>
      <c r="T247" s="130"/>
      <c r="U247" s="130"/>
      <c r="V247" s="130"/>
      <c r="W247" s="130"/>
      <c r="X247" s="130"/>
      <c r="Y247" s="130"/>
      <c r="Z247" s="130"/>
      <c r="AA247" s="130"/>
      <c r="AB247" s="130"/>
      <c r="AC247" s="130"/>
      <c r="AD247" s="130"/>
      <c r="AE247" s="130"/>
      <c r="AF247" s="130"/>
      <c r="AG247" s="130"/>
      <c r="AH247" s="130"/>
      <c r="AI247" s="128"/>
    </row>
    <row r="248" spans="4:35" ht="15.75" hidden="1" x14ac:dyDescent="0.25">
      <c r="D248" s="125"/>
      <c r="E248" s="130"/>
      <c r="F248" s="130"/>
      <c r="G248" s="164"/>
      <c r="H248" s="164"/>
      <c r="I248" s="164"/>
      <c r="J248" s="130"/>
      <c r="K248" s="130"/>
      <c r="L248" s="130"/>
      <c r="M248" s="130"/>
      <c r="N248" s="130"/>
      <c r="O248" s="130"/>
      <c r="P248" s="130"/>
      <c r="Q248" s="130"/>
      <c r="R248" s="130"/>
      <c r="S248" s="130"/>
      <c r="T248" s="130"/>
      <c r="U248" s="130"/>
      <c r="V248" s="130"/>
      <c r="W248" s="130"/>
      <c r="X248" s="130"/>
      <c r="Y248" s="130"/>
      <c r="Z248" s="130"/>
      <c r="AA248" s="130"/>
      <c r="AB248" s="130"/>
      <c r="AC248" s="130"/>
      <c r="AD248" s="130"/>
      <c r="AE248" s="130"/>
      <c r="AF248" s="130"/>
      <c r="AG248" s="130"/>
      <c r="AH248" s="130"/>
      <c r="AI248" s="128"/>
    </row>
    <row r="249" spans="4:35" ht="15.75" hidden="1" x14ac:dyDescent="0.25">
      <c r="D249" s="125"/>
      <c r="E249" s="130"/>
      <c r="F249" s="130"/>
      <c r="G249" s="164"/>
      <c r="H249" s="164"/>
      <c r="I249" s="164"/>
      <c r="J249" s="130"/>
      <c r="K249" s="130"/>
      <c r="L249" s="130"/>
      <c r="M249" s="130"/>
      <c r="N249" s="130"/>
      <c r="O249" s="130"/>
      <c r="P249" s="130"/>
      <c r="Q249" s="130"/>
      <c r="R249" s="130"/>
      <c r="S249" s="130"/>
      <c r="T249" s="130"/>
      <c r="U249" s="130"/>
      <c r="V249" s="130"/>
      <c r="W249" s="130"/>
      <c r="X249" s="130"/>
      <c r="Y249" s="130"/>
      <c r="Z249" s="130"/>
      <c r="AA249" s="130"/>
      <c r="AB249" s="130"/>
      <c r="AC249" s="130"/>
      <c r="AD249" s="130"/>
      <c r="AE249" s="130"/>
      <c r="AF249" s="130"/>
      <c r="AG249" s="130"/>
      <c r="AH249" s="130"/>
      <c r="AI249" s="128"/>
    </row>
    <row r="250" spans="4:35" ht="15.75" hidden="1" x14ac:dyDescent="0.25">
      <c r="D250" s="125"/>
      <c r="E250" s="130"/>
      <c r="F250" s="130"/>
      <c r="G250" s="164"/>
      <c r="H250" s="164"/>
      <c r="I250" s="164"/>
      <c r="J250" s="130"/>
      <c r="K250" s="130"/>
      <c r="L250" s="130"/>
      <c r="M250" s="130"/>
      <c r="N250" s="130"/>
      <c r="O250" s="130"/>
      <c r="P250" s="130"/>
      <c r="Q250" s="130"/>
      <c r="R250" s="130"/>
      <c r="S250" s="130"/>
      <c r="T250" s="130"/>
      <c r="U250" s="130"/>
      <c r="V250" s="130"/>
      <c r="W250" s="130"/>
      <c r="X250" s="130"/>
      <c r="Y250" s="130"/>
      <c r="Z250" s="130"/>
      <c r="AA250" s="130"/>
      <c r="AB250" s="130"/>
      <c r="AC250" s="130"/>
      <c r="AD250" s="130"/>
      <c r="AE250" s="130"/>
      <c r="AF250" s="130"/>
      <c r="AG250" s="130"/>
      <c r="AH250" s="130"/>
      <c r="AI250" s="128"/>
    </row>
    <row r="251" spans="4:35" ht="15.75" hidden="1" x14ac:dyDescent="0.25">
      <c r="D251" s="125"/>
      <c r="E251" s="130"/>
      <c r="F251" s="130"/>
      <c r="G251" s="164"/>
      <c r="H251" s="164"/>
      <c r="I251" s="164"/>
      <c r="J251" s="130"/>
      <c r="K251" s="130"/>
      <c r="L251" s="130"/>
      <c r="M251" s="130"/>
      <c r="N251" s="130"/>
      <c r="O251" s="130"/>
      <c r="P251" s="130"/>
      <c r="Q251" s="130"/>
      <c r="R251" s="130"/>
      <c r="S251" s="130"/>
      <c r="T251" s="130"/>
      <c r="U251" s="130"/>
      <c r="V251" s="130"/>
      <c r="W251" s="130"/>
      <c r="X251" s="130"/>
      <c r="Y251" s="130"/>
      <c r="Z251" s="130"/>
      <c r="AA251" s="130"/>
      <c r="AB251" s="130"/>
      <c r="AC251" s="130"/>
      <c r="AD251" s="130"/>
      <c r="AE251" s="130"/>
      <c r="AF251" s="130"/>
      <c r="AG251" s="130"/>
      <c r="AH251" s="130"/>
      <c r="AI251" s="128"/>
    </row>
    <row r="252" spans="4:35" ht="15.75" hidden="1" x14ac:dyDescent="0.25">
      <c r="D252" s="125"/>
      <c r="E252" s="130"/>
      <c r="F252" s="130"/>
      <c r="G252" s="164"/>
      <c r="H252" s="164"/>
      <c r="I252" s="164"/>
      <c r="J252" s="130"/>
      <c r="K252" s="130"/>
      <c r="L252" s="130"/>
      <c r="M252" s="130"/>
      <c r="N252" s="130"/>
      <c r="O252" s="130"/>
      <c r="P252" s="130"/>
      <c r="Q252" s="130"/>
      <c r="R252" s="130"/>
      <c r="S252" s="130"/>
      <c r="T252" s="130"/>
      <c r="U252" s="130"/>
      <c r="V252" s="130"/>
      <c r="W252" s="130"/>
      <c r="X252" s="130"/>
      <c r="Y252" s="130"/>
      <c r="Z252" s="130"/>
      <c r="AA252" s="130"/>
      <c r="AB252" s="130"/>
      <c r="AC252" s="130"/>
      <c r="AD252" s="130"/>
      <c r="AE252" s="130"/>
      <c r="AF252" s="130"/>
      <c r="AG252" s="130"/>
      <c r="AH252" s="130"/>
      <c r="AI252" s="128"/>
    </row>
    <row r="253" spans="4:35" ht="15.75" hidden="1" x14ac:dyDescent="0.25">
      <c r="D253" s="125"/>
      <c r="E253" s="130"/>
      <c r="F253" s="130"/>
      <c r="G253" s="164"/>
      <c r="H253" s="164"/>
      <c r="I253" s="164"/>
      <c r="J253" s="130"/>
      <c r="K253" s="130"/>
      <c r="L253" s="130"/>
      <c r="M253" s="130"/>
      <c r="N253" s="130"/>
      <c r="O253" s="130"/>
      <c r="P253" s="130"/>
      <c r="Q253" s="130"/>
      <c r="R253" s="130"/>
      <c r="S253" s="130"/>
      <c r="T253" s="130"/>
      <c r="U253" s="130"/>
      <c r="V253" s="130"/>
      <c r="W253" s="130"/>
      <c r="X253" s="130"/>
      <c r="Y253" s="130"/>
      <c r="Z253" s="130"/>
      <c r="AA253" s="130"/>
      <c r="AB253" s="130"/>
      <c r="AC253" s="130"/>
      <c r="AD253" s="130"/>
      <c r="AE253" s="130"/>
      <c r="AF253" s="130"/>
      <c r="AG253" s="130"/>
      <c r="AH253" s="130"/>
      <c r="AI253" s="128"/>
    </row>
    <row r="254" spans="4:35" ht="15.75" hidden="1" x14ac:dyDescent="0.25">
      <c r="D254" s="125"/>
      <c r="E254" s="130"/>
      <c r="F254" s="130"/>
      <c r="G254" s="164"/>
      <c r="H254" s="164"/>
      <c r="I254" s="164"/>
      <c r="J254" s="130"/>
      <c r="K254" s="130"/>
      <c r="L254" s="130"/>
      <c r="M254" s="130"/>
      <c r="N254" s="130"/>
      <c r="O254" s="130"/>
      <c r="P254" s="130"/>
      <c r="Q254" s="130"/>
      <c r="R254" s="130"/>
      <c r="S254" s="130"/>
      <c r="T254" s="130"/>
      <c r="U254" s="130"/>
      <c r="V254" s="130"/>
      <c r="W254" s="130"/>
      <c r="X254" s="130"/>
      <c r="Y254" s="130"/>
      <c r="Z254" s="130"/>
      <c r="AA254" s="130"/>
      <c r="AB254" s="130"/>
      <c r="AC254" s="130"/>
      <c r="AD254" s="130"/>
      <c r="AE254" s="130"/>
      <c r="AF254" s="130"/>
      <c r="AG254" s="130"/>
      <c r="AH254" s="130"/>
      <c r="AI254" s="128"/>
    </row>
    <row r="255" spans="4:35" ht="15.75" hidden="1" x14ac:dyDescent="0.25">
      <c r="D255" s="125"/>
      <c r="E255" s="130"/>
      <c r="F255" s="130"/>
      <c r="G255" s="164"/>
      <c r="H255" s="164"/>
      <c r="I255" s="164"/>
      <c r="J255" s="130"/>
      <c r="K255" s="130"/>
      <c r="L255" s="130"/>
      <c r="M255" s="130"/>
      <c r="N255" s="130"/>
      <c r="O255" s="130"/>
      <c r="P255" s="130"/>
      <c r="Q255" s="130"/>
      <c r="R255" s="130"/>
      <c r="S255" s="130"/>
      <c r="T255" s="130"/>
      <c r="U255" s="130"/>
      <c r="V255" s="130"/>
      <c r="W255" s="130"/>
      <c r="X255" s="130"/>
      <c r="Y255" s="130"/>
      <c r="Z255" s="130"/>
      <c r="AA255" s="130"/>
      <c r="AB255" s="130"/>
      <c r="AC255" s="130"/>
      <c r="AD255" s="130"/>
      <c r="AE255" s="130"/>
      <c r="AF255" s="130"/>
      <c r="AG255" s="130"/>
      <c r="AH255" s="130"/>
      <c r="AI255" s="128"/>
    </row>
    <row r="256" spans="4:35" ht="15.75" hidden="1" x14ac:dyDescent="0.25">
      <c r="D256" s="125"/>
      <c r="E256" s="130"/>
      <c r="F256" s="130"/>
      <c r="G256" s="164"/>
      <c r="H256" s="164"/>
      <c r="I256" s="164"/>
      <c r="J256" s="130"/>
      <c r="K256" s="130"/>
      <c r="L256" s="130"/>
      <c r="M256" s="130"/>
      <c r="N256" s="130"/>
      <c r="O256" s="130"/>
      <c r="P256" s="130"/>
      <c r="Q256" s="130"/>
      <c r="R256" s="130"/>
      <c r="S256" s="130"/>
      <c r="T256" s="130"/>
      <c r="U256" s="130"/>
      <c r="V256" s="130"/>
      <c r="W256" s="130"/>
      <c r="X256" s="130"/>
      <c r="Y256" s="130"/>
      <c r="Z256" s="130"/>
      <c r="AA256" s="130"/>
      <c r="AB256" s="130"/>
      <c r="AC256" s="130"/>
      <c r="AD256" s="130"/>
      <c r="AE256" s="130"/>
      <c r="AF256" s="130"/>
      <c r="AG256" s="130"/>
      <c r="AH256" s="130"/>
      <c r="AI256" s="128"/>
    </row>
    <row r="257" spans="4:35" ht="15.75" hidden="1" x14ac:dyDescent="0.25">
      <c r="D257" s="125"/>
      <c r="E257" s="130"/>
      <c r="F257" s="130"/>
      <c r="G257" s="164"/>
      <c r="H257" s="164"/>
      <c r="I257" s="164"/>
      <c r="J257" s="130"/>
      <c r="K257" s="130"/>
      <c r="L257" s="130"/>
      <c r="M257" s="130"/>
      <c r="N257" s="130"/>
      <c r="O257" s="130"/>
      <c r="P257" s="130"/>
      <c r="Q257" s="130"/>
      <c r="R257" s="130"/>
      <c r="S257" s="130"/>
      <c r="T257" s="130"/>
      <c r="U257" s="130"/>
      <c r="V257" s="130"/>
      <c r="W257" s="130"/>
      <c r="X257" s="130"/>
      <c r="Y257" s="130"/>
      <c r="Z257" s="130"/>
      <c r="AA257" s="130"/>
      <c r="AB257" s="130"/>
      <c r="AC257" s="130"/>
      <c r="AD257" s="130"/>
      <c r="AE257" s="130"/>
      <c r="AF257" s="130"/>
      <c r="AG257" s="130"/>
      <c r="AH257" s="130"/>
      <c r="AI257" s="128"/>
    </row>
    <row r="258" spans="4:35" ht="15.75" hidden="1" x14ac:dyDescent="0.25">
      <c r="D258" s="125"/>
      <c r="E258" s="130"/>
      <c r="F258" s="130"/>
      <c r="G258" s="164"/>
      <c r="H258" s="164"/>
      <c r="I258" s="164"/>
      <c r="J258" s="130"/>
      <c r="K258" s="130"/>
      <c r="L258" s="130"/>
      <c r="M258" s="130"/>
      <c r="N258" s="130"/>
      <c r="O258" s="130"/>
      <c r="P258" s="130"/>
      <c r="Q258" s="130"/>
      <c r="R258" s="130"/>
      <c r="S258" s="130"/>
      <c r="T258" s="130"/>
      <c r="U258" s="130"/>
      <c r="V258" s="130"/>
      <c r="W258" s="130"/>
      <c r="X258" s="130"/>
      <c r="Y258" s="130"/>
      <c r="Z258" s="130"/>
      <c r="AA258" s="130"/>
      <c r="AB258" s="130"/>
      <c r="AC258" s="130"/>
      <c r="AD258" s="130"/>
      <c r="AE258" s="130"/>
      <c r="AF258" s="130"/>
      <c r="AG258" s="130"/>
      <c r="AH258" s="130"/>
      <c r="AI258" s="128"/>
    </row>
    <row r="259" spans="4:35" ht="15.75" hidden="1" x14ac:dyDescent="0.25">
      <c r="D259" s="125"/>
      <c r="E259" s="130"/>
      <c r="F259" s="130"/>
      <c r="G259" s="164"/>
      <c r="H259" s="164"/>
      <c r="I259" s="164"/>
      <c r="J259" s="130"/>
      <c r="K259" s="130"/>
      <c r="L259" s="130"/>
      <c r="M259" s="130"/>
      <c r="N259" s="130"/>
      <c r="O259" s="130"/>
      <c r="P259" s="130"/>
      <c r="Q259" s="130"/>
      <c r="R259" s="130"/>
      <c r="S259" s="130"/>
      <c r="T259" s="130"/>
      <c r="U259" s="130"/>
      <c r="V259" s="130"/>
      <c r="W259" s="130"/>
      <c r="X259" s="130"/>
      <c r="Y259" s="130"/>
      <c r="Z259" s="130"/>
      <c r="AA259" s="130"/>
      <c r="AB259" s="130"/>
      <c r="AC259" s="130"/>
      <c r="AD259" s="130"/>
      <c r="AE259" s="130"/>
      <c r="AF259" s="130"/>
      <c r="AG259" s="130"/>
      <c r="AH259" s="130"/>
      <c r="AI259" s="128"/>
    </row>
    <row r="260" spans="4:35" ht="15.75" hidden="1" x14ac:dyDescent="0.25">
      <c r="D260" s="125"/>
      <c r="E260" s="130"/>
      <c r="F260" s="130"/>
      <c r="G260" s="164"/>
      <c r="H260" s="164"/>
      <c r="I260" s="164"/>
      <c r="J260" s="130"/>
      <c r="K260" s="130"/>
      <c r="L260" s="130"/>
      <c r="M260" s="130"/>
      <c r="N260" s="130"/>
      <c r="O260" s="130"/>
      <c r="P260" s="130"/>
      <c r="Q260" s="130"/>
      <c r="R260" s="130"/>
      <c r="S260" s="130"/>
      <c r="T260" s="130"/>
      <c r="U260" s="130"/>
      <c r="V260" s="130"/>
      <c r="W260" s="130"/>
      <c r="X260" s="130"/>
      <c r="Y260" s="130"/>
      <c r="Z260" s="130"/>
      <c r="AA260" s="130"/>
      <c r="AB260" s="130"/>
      <c r="AC260" s="130"/>
      <c r="AD260" s="130"/>
      <c r="AE260" s="130"/>
      <c r="AF260" s="130"/>
      <c r="AG260" s="130"/>
      <c r="AH260" s="130"/>
      <c r="AI260" s="128"/>
    </row>
    <row r="261" spans="4:35" ht="15.75" hidden="1" x14ac:dyDescent="0.25">
      <c r="D261" s="125"/>
      <c r="E261" s="130"/>
      <c r="F261" s="130"/>
      <c r="G261" s="164"/>
      <c r="H261" s="164"/>
      <c r="I261" s="164"/>
      <c r="J261" s="130"/>
      <c r="K261" s="130"/>
      <c r="L261" s="130"/>
      <c r="M261" s="130"/>
      <c r="N261" s="130"/>
      <c r="O261" s="130"/>
      <c r="P261" s="130"/>
      <c r="Q261" s="130"/>
      <c r="R261" s="130"/>
      <c r="S261" s="130"/>
      <c r="T261" s="130"/>
      <c r="U261" s="130"/>
      <c r="V261" s="130"/>
      <c r="W261" s="130"/>
      <c r="X261" s="130"/>
      <c r="Y261" s="130"/>
      <c r="Z261" s="130"/>
      <c r="AA261" s="130"/>
      <c r="AB261" s="130"/>
      <c r="AC261" s="130"/>
      <c r="AD261" s="130"/>
      <c r="AE261" s="130"/>
      <c r="AF261" s="130"/>
      <c r="AG261" s="130"/>
      <c r="AH261" s="130"/>
      <c r="AI261" s="128"/>
    </row>
    <row r="262" spans="4:35" ht="15.75" hidden="1" x14ac:dyDescent="0.25">
      <c r="D262" s="125"/>
      <c r="E262" s="130"/>
      <c r="F262" s="130"/>
      <c r="G262" s="164"/>
      <c r="H262" s="164"/>
      <c r="I262" s="164"/>
      <c r="J262" s="130"/>
      <c r="K262" s="130"/>
      <c r="L262" s="130"/>
      <c r="M262" s="130"/>
      <c r="N262" s="130"/>
      <c r="O262" s="130"/>
      <c r="P262" s="130"/>
      <c r="Q262" s="130"/>
      <c r="R262" s="130"/>
      <c r="S262" s="130"/>
      <c r="T262" s="130"/>
      <c r="U262" s="130"/>
      <c r="V262" s="130"/>
      <c r="W262" s="130"/>
      <c r="X262" s="130"/>
      <c r="Y262" s="130"/>
      <c r="Z262" s="130"/>
      <c r="AA262" s="130"/>
      <c r="AB262" s="130"/>
      <c r="AC262" s="130"/>
      <c r="AD262" s="130"/>
      <c r="AE262" s="130"/>
      <c r="AF262" s="130"/>
      <c r="AG262" s="130"/>
      <c r="AH262" s="130"/>
      <c r="AI262" s="128"/>
    </row>
    <row r="263" spans="4:35" ht="15.75" hidden="1" x14ac:dyDescent="0.25">
      <c r="D263" s="125"/>
      <c r="E263" s="130"/>
      <c r="F263" s="130"/>
      <c r="G263" s="164"/>
      <c r="H263" s="164"/>
      <c r="I263" s="164"/>
      <c r="J263" s="130"/>
      <c r="K263" s="130"/>
      <c r="L263" s="130"/>
      <c r="M263" s="130"/>
      <c r="N263" s="130"/>
      <c r="O263" s="130"/>
      <c r="P263" s="130"/>
      <c r="Q263" s="130"/>
      <c r="R263" s="130"/>
      <c r="S263" s="130"/>
      <c r="T263" s="130"/>
      <c r="U263" s="130"/>
      <c r="V263" s="130"/>
      <c r="W263" s="130"/>
      <c r="X263" s="130"/>
      <c r="Y263" s="130"/>
      <c r="Z263" s="130"/>
      <c r="AA263" s="130"/>
      <c r="AB263" s="130"/>
      <c r="AC263" s="130"/>
      <c r="AD263" s="130"/>
      <c r="AE263" s="130"/>
      <c r="AF263" s="130"/>
      <c r="AG263" s="130"/>
      <c r="AH263" s="130"/>
      <c r="AI263" s="128"/>
    </row>
    <row r="264" spans="4:35" ht="15.75" hidden="1" x14ac:dyDescent="0.25">
      <c r="D264" s="125"/>
      <c r="E264" s="130"/>
      <c r="F264" s="130"/>
      <c r="G264" s="164"/>
      <c r="H264" s="164"/>
      <c r="I264" s="164"/>
      <c r="J264" s="130"/>
      <c r="K264" s="130"/>
      <c r="L264" s="130"/>
      <c r="M264" s="130"/>
      <c r="N264" s="130"/>
      <c r="O264" s="130"/>
      <c r="P264" s="130"/>
      <c r="Q264" s="130"/>
      <c r="R264" s="130"/>
      <c r="S264" s="130"/>
      <c r="T264" s="130"/>
      <c r="U264" s="130"/>
      <c r="V264" s="130"/>
      <c r="W264" s="130"/>
      <c r="X264" s="130"/>
      <c r="Y264" s="130"/>
      <c r="Z264" s="130"/>
      <c r="AA264" s="130"/>
      <c r="AB264" s="130"/>
      <c r="AC264" s="130"/>
      <c r="AD264" s="130"/>
      <c r="AE264" s="130"/>
      <c r="AF264" s="130"/>
      <c r="AG264" s="130"/>
      <c r="AH264" s="130"/>
      <c r="AI264" s="128"/>
    </row>
    <row r="265" spans="4:35" ht="15.75" x14ac:dyDescent="0.25">
      <c r="D265" s="125"/>
      <c r="E265" s="130"/>
      <c r="F265" s="130"/>
      <c r="G265" s="164"/>
      <c r="H265" s="164"/>
      <c r="I265" s="164"/>
      <c r="J265" s="130"/>
      <c r="K265" s="130"/>
      <c r="L265" s="130"/>
      <c r="M265" s="130"/>
      <c r="N265" s="130"/>
      <c r="O265" s="130"/>
      <c r="P265" s="130"/>
      <c r="Q265" s="130"/>
      <c r="R265" s="130"/>
      <c r="S265" s="130"/>
      <c r="T265" s="130"/>
      <c r="U265" s="130"/>
      <c r="V265" s="130"/>
      <c r="W265" s="130"/>
      <c r="X265" s="130"/>
      <c r="Y265" s="130"/>
      <c r="Z265" s="130"/>
      <c r="AA265" s="130"/>
      <c r="AB265" s="130"/>
      <c r="AC265" s="130"/>
      <c r="AD265" s="130"/>
      <c r="AE265" s="130"/>
      <c r="AF265" s="130"/>
      <c r="AG265" s="130"/>
      <c r="AH265" s="130"/>
      <c r="AI265" s="128"/>
    </row>
    <row r="266" spans="4:35" ht="15.75" x14ac:dyDescent="0.25">
      <c r="D266" s="125"/>
      <c r="E266" s="130"/>
      <c r="F266" s="130"/>
      <c r="G266" s="164"/>
      <c r="H266" s="164"/>
      <c r="I266" s="164"/>
      <c r="J266" s="130"/>
      <c r="K266" s="130"/>
      <c r="L266" s="130"/>
      <c r="M266" s="130"/>
      <c r="N266" s="130"/>
      <c r="O266" s="130"/>
      <c r="P266" s="130"/>
      <c r="Q266" s="130"/>
      <c r="R266" s="130"/>
      <c r="S266" s="130"/>
      <c r="T266" s="130"/>
      <c r="U266" s="130"/>
      <c r="V266" s="130"/>
      <c r="W266" s="130"/>
      <c r="X266" s="130"/>
      <c r="Y266" s="130"/>
      <c r="Z266" s="130"/>
      <c r="AA266" s="130"/>
      <c r="AB266" s="130"/>
      <c r="AC266" s="130"/>
      <c r="AD266" s="130"/>
      <c r="AE266" s="130"/>
      <c r="AF266" s="130"/>
      <c r="AG266" s="130"/>
      <c r="AH266" s="130"/>
      <c r="AI266" s="128"/>
    </row>
    <row r="267" spans="4:35" ht="15.75" x14ac:dyDescent="0.25">
      <c r="D267" s="125"/>
      <c r="E267" s="130"/>
      <c r="F267" s="130"/>
      <c r="G267" s="164"/>
      <c r="H267" s="164"/>
      <c r="I267" s="164"/>
      <c r="J267" s="130"/>
      <c r="K267" s="130"/>
      <c r="L267" s="130"/>
      <c r="M267" s="130"/>
      <c r="N267" s="130"/>
      <c r="O267" s="130"/>
      <c r="P267" s="130"/>
      <c r="Q267" s="130"/>
      <c r="R267" s="130"/>
      <c r="S267" s="130"/>
      <c r="T267" s="130"/>
      <c r="U267" s="130"/>
      <c r="V267" s="130"/>
      <c r="W267" s="130"/>
      <c r="X267" s="130"/>
      <c r="Y267" s="130"/>
      <c r="Z267" s="130"/>
      <c r="AA267" s="130"/>
      <c r="AB267" s="130"/>
      <c r="AC267" s="130"/>
      <c r="AD267" s="130"/>
      <c r="AE267" s="130"/>
      <c r="AF267" s="130"/>
      <c r="AG267" s="130"/>
      <c r="AH267" s="130"/>
      <c r="AI267" s="128"/>
    </row>
    <row r="268" spans="4:35" ht="15.75" x14ac:dyDescent="0.25">
      <c r="D268" s="125"/>
      <c r="E268" s="130"/>
      <c r="F268" s="130"/>
      <c r="G268" s="164"/>
      <c r="H268" s="164"/>
      <c r="I268" s="164"/>
      <c r="J268" s="130"/>
      <c r="K268" s="130"/>
      <c r="L268" s="130"/>
      <c r="M268" s="130"/>
      <c r="N268" s="130"/>
      <c r="O268" s="130"/>
      <c r="P268" s="130"/>
      <c r="Q268" s="130"/>
      <c r="R268" s="130"/>
      <c r="S268" s="130"/>
      <c r="T268" s="130"/>
      <c r="U268" s="130"/>
      <c r="V268" s="130"/>
      <c r="W268" s="130"/>
      <c r="X268" s="130"/>
      <c r="Y268" s="130"/>
      <c r="Z268" s="130"/>
      <c r="AA268" s="130"/>
      <c r="AB268" s="130"/>
      <c r="AC268" s="130"/>
      <c r="AD268" s="130"/>
      <c r="AE268" s="130"/>
      <c r="AF268" s="130"/>
      <c r="AG268" s="130"/>
      <c r="AH268" s="130"/>
      <c r="AI268" s="128"/>
    </row>
    <row r="269" spans="4:35" ht="15.75" x14ac:dyDescent="0.25">
      <c r="D269" s="125"/>
      <c r="E269" s="130"/>
      <c r="F269" s="130"/>
      <c r="G269" s="164"/>
      <c r="H269" s="164"/>
      <c r="I269" s="164"/>
      <c r="J269" s="130"/>
      <c r="K269" s="130"/>
      <c r="L269" s="130"/>
      <c r="M269" s="130"/>
      <c r="N269" s="130"/>
      <c r="O269" s="130"/>
      <c r="P269" s="130"/>
      <c r="Q269" s="130"/>
      <c r="R269" s="130"/>
      <c r="S269" s="130"/>
      <c r="T269" s="130"/>
      <c r="U269" s="130"/>
      <c r="V269" s="130"/>
      <c r="W269" s="130"/>
      <c r="X269" s="130"/>
      <c r="Y269" s="130"/>
      <c r="Z269" s="130"/>
      <c r="AA269" s="130"/>
      <c r="AB269" s="130"/>
      <c r="AC269" s="130"/>
      <c r="AD269" s="130"/>
      <c r="AE269" s="130"/>
      <c r="AF269" s="130"/>
      <c r="AG269" s="130"/>
      <c r="AH269" s="130"/>
      <c r="AI269" s="128"/>
    </row>
    <row r="270" spans="4:35" ht="15.75" x14ac:dyDescent="0.25">
      <c r="D270" s="125"/>
      <c r="E270" s="130"/>
      <c r="F270" s="130"/>
      <c r="G270" s="164"/>
      <c r="H270" s="164"/>
      <c r="I270" s="164"/>
      <c r="J270" s="130"/>
      <c r="K270" s="130"/>
      <c r="L270" s="130"/>
      <c r="M270" s="130"/>
      <c r="N270" s="130"/>
      <c r="O270" s="130"/>
      <c r="P270" s="130"/>
      <c r="Q270" s="130"/>
      <c r="R270" s="130"/>
      <c r="S270" s="130"/>
      <c r="T270" s="130"/>
      <c r="U270" s="130"/>
      <c r="V270" s="130"/>
      <c r="W270" s="130"/>
      <c r="X270" s="130"/>
      <c r="Y270" s="130"/>
      <c r="Z270" s="130"/>
      <c r="AA270" s="130"/>
      <c r="AB270" s="130"/>
      <c r="AC270" s="130"/>
      <c r="AD270" s="130"/>
      <c r="AE270" s="130"/>
      <c r="AF270" s="130"/>
      <c r="AG270" s="130"/>
      <c r="AH270" s="130"/>
      <c r="AI270" s="128"/>
    </row>
    <row r="271" spans="4:35" ht="15.75" x14ac:dyDescent="0.25">
      <c r="D271" s="125"/>
      <c r="E271" s="130"/>
      <c r="F271" s="130"/>
      <c r="G271" s="164"/>
      <c r="H271" s="164"/>
      <c r="I271" s="164"/>
      <c r="J271" s="130"/>
      <c r="K271" s="130"/>
      <c r="L271" s="130"/>
      <c r="M271" s="130"/>
      <c r="N271" s="130"/>
      <c r="O271" s="130"/>
      <c r="P271" s="130"/>
      <c r="Q271" s="130"/>
      <c r="R271" s="130"/>
      <c r="S271" s="130"/>
      <c r="T271" s="130"/>
      <c r="U271" s="130"/>
      <c r="V271" s="130"/>
      <c r="W271" s="130"/>
      <c r="X271" s="130"/>
      <c r="Y271" s="130"/>
      <c r="Z271" s="130"/>
      <c r="AA271" s="130"/>
      <c r="AB271" s="130"/>
      <c r="AC271" s="130"/>
      <c r="AD271" s="130"/>
      <c r="AE271" s="130"/>
      <c r="AF271" s="130"/>
      <c r="AG271" s="130"/>
      <c r="AH271" s="130"/>
      <c r="AI271" s="128"/>
    </row>
    <row r="272" spans="4:35" ht="15.75" x14ac:dyDescent="0.25">
      <c r="D272" s="125"/>
      <c r="E272" s="130"/>
      <c r="F272" s="130"/>
      <c r="G272" s="164"/>
      <c r="H272" s="164"/>
      <c r="I272" s="164"/>
      <c r="J272" s="130"/>
      <c r="K272" s="130"/>
      <c r="L272" s="130"/>
      <c r="M272" s="130"/>
      <c r="N272" s="130"/>
      <c r="O272" s="130"/>
      <c r="P272" s="130"/>
      <c r="Q272" s="130"/>
      <c r="R272" s="130"/>
      <c r="S272" s="130"/>
      <c r="T272" s="130"/>
      <c r="U272" s="130"/>
      <c r="V272" s="130"/>
      <c r="W272" s="130"/>
      <c r="X272" s="130"/>
      <c r="Y272" s="130"/>
      <c r="Z272" s="130"/>
      <c r="AA272" s="130"/>
      <c r="AB272" s="130"/>
      <c r="AC272" s="130"/>
      <c r="AD272" s="130"/>
      <c r="AE272" s="130"/>
      <c r="AF272" s="130"/>
      <c r="AG272" s="130"/>
      <c r="AH272" s="130"/>
      <c r="AI272" s="128"/>
    </row>
    <row r="273" spans="4:35" ht="15.75" x14ac:dyDescent="0.25">
      <c r="D273" s="125"/>
      <c r="E273" s="130"/>
      <c r="F273" s="130"/>
      <c r="G273" s="164"/>
      <c r="H273" s="164"/>
      <c r="I273" s="164"/>
      <c r="J273" s="130"/>
      <c r="K273" s="130"/>
      <c r="L273" s="130"/>
      <c r="M273" s="130"/>
      <c r="N273" s="130"/>
      <c r="O273" s="130"/>
      <c r="P273" s="130"/>
      <c r="Q273" s="130"/>
      <c r="R273" s="130"/>
      <c r="S273" s="130"/>
      <c r="T273" s="130"/>
      <c r="U273" s="130"/>
      <c r="V273" s="130"/>
      <c r="W273" s="130"/>
      <c r="X273" s="130"/>
      <c r="Y273" s="130"/>
      <c r="Z273" s="130"/>
      <c r="AA273" s="130"/>
      <c r="AB273" s="130"/>
      <c r="AC273" s="130"/>
      <c r="AD273" s="130"/>
      <c r="AE273" s="130"/>
      <c r="AF273" s="130"/>
      <c r="AG273" s="130"/>
      <c r="AH273" s="130"/>
      <c r="AI273" s="128"/>
    </row>
    <row r="274" spans="4:35" ht="15.75" x14ac:dyDescent="0.25">
      <c r="D274" s="125"/>
      <c r="E274" s="130"/>
      <c r="F274" s="130"/>
      <c r="G274" s="164"/>
      <c r="H274" s="164"/>
      <c r="I274" s="164"/>
      <c r="J274" s="130"/>
      <c r="K274" s="130"/>
      <c r="L274" s="130"/>
      <c r="M274" s="130"/>
      <c r="N274" s="130"/>
      <c r="O274" s="130"/>
      <c r="P274" s="130"/>
      <c r="Q274" s="130"/>
      <c r="R274" s="130"/>
      <c r="S274" s="130"/>
      <c r="T274" s="130"/>
      <c r="U274" s="130"/>
      <c r="V274" s="130"/>
      <c r="W274" s="130"/>
      <c r="X274" s="130"/>
      <c r="Y274" s="130"/>
      <c r="Z274" s="130"/>
      <c r="AA274" s="130"/>
      <c r="AB274" s="130"/>
      <c r="AC274" s="130"/>
      <c r="AD274" s="130"/>
      <c r="AE274" s="130"/>
      <c r="AF274" s="130"/>
      <c r="AG274" s="130"/>
      <c r="AH274" s="130"/>
      <c r="AI274" s="128"/>
    </row>
    <row r="275" spans="4:35" ht="15.75" x14ac:dyDescent="0.25">
      <c r="D275" s="125"/>
      <c r="E275" s="130"/>
      <c r="F275" s="130"/>
      <c r="G275" s="164"/>
      <c r="H275" s="164"/>
      <c r="I275" s="164"/>
      <c r="J275" s="130"/>
      <c r="K275" s="130"/>
      <c r="L275" s="130"/>
      <c r="M275" s="130"/>
      <c r="N275" s="130"/>
      <c r="O275" s="130"/>
      <c r="P275" s="130"/>
      <c r="Q275" s="130"/>
      <c r="R275" s="130"/>
      <c r="S275" s="130"/>
      <c r="T275" s="130"/>
      <c r="U275" s="130"/>
      <c r="V275" s="130"/>
      <c r="W275" s="130"/>
      <c r="X275" s="130"/>
      <c r="Y275" s="130"/>
      <c r="Z275" s="130"/>
      <c r="AA275" s="130"/>
      <c r="AB275" s="130"/>
      <c r="AC275" s="130"/>
      <c r="AD275" s="130"/>
      <c r="AE275" s="130"/>
      <c r="AF275" s="130"/>
      <c r="AG275" s="130"/>
      <c r="AH275" s="130"/>
      <c r="AI275" s="128"/>
    </row>
    <row r="276" spans="4:35" ht="15.75" x14ac:dyDescent="0.25">
      <c r="D276" s="125"/>
      <c r="E276" s="130"/>
      <c r="F276" s="130"/>
      <c r="G276" s="164"/>
      <c r="H276" s="164"/>
      <c r="I276" s="164"/>
      <c r="J276" s="130"/>
      <c r="K276" s="130"/>
      <c r="L276" s="130"/>
      <c r="M276" s="130"/>
      <c r="N276" s="130"/>
      <c r="O276" s="130"/>
      <c r="P276" s="130"/>
      <c r="Q276" s="130"/>
      <c r="R276" s="130"/>
      <c r="S276" s="130"/>
      <c r="T276" s="130"/>
      <c r="U276" s="130"/>
      <c r="V276" s="130"/>
      <c r="W276" s="130"/>
      <c r="X276" s="130"/>
      <c r="Y276" s="130"/>
      <c r="Z276" s="130"/>
      <c r="AA276" s="130"/>
      <c r="AB276" s="130"/>
      <c r="AC276" s="130"/>
      <c r="AD276" s="130"/>
      <c r="AE276" s="130"/>
      <c r="AF276" s="130"/>
      <c r="AG276" s="130"/>
      <c r="AH276" s="130"/>
      <c r="AI276" s="128"/>
    </row>
    <row r="277" spans="4:35" ht="15.75" x14ac:dyDescent="0.25">
      <c r="D277" s="125"/>
      <c r="E277" s="130"/>
      <c r="F277" s="130"/>
      <c r="G277" s="164"/>
      <c r="H277" s="164"/>
      <c r="I277" s="164"/>
      <c r="J277" s="130"/>
      <c r="K277" s="130"/>
      <c r="L277" s="130"/>
      <c r="M277" s="130"/>
      <c r="N277" s="130"/>
      <c r="O277" s="130"/>
      <c r="P277" s="130"/>
      <c r="Q277" s="130"/>
      <c r="R277" s="130"/>
      <c r="S277" s="130"/>
      <c r="T277" s="130"/>
      <c r="U277" s="130"/>
      <c r="V277" s="130"/>
      <c r="W277" s="130"/>
      <c r="X277" s="130"/>
      <c r="Y277" s="130"/>
      <c r="Z277" s="130"/>
      <c r="AA277" s="130"/>
      <c r="AB277" s="130"/>
      <c r="AC277" s="130"/>
      <c r="AD277" s="130"/>
      <c r="AE277" s="130"/>
      <c r="AF277" s="130"/>
      <c r="AG277" s="130"/>
      <c r="AH277" s="130"/>
      <c r="AI277" s="128"/>
    </row>
    <row r="278" spans="4:35" ht="15.75" x14ac:dyDescent="0.25">
      <c r="D278" s="125"/>
      <c r="E278" s="130"/>
      <c r="F278" s="130"/>
      <c r="G278" s="164"/>
      <c r="H278" s="164"/>
      <c r="I278" s="164"/>
      <c r="J278" s="130"/>
      <c r="K278" s="130"/>
      <c r="L278" s="130"/>
      <c r="M278" s="130"/>
      <c r="N278" s="130"/>
      <c r="O278" s="130"/>
      <c r="P278" s="130"/>
      <c r="Q278" s="130"/>
      <c r="R278" s="130"/>
      <c r="S278" s="130"/>
      <c r="T278" s="130"/>
      <c r="U278" s="130"/>
      <c r="V278" s="130"/>
      <c r="W278" s="130"/>
      <c r="X278" s="130"/>
      <c r="Y278" s="130"/>
      <c r="Z278" s="130"/>
      <c r="AA278" s="130"/>
      <c r="AB278" s="130"/>
      <c r="AC278" s="130"/>
      <c r="AD278" s="130"/>
      <c r="AE278" s="130"/>
      <c r="AF278" s="130"/>
      <c r="AG278" s="130"/>
      <c r="AH278" s="130"/>
      <c r="AI278" s="128"/>
    </row>
    <row r="279" spans="4:35" ht="15.75" x14ac:dyDescent="0.25">
      <c r="D279" s="125"/>
      <c r="E279" s="130"/>
      <c r="F279" s="130"/>
      <c r="G279" s="164"/>
      <c r="H279" s="164"/>
      <c r="I279" s="164"/>
      <c r="J279" s="130"/>
      <c r="K279" s="130"/>
      <c r="L279" s="130"/>
      <c r="M279" s="130"/>
      <c r="N279" s="130"/>
      <c r="O279" s="130"/>
      <c r="P279" s="130"/>
      <c r="Q279" s="130"/>
      <c r="R279" s="130"/>
      <c r="S279" s="130"/>
      <c r="T279" s="130"/>
      <c r="U279" s="130"/>
      <c r="V279" s="130"/>
      <c r="W279" s="130"/>
      <c r="X279" s="130"/>
      <c r="Y279" s="130"/>
      <c r="Z279" s="130"/>
      <c r="AA279" s="130"/>
      <c r="AB279" s="130"/>
      <c r="AC279" s="130"/>
      <c r="AD279" s="130"/>
      <c r="AE279" s="130"/>
      <c r="AF279" s="130"/>
      <c r="AG279" s="130"/>
      <c r="AH279" s="130"/>
      <c r="AI279" s="128"/>
    </row>
    <row r="280" spans="4:35" ht="15.75" x14ac:dyDescent="0.25">
      <c r="D280" s="125"/>
      <c r="E280" s="130"/>
      <c r="F280" s="130"/>
      <c r="G280" s="164"/>
      <c r="H280" s="164"/>
      <c r="I280" s="164"/>
      <c r="J280" s="130"/>
      <c r="K280" s="130"/>
      <c r="L280" s="130"/>
      <c r="M280" s="130"/>
      <c r="N280" s="130"/>
      <c r="O280" s="130"/>
      <c r="P280" s="130"/>
      <c r="Q280" s="130"/>
      <c r="R280" s="130"/>
      <c r="S280" s="130"/>
      <c r="T280" s="130"/>
      <c r="U280" s="130"/>
      <c r="V280" s="130"/>
      <c r="W280" s="130"/>
      <c r="X280" s="130"/>
      <c r="Y280" s="130"/>
      <c r="Z280" s="130"/>
      <c r="AA280" s="130"/>
      <c r="AB280" s="130"/>
      <c r="AC280" s="130"/>
      <c r="AD280" s="130"/>
      <c r="AE280" s="130"/>
      <c r="AF280" s="130"/>
      <c r="AG280" s="130"/>
      <c r="AH280" s="130"/>
      <c r="AI280" s="128"/>
    </row>
    <row r="281" spans="4:35" ht="15.75" x14ac:dyDescent="0.25">
      <c r="D281" s="125"/>
      <c r="E281" s="130"/>
      <c r="F281" s="130"/>
      <c r="G281" s="164"/>
      <c r="H281" s="164"/>
      <c r="I281" s="164"/>
      <c r="J281" s="130"/>
      <c r="K281" s="130"/>
      <c r="L281" s="130"/>
      <c r="M281" s="130"/>
      <c r="N281" s="130"/>
      <c r="O281" s="130"/>
      <c r="P281" s="130"/>
      <c r="Q281" s="130"/>
      <c r="R281" s="130"/>
      <c r="S281" s="130"/>
      <c r="T281" s="130"/>
      <c r="U281" s="130"/>
      <c r="V281" s="130"/>
      <c r="W281" s="130"/>
      <c r="X281" s="130"/>
      <c r="Y281" s="130"/>
      <c r="Z281" s="130"/>
      <c r="AA281" s="130"/>
      <c r="AB281" s="130"/>
      <c r="AC281" s="130"/>
      <c r="AD281" s="130"/>
      <c r="AE281" s="130"/>
      <c r="AF281" s="130"/>
      <c r="AG281" s="130"/>
      <c r="AH281" s="130"/>
      <c r="AI281" s="128"/>
    </row>
    <row r="282" spans="4:35" ht="15.75" x14ac:dyDescent="0.25">
      <c r="D282" s="125"/>
      <c r="E282" s="130"/>
      <c r="F282" s="130"/>
      <c r="G282" s="164"/>
      <c r="H282" s="164"/>
      <c r="I282" s="164"/>
      <c r="J282" s="130"/>
      <c r="K282" s="130"/>
      <c r="L282" s="130"/>
      <c r="M282" s="130"/>
      <c r="N282" s="130"/>
      <c r="O282" s="130"/>
      <c r="P282" s="130"/>
      <c r="Q282" s="130"/>
      <c r="R282" s="130"/>
      <c r="S282" s="130"/>
      <c r="T282" s="130"/>
      <c r="U282" s="130"/>
      <c r="V282" s="130"/>
      <c r="W282" s="130"/>
      <c r="X282" s="130"/>
      <c r="Y282" s="130"/>
      <c r="Z282" s="130"/>
      <c r="AA282" s="130"/>
      <c r="AB282" s="130"/>
      <c r="AC282" s="130"/>
      <c r="AD282" s="130"/>
      <c r="AE282" s="130"/>
      <c r="AF282" s="130"/>
      <c r="AG282" s="130"/>
      <c r="AH282" s="130"/>
      <c r="AI282" s="128"/>
    </row>
    <row r="283" spans="4:35" ht="15.75" x14ac:dyDescent="0.25">
      <c r="D283" s="125"/>
      <c r="E283" s="130"/>
      <c r="F283" s="130"/>
      <c r="G283" s="164"/>
      <c r="H283" s="164"/>
      <c r="I283" s="164"/>
      <c r="J283" s="130"/>
      <c r="K283" s="130"/>
      <c r="L283" s="130"/>
      <c r="M283" s="130"/>
      <c r="N283" s="130"/>
      <c r="O283" s="130"/>
      <c r="P283" s="130"/>
      <c r="Q283" s="130"/>
      <c r="R283" s="130"/>
      <c r="S283" s="130"/>
      <c r="T283" s="130"/>
      <c r="U283" s="130"/>
      <c r="V283" s="130"/>
      <c r="W283" s="130"/>
      <c r="X283" s="130"/>
      <c r="Y283" s="130"/>
      <c r="Z283" s="130"/>
      <c r="AA283" s="130"/>
      <c r="AB283" s="130"/>
      <c r="AC283" s="130"/>
      <c r="AD283" s="130"/>
      <c r="AE283" s="130"/>
      <c r="AF283" s="130"/>
      <c r="AG283" s="130"/>
      <c r="AH283" s="130"/>
      <c r="AI283" s="128"/>
    </row>
    <row r="284" spans="4:35" ht="15.75" x14ac:dyDescent="0.25">
      <c r="D284" s="125"/>
      <c r="E284" s="130"/>
      <c r="F284" s="130"/>
      <c r="G284" s="164"/>
      <c r="H284" s="164"/>
      <c r="I284" s="164"/>
      <c r="J284" s="130"/>
      <c r="K284" s="130"/>
      <c r="L284" s="130"/>
      <c r="M284" s="130"/>
      <c r="N284" s="130"/>
      <c r="O284" s="130"/>
      <c r="P284" s="130"/>
      <c r="Q284" s="130"/>
      <c r="R284" s="130"/>
      <c r="S284" s="130"/>
      <c r="T284" s="130"/>
      <c r="U284" s="130"/>
      <c r="V284" s="130"/>
      <c r="W284" s="130"/>
      <c r="X284" s="130"/>
      <c r="Y284" s="130"/>
      <c r="Z284" s="130"/>
      <c r="AA284" s="130"/>
      <c r="AB284" s="130"/>
      <c r="AC284" s="130"/>
      <c r="AD284" s="130"/>
      <c r="AE284" s="130"/>
      <c r="AF284" s="130"/>
      <c r="AG284" s="130"/>
      <c r="AH284" s="130"/>
      <c r="AI284" s="128"/>
    </row>
    <row r="285" spans="4:35" ht="15.75" x14ac:dyDescent="0.25">
      <c r="D285" s="125"/>
      <c r="E285" s="130"/>
      <c r="F285" s="130"/>
      <c r="G285" s="164"/>
      <c r="H285" s="164"/>
      <c r="I285" s="164"/>
      <c r="J285" s="130"/>
      <c r="K285" s="130"/>
      <c r="L285" s="130"/>
      <c r="M285" s="130"/>
      <c r="N285" s="130"/>
      <c r="O285" s="130"/>
      <c r="P285" s="130"/>
      <c r="Q285" s="130"/>
      <c r="R285" s="130"/>
      <c r="S285" s="130"/>
      <c r="T285" s="130"/>
      <c r="U285" s="130"/>
      <c r="V285" s="130"/>
      <c r="W285" s="130"/>
      <c r="X285" s="130"/>
      <c r="Y285" s="130"/>
      <c r="Z285" s="130"/>
      <c r="AA285" s="130"/>
      <c r="AB285" s="130"/>
      <c r="AC285" s="130"/>
      <c r="AD285" s="130"/>
      <c r="AE285" s="130"/>
      <c r="AF285" s="130"/>
      <c r="AG285" s="130"/>
      <c r="AH285" s="130"/>
      <c r="AI285" s="128"/>
    </row>
    <row r="286" spans="4:35" ht="15.75" x14ac:dyDescent="0.25">
      <c r="D286" s="125"/>
      <c r="E286" s="130"/>
      <c r="F286" s="130"/>
      <c r="G286" s="164"/>
      <c r="H286" s="164"/>
      <c r="I286" s="164"/>
      <c r="J286" s="130"/>
      <c r="K286" s="130"/>
      <c r="L286" s="130"/>
      <c r="M286" s="130"/>
      <c r="N286" s="130"/>
      <c r="O286" s="130"/>
      <c r="P286" s="130"/>
      <c r="Q286" s="130"/>
      <c r="R286" s="130"/>
      <c r="S286" s="130"/>
      <c r="T286" s="130"/>
      <c r="U286" s="130"/>
      <c r="V286" s="130"/>
      <c r="W286" s="130"/>
      <c r="X286" s="130"/>
      <c r="Y286" s="130"/>
      <c r="Z286" s="130"/>
      <c r="AA286" s="130"/>
      <c r="AB286" s="130"/>
      <c r="AC286" s="130"/>
      <c r="AD286" s="130"/>
      <c r="AE286" s="130"/>
      <c r="AF286" s="130"/>
      <c r="AG286" s="130"/>
      <c r="AH286" s="130"/>
      <c r="AI286" s="128"/>
    </row>
    <row r="287" spans="4:35" ht="15.75" x14ac:dyDescent="0.25">
      <c r="D287" s="125"/>
      <c r="E287" s="130"/>
      <c r="F287" s="130"/>
      <c r="G287" s="164"/>
      <c r="H287" s="164"/>
      <c r="I287" s="164"/>
      <c r="J287" s="130"/>
      <c r="K287" s="130"/>
      <c r="L287" s="130"/>
      <c r="M287" s="130"/>
      <c r="N287" s="130"/>
      <c r="O287" s="130"/>
      <c r="P287" s="130"/>
      <c r="Q287" s="130"/>
      <c r="R287" s="130"/>
      <c r="S287" s="130"/>
      <c r="T287" s="130"/>
      <c r="U287" s="130"/>
      <c r="V287" s="130"/>
      <c r="W287" s="130"/>
      <c r="X287" s="130"/>
      <c r="Y287" s="130"/>
      <c r="Z287" s="130"/>
      <c r="AA287" s="130"/>
      <c r="AB287" s="130"/>
      <c r="AC287" s="130"/>
      <c r="AD287" s="130"/>
      <c r="AE287" s="130"/>
      <c r="AF287" s="130"/>
      <c r="AG287" s="130"/>
      <c r="AH287" s="130"/>
      <c r="AI287" s="128"/>
    </row>
    <row r="288" spans="4:35" ht="15.75" x14ac:dyDescent="0.25">
      <c r="D288" s="125"/>
      <c r="E288" s="130"/>
      <c r="F288" s="130"/>
      <c r="G288" s="164"/>
      <c r="H288" s="164"/>
      <c r="I288" s="164"/>
      <c r="J288" s="130"/>
      <c r="K288" s="130"/>
      <c r="L288" s="130"/>
      <c r="M288" s="130"/>
      <c r="N288" s="130"/>
      <c r="O288" s="130"/>
      <c r="P288" s="130"/>
      <c r="Q288" s="130"/>
      <c r="R288" s="130"/>
      <c r="S288" s="130"/>
      <c r="T288" s="130"/>
      <c r="U288" s="130"/>
      <c r="V288" s="130"/>
      <c r="W288" s="130"/>
      <c r="X288" s="130"/>
      <c r="Y288" s="130"/>
      <c r="Z288" s="130"/>
      <c r="AA288" s="130"/>
      <c r="AB288" s="130"/>
      <c r="AC288" s="130"/>
      <c r="AD288" s="130"/>
      <c r="AE288" s="130"/>
      <c r="AF288" s="130"/>
      <c r="AG288" s="130"/>
      <c r="AH288" s="130"/>
      <c r="AI288" s="128"/>
    </row>
    <row r="289" spans="4:35" ht="15.75" x14ac:dyDescent="0.25">
      <c r="D289" s="125"/>
      <c r="E289" s="130"/>
      <c r="F289" s="130"/>
      <c r="G289" s="164"/>
      <c r="H289" s="164"/>
      <c r="I289" s="164"/>
      <c r="J289" s="130"/>
      <c r="K289" s="130"/>
      <c r="L289" s="130"/>
      <c r="M289" s="130"/>
      <c r="N289" s="130"/>
      <c r="O289" s="130"/>
      <c r="P289" s="130"/>
      <c r="Q289" s="130"/>
      <c r="R289" s="130"/>
      <c r="S289" s="130"/>
      <c r="T289" s="130"/>
      <c r="U289" s="130"/>
      <c r="V289" s="130"/>
      <c r="W289" s="130"/>
      <c r="X289" s="130"/>
      <c r="Y289" s="130"/>
      <c r="Z289" s="130"/>
      <c r="AA289" s="130"/>
      <c r="AB289" s="130"/>
      <c r="AC289" s="130"/>
      <c r="AD289" s="130"/>
      <c r="AE289" s="130"/>
      <c r="AF289" s="130"/>
      <c r="AG289" s="130"/>
      <c r="AH289" s="130"/>
      <c r="AI289" s="128"/>
    </row>
    <row r="290" spans="4:35" ht="15.75" x14ac:dyDescent="0.25">
      <c r="D290" s="125"/>
      <c r="E290" s="130"/>
      <c r="F290" s="130"/>
      <c r="G290" s="164"/>
      <c r="H290" s="164"/>
      <c r="I290" s="164"/>
      <c r="J290" s="130"/>
      <c r="K290" s="130"/>
      <c r="L290" s="130"/>
      <c r="M290" s="130"/>
      <c r="N290" s="130"/>
      <c r="O290" s="130"/>
      <c r="P290" s="130"/>
      <c r="Q290" s="130"/>
      <c r="R290" s="130"/>
      <c r="S290" s="130"/>
      <c r="T290" s="130"/>
      <c r="U290" s="130"/>
      <c r="V290" s="130"/>
      <c r="W290" s="130"/>
      <c r="X290" s="130"/>
      <c r="Y290" s="130"/>
      <c r="Z290" s="130"/>
      <c r="AA290" s="130"/>
      <c r="AB290" s="130"/>
      <c r="AC290" s="130"/>
      <c r="AD290" s="130"/>
      <c r="AE290" s="130"/>
      <c r="AF290" s="130"/>
      <c r="AG290" s="130"/>
      <c r="AH290" s="130"/>
      <c r="AI290" s="128"/>
    </row>
    <row r="291" spans="4:35" ht="15.75" x14ac:dyDescent="0.25">
      <c r="D291" s="125"/>
      <c r="E291" s="130"/>
      <c r="F291" s="130"/>
      <c r="G291" s="164"/>
      <c r="H291" s="164"/>
      <c r="I291" s="164"/>
      <c r="J291" s="130"/>
      <c r="K291" s="130"/>
      <c r="L291" s="130"/>
      <c r="M291" s="130"/>
      <c r="N291" s="130"/>
      <c r="O291" s="130"/>
      <c r="P291" s="130"/>
      <c r="Q291" s="130"/>
      <c r="R291" s="130"/>
      <c r="S291" s="130"/>
      <c r="T291" s="130"/>
      <c r="U291" s="130"/>
      <c r="V291" s="130"/>
      <c r="W291" s="130"/>
      <c r="X291" s="130"/>
      <c r="Y291" s="130"/>
      <c r="Z291" s="130"/>
      <c r="AA291" s="130"/>
      <c r="AB291" s="130"/>
      <c r="AC291" s="130"/>
      <c r="AD291" s="130"/>
      <c r="AE291" s="130"/>
      <c r="AF291" s="130"/>
      <c r="AG291" s="130"/>
      <c r="AH291" s="130"/>
      <c r="AI291" s="128"/>
    </row>
    <row r="292" spans="4:35" ht="15.75" x14ac:dyDescent="0.25">
      <c r="D292" s="125"/>
      <c r="E292" s="130"/>
      <c r="F292" s="130"/>
      <c r="G292" s="164"/>
      <c r="H292" s="164"/>
      <c r="I292" s="164"/>
      <c r="J292" s="130"/>
      <c r="K292" s="130"/>
      <c r="L292" s="130"/>
      <c r="M292" s="130"/>
      <c r="N292" s="130"/>
      <c r="O292" s="130"/>
      <c r="P292" s="130"/>
      <c r="Q292" s="130"/>
      <c r="R292" s="130"/>
      <c r="S292" s="130"/>
      <c r="T292" s="130"/>
      <c r="U292" s="130"/>
      <c r="V292" s="130"/>
      <c r="W292" s="130"/>
      <c r="X292" s="130"/>
      <c r="Y292" s="130"/>
      <c r="Z292" s="130"/>
      <c r="AA292" s="130"/>
      <c r="AB292" s="130"/>
      <c r="AC292" s="130"/>
      <c r="AD292" s="130"/>
      <c r="AE292" s="130"/>
      <c r="AF292" s="130"/>
      <c r="AG292" s="130"/>
      <c r="AH292" s="130"/>
      <c r="AI292" s="128"/>
    </row>
    <row r="293" spans="4:35" ht="15.75" x14ac:dyDescent="0.25">
      <c r="D293" s="125"/>
      <c r="E293" s="130"/>
      <c r="F293" s="130"/>
      <c r="G293" s="164"/>
      <c r="H293" s="164"/>
      <c r="I293" s="164"/>
      <c r="J293" s="130"/>
      <c r="K293" s="130"/>
      <c r="L293" s="130"/>
      <c r="M293" s="130"/>
      <c r="N293" s="130"/>
      <c r="O293" s="130"/>
      <c r="P293" s="130"/>
      <c r="Q293" s="130"/>
      <c r="R293" s="130"/>
      <c r="S293" s="130"/>
      <c r="T293" s="130"/>
      <c r="U293" s="130"/>
      <c r="V293" s="130"/>
      <c r="W293" s="130"/>
      <c r="X293" s="130"/>
      <c r="Y293" s="130"/>
      <c r="Z293" s="130"/>
      <c r="AA293" s="130"/>
      <c r="AB293" s="130"/>
      <c r="AC293" s="130"/>
      <c r="AD293" s="130"/>
      <c r="AE293" s="130"/>
      <c r="AF293" s="130"/>
      <c r="AG293" s="130"/>
      <c r="AH293" s="130"/>
      <c r="AI293" s="128"/>
    </row>
    <row r="294" spans="4:35" ht="15.75" x14ac:dyDescent="0.25">
      <c r="D294" s="125"/>
      <c r="E294" s="130"/>
      <c r="F294" s="130"/>
      <c r="G294" s="164"/>
      <c r="H294" s="164"/>
      <c r="I294" s="164"/>
      <c r="J294" s="130"/>
      <c r="K294" s="130"/>
      <c r="L294" s="130"/>
      <c r="M294" s="130"/>
      <c r="N294" s="130"/>
      <c r="O294" s="130"/>
      <c r="P294" s="130"/>
      <c r="Q294" s="130"/>
      <c r="R294" s="130"/>
      <c r="S294" s="130"/>
      <c r="T294" s="130"/>
      <c r="U294" s="130"/>
      <c r="V294" s="130"/>
      <c r="W294" s="130"/>
      <c r="X294" s="130"/>
      <c r="Y294" s="130"/>
      <c r="Z294" s="130"/>
      <c r="AA294" s="130"/>
      <c r="AB294" s="130"/>
      <c r="AC294" s="130"/>
      <c r="AD294" s="130"/>
      <c r="AE294" s="130"/>
      <c r="AF294" s="130"/>
      <c r="AG294" s="130"/>
      <c r="AH294" s="130"/>
      <c r="AI294" s="128"/>
    </row>
    <row r="295" spans="4:35" ht="15.75" x14ac:dyDescent="0.25">
      <c r="D295" s="125"/>
      <c r="E295" s="130"/>
      <c r="F295" s="130"/>
      <c r="G295" s="164"/>
      <c r="H295" s="164"/>
      <c r="I295" s="164"/>
      <c r="J295" s="130"/>
      <c r="K295" s="130"/>
      <c r="L295" s="130"/>
      <c r="M295" s="130"/>
      <c r="N295" s="130"/>
      <c r="O295" s="130"/>
      <c r="P295" s="130"/>
      <c r="Q295" s="130"/>
      <c r="R295" s="130"/>
      <c r="S295" s="130"/>
      <c r="T295" s="130"/>
      <c r="U295" s="130"/>
      <c r="V295" s="130"/>
      <c r="W295" s="130"/>
      <c r="X295" s="130"/>
      <c r="Y295" s="130"/>
      <c r="Z295" s="130"/>
      <c r="AA295" s="130"/>
      <c r="AB295" s="130"/>
      <c r="AC295" s="130"/>
      <c r="AD295" s="130"/>
      <c r="AE295" s="130"/>
      <c r="AF295" s="130"/>
      <c r="AG295" s="130"/>
      <c r="AH295" s="130"/>
      <c r="AI295" s="128"/>
    </row>
    <row r="296" spans="4:35" ht="15.75" x14ac:dyDescent="0.25">
      <c r="D296" s="125"/>
      <c r="E296" s="130"/>
      <c r="F296" s="130"/>
      <c r="G296" s="164"/>
      <c r="H296" s="164"/>
      <c r="I296" s="164"/>
      <c r="J296" s="130"/>
      <c r="K296" s="130"/>
      <c r="L296" s="130"/>
      <c r="M296" s="130"/>
      <c r="N296" s="130"/>
      <c r="O296" s="130"/>
      <c r="P296" s="130"/>
      <c r="Q296" s="130"/>
      <c r="R296" s="130"/>
      <c r="S296" s="130"/>
      <c r="T296" s="130"/>
      <c r="U296" s="130"/>
      <c r="V296" s="130"/>
      <c r="W296" s="130"/>
      <c r="X296" s="130"/>
      <c r="Y296" s="130"/>
      <c r="Z296" s="130"/>
      <c r="AA296" s="130"/>
      <c r="AB296" s="130"/>
      <c r="AC296" s="130"/>
      <c r="AD296" s="130"/>
      <c r="AE296" s="130"/>
      <c r="AF296" s="130"/>
      <c r="AG296" s="130"/>
      <c r="AH296" s="130"/>
      <c r="AI296" s="128"/>
    </row>
    <row r="297" spans="4:35" ht="15.75" x14ac:dyDescent="0.25">
      <c r="D297" s="125"/>
      <c r="E297" s="130"/>
      <c r="F297" s="130"/>
      <c r="G297" s="164"/>
      <c r="H297" s="164"/>
      <c r="I297" s="164"/>
      <c r="J297" s="130"/>
      <c r="K297" s="130"/>
      <c r="L297" s="130"/>
      <c r="M297" s="130"/>
      <c r="N297" s="130"/>
      <c r="O297" s="130"/>
      <c r="P297" s="130"/>
      <c r="Q297" s="130"/>
      <c r="R297" s="130"/>
      <c r="S297" s="130"/>
      <c r="T297" s="130"/>
      <c r="U297" s="130"/>
      <c r="V297" s="130"/>
      <c r="W297" s="130"/>
      <c r="X297" s="130"/>
      <c r="Y297" s="130"/>
      <c r="Z297" s="130"/>
      <c r="AA297" s="130"/>
      <c r="AB297" s="130"/>
      <c r="AC297" s="130"/>
      <c r="AD297" s="130"/>
      <c r="AE297" s="130"/>
      <c r="AF297" s="130"/>
      <c r="AG297" s="130"/>
      <c r="AH297" s="130"/>
      <c r="AI297" s="128"/>
    </row>
    <row r="298" spans="4:35" ht="15.75" x14ac:dyDescent="0.25">
      <c r="D298" s="125"/>
      <c r="E298" s="130"/>
      <c r="F298" s="130"/>
      <c r="G298" s="164"/>
      <c r="H298" s="164"/>
      <c r="I298" s="164"/>
      <c r="J298" s="130"/>
      <c r="K298" s="130"/>
      <c r="L298" s="130"/>
      <c r="M298" s="130"/>
      <c r="N298" s="130"/>
      <c r="O298" s="130"/>
      <c r="P298" s="130"/>
      <c r="Q298" s="130"/>
      <c r="R298" s="130"/>
      <c r="S298" s="130"/>
      <c r="T298" s="130"/>
      <c r="U298" s="130"/>
      <c r="V298" s="130"/>
      <c r="W298" s="130"/>
      <c r="X298" s="130"/>
      <c r="Y298" s="130"/>
      <c r="Z298" s="130"/>
      <c r="AA298" s="130"/>
      <c r="AB298" s="130"/>
      <c r="AC298" s="130"/>
      <c r="AD298" s="130"/>
      <c r="AE298" s="130"/>
      <c r="AF298" s="130"/>
      <c r="AG298" s="130"/>
      <c r="AH298" s="130"/>
      <c r="AI298" s="128"/>
    </row>
    <row r="299" spans="4:35" ht="15.75" x14ac:dyDescent="0.25">
      <c r="D299" s="125"/>
      <c r="E299" s="130"/>
      <c r="F299" s="130"/>
      <c r="G299" s="164"/>
      <c r="H299" s="164"/>
      <c r="I299" s="164"/>
      <c r="J299" s="130"/>
      <c r="K299" s="130"/>
      <c r="L299" s="130"/>
      <c r="M299" s="130"/>
      <c r="N299" s="130"/>
      <c r="O299" s="130"/>
      <c r="P299" s="130"/>
      <c r="Q299" s="130"/>
      <c r="R299" s="130"/>
      <c r="S299" s="130"/>
      <c r="T299" s="130"/>
      <c r="U299" s="130"/>
      <c r="V299" s="130"/>
      <c r="W299" s="130"/>
      <c r="X299" s="130"/>
      <c r="Y299" s="130"/>
      <c r="Z299" s="130"/>
      <c r="AA299" s="130"/>
      <c r="AB299" s="130"/>
      <c r="AC299" s="130"/>
      <c r="AD299" s="130"/>
      <c r="AE299" s="130"/>
      <c r="AF299" s="130"/>
      <c r="AG299" s="130"/>
      <c r="AH299" s="130"/>
      <c r="AI299" s="128"/>
    </row>
    <row r="300" spans="4:35" ht="15.75" x14ac:dyDescent="0.25">
      <c r="D300" s="125"/>
      <c r="E300" s="130"/>
      <c r="F300" s="130"/>
      <c r="G300" s="164"/>
      <c r="H300" s="164"/>
      <c r="I300" s="164"/>
      <c r="J300" s="130"/>
      <c r="K300" s="130"/>
      <c r="L300" s="130"/>
      <c r="M300" s="130"/>
      <c r="N300" s="130"/>
      <c r="O300" s="130"/>
      <c r="P300" s="130"/>
      <c r="Q300" s="130"/>
      <c r="R300" s="130"/>
      <c r="S300" s="130"/>
      <c r="T300" s="130"/>
      <c r="U300" s="130"/>
      <c r="V300" s="130"/>
      <c r="W300" s="130"/>
      <c r="X300" s="130"/>
      <c r="Y300" s="130"/>
      <c r="Z300" s="130"/>
      <c r="AA300" s="130"/>
      <c r="AB300" s="130"/>
      <c r="AC300" s="130"/>
      <c r="AD300" s="130"/>
      <c r="AE300" s="130"/>
      <c r="AF300" s="130"/>
      <c r="AG300" s="130"/>
      <c r="AH300" s="130"/>
      <c r="AI300" s="128"/>
    </row>
    <row r="301" spans="4:35" ht="15.75" x14ac:dyDescent="0.25">
      <c r="D301" s="125"/>
      <c r="E301" s="130"/>
      <c r="F301" s="130"/>
      <c r="G301" s="164"/>
      <c r="H301" s="164"/>
      <c r="I301" s="164"/>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28"/>
    </row>
    <row r="302" spans="4:35" ht="15.75" x14ac:dyDescent="0.25">
      <c r="D302" s="125"/>
      <c r="E302" s="130"/>
      <c r="F302" s="130"/>
      <c r="G302" s="164"/>
      <c r="H302" s="164"/>
      <c r="I302" s="164"/>
      <c r="J302" s="130"/>
      <c r="K302" s="130"/>
      <c r="L302" s="130"/>
      <c r="M302" s="130"/>
      <c r="N302" s="130"/>
      <c r="O302" s="130"/>
      <c r="P302" s="130"/>
      <c r="Q302" s="130"/>
      <c r="R302" s="130"/>
      <c r="S302" s="130"/>
      <c r="T302" s="130"/>
      <c r="U302" s="130"/>
      <c r="V302" s="130"/>
      <c r="W302" s="130"/>
      <c r="X302" s="130"/>
      <c r="Y302" s="130"/>
      <c r="Z302" s="130"/>
      <c r="AA302" s="130"/>
      <c r="AB302" s="130"/>
      <c r="AC302" s="130"/>
      <c r="AD302" s="130"/>
      <c r="AE302" s="130"/>
      <c r="AF302" s="130"/>
      <c r="AG302" s="130"/>
      <c r="AH302" s="130"/>
      <c r="AI302" s="128"/>
    </row>
    <row r="303" spans="4:35" ht="15.75" x14ac:dyDescent="0.25">
      <c r="D303" s="125"/>
      <c r="E303" s="130"/>
      <c r="F303" s="130"/>
      <c r="G303" s="164"/>
      <c r="H303" s="164"/>
      <c r="I303" s="164"/>
      <c r="J303" s="130"/>
      <c r="K303" s="130"/>
      <c r="L303" s="130"/>
      <c r="M303" s="130"/>
      <c r="N303" s="130"/>
      <c r="O303" s="130"/>
      <c r="P303" s="130"/>
      <c r="Q303" s="130"/>
      <c r="R303" s="130"/>
      <c r="S303" s="130"/>
      <c r="T303" s="130"/>
      <c r="U303" s="130"/>
      <c r="V303" s="130"/>
      <c r="W303" s="130"/>
      <c r="X303" s="130"/>
      <c r="Y303" s="130"/>
      <c r="Z303" s="130"/>
      <c r="AA303" s="130"/>
      <c r="AB303" s="130"/>
      <c r="AC303" s="130"/>
      <c r="AD303" s="130"/>
      <c r="AE303" s="130"/>
      <c r="AF303" s="130"/>
      <c r="AG303" s="130"/>
      <c r="AH303" s="130"/>
      <c r="AI303" s="128"/>
    </row>
    <row r="304" spans="4:35" ht="15.75" x14ac:dyDescent="0.25">
      <c r="D304" s="125"/>
      <c r="E304" s="130"/>
      <c r="F304" s="130"/>
      <c r="G304" s="164"/>
      <c r="H304" s="164"/>
      <c r="I304" s="164"/>
      <c r="J304" s="130"/>
      <c r="K304" s="130"/>
      <c r="L304" s="130"/>
      <c r="M304" s="130"/>
      <c r="N304" s="130"/>
      <c r="O304" s="130"/>
      <c r="P304" s="130"/>
      <c r="Q304" s="130"/>
      <c r="R304" s="130"/>
      <c r="S304" s="130"/>
      <c r="T304" s="130"/>
      <c r="U304" s="130"/>
      <c r="V304" s="130"/>
      <c r="W304" s="130"/>
      <c r="X304" s="130"/>
      <c r="Y304" s="130"/>
      <c r="Z304" s="130"/>
      <c r="AA304" s="130"/>
      <c r="AB304" s="130"/>
      <c r="AC304" s="130"/>
      <c r="AD304" s="130"/>
      <c r="AE304" s="130"/>
      <c r="AF304" s="130"/>
      <c r="AG304" s="130"/>
      <c r="AH304" s="130"/>
      <c r="AI304" s="128"/>
    </row>
    <row r="305" spans="4:35" ht="15.75" x14ac:dyDescent="0.25">
      <c r="D305" s="125"/>
      <c r="E305" s="130"/>
      <c r="F305" s="130"/>
      <c r="G305" s="164"/>
      <c r="H305" s="164"/>
      <c r="I305" s="164"/>
      <c r="J305" s="130"/>
      <c r="K305" s="130"/>
      <c r="L305" s="130"/>
      <c r="M305" s="130"/>
      <c r="N305" s="130"/>
      <c r="O305" s="130"/>
      <c r="P305" s="130"/>
      <c r="Q305" s="130"/>
      <c r="R305" s="130"/>
      <c r="S305" s="130"/>
      <c r="T305" s="130"/>
      <c r="U305" s="130"/>
      <c r="V305" s="130"/>
      <c r="W305" s="130"/>
      <c r="X305" s="130"/>
      <c r="Y305" s="130"/>
      <c r="Z305" s="130"/>
      <c r="AA305" s="130"/>
      <c r="AB305" s="130"/>
      <c r="AC305" s="130"/>
      <c r="AD305" s="130"/>
      <c r="AE305" s="130"/>
      <c r="AF305" s="130"/>
      <c r="AG305" s="130"/>
      <c r="AH305" s="130"/>
      <c r="AI305" s="128"/>
    </row>
    <row r="306" spans="4:35" ht="15.75" x14ac:dyDescent="0.25">
      <c r="D306" s="125"/>
      <c r="E306" s="130"/>
      <c r="F306" s="130"/>
      <c r="G306" s="164"/>
      <c r="H306" s="164"/>
      <c r="I306" s="164"/>
      <c r="J306" s="130"/>
      <c r="K306" s="130"/>
      <c r="L306" s="130"/>
      <c r="M306" s="130"/>
      <c r="N306" s="130"/>
      <c r="O306" s="130"/>
      <c r="P306" s="130"/>
      <c r="Q306" s="130"/>
      <c r="R306" s="130"/>
      <c r="S306" s="130"/>
      <c r="T306" s="130"/>
      <c r="U306" s="130"/>
      <c r="V306" s="130"/>
      <c r="W306" s="130"/>
      <c r="X306" s="130"/>
      <c r="Y306" s="130"/>
      <c r="Z306" s="130"/>
      <c r="AA306" s="130"/>
      <c r="AB306" s="130"/>
      <c r="AC306" s="130"/>
      <c r="AD306" s="130"/>
      <c r="AE306" s="130"/>
      <c r="AF306" s="130"/>
      <c r="AG306" s="130"/>
      <c r="AH306" s="130"/>
      <c r="AI306" s="128"/>
    </row>
    <row r="307" spans="4:35" ht="15.75" x14ac:dyDescent="0.25">
      <c r="D307" s="125"/>
      <c r="E307" s="130"/>
      <c r="F307" s="130"/>
      <c r="G307" s="164"/>
      <c r="H307" s="164"/>
      <c r="I307" s="164"/>
      <c r="J307" s="130"/>
      <c r="K307" s="130"/>
      <c r="L307" s="130"/>
      <c r="M307" s="130"/>
      <c r="N307" s="130"/>
      <c r="O307" s="130"/>
      <c r="P307" s="130"/>
      <c r="Q307" s="130"/>
      <c r="R307" s="130"/>
      <c r="S307" s="130"/>
      <c r="T307" s="130"/>
      <c r="U307" s="130"/>
      <c r="V307" s="130"/>
      <c r="W307" s="130"/>
      <c r="X307" s="130"/>
      <c r="Y307" s="130"/>
      <c r="Z307" s="130"/>
      <c r="AA307" s="130"/>
      <c r="AB307" s="130"/>
      <c r="AC307" s="130"/>
      <c r="AD307" s="130"/>
      <c r="AE307" s="130"/>
      <c r="AF307" s="130"/>
      <c r="AG307" s="130"/>
      <c r="AH307" s="130"/>
      <c r="AI307" s="128"/>
    </row>
    <row r="308" spans="4:35" ht="15.75" x14ac:dyDescent="0.25">
      <c r="D308" s="125"/>
      <c r="E308" s="130"/>
      <c r="F308" s="130"/>
      <c r="G308" s="164"/>
      <c r="H308" s="164"/>
      <c r="I308" s="164"/>
      <c r="J308" s="130"/>
      <c r="K308" s="130"/>
      <c r="L308" s="130"/>
      <c r="M308" s="130"/>
      <c r="N308" s="130"/>
      <c r="O308" s="130"/>
      <c r="P308" s="130"/>
      <c r="Q308" s="130"/>
      <c r="R308" s="130"/>
      <c r="S308" s="130"/>
      <c r="T308" s="130"/>
      <c r="U308" s="130"/>
      <c r="V308" s="130"/>
      <c r="W308" s="130"/>
      <c r="X308" s="130"/>
      <c r="Y308" s="130"/>
      <c r="Z308" s="130"/>
      <c r="AA308" s="130"/>
      <c r="AB308" s="130"/>
      <c r="AC308" s="130"/>
      <c r="AD308" s="130"/>
      <c r="AE308" s="130"/>
      <c r="AF308" s="130"/>
      <c r="AG308" s="130"/>
      <c r="AH308" s="130"/>
      <c r="AI308" s="128"/>
    </row>
    <row r="309" spans="4:35" ht="15.75" x14ac:dyDescent="0.25">
      <c r="D309" s="125"/>
      <c r="E309" s="130"/>
      <c r="F309" s="130"/>
      <c r="G309" s="164"/>
      <c r="H309" s="164"/>
      <c r="I309" s="164"/>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28"/>
    </row>
    <row r="310" spans="4:35" ht="15.75" x14ac:dyDescent="0.25">
      <c r="D310" s="125"/>
      <c r="E310" s="130"/>
      <c r="F310" s="130"/>
      <c r="G310" s="164"/>
      <c r="H310" s="164"/>
      <c r="I310" s="164"/>
      <c r="J310" s="130"/>
      <c r="K310" s="130"/>
      <c r="L310" s="130"/>
      <c r="M310" s="130"/>
      <c r="N310" s="130"/>
      <c r="O310" s="130"/>
      <c r="P310" s="130"/>
      <c r="Q310" s="130"/>
      <c r="R310" s="130"/>
      <c r="S310" s="130"/>
      <c r="T310" s="130"/>
      <c r="U310" s="130"/>
      <c r="V310" s="130"/>
      <c r="W310" s="130"/>
      <c r="X310" s="130"/>
      <c r="Y310" s="130"/>
      <c r="Z310" s="130"/>
      <c r="AA310" s="130"/>
      <c r="AB310" s="130"/>
      <c r="AC310" s="130"/>
      <c r="AD310" s="130"/>
      <c r="AE310" s="130"/>
      <c r="AF310" s="130"/>
      <c r="AG310" s="130"/>
      <c r="AH310" s="130"/>
      <c r="AI310" s="128"/>
    </row>
    <row r="311" spans="4:35" ht="15.75" x14ac:dyDescent="0.25">
      <c r="D311" s="125"/>
      <c r="E311" s="130"/>
      <c r="F311" s="130"/>
      <c r="G311" s="164"/>
      <c r="H311" s="164"/>
      <c r="I311" s="164"/>
      <c r="J311" s="130"/>
      <c r="K311" s="130"/>
      <c r="L311" s="130"/>
      <c r="M311" s="130"/>
      <c r="N311" s="130"/>
      <c r="O311" s="130"/>
      <c r="P311" s="130"/>
      <c r="Q311" s="130"/>
      <c r="R311" s="130"/>
      <c r="S311" s="130"/>
      <c r="T311" s="130"/>
      <c r="U311" s="130"/>
      <c r="V311" s="130"/>
      <c r="W311" s="130"/>
      <c r="X311" s="130"/>
      <c r="Y311" s="130"/>
      <c r="Z311" s="130"/>
      <c r="AA311" s="130"/>
      <c r="AB311" s="130"/>
      <c r="AC311" s="130"/>
      <c r="AD311" s="130"/>
      <c r="AE311" s="130"/>
      <c r="AF311" s="130"/>
      <c r="AG311" s="130"/>
      <c r="AH311" s="130"/>
      <c r="AI311" s="128"/>
    </row>
    <row r="312" spans="4:35" ht="15.75" x14ac:dyDescent="0.25">
      <c r="D312" s="125"/>
      <c r="E312" s="130"/>
      <c r="F312" s="130"/>
      <c r="G312" s="164"/>
      <c r="H312" s="164"/>
      <c r="I312" s="164"/>
      <c r="J312" s="130"/>
      <c r="K312" s="130"/>
      <c r="L312" s="130"/>
      <c r="M312" s="130"/>
      <c r="N312" s="130"/>
      <c r="O312" s="130"/>
      <c r="P312" s="130"/>
      <c r="Q312" s="130"/>
      <c r="R312" s="130"/>
      <c r="S312" s="130"/>
      <c r="T312" s="130"/>
      <c r="U312" s="130"/>
      <c r="V312" s="130"/>
      <c r="W312" s="130"/>
      <c r="X312" s="130"/>
      <c r="Y312" s="130"/>
      <c r="Z312" s="130"/>
      <c r="AA312" s="130"/>
      <c r="AB312" s="130"/>
      <c r="AC312" s="130"/>
      <c r="AD312" s="130"/>
      <c r="AE312" s="130"/>
      <c r="AF312" s="130"/>
      <c r="AG312" s="130"/>
      <c r="AH312" s="130"/>
      <c r="AI312" s="128"/>
    </row>
    <row r="313" spans="4:35" ht="15.75" x14ac:dyDescent="0.25">
      <c r="D313" s="125"/>
      <c r="E313" s="130"/>
      <c r="F313" s="130"/>
      <c r="G313" s="164"/>
      <c r="H313" s="164"/>
      <c r="I313" s="164"/>
      <c r="J313" s="130"/>
      <c r="K313" s="130"/>
      <c r="L313" s="130"/>
      <c r="M313" s="130"/>
      <c r="N313" s="130"/>
      <c r="O313" s="130"/>
      <c r="P313" s="130"/>
      <c r="Q313" s="130"/>
      <c r="R313" s="130"/>
      <c r="S313" s="130"/>
      <c r="T313" s="130"/>
      <c r="U313" s="130"/>
      <c r="V313" s="130"/>
      <c r="W313" s="130"/>
      <c r="X313" s="130"/>
      <c r="Y313" s="130"/>
      <c r="Z313" s="130"/>
      <c r="AA313" s="130"/>
      <c r="AB313" s="130"/>
      <c r="AC313" s="130"/>
      <c r="AD313" s="130"/>
      <c r="AE313" s="130"/>
      <c r="AF313" s="130"/>
      <c r="AG313" s="130"/>
      <c r="AH313" s="130"/>
      <c r="AI313" s="128"/>
    </row>
    <row r="314" spans="4:35" ht="15.75" x14ac:dyDescent="0.25">
      <c r="D314" s="125"/>
      <c r="E314" s="130"/>
      <c r="F314" s="130"/>
      <c r="G314" s="164"/>
      <c r="H314" s="164"/>
      <c r="I314" s="164"/>
      <c r="J314" s="130"/>
      <c r="K314" s="130"/>
      <c r="L314" s="130"/>
      <c r="M314" s="130"/>
      <c r="N314" s="130"/>
      <c r="O314" s="130"/>
      <c r="P314" s="130"/>
      <c r="Q314" s="130"/>
      <c r="R314" s="130"/>
      <c r="S314" s="130"/>
      <c r="T314" s="130"/>
      <c r="U314" s="130"/>
      <c r="V314" s="130"/>
      <c r="W314" s="130"/>
      <c r="X314" s="130"/>
      <c r="Y314" s="130"/>
      <c r="Z314" s="130"/>
      <c r="AA314" s="130"/>
      <c r="AB314" s="130"/>
      <c r="AC314" s="130"/>
      <c r="AD314" s="130"/>
      <c r="AE314" s="130"/>
      <c r="AF314" s="130"/>
      <c r="AG314" s="130"/>
      <c r="AH314" s="130"/>
      <c r="AI314" s="128"/>
    </row>
    <row r="315" spans="4:35" ht="15.75" x14ac:dyDescent="0.25">
      <c r="D315" s="125"/>
      <c r="E315" s="130"/>
      <c r="F315" s="130"/>
      <c r="G315" s="164"/>
      <c r="H315" s="164"/>
      <c r="I315" s="164"/>
      <c r="J315" s="130"/>
      <c r="K315" s="130"/>
      <c r="L315" s="130"/>
      <c r="M315" s="130"/>
      <c r="N315" s="130"/>
      <c r="O315" s="130"/>
      <c r="P315" s="130"/>
      <c r="Q315" s="130"/>
      <c r="R315" s="130"/>
      <c r="S315" s="130"/>
      <c r="T315" s="130"/>
      <c r="U315" s="130"/>
      <c r="V315" s="130"/>
      <c r="W315" s="130"/>
      <c r="X315" s="130"/>
      <c r="Y315" s="130"/>
      <c r="Z315" s="130"/>
      <c r="AA315" s="130"/>
      <c r="AB315" s="130"/>
      <c r="AC315" s="130"/>
      <c r="AD315" s="130"/>
      <c r="AE315" s="130"/>
      <c r="AF315" s="130"/>
      <c r="AG315" s="130"/>
      <c r="AH315" s="130"/>
      <c r="AI315" s="128"/>
    </row>
    <row r="316" spans="4:35" ht="15.75" x14ac:dyDescent="0.25">
      <c r="D316" s="125"/>
      <c r="E316" s="130"/>
      <c r="F316" s="130"/>
      <c r="G316" s="164"/>
      <c r="H316" s="164"/>
      <c r="I316" s="164"/>
      <c r="J316" s="130"/>
      <c r="K316" s="130"/>
      <c r="L316" s="130"/>
      <c r="M316" s="130"/>
      <c r="N316" s="130"/>
      <c r="O316" s="130"/>
      <c r="P316" s="130"/>
      <c r="Q316" s="130"/>
      <c r="R316" s="130"/>
      <c r="S316" s="130"/>
      <c r="T316" s="130"/>
      <c r="U316" s="130"/>
      <c r="V316" s="130"/>
      <c r="W316" s="130"/>
      <c r="X316" s="130"/>
      <c r="Y316" s="130"/>
      <c r="Z316" s="130"/>
      <c r="AA316" s="130"/>
      <c r="AB316" s="130"/>
      <c r="AC316" s="130"/>
      <c r="AD316" s="130"/>
      <c r="AE316" s="130"/>
      <c r="AF316" s="130"/>
      <c r="AG316" s="130"/>
      <c r="AH316" s="130"/>
      <c r="AI316" s="128"/>
    </row>
    <row r="317" spans="4:35" ht="15.75" x14ac:dyDescent="0.25">
      <c r="D317" s="125"/>
      <c r="E317" s="130"/>
      <c r="F317" s="130"/>
      <c r="G317" s="164"/>
      <c r="H317" s="164"/>
      <c r="I317" s="164"/>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28"/>
    </row>
    <row r="318" spans="4:35" ht="15.75" x14ac:dyDescent="0.25">
      <c r="D318" s="125"/>
      <c r="E318" s="130"/>
      <c r="F318" s="130"/>
      <c r="G318" s="164"/>
      <c r="H318" s="164"/>
      <c r="I318" s="164"/>
      <c r="J318" s="130"/>
      <c r="K318" s="130"/>
      <c r="L318" s="130"/>
      <c r="M318" s="130"/>
      <c r="N318" s="130"/>
      <c r="O318" s="130"/>
      <c r="P318" s="130"/>
      <c r="Q318" s="130"/>
      <c r="R318" s="130"/>
      <c r="S318" s="130"/>
      <c r="T318" s="130"/>
      <c r="U318" s="130"/>
      <c r="V318" s="130"/>
      <c r="W318" s="130"/>
      <c r="X318" s="130"/>
      <c r="Y318" s="130"/>
      <c r="Z318" s="130"/>
      <c r="AA318" s="130"/>
      <c r="AB318" s="130"/>
      <c r="AC318" s="130"/>
      <c r="AD318" s="130"/>
      <c r="AE318" s="130"/>
      <c r="AF318" s="130"/>
      <c r="AG318" s="130"/>
      <c r="AH318" s="130"/>
      <c r="AI318" s="128"/>
    </row>
    <row r="319" spans="4:35" ht="15.75" x14ac:dyDescent="0.25">
      <c r="D319" s="125"/>
      <c r="E319" s="130"/>
      <c r="F319" s="130"/>
      <c r="G319" s="164"/>
      <c r="H319" s="164"/>
      <c r="I319" s="164"/>
      <c r="J319" s="130"/>
      <c r="K319" s="130"/>
      <c r="L319" s="130"/>
      <c r="M319" s="130"/>
      <c r="N319" s="130"/>
      <c r="O319" s="130"/>
      <c r="P319" s="130"/>
      <c r="Q319" s="130"/>
      <c r="R319" s="130"/>
      <c r="S319" s="130"/>
      <c r="T319" s="130"/>
      <c r="U319" s="130"/>
      <c r="V319" s="130"/>
      <c r="W319" s="130"/>
      <c r="X319" s="130"/>
      <c r="Y319" s="130"/>
      <c r="Z319" s="130"/>
      <c r="AA319" s="130"/>
      <c r="AB319" s="130"/>
      <c r="AC319" s="130"/>
      <c r="AD319" s="130"/>
      <c r="AE319" s="130"/>
      <c r="AF319" s="130"/>
      <c r="AG319" s="130"/>
      <c r="AH319" s="130"/>
      <c r="AI319" s="128"/>
    </row>
    <row r="320" spans="4:35" ht="15.75" x14ac:dyDescent="0.25">
      <c r="D320" s="125"/>
      <c r="E320" s="130"/>
      <c r="F320" s="130"/>
      <c r="G320" s="164"/>
      <c r="H320" s="164"/>
      <c r="I320" s="164"/>
      <c r="J320" s="130"/>
      <c r="K320" s="130"/>
      <c r="L320" s="130"/>
      <c r="M320" s="130"/>
      <c r="N320" s="130"/>
      <c r="O320" s="130"/>
      <c r="P320" s="130"/>
      <c r="Q320" s="130"/>
      <c r="R320" s="130"/>
      <c r="S320" s="130"/>
      <c r="T320" s="130"/>
      <c r="U320" s="130"/>
      <c r="V320" s="130"/>
      <c r="W320" s="130"/>
      <c r="X320" s="130"/>
      <c r="Y320" s="130"/>
      <c r="Z320" s="130"/>
      <c r="AA320" s="130"/>
      <c r="AB320" s="130"/>
      <c r="AC320" s="130"/>
      <c r="AD320" s="130"/>
      <c r="AE320" s="130"/>
      <c r="AF320" s="130"/>
      <c r="AG320" s="130"/>
      <c r="AH320" s="130"/>
      <c r="AI320" s="128"/>
    </row>
    <row r="321" spans="4:35" ht="15.75" x14ac:dyDescent="0.25">
      <c r="D321" s="125"/>
      <c r="E321" s="130"/>
      <c r="F321" s="130"/>
      <c r="G321" s="164"/>
      <c r="H321" s="164"/>
      <c r="I321" s="164"/>
      <c r="J321" s="130"/>
      <c r="K321" s="130"/>
      <c r="L321" s="130"/>
      <c r="M321" s="130"/>
      <c r="N321" s="130"/>
      <c r="O321" s="130"/>
      <c r="P321" s="130"/>
      <c r="Q321" s="130"/>
      <c r="R321" s="130"/>
      <c r="S321" s="130"/>
      <c r="T321" s="130"/>
      <c r="U321" s="130"/>
      <c r="V321" s="130"/>
      <c r="W321" s="130"/>
      <c r="X321" s="130"/>
      <c r="Y321" s="130"/>
      <c r="Z321" s="130"/>
      <c r="AA321" s="130"/>
      <c r="AB321" s="130"/>
      <c r="AC321" s="130"/>
      <c r="AD321" s="130"/>
      <c r="AE321" s="130"/>
      <c r="AF321" s="130"/>
      <c r="AG321" s="130"/>
      <c r="AH321" s="130"/>
      <c r="AI321" s="128"/>
    </row>
    <row r="322" spans="4:35" ht="15.75" x14ac:dyDescent="0.25">
      <c r="D322" s="125"/>
      <c r="E322" s="130"/>
      <c r="F322" s="130"/>
      <c r="G322" s="164"/>
      <c r="H322" s="164"/>
      <c r="I322" s="164"/>
      <c r="J322" s="130"/>
      <c r="K322" s="130"/>
      <c r="L322" s="130"/>
      <c r="M322" s="130"/>
      <c r="N322" s="130"/>
      <c r="O322" s="130"/>
      <c r="P322" s="130"/>
      <c r="Q322" s="130"/>
      <c r="R322" s="130"/>
      <c r="S322" s="130"/>
      <c r="T322" s="130"/>
      <c r="U322" s="130"/>
      <c r="V322" s="130"/>
      <c r="W322" s="130"/>
      <c r="X322" s="130"/>
      <c r="Y322" s="130"/>
      <c r="Z322" s="130"/>
      <c r="AA322" s="130"/>
      <c r="AB322" s="130"/>
      <c r="AC322" s="130"/>
      <c r="AD322" s="130"/>
      <c r="AE322" s="130"/>
      <c r="AF322" s="130"/>
      <c r="AG322" s="130"/>
      <c r="AH322" s="130"/>
      <c r="AI322" s="128"/>
    </row>
    <row r="323" spans="4:35" ht="15.75" x14ac:dyDescent="0.25">
      <c r="D323" s="125"/>
      <c r="E323" s="130"/>
      <c r="F323" s="130"/>
      <c r="G323" s="164"/>
      <c r="H323" s="164"/>
      <c r="I323" s="164"/>
      <c r="J323" s="130"/>
      <c r="K323" s="130"/>
      <c r="L323" s="130"/>
      <c r="M323" s="130"/>
      <c r="N323" s="130"/>
      <c r="O323" s="130"/>
      <c r="P323" s="130"/>
      <c r="Q323" s="130"/>
      <c r="R323" s="130"/>
      <c r="S323" s="130"/>
      <c r="T323" s="130"/>
      <c r="U323" s="130"/>
      <c r="V323" s="130"/>
      <c r="W323" s="130"/>
      <c r="X323" s="130"/>
      <c r="Y323" s="130"/>
      <c r="Z323" s="130"/>
      <c r="AA323" s="130"/>
      <c r="AB323" s="130"/>
      <c r="AC323" s="130"/>
      <c r="AD323" s="130"/>
      <c r="AE323" s="130"/>
      <c r="AF323" s="130"/>
      <c r="AG323" s="130"/>
      <c r="AH323" s="130"/>
      <c r="AI323" s="128"/>
    </row>
    <row r="324" spans="4:35" ht="15.75" x14ac:dyDescent="0.25">
      <c r="D324" s="125"/>
      <c r="E324" s="130"/>
      <c r="F324" s="130"/>
      <c r="G324" s="164"/>
      <c r="H324" s="164"/>
      <c r="I324" s="164"/>
      <c r="J324" s="130"/>
      <c r="K324" s="130"/>
      <c r="L324" s="130"/>
      <c r="M324" s="130"/>
      <c r="N324" s="130"/>
      <c r="O324" s="130"/>
      <c r="P324" s="130"/>
      <c r="Q324" s="130"/>
      <c r="R324" s="130"/>
      <c r="S324" s="130"/>
      <c r="T324" s="130"/>
      <c r="U324" s="130"/>
      <c r="V324" s="130"/>
      <c r="W324" s="130"/>
      <c r="X324" s="130"/>
      <c r="Y324" s="130"/>
      <c r="Z324" s="130"/>
      <c r="AA324" s="130"/>
      <c r="AB324" s="130"/>
      <c r="AC324" s="130"/>
      <c r="AD324" s="130"/>
      <c r="AE324" s="130"/>
      <c r="AF324" s="130"/>
      <c r="AG324" s="130"/>
      <c r="AH324" s="130"/>
      <c r="AI324" s="128"/>
    </row>
    <row r="325" spans="4:35" ht="15.75" x14ac:dyDescent="0.25">
      <c r="D325" s="125"/>
      <c r="E325" s="130"/>
      <c r="F325" s="130"/>
      <c r="G325" s="164"/>
      <c r="H325" s="164"/>
      <c r="I325" s="164"/>
      <c r="J325" s="130"/>
      <c r="K325" s="130"/>
      <c r="L325" s="130"/>
      <c r="M325" s="130"/>
      <c r="N325" s="130"/>
      <c r="O325" s="130"/>
      <c r="P325" s="130"/>
      <c r="Q325" s="130"/>
      <c r="R325" s="130"/>
      <c r="S325" s="130"/>
      <c r="T325" s="130"/>
      <c r="U325" s="130"/>
      <c r="V325" s="130"/>
      <c r="W325" s="130"/>
      <c r="X325" s="130"/>
      <c r="Y325" s="130"/>
      <c r="Z325" s="130"/>
      <c r="AA325" s="130"/>
      <c r="AB325" s="130"/>
      <c r="AC325" s="130"/>
      <c r="AD325" s="130"/>
      <c r="AE325" s="130"/>
      <c r="AF325" s="130"/>
      <c r="AG325" s="130"/>
      <c r="AH325" s="130"/>
      <c r="AI325" s="128"/>
    </row>
    <row r="326" spans="4:35" ht="15.75" x14ac:dyDescent="0.25">
      <c r="D326" s="125"/>
      <c r="E326" s="130"/>
      <c r="F326" s="130"/>
      <c r="G326" s="164"/>
      <c r="H326" s="164"/>
      <c r="I326" s="164"/>
      <c r="J326" s="130"/>
      <c r="K326" s="130"/>
      <c r="L326" s="130"/>
      <c r="M326" s="130"/>
      <c r="N326" s="130"/>
      <c r="O326" s="130"/>
      <c r="P326" s="130"/>
      <c r="Q326" s="130"/>
      <c r="R326" s="130"/>
      <c r="S326" s="130"/>
      <c r="T326" s="130"/>
      <c r="U326" s="130"/>
      <c r="V326" s="130"/>
      <c r="W326" s="130"/>
      <c r="X326" s="130"/>
      <c r="Y326" s="130"/>
      <c r="Z326" s="130"/>
      <c r="AA326" s="130"/>
      <c r="AB326" s="130"/>
      <c r="AC326" s="130"/>
      <c r="AD326" s="130"/>
      <c r="AE326" s="130"/>
      <c r="AF326" s="130"/>
      <c r="AG326" s="130"/>
      <c r="AH326" s="130"/>
      <c r="AI326" s="128"/>
    </row>
    <row r="327" spans="4:35" ht="15.75" x14ac:dyDescent="0.25">
      <c r="D327" s="125"/>
      <c r="E327" s="130"/>
      <c r="F327" s="130"/>
      <c r="G327" s="164"/>
      <c r="H327" s="164"/>
      <c r="I327" s="164"/>
      <c r="J327" s="130"/>
      <c r="K327" s="130"/>
      <c r="L327" s="130"/>
      <c r="M327" s="130"/>
      <c r="N327" s="130"/>
      <c r="O327" s="130"/>
      <c r="P327" s="130"/>
      <c r="Q327" s="130"/>
      <c r="R327" s="130"/>
      <c r="S327" s="130"/>
      <c r="T327" s="130"/>
      <c r="U327" s="130"/>
      <c r="V327" s="130"/>
      <c r="W327" s="130"/>
      <c r="X327" s="130"/>
      <c r="Y327" s="130"/>
      <c r="Z327" s="130"/>
      <c r="AA327" s="130"/>
      <c r="AB327" s="130"/>
      <c r="AC327" s="130"/>
      <c r="AD327" s="130"/>
      <c r="AE327" s="130"/>
      <c r="AF327" s="130"/>
      <c r="AG327" s="130"/>
      <c r="AH327" s="130"/>
      <c r="AI327" s="128"/>
    </row>
    <row r="328" spans="4:35" ht="15.75" x14ac:dyDescent="0.25">
      <c r="D328" s="125"/>
      <c r="E328" s="130"/>
      <c r="F328" s="130"/>
      <c r="G328" s="164"/>
      <c r="H328" s="164"/>
      <c r="I328" s="164"/>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28"/>
    </row>
    <row r="329" spans="4:35" ht="15.75" x14ac:dyDescent="0.25">
      <c r="D329" s="125"/>
      <c r="E329" s="130"/>
      <c r="F329" s="130"/>
      <c r="G329" s="164"/>
      <c r="H329" s="164"/>
      <c r="I329" s="164"/>
      <c r="J329" s="130"/>
      <c r="K329" s="130"/>
      <c r="L329" s="130"/>
      <c r="M329" s="130"/>
      <c r="N329" s="130"/>
      <c r="O329" s="130"/>
      <c r="P329" s="130"/>
      <c r="Q329" s="130"/>
      <c r="R329" s="130"/>
      <c r="S329" s="130"/>
      <c r="T329" s="130"/>
      <c r="U329" s="130"/>
      <c r="V329" s="130"/>
      <c r="W329" s="130"/>
      <c r="X329" s="130"/>
      <c r="Y329" s="130"/>
      <c r="Z329" s="130"/>
      <c r="AA329" s="130"/>
      <c r="AB329" s="130"/>
      <c r="AC329" s="130"/>
      <c r="AD329" s="130"/>
      <c r="AE329" s="130"/>
      <c r="AF329" s="130"/>
      <c r="AG329" s="130"/>
      <c r="AH329" s="130"/>
      <c r="AI329" s="128"/>
    </row>
    <row r="330" spans="4:35" ht="15.75" x14ac:dyDescent="0.25">
      <c r="D330" s="125"/>
      <c r="E330" s="130"/>
      <c r="F330" s="130"/>
      <c r="G330" s="164"/>
      <c r="H330" s="164"/>
      <c r="I330" s="164"/>
      <c r="J330" s="130"/>
      <c r="K330" s="130"/>
      <c r="L330" s="130"/>
      <c r="M330" s="130"/>
      <c r="N330" s="130"/>
      <c r="O330" s="130"/>
      <c r="P330" s="130"/>
      <c r="Q330" s="130"/>
      <c r="R330" s="130"/>
      <c r="S330" s="130"/>
      <c r="T330" s="130"/>
      <c r="U330" s="130"/>
      <c r="V330" s="130"/>
      <c r="W330" s="130"/>
      <c r="X330" s="130"/>
      <c r="Y330" s="130"/>
      <c r="Z330" s="130"/>
      <c r="AA330" s="130"/>
      <c r="AB330" s="130"/>
      <c r="AC330" s="130"/>
      <c r="AD330" s="130"/>
      <c r="AE330" s="130"/>
      <c r="AF330" s="130"/>
      <c r="AG330" s="130"/>
      <c r="AH330" s="130"/>
      <c r="AI330" s="128"/>
    </row>
    <row r="331" spans="4:35" ht="15.75" x14ac:dyDescent="0.25">
      <c r="D331" s="125"/>
      <c r="E331" s="130"/>
      <c r="F331" s="130"/>
      <c r="G331" s="164"/>
      <c r="H331" s="164"/>
      <c r="I331" s="164"/>
      <c r="J331" s="130"/>
      <c r="K331" s="130"/>
      <c r="L331" s="130"/>
      <c r="M331" s="130"/>
      <c r="N331" s="130"/>
      <c r="O331" s="130"/>
      <c r="P331" s="130"/>
      <c r="Q331" s="130"/>
      <c r="R331" s="130"/>
      <c r="S331" s="130"/>
      <c r="T331" s="130"/>
      <c r="U331" s="130"/>
      <c r="V331" s="130"/>
      <c r="W331" s="130"/>
      <c r="X331" s="130"/>
      <c r="Y331" s="130"/>
      <c r="Z331" s="130"/>
      <c r="AA331" s="130"/>
      <c r="AB331" s="130"/>
      <c r="AC331" s="130"/>
      <c r="AD331" s="130"/>
      <c r="AE331" s="130"/>
      <c r="AF331" s="130"/>
      <c r="AG331" s="130"/>
      <c r="AH331" s="130"/>
      <c r="AI331" s="128"/>
    </row>
    <row r="332" spans="4:35" ht="15.75" x14ac:dyDescent="0.25">
      <c r="D332" s="125"/>
      <c r="E332" s="130"/>
      <c r="F332" s="130"/>
      <c r="G332" s="164"/>
      <c r="H332" s="164"/>
      <c r="I332" s="164"/>
      <c r="J332" s="130"/>
      <c r="K332" s="130"/>
      <c r="L332" s="130"/>
      <c r="M332" s="130"/>
      <c r="N332" s="130"/>
      <c r="O332" s="130"/>
      <c r="P332" s="130"/>
      <c r="Q332" s="130"/>
      <c r="R332" s="130"/>
      <c r="S332" s="130"/>
      <c r="T332" s="130"/>
      <c r="U332" s="130"/>
      <c r="V332" s="130"/>
      <c r="W332" s="130"/>
      <c r="X332" s="130"/>
      <c r="Y332" s="130"/>
      <c r="Z332" s="130"/>
      <c r="AA332" s="130"/>
      <c r="AB332" s="130"/>
      <c r="AC332" s="130"/>
      <c r="AD332" s="130"/>
      <c r="AE332" s="130"/>
      <c r="AF332" s="130"/>
      <c r="AG332" s="130"/>
      <c r="AH332" s="130"/>
      <c r="AI332" s="128"/>
    </row>
    <row r="333" spans="4:35" ht="15.75" x14ac:dyDescent="0.25">
      <c r="D333" s="125"/>
      <c r="E333" s="130"/>
      <c r="F333" s="130"/>
      <c r="G333" s="164"/>
      <c r="H333" s="164"/>
      <c r="I333" s="164"/>
      <c r="J333" s="130"/>
      <c r="K333" s="130"/>
      <c r="L333" s="130"/>
      <c r="M333" s="130"/>
      <c r="N333" s="130"/>
      <c r="O333" s="130"/>
      <c r="P333" s="130"/>
      <c r="Q333" s="130"/>
      <c r="R333" s="130"/>
      <c r="S333" s="130"/>
      <c r="T333" s="130"/>
      <c r="U333" s="130"/>
      <c r="V333" s="130"/>
      <c r="W333" s="130"/>
      <c r="X333" s="130"/>
      <c r="Y333" s="130"/>
      <c r="Z333" s="130"/>
      <c r="AA333" s="130"/>
      <c r="AB333" s="130"/>
      <c r="AC333" s="130"/>
      <c r="AD333" s="130"/>
      <c r="AE333" s="130"/>
      <c r="AF333" s="130"/>
      <c r="AG333" s="130"/>
      <c r="AH333" s="130"/>
      <c r="AI333" s="128"/>
    </row>
    <row r="334" spans="4:35" ht="15.75" x14ac:dyDescent="0.25">
      <c r="D334" s="125"/>
      <c r="E334" s="130"/>
      <c r="F334" s="130"/>
      <c r="G334" s="164"/>
      <c r="H334" s="164"/>
      <c r="I334" s="164"/>
      <c r="J334" s="130"/>
      <c r="K334" s="130"/>
      <c r="L334" s="130"/>
      <c r="M334" s="130"/>
      <c r="N334" s="130"/>
      <c r="O334" s="130"/>
      <c r="P334" s="130"/>
      <c r="Q334" s="130"/>
      <c r="R334" s="130"/>
      <c r="S334" s="130"/>
      <c r="T334" s="130"/>
      <c r="U334" s="130"/>
      <c r="V334" s="130"/>
      <c r="W334" s="130"/>
      <c r="X334" s="130"/>
      <c r="Y334" s="130"/>
      <c r="Z334" s="130"/>
      <c r="AA334" s="130"/>
      <c r="AB334" s="130"/>
      <c r="AC334" s="130"/>
      <c r="AD334" s="130"/>
      <c r="AE334" s="130"/>
      <c r="AF334" s="130"/>
      <c r="AG334" s="130"/>
      <c r="AH334" s="130"/>
      <c r="AI334" s="128"/>
    </row>
    <row r="335" spans="4:35" ht="15.75" x14ac:dyDescent="0.25">
      <c r="D335" s="125"/>
      <c r="E335" s="130"/>
      <c r="F335" s="130"/>
      <c r="G335" s="164"/>
      <c r="H335" s="164"/>
      <c r="I335" s="164"/>
      <c r="J335" s="130"/>
      <c r="K335" s="130"/>
      <c r="L335" s="130"/>
      <c r="M335" s="130"/>
      <c r="N335" s="130"/>
      <c r="O335" s="130"/>
      <c r="P335" s="130"/>
      <c r="Q335" s="130"/>
      <c r="R335" s="130"/>
      <c r="S335" s="130"/>
      <c r="T335" s="130"/>
      <c r="U335" s="130"/>
      <c r="V335" s="130"/>
      <c r="W335" s="130"/>
      <c r="X335" s="130"/>
      <c r="Y335" s="130"/>
      <c r="Z335" s="130"/>
      <c r="AA335" s="130"/>
      <c r="AB335" s="130"/>
      <c r="AC335" s="130"/>
      <c r="AD335" s="130"/>
      <c r="AE335" s="130"/>
      <c r="AF335" s="130"/>
      <c r="AG335" s="130"/>
      <c r="AH335" s="130"/>
      <c r="AI335" s="128"/>
    </row>
    <row r="336" spans="4:35" ht="15.75" x14ac:dyDescent="0.25">
      <c r="D336" s="125"/>
      <c r="E336" s="130"/>
      <c r="F336" s="130"/>
      <c r="G336" s="164"/>
      <c r="H336" s="164"/>
      <c r="I336" s="164"/>
      <c r="J336" s="130"/>
      <c r="K336" s="130"/>
      <c r="L336" s="130"/>
      <c r="M336" s="130"/>
      <c r="N336" s="130"/>
      <c r="O336" s="130"/>
      <c r="P336" s="130"/>
      <c r="Q336" s="130"/>
      <c r="R336" s="130"/>
      <c r="S336" s="130"/>
      <c r="T336" s="130"/>
      <c r="U336" s="130"/>
      <c r="V336" s="130"/>
      <c r="W336" s="130"/>
      <c r="X336" s="130"/>
      <c r="Y336" s="130"/>
      <c r="Z336" s="130"/>
      <c r="AA336" s="130"/>
      <c r="AB336" s="130"/>
      <c r="AC336" s="130"/>
      <c r="AD336" s="130"/>
      <c r="AE336" s="130"/>
      <c r="AF336" s="130"/>
      <c r="AG336" s="130"/>
      <c r="AH336" s="130"/>
      <c r="AI336" s="128"/>
    </row>
    <row r="337" spans="4:35" ht="15.75" x14ac:dyDescent="0.25">
      <c r="D337" s="125"/>
      <c r="E337" s="130"/>
      <c r="F337" s="130"/>
      <c r="G337" s="164"/>
      <c r="H337" s="164"/>
      <c r="I337" s="164"/>
      <c r="J337" s="130"/>
      <c r="K337" s="130"/>
      <c r="L337" s="130"/>
      <c r="M337" s="130"/>
      <c r="N337" s="130"/>
      <c r="O337" s="130"/>
      <c r="P337" s="130"/>
      <c r="Q337" s="130"/>
      <c r="R337" s="130"/>
      <c r="S337" s="130"/>
      <c r="T337" s="130"/>
      <c r="U337" s="130"/>
      <c r="V337" s="130"/>
      <c r="W337" s="130"/>
      <c r="X337" s="130"/>
      <c r="Y337" s="130"/>
      <c r="Z337" s="130"/>
      <c r="AA337" s="130"/>
      <c r="AB337" s="130"/>
      <c r="AC337" s="130"/>
      <c r="AD337" s="130"/>
      <c r="AE337" s="130"/>
      <c r="AF337" s="130"/>
      <c r="AG337" s="130"/>
      <c r="AH337" s="130"/>
      <c r="AI337" s="128"/>
    </row>
    <row r="338" spans="4:35" ht="15.75" x14ac:dyDescent="0.25">
      <c r="D338" s="125"/>
      <c r="E338" s="130"/>
      <c r="F338" s="130"/>
      <c r="G338" s="164"/>
      <c r="H338" s="164"/>
      <c r="I338" s="164"/>
      <c r="J338" s="130"/>
      <c r="K338" s="130"/>
      <c r="L338" s="130"/>
      <c r="M338" s="130"/>
      <c r="N338" s="130"/>
      <c r="O338" s="130"/>
      <c r="P338" s="130"/>
      <c r="Q338" s="130"/>
      <c r="R338" s="130"/>
      <c r="S338" s="130"/>
      <c r="T338" s="130"/>
      <c r="U338" s="130"/>
      <c r="V338" s="130"/>
      <c r="W338" s="130"/>
      <c r="X338" s="130"/>
      <c r="Y338" s="130"/>
      <c r="Z338" s="130"/>
      <c r="AA338" s="130"/>
      <c r="AB338" s="130"/>
      <c r="AC338" s="130"/>
      <c r="AD338" s="130"/>
      <c r="AE338" s="130"/>
      <c r="AF338" s="130"/>
      <c r="AG338" s="130"/>
      <c r="AH338" s="130"/>
      <c r="AI338" s="128"/>
    </row>
    <row r="339" spans="4:35" ht="15.75" x14ac:dyDescent="0.25">
      <c r="D339" s="125"/>
      <c r="E339" s="130"/>
      <c r="F339" s="130"/>
      <c r="G339" s="164"/>
      <c r="H339" s="164"/>
      <c r="I339" s="164"/>
      <c r="J339" s="130"/>
      <c r="K339" s="130"/>
      <c r="L339" s="130"/>
      <c r="M339" s="130"/>
      <c r="N339" s="130"/>
      <c r="O339" s="130"/>
      <c r="P339" s="130"/>
      <c r="Q339" s="130"/>
      <c r="R339" s="130"/>
      <c r="S339" s="130"/>
      <c r="T339" s="130"/>
      <c r="U339" s="130"/>
      <c r="V339" s="130"/>
      <c r="W339" s="130"/>
      <c r="X339" s="130"/>
      <c r="Y339" s="130"/>
      <c r="Z339" s="130"/>
      <c r="AA339" s="130"/>
      <c r="AB339" s="130"/>
      <c r="AC339" s="130"/>
      <c r="AD339" s="130"/>
      <c r="AE339" s="130"/>
      <c r="AF339" s="130"/>
      <c r="AG339" s="130"/>
      <c r="AH339" s="130"/>
      <c r="AI339" s="128"/>
    </row>
    <row r="340" spans="4:35" ht="15.75" x14ac:dyDescent="0.25">
      <c r="D340" s="125"/>
      <c r="E340" s="130"/>
      <c r="F340" s="130"/>
      <c r="G340" s="164"/>
      <c r="H340" s="164"/>
      <c r="I340" s="164"/>
      <c r="J340" s="130"/>
      <c r="K340" s="130"/>
      <c r="L340" s="130"/>
      <c r="M340" s="130"/>
      <c r="N340" s="130"/>
      <c r="O340" s="130"/>
      <c r="P340" s="130"/>
      <c r="Q340" s="130"/>
      <c r="R340" s="130"/>
      <c r="S340" s="130"/>
      <c r="T340" s="130"/>
      <c r="U340" s="130"/>
      <c r="V340" s="130"/>
      <c r="W340" s="130"/>
      <c r="X340" s="130"/>
      <c r="Y340" s="130"/>
      <c r="Z340" s="130"/>
      <c r="AA340" s="130"/>
      <c r="AB340" s="130"/>
      <c r="AC340" s="130"/>
      <c r="AD340" s="130"/>
      <c r="AE340" s="130"/>
      <c r="AF340" s="130"/>
      <c r="AG340" s="130"/>
      <c r="AH340" s="130"/>
      <c r="AI340" s="128"/>
    </row>
    <row r="341" spans="4:35" ht="15.75" x14ac:dyDescent="0.25">
      <c r="D341" s="125"/>
      <c r="E341" s="130"/>
      <c r="F341" s="130"/>
      <c r="G341" s="164"/>
      <c r="H341" s="164"/>
      <c r="I341" s="164"/>
      <c r="J341" s="130"/>
      <c r="K341" s="130"/>
      <c r="L341" s="130"/>
      <c r="M341" s="130"/>
      <c r="N341" s="130"/>
      <c r="O341" s="130"/>
      <c r="P341" s="130"/>
      <c r="Q341" s="130"/>
      <c r="R341" s="130"/>
      <c r="S341" s="130"/>
      <c r="T341" s="130"/>
      <c r="U341" s="130"/>
      <c r="V341" s="130"/>
      <c r="W341" s="130"/>
      <c r="X341" s="130"/>
      <c r="Y341" s="130"/>
      <c r="Z341" s="130"/>
      <c r="AA341" s="130"/>
      <c r="AB341" s="130"/>
      <c r="AC341" s="130"/>
      <c r="AD341" s="130"/>
      <c r="AE341" s="130"/>
      <c r="AF341" s="130"/>
      <c r="AG341" s="130"/>
      <c r="AH341" s="130"/>
      <c r="AI341" s="128"/>
    </row>
    <row r="342" spans="4:35" ht="15.75" x14ac:dyDescent="0.25">
      <c r="D342" s="125"/>
      <c r="E342" s="130"/>
      <c r="F342" s="130"/>
      <c r="G342" s="164"/>
      <c r="H342" s="164"/>
      <c r="I342" s="164"/>
      <c r="J342" s="130"/>
      <c r="K342" s="130"/>
      <c r="L342" s="130"/>
      <c r="M342" s="130"/>
      <c r="N342" s="130"/>
      <c r="O342" s="130"/>
      <c r="P342" s="130"/>
      <c r="Q342" s="130"/>
      <c r="R342" s="130"/>
      <c r="S342" s="130"/>
      <c r="T342" s="130"/>
      <c r="U342" s="130"/>
      <c r="V342" s="130"/>
      <c r="W342" s="130"/>
      <c r="X342" s="130"/>
      <c r="Y342" s="130"/>
      <c r="Z342" s="130"/>
      <c r="AA342" s="130"/>
      <c r="AB342" s="130"/>
      <c r="AC342" s="130"/>
      <c r="AD342" s="130"/>
      <c r="AE342" s="130"/>
      <c r="AF342" s="130"/>
      <c r="AG342" s="130"/>
      <c r="AH342" s="130"/>
      <c r="AI342" s="128"/>
    </row>
    <row r="343" spans="4:35" ht="15.75" x14ac:dyDescent="0.25">
      <c r="D343" s="125"/>
      <c r="E343" s="130"/>
      <c r="F343" s="130"/>
      <c r="G343" s="164"/>
      <c r="H343" s="164"/>
      <c r="I343" s="164"/>
      <c r="J343" s="130"/>
      <c r="K343" s="130"/>
      <c r="L343" s="130"/>
      <c r="M343" s="130"/>
      <c r="N343" s="130"/>
      <c r="O343" s="130"/>
      <c r="P343" s="130"/>
      <c r="Q343" s="130"/>
      <c r="R343" s="130"/>
      <c r="S343" s="130"/>
      <c r="T343" s="130"/>
      <c r="U343" s="130"/>
      <c r="V343" s="130"/>
      <c r="W343" s="130"/>
      <c r="X343" s="130"/>
      <c r="Y343" s="130"/>
      <c r="Z343" s="130"/>
      <c r="AA343" s="130"/>
      <c r="AB343" s="130"/>
      <c r="AC343" s="130"/>
      <c r="AD343" s="130"/>
      <c r="AE343" s="130"/>
      <c r="AF343" s="130"/>
      <c r="AG343" s="130"/>
      <c r="AH343" s="130"/>
      <c r="AI343" s="128"/>
    </row>
    <row r="344" spans="4:35" ht="15.75" x14ac:dyDescent="0.25">
      <c r="D344" s="125"/>
      <c r="E344" s="130"/>
      <c r="F344" s="130"/>
      <c r="G344" s="164"/>
      <c r="H344" s="164"/>
      <c r="I344" s="164"/>
      <c r="J344" s="130"/>
      <c r="K344" s="130"/>
      <c r="L344" s="130"/>
      <c r="M344" s="130"/>
      <c r="N344" s="130"/>
      <c r="O344" s="130"/>
      <c r="P344" s="130"/>
      <c r="Q344" s="130"/>
      <c r="R344" s="130"/>
      <c r="S344" s="130"/>
      <c r="T344" s="130"/>
      <c r="U344" s="130"/>
      <c r="V344" s="130"/>
      <c r="W344" s="130"/>
      <c r="X344" s="130"/>
      <c r="Y344" s="130"/>
      <c r="Z344" s="130"/>
      <c r="AA344" s="130"/>
      <c r="AB344" s="130"/>
      <c r="AC344" s="130"/>
      <c r="AD344" s="130"/>
      <c r="AE344" s="130"/>
      <c r="AF344" s="130"/>
      <c r="AG344" s="130"/>
      <c r="AH344" s="130"/>
      <c r="AI344" s="128"/>
    </row>
    <row r="345" spans="4:35" ht="15.75" x14ac:dyDescent="0.25">
      <c r="D345" s="125"/>
      <c r="E345" s="130"/>
      <c r="F345" s="130"/>
      <c r="G345" s="164"/>
      <c r="H345" s="164"/>
      <c r="I345" s="164"/>
      <c r="J345" s="130"/>
      <c r="K345" s="130"/>
      <c r="L345" s="130"/>
      <c r="M345" s="130"/>
      <c r="N345" s="130"/>
      <c r="O345" s="130"/>
      <c r="P345" s="130"/>
      <c r="Q345" s="130"/>
      <c r="R345" s="130"/>
      <c r="S345" s="130"/>
      <c r="T345" s="130"/>
      <c r="U345" s="130"/>
      <c r="V345" s="130"/>
      <c r="W345" s="130"/>
      <c r="X345" s="130"/>
      <c r="Y345" s="130"/>
      <c r="Z345" s="130"/>
      <c r="AA345" s="130"/>
      <c r="AB345" s="130"/>
      <c r="AC345" s="130"/>
      <c r="AD345" s="130"/>
      <c r="AE345" s="130"/>
      <c r="AF345" s="130"/>
      <c r="AG345" s="130"/>
      <c r="AH345" s="130"/>
      <c r="AI345" s="128"/>
    </row>
    <row r="346" spans="4:35" ht="15.75" x14ac:dyDescent="0.25">
      <c r="D346" s="125"/>
      <c r="E346" s="130"/>
      <c r="F346" s="130"/>
      <c r="G346" s="164"/>
      <c r="H346" s="164"/>
      <c r="I346" s="164"/>
      <c r="J346" s="130"/>
      <c r="K346" s="130"/>
      <c r="L346" s="130"/>
      <c r="M346" s="130"/>
      <c r="N346" s="130"/>
      <c r="O346" s="130"/>
      <c r="P346" s="130"/>
      <c r="Q346" s="130"/>
      <c r="R346" s="130"/>
      <c r="S346" s="130"/>
      <c r="T346" s="130"/>
      <c r="U346" s="130"/>
      <c r="V346" s="130"/>
      <c r="W346" s="130"/>
      <c r="X346" s="130"/>
      <c r="Y346" s="130"/>
      <c r="Z346" s="130"/>
      <c r="AA346" s="130"/>
      <c r="AB346" s="130"/>
      <c r="AC346" s="130"/>
      <c r="AD346" s="130"/>
      <c r="AE346" s="130"/>
      <c r="AF346" s="130"/>
      <c r="AG346" s="130"/>
      <c r="AH346" s="130"/>
      <c r="AI346" s="128"/>
    </row>
    <row r="347" spans="4:35" ht="15.75" x14ac:dyDescent="0.25">
      <c r="D347" s="125"/>
      <c r="E347" s="130"/>
      <c r="F347" s="130"/>
      <c r="G347" s="164"/>
      <c r="H347" s="164"/>
      <c r="I347" s="164"/>
      <c r="J347" s="130"/>
      <c r="K347" s="130"/>
      <c r="L347" s="130"/>
      <c r="M347" s="130"/>
      <c r="N347" s="130"/>
      <c r="O347" s="130"/>
      <c r="P347" s="130"/>
      <c r="Q347" s="130"/>
      <c r="R347" s="130"/>
      <c r="S347" s="130"/>
      <c r="T347" s="130"/>
      <c r="U347" s="130"/>
      <c r="V347" s="130"/>
      <c r="W347" s="130"/>
      <c r="X347" s="130"/>
      <c r="Y347" s="130"/>
      <c r="Z347" s="130"/>
      <c r="AA347" s="130"/>
      <c r="AB347" s="130"/>
      <c r="AC347" s="130"/>
      <c r="AD347" s="130"/>
      <c r="AE347" s="130"/>
      <c r="AF347" s="130"/>
      <c r="AG347" s="130"/>
      <c r="AH347" s="130"/>
      <c r="AI347" s="128"/>
    </row>
    <row r="348" spans="4:35" ht="15.75" x14ac:dyDescent="0.25">
      <c r="D348" s="125"/>
      <c r="E348" s="130"/>
      <c r="F348" s="130"/>
      <c r="G348" s="164"/>
      <c r="H348" s="164"/>
      <c r="I348" s="164"/>
      <c r="J348" s="130"/>
      <c r="K348" s="130"/>
      <c r="L348" s="130"/>
      <c r="M348" s="130"/>
      <c r="N348" s="130"/>
      <c r="O348" s="130"/>
      <c r="P348" s="130"/>
      <c r="Q348" s="130"/>
      <c r="R348" s="130"/>
      <c r="S348" s="130"/>
      <c r="T348" s="130"/>
      <c r="U348" s="130"/>
      <c r="V348" s="130"/>
      <c r="W348" s="130"/>
      <c r="X348" s="130"/>
      <c r="Y348" s="130"/>
      <c r="Z348" s="130"/>
      <c r="AA348" s="130"/>
      <c r="AB348" s="130"/>
      <c r="AC348" s="130"/>
      <c r="AD348" s="130"/>
      <c r="AE348" s="130"/>
      <c r="AF348" s="130"/>
      <c r="AG348" s="130"/>
      <c r="AH348" s="130"/>
      <c r="AI348" s="128"/>
    </row>
    <row r="349" spans="4:35" ht="15.75" x14ac:dyDescent="0.25">
      <c r="D349" s="125"/>
      <c r="E349" s="130"/>
      <c r="F349" s="130"/>
      <c r="G349" s="164"/>
      <c r="H349" s="164"/>
      <c r="I349" s="164"/>
      <c r="J349" s="130"/>
      <c r="K349" s="130"/>
      <c r="L349" s="130"/>
      <c r="M349" s="130"/>
      <c r="N349" s="130"/>
      <c r="O349" s="130"/>
      <c r="P349" s="130"/>
      <c r="Q349" s="130"/>
      <c r="R349" s="130"/>
      <c r="S349" s="130"/>
      <c r="T349" s="130"/>
      <c r="U349" s="130"/>
      <c r="V349" s="130"/>
      <c r="W349" s="130"/>
      <c r="X349" s="130"/>
      <c r="Y349" s="130"/>
      <c r="Z349" s="130"/>
      <c r="AA349" s="130"/>
      <c r="AB349" s="130"/>
      <c r="AC349" s="130"/>
      <c r="AD349" s="130"/>
      <c r="AE349" s="130"/>
      <c r="AF349" s="130"/>
      <c r="AG349" s="130"/>
      <c r="AH349" s="130"/>
      <c r="AI349" s="128"/>
    </row>
    <row r="350" spans="4:35" ht="15.75" x14ac:dyDescent="0.25">
      <c r="D350" s="125"/>
      <c r="E350" s="130"/>
      <c r="F350" s="130"/>
      <c r="G350" s="164"/>
      <c r="H350" s="164"/>
      <c r="I350" s="164"/>
      <c r="J350" s="130"/>
      <c r="K350" s="130"/>
      <c r="L350" s="130"/>
      <c r="M350" s="130"/>
      <c r="N350" s="130"/>
      <c r="O350" s="130"/>
      <c r="P350" s="130"/>
      <c r="Q350" s="130"/>
      <c r="R350" s="130"/>
      <c r="S350" s="130"/>
      <c r="T350" s="130"/>
      <c r="U350" s="130"/>
      <c r="V350" s="130"/>
      <c r="W350" s="130"/>
      <c r="X350" s="130"/>
      <c r="Y350" s="130"/>
      <c r="Z350" s="130"/>
      <c r="AA350" s="130"/>
      <c r="AB350" s="130"/>
      <c r="AC350" s="130"/>
      <c r="AD350" s="130"/>
      <c r="AE350" s="130"/>
      <c r="AF350" s="130"/>
      <c r="AG350" s="130"/>
      <c r="AH350" s="130"/>
      <c r="AI350" s="128"/>
    </row>
    <row r="351" spans="4:35" ht="15.75" x14ac:dyDescent="0.25">
      <c r="D351" s="125"/>
      <c r="E351" s="130"/>
      <c r="F351" s="130"/>
      <c r="G351" s="164"/>
      <c r="H351" s="164"/>
      <c r="I351" s="164"/>
      <c r="J351" s="130"/>
      <c r="K351" s="130"/>
      <c r="L351" s="130"/>
      <c r="M351" s="130"/>
      <c r="N351" s="130"/>
      <c r="O351" s="130"/>
      <c r="P351" s="130"/>
      <c r="Q351" s="130"/>
      <c r="R351" s="130"/>
      <c r="S351" s="130"/>
      <c r="T351" s="130"/>
      <c r="U351" s="130"/>
      <c r="V351" s="130"/>
      <c r="W351" s="130"/>
      <c r="X351" s="130"/>
      <c r="Y351" s="130"/>
      <c r="Z351" s="130"/>
      <c r="AA351" s="130"/>
      <c r="AB351" s="130"/>
      <c r="AC351" s="130"/>
      <c r="AD351" s="130"/>
      <c r="AE351" s="130"/>
      <c r="AF351" s="130"/>
      <c r="AG351" s="130"/>
      <c r="AH351" s="130"/>
      <c r="AI351" s="128"/>
    </row>
    <row r="352" spans="4:35" ht="15.75" x14ac:dyDescent="0.25">
      <c r="D352" s="125"/>
      <c r="E352" s="130"/>
      <c r="F352" s="130"/>
      <c r="G352" s="164"/>
      <c r="H352" s="164"/>
      <c r="I352" s="164"/>
      <c r="J352" s="130"/>
      <c r="K352" s="130"/>
      <c r="L352" s="130"/>
      <c r="M352" s="130"/>
      <c r="N352" s="130"/>
      <c r="O352" s="130"/>
      <c r="P352" s="130"/>
      <c r="Q352" s="130"/>
      <c r="R352" s="130"/>
      <c r="S352" s="130"/>
      <c r="T352" s="130"/>
      <c r="U352" s="130"/>
      <c r="V352" s="130"/>
      <c r="W352" s="130"/>
      <c r="X352" s="130"/>
      <c r="Y352" s="130"/>
      <c r="Z352" s="130"/>
      <c r="AA352" s="130"/>
      <c r="AB352" s="130"/>
      <c r="AC352" s="130"/>
      <c r="AD352" s="130"/>
      <c r="AE352" s="130"/>
      <c r="AF352" s="130"/>
      <c r="AG352" s="130"/>
      <c r="AH352" s="130"/>
      <c r="AI352" s="128"/>
    </row>
    <row r="353" spans="4:35" ht="15.75" x14ac:dyDescent="0.25">
      <c r="D353" s="125"/>
      <c r="E353" s="130"/>
      <c r="F353" s="130"/>
      <c r="G353" s="164"/>
      <c r="H353" s="164"/>
      <c r="I353" s="164"/>
      <c r="J353" s="130"/>
      <c r="K353" s="130"/>
      <c r="L353" s="130"/>
      <c r="M353" s="130"/>
      <c r="N353" s="130"/>
      <c r="O353" s="130"/>
      <c r="P353" s="130"/>
      <c r="Q353" s="130"/>
      <c r="R353" s="130"/>
      <c r="S353" s="130"/>
      <c r="T353" s="130"/>
      <c r="U353" s="130"/>
      <c r="V353" s="130"/>
      <c r="W353" s="130"/>
      <c r="X353" s="130"/>
      <c r="Y353" s="130"/>
      <c r="Z353" s="130"/>
      <c r="AA353" s="130"/>
      <c r="AB353" s="130"/>
      <c r="AC353" s="130"/>
      <c r="AD353" s="130"/>
      <c r="AE353" s="130"/>
      <c r="AF353" s="130"/>
      <c r="AG353" s="130"/>
      <c r="AH353" s="130"/>
      <c r="AI353" s="128"/>
    </row>
    <row r="354" spans="4:35" ht="15.75" x14ac:dyDescent="0.25">
      <c r="D354" s="125"/>
      <c r="E354" s="130"/>
      <c r="F354" s="130"/>
      <c r="G354" s="164"/>
      <c r="H354" s="164"/>
      <c r="I354" s="164"/>
      <c r="J354" s="130"/>
      <c r="K354" s="130"/>
      <c r="L354" s="130"/>
      <c r="M354" s="130"/>
      <c r="N354" s="130"/>
      <c r="O354" s="130"/>
      <c r="P354" s="130"/>
      <c r="Q354" s="130"/>
      <c r="R354" s="130"/>
      <c r="S354" s="130"/>
      <c r="T354" s="130"/>
      <c r="U354" s="130"/>
      <c r="V354" s="130"/>
      <c r="W354" s="130"/>
      <c r="X354" s="130"/>
      <c r="Y354" s="130"/>
      <c r="Z354" s="130"/>
      <c r="AA354" s="130"/>
      <c r="AB354" s="130"/>
      <c r="AC354" s="130"/>
      <c r="AD354" s="130"/>
      <c r="AE354" s="130"/>
      <c r="AF354" s="130"/>
      <c r="AG354" s="130"/>
      <c r="AH354" s="130"/>
      <c r="AI354" s="128"/>
    </row>
    <row r="355" spans="4:35" ht="15.75" x14ac:dyDescent="0.25">
      <c r="D355" s="125"/>
      <c r="E355" s="130"/>
      <c r="F355" s="130"/>
      <c r="G355" s="164"/>
      <c r="H355" s="164"/>
      <c r="I355" s="164"/>
      <c r="J355" s="130"/>
      <c r="K355" s="130"/>
      <c r="L355" s="130"/>
      <c r="M355" s="130"/>
      <c r="N355" s="130"/>
      <c r="O355" s="130"/>
      <c r="P355" s="130"/>
      <c r="Q355" s="130"/>
      <c r="R355" s="130"/>
      <c r="S355" s="130"/>
      <c r="T355" s="130"/>
      <c r="U355" s="130"/>
      <c r="V355" s="130"/>
      <c r="W355" s="130"/>
      <c r="X355" s="130"/>
      <c r="Y355" s="130"/>
      <c r="Z355" s="130"/>
      <c r="AA355" s="130"/>
      <c r="AB355" s="130"/>
      <c r="AC355" s="130"/>
      <c r="AD355" s="130"/>
      <c r="AE355" s="130"/>
      <c r="AF355" s="130"/>
      <c r="AG355" s="130"/>
      <c r="AH355" s="130"/>
      <c r="AI355" s="128"/>
    </row>
    <row r="356" spans="4:35" ht="15.75" x14ac:dyDescent="0.25">
      <c r="D356" s="125"/>
      <c r="E356" s="130"/>
      <c r="F356" s="130"/>
      <c r="G356" s="164"/>
      <c r="H356" s="164"/>
      <c r="I356" s="164"/>
      <c r="J356" s="130"/>
      <c r="K356" s="130"/>
      <c r="L356" s="130"/>
      <c r="M356" s="130"/>
      <c r="N356" s="130"/>
      <c r="O356" s="130"/>
      <c r="P356" s="130"/>
      <c r="Q356" s="130"/>
      <c r="R356" s="130"/>
      <c r="S356" s="130"/>
      <c r="T356" s="130"/>
      <c r="U356" s="130"/>
      <c r="V356" s="130"/>
      <c r="W356" s="130"/>
      <c r="X356" s="130"/>
      <c r="Y356" s="130"/>
      <c r="Z356" s="130"/>
      <c r="AA356" s="130"/>
      <c r="AB356" s="130"/>
      <c r="AC356" s="130"/>
      <c r="AD356" s="130"/>
      <c r="AE356" s="130"/>
      <c r="AF356" s="130"/>
      <c r="AG356" s="130"/>
      <c r="AH356" s="130"/>
      <c r="AI356" s="128"/>
    </row>
    <row r="357" spans="4:35" ht="15.75" x14ac:dyDescent="0.25">
      <c r="D357" s="125"/>
      <c r="E357" s="130"/>
      <c r="F357" s="130"/>
      <c r="G357" s="164"/>
      <c r="H357" s="164"/>
      <c r="I357" s="164"/>
      <c r="J357" s="130"/>
      <c r="K357" s="130"/>
      <c r="L357" s="130"/>
      <c r="M357" s="130"/>
      <c r="N357" s="130"/>
      <c r="O357" s="130"/>
      <c r="P357" s="130"/>
      <c r="Q357" s="130"/>
      <c r="R357" s="130"/>
      <c r="S357" s="130"/>
      <c r="T357" s="130"/>
      <c r="U357" s="130"/>
      <c r="V357" s="130"/>
      <c r="W357" s="130"/>
      <c r="X357" s="130"/>
      <c r="Y357" s="130"/>
      <c r="Z357" s="130"/>
      <c r="AA357" s="130"/>
      <c r="AB357" s="130"/>
      <c r="AC357" s="130"/>
      <c r="AD357" s="130"/>
      <c r="AE357" s="130"/>
      <c r="AF357" s="130"/>
      <c r="AG357" s="130"/>
      <c r="AH357" s="130"/>
      <c r="AI357" s="128"/>
    </row>
    <row r="358" spans="4:35" ht="15.75" x14ac:dyDescent="0.25">
      <c r="D358" s="125"/>
      <c r="E358" s="130"/>
      <c r="F358" s="130"/>
      <c r="G358" s="164"/>
      <c r="H358" s="164"/>
      <c r="I358" s="164"/>
      <c r="J358" s="130"/>
      <c r="K358" s="130"/>
      <c r="L358" s="130"/>
      <c r="M358" s="130"/>
      <c r="N358" s="130"/>
      <c r="O358" s="130"/>
      <c r="P358" s="130"/>
      <c r="Q358" s="130"/>
      <c r="R358" s="130"/>
      <c r="S358" s="130"/>
      <c r="T358" s="130"/>
      <c r="U358" s="130"/>
      <c r="V358" s="130"/>
      <c r="W358" s="130"/>
      <c r="X358" s="130"/>
      <c r="Y358" s="130"/>
      <c r="Z358" s="130"/>
      <c r="AA358" s="130"/>
      <c r="AB358" s="130"/>
      <c r="AC358" s="130"/>
      <c r="AD358" s="130"/>
      <c r="AE358" s="130"/>
      <c r="AF358" s="130"/>
      <c r="AG358" s="130"/>
      <c r="AH358" s="130"/>
      <c r="AI358" s="128"/>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2483" priority="303" stopIfTrue="1" operator="lessThan">
      <formula>#REF!</formula>
    </cfRule>
  </conditionalFormatting>
  <conditionalFormatting sqref="E37">
    <cfRule type="cellIs" dxfId="2482" priority="12" stopIfTrue="1" operator="lessThan">
      <formula>#REF!</formula>
    </cfRule>
  </conditionalFormatting>
  <conditionalFormatting sqref="G37 I37:AG37">
    <cfRule type="cellIs" dxfId="2481" priority="8" stopIfTrue="1" operator="lessThan">
      <formula>#REF!</formula>
    </cfRule>
  </conditionalFormatting>
  <conditionalFormatting sqref="AH37">
    <cfRule type="cellIs" dxfId="2480" priority="7" stopIfTrue="1" operator="lessThan">
      <formula>#REF!</formula>
    </cfRule>
  </conditionalFormatting>
  <conditionalFormatting sqref="AK37:AR37">
    <cfRule type="cellIs" dxfId="2479" priority="4" stopIfTrue="1" operator="lessThan">
      <formula>#REF!</formula>
    </cfRule>
  </conditionalFormatting>
  <conditionalFormatting sqref="AI37">
    <cfRule type="cellIs" dxfId="2478" priority="5" stopIfTrue="1" operator="lessThan">
      <formula>#REF!</formula>
    </cfRule>
  </conditionalFormatting>
  <conditionalFormatting sqref="AJ37">
    <cfRule type="cellIs" dxfId="2477" priority="3" stopIfTrue="1" operator="lessThan">
      <formula>#REF!</formula>
    </cfRule>
  </conditionalFormatting>
  <conditionalFormatting sqref="F37 F54 F71 F88 F105 F122 F139 F156 F173">
    <cfRule type="cellIs" dxfId="2476" priority="2" stopIfTrue="1" operator="lessThan">
      <formula>#REF!</formula>
    </cfRule>
  </conditionalFormatting>
  <conditionalFormatting sqref="H37 H54 H71 H88 H105 H122 H139 H156 H173">
    <cfRule type="cellIs" dxfId="2475"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A5" zoomScale="90" zoomScaleNormal="90" workbookViewId="0">
      <selection activeCell="E51" sqref="E51"/>
    </sheetView>
  </sheetViews>
  <sheetFormatPr baseColWidth="10" defaultColWidth="18.7109375" defaultRowHeight="12.75" x14ac:dyDescent="0.2"/>
  <cols>
    <col min="1" max="1" width="18.7109375" style="24" customWidth="1"/>
    <col min="2" max="2" width="21.28515625" style="24" bestFit="1" customWidth="1"/>
    <col min="3" max="3" width="12.140625" style="24" customWidth="1"/>
    <col min="4" max="4" width="36" style="24" bestFit="1" customWidth="1"/>
    <col min="5" max="5" width="18.7109375" style="24"/>
    <col min="6" max="6" width="13.5703125" style="24" bestFit="1" customWidth="1"/>
    <col min="7" max="7" width="18.7109375" style="24"/>
    <col min="8" max="8" width="30.42578125" style="24" customWidth="1"/>
    <col min="9" max="9" width="11.42578125" style="24" customWidth="1"/>
    <col min="10" max="10" width="20" style="24" bestFit="1" customWidth="1"/>
    <col min="11" max="13" width="18.7109375" style="24"/>
    <col min="14" max="15" width="11.42578125" style="95" customWidth="1"/>
    <col min="16" max="16" width="8.85546875" style="95" hidden="1" customWidth="1"/>
    <col min="17" max="18" width="11.42578125" style="95" customWidth="1"/>
    <col min="19" max="20" width="18.7109375" style="24"/>
    <col min="21" max="21" width="11.42578125" style="24" customWidth="1"/>
    <col min="22" max="22" width="27.28515625" style="144" hidden="1" customWidth="1"/>
    <col min="23" max="23" width="11" style="143" hidden="1" customWidth="1"/>
    <col min="24" max="24" width="11" style="176" hidden="1" customWidth="1"/>
    <col min="25" max="25" width="11.42578125" style="24" hidden="1" customWidth="1"/>
    <col min="26" max="26" width="18.7109375" style="24"/>
    <col min="27" max="27" width="18.7109375" style="26" hidden="1" customWidth="1"/>
    <col min="28" max="28" width="7.85546875" style="26" hidden="1" customWidth="1"/>
    <col min="29" max="68" width="4" style="26" hidden="1" customWidth="1"/>
    <col min="69" max="70" width="0" style="26" hidden="1" customWidth="1"/>
    <col min="71" max="72" width="0" style="24" hidden="1" customWidth="1"/>
    <col min="73" max="16384" width="18.7109375" style="24"/>
  </cols>
  <sheetData>
    <row r="1" spans="1:68" ht="15" customHeight="1" x14ac:dyDescent="0.2">
      <c r="A1" s="415"/>
      <c r="B1" s="418" t="s">
        <v>40</v>
      </c>
      <c r="C1" s="418"/>
      <c r="D1" s="418"/>
      <c r="E1" s="418"/>
      <c r="F1" s="418"/>
      <c r="G1" s="418"/>
      <c r="H1" s="418"/>
      <c r="I1" s="418"/>
      <c r="J1" s="418"/>
    </row>
    <row r="2" spans="1:68" ht="15" customHeight="1" x14ac:dyDescent="0.2">
      <c r="A2" s="416"/>
      <c r="B2" s="418"/>
      <c r="C2" s="418"/>
      <c r="D2" s="418"/>
      <c r="E2" s="418"/>
      <c r="F2" s="418"/>
      <c r="G2" s="418"/>
      <c r="H2" s="418"/>
      <c r="I2" s="418"/>
      <c r="J2" s="418"/>
    </row>
    <row r="3" spans="1:68" ht="15" customHeight="1" x14ac:dyDescent="0.2">
      <c r="A3" s="416"/>
      <c r="B3" s="418"/>
      <c r="C3" s="418"/>
      <c r="D3" s="418"/>
      <c r="E3" s="418"/>
      <c r="F3" s="418"/>
      <c r="G3" s="418"/>
      <c r="H3" s="418"/>
      <c r="I3" s="418"/>
      <c r="J3" s="418"/>
      <c r="V3" s="145">
        <f>'Suivi  Détaillé'!E19</f>
        <v>0</v>
      </c>
      <c r="W3" s="150" t="str">
        <f>'Suivi  Détaillé'!E20</f>
        <v xml:space="preserve"> </v>
      </c>
      <c r="X3" s="177">
        <f>'Suivi  Détaillé'!E18</f>
        <v>0</v>
      </c>
      <c r="Y3" s="177">
        <f>'Suivi  Détaillé'!E7</f>
        <v>0</v>
      </c>
    </row>
    <row r="4" spans="1:68" ht="38.25" customHeight="1" x14ac:dyDescent="0.2">
      <c r="A4" s="417"/>
      <c r="B4" s="418"/>
      <c r="C4" s="418"/>
      <c r="D4" s="418"/>
      <c r="E4" s="418"/>
      <c r="F4" s="418"/>
      <c r="G4" s="418"/>
      <c r="H4" s="418"/>
      <c r="I4" s="418"/>
      <c r="J4" s="418"/>
      <c r="V4" s="145">
        <f>'Suivi  Détaillé'!F19</f>
        <v>0</v>
      </c>
      <c r="W4" s="150" t="str">
        <f>'Suivi  Détaillé'!F20</f>
        <v xml:space="preserve"> </v>
      </c>
      <c r="X4" s="177">
        <f>'Suivi  Détaillé'!F18</f>
        <v>0</v>
      </c>
      <c r="Y4" s="177">
        <f>'Suivi  Détaillé'!F7</f>
        <v>0</v>
      </c>
      <c r="AA4" s="335" t="s">
        <v>18</v>
      </c>
      <c r="AB4" s="335" t="s">
        <v>41</v>
      </c>
      <c r="AC4" s="335">
        <v>1</v>
      </c>
      <c r="AD4" s="335">
        <v>2</v>
      </c>
      <c r="AE4" s="335">
        <v>3</v>
      </c>
      <c r="AF4" s="335">
        <v>4</v>
      </c>
      <c r="AG4" s="335">
        <v>5</v>
      </c>
      <c r="AH4" s="335">
        <v>6</v>
      </c>
      <c r="AI4" s="335">
        <v>7</v>
      </c>
      <c r="AJ4" s="335">
        <v>8</v>
      </c>
      <c r="AK4" s="335">
        <v>9</v>
      </c>
      <c r="AL4" s="335">
        <v>10</v>
      </c>
      <c r="AM4" s="335">
        <v>11</v>
      </c>
      <c r="AN4" s="335">
        <v>12</v>
      </c>
      <c r="AO4" s="335">
        <v>13</v>
      </c>
      <c r="AP4" s="335">
        <v>14</v>
      </c>
      <c r="AQ4" s="335">
        <v>15</v>
      </c>
      <c r="AR4" s="335">
        <v>16</v>
      </c>
      <c r="AS4" s="335">
        <v>17</v>
      </c>
      <c r="AT4" s="335">
        <v>18</v>
      </c>
      <c r="AU4" s="335">
        <v>19</v>
      </c>
      <c r="AV4" s="335">
        <v>20</v>
      </c>
      <c r="AW4" s="335">
        <v>21</v>
      </c>
      <c r="AX4" s="335">
        <v>22</v>
      </c>
      <c r="AY4" s="335">
        <v>23</v>
      </c>
      <c r="AZ4" s="335">
        <v>24</v>
      </c>
      <c r="BA4" s="335">
        <v>25</v>
      </c>
      <c r="BB4" s="335">
        <v>26</v>
      </c>
      <c r="BC4" s="335">
        <v>27</v>
      </c>
      <c r="BD4" s="335">
        <v>28</v>
      </c>
      <c r="BE4" s="335">
        <v>29</v>
      </c>
      <c r="BF4" s="335">
        <v>30</v>
      </c>
      <c r="BG4" s="335">
        <v>31</v>
      </c>
      <c r="BH4" s="335">
        <v>32</v>
      </c>
      <c r="BI4" s="335">
        <v>33</v>
      </c>
      <c r="BJ4" s="335">
        <v>34</v>
      </c>
      <c r="BK4" s="335">
        <v>35</v>
      </c>
      <c r="BL4" s="335">
        <v>36</v>
      </c>
      <c r="BM4" s="335">
        <v>37</v>
      </c>
      <c r="BN4" s="335">
        <v>38</v>
      </c>
      <c r="BO4" s="335">
        <v>39</v>
      </c>
      <c r="BP4" s="335">
        <v>40</v>
      </c>
    </row>
    <row r="5" spans="1:68" ht="21" x14ac:dyDescent="0.25">
      <c r="A5" s="167"/>
      <c r="B5" s="36"/>
      <c r="C5" s="36"/>
      <c r="D5" s="36"/>
      <c r="E5" s="36"/>
      <c r="F5" s="36"/>
      <c r="G5" s="36"/>
      <c r="H5" s="36"/>
      <c r="I5"/>
      <c r="J5" s="37"/>
      <c r="V5" s="145">
        <f>'Suivi  Détaillé'!G19</f>
        <v>0</v>
      </c>
      <c r="W5" s="150" t="str">
        <f>'Suivi  Détaillé'!G20</f>
        <v xml:space="preserve"> </v>
      </c>
      <c r="X5" s="177">
        <f>'Suivi  Détaillé'!G18</f>
        <v>0</v>
      </c>
      <c r="Y5" s="177">
        <f>'Suivi  Détaillé'!G7</f>
        <v>0</v>
      </c>
      <c r="AA5" s="335">
        <f>J14</f>
        <v>0</v>
      </c>
      <c r="AB5" s="335">
        <f>SUM(AC5:BP5)</f>
        <v>0</v>
      </c>
      <c r="AC5" s="335">
        <f>COUNTIF('1'!L9:L13,Données!AA5)</f>
        <v>0</v>
      </c>
      <c r="AD5" s="335">
        <f>COUNTIF('2'!L9:L13,Données!AA5)</f>
        <v>0</v>
      </c>
      <c r="AE5" s="335">
        <f>COUNTIF('3'!L9:L13,Données!AA5)</f>
        <v>0</v>
      </c>
      <c r="AF5" s="335">
        <f>COUNTIF('4'!L9:L13,Données!AA5)</f>
        <v>0</v>
      </c>
      <c r="AG5" s="335">
        <f>COUNTIF('5'!L9:L13,Données!AA5)</f>
        <v>0</v>
      </c>
      <c r="AH5" s="335">
        <f>COUNTIF('6'!L9:L13,Données!AA5)</f>
        <v>0</v>
      </c>
      <c r="AI5" s="335">
        <f>COUNTIF('7'!L9:L13,Données!AA5)</f>
        <v>0</v>
      </c>
      <c r="AJ5" s="335">
        <f>COUNTIF('8'!L9:L13,Données!AA5)</f>
        <v>0</v>
      </c>
      <c r="AK5" s="335">
        <f>COUNTIF('9'!L9:L13,Données!AA5)</f>
        <v>0</v>
      </c>
      <c r="AL5" s="335">
        <f>COUNTIF('10'!L9:L13,Données!AA5)</f>
        <v>0</v>
      </c>
      <c r="AM5" s="335">
        <f>COUNTIF('11'!L9:L13,Données!AA5)</f>
        <v>0</v>
      </c>
      <c r="AN5" s="335">
        <f>COUNTIF('12'!L9:L13,Données!AA5)</f>
        <v>0</v>
      </c>
      <c r="AO5" s="335">
        <f>COUNTIF('13'!L9:L13,Données!AA5)</f>
        <v>0</v>
      </c>
      <c r="AP5" s="335">
        <f>COUNTIF('14'!L9:L13,Données!AA5)</f>
        <v>0</v>
      </c>
      <c r="AQ5" s="335">
        <f>COUNTIF('15'!L9:L13,Données!AA5)</f>
        <v>0</v>
      </c>
      <c r="AR5" s="335">
        <f>COUNTIF('16'!L9:L13,Données!AA5)</f>
        <v>0</v>
      </c>
      <c r="AS5" s="335">
        <f>COUNTIF('17'!L9:L13,Données!AA5)</f>
        <v>0</v>
      </c>
      <c r="AT5" s="335">
        <f>COUNTIF('18'!L9:L13,Données!AA5)</f>
        <v>0</v>
      </c>
      <c r="AU5" s="335">
        <f>COUNTIF('19'!L9:L13,Données!AA5)</f>
        <v>0</v>
      </c>
      <c r="AV5" s="335">
        <f>COUNTIF('20'!L9:L13,Données!AA5)</f>
        <v>0</v>
      </c>
      <c r="AW5" s="335">
        <f>COUNTIF('21'!L9:L13,Données!AA5)</f>
        <v>0</v>
      </c>
      <c r="AX5" s="335">
        <f>COUNTIF('22'!L9:L13,Données!AA5)</f>
        <v>0</v>
      </c>
      <c r="AY5" s="335">
        <f>COUNTIF('23'!L9:L13,Données!AA5)</f>
        <v>0</v>
      </c>
      <c r="AZ5" s="335">
        <f>COUNTIF('24'!L9:L13,Données!AA5)</f>
        <v>0</v>
      </c>
      <c r="BA5" s="335">
        <f>COUNTIF('25'!L9:L13,Données!AA5)</f>
        <v>0</v>
      </c>
      <c r="BB5" s="335">
        <f>COUNTIF('26'!L9:L13,Données!AA5)</f>
        <v>0</v>
      </c>
      <c r="BC5" s="335">
        <f>COUNTIF('27'!L9:L13,Données!AA5)</f>
        <v>0</v>
      </c>
      <c r="BD5" s="335">
        <f>COUNTIF('28'!L9:L13,Données!AA5)</f>
        <v>0</v>
      </c>
      <c r="BE5" s="335">
        <f>COUNTIF('29'!L9:L13,Données!AA5)</f>
        <v>0</v>
      </c>
      <c r="BF5" s="335">
        <f>COUNTIF('30'!L9:L13,Données!AA5)</f>
        <v>0</v>
      </c>
      <c r="BG5" s="335">
        <f>COUNTIF('31'!L9:L13,Données!AA5)</f>
        <v>0</v>
      </c>
      <c r="BH5" s="335">
        <f>COUNTIF('32'!L9:L13,Données!AA5)</f>
        <v>0</v>
      </c>
      <c r="BI5" s="335">
        <f>COUNTIF('33'!L9:L13,Données!AA5)</f>
        <v>0</v>
      </c>
      <c r="BJ5" s="335">
        <f>COUNTIF('34'!L9:L13,Données!AA5)</f>
        <v>0</v>
      </c>
      <c r="BK5" s="335">
        <f>COUNTIF('35'!L9:L13,Données!AA5)</f>
        <v>0</v>
      </c>
      <c r="BL5" s="335">
        <f>COUNTIF('36'!L9:L13,Données!AA5)</f>
        <v>0</v>
      </c>
      <c r="BM5" s="335">
        <f>COUNTIF('37'!L9:L13,Données!AA5)</f>
        <v>0</v>
      </c>
      <c r="BN5" s="335">
        <f>COUNTIF('38'!L9:L13,Données!AA5)</f>
        <v>0</v>
      </c>
      <c r="BO5" s="335">
        <f>COUNTIF('39'!L9:L13,Données!AA5)</f>
        <v>0</v>
      </c>
      <c r="BP5" s="335">
        <f>COUNTIF('40'!L9:L13,Données!AA5)</f>
        <v>0</v>
      </c>
    </row>
    <row r="6" spans="1:68" ht="21" x14ac:dyDescent="0.2">
      <c r="A6" s="167"/>
      <c r="B6" s="41"/>
      <c r="C6" s="41"/>
      <c r="D6" s="41"/>
      <c r="E6" s="41"/>
      <c r="F6" s="41"/>
      <c r="G6" s="41"/>
      <c r="H6" s="405"/>
      <c r="I6" s="405"/>
      <c r="J6" s="405"/>
      <c r="V6" s="145">
        <f>'Suivi  Détaillé'!H19</f>
        <v>0</v>
      </c>
      <c r="W6" s="150" t="str">
        <f>'Suivi  Détaillé'!H20</f>
        <v xml:space="preserve"> </v>
      </c>
      <c r="X6" s="177">
        <f>'Suivi  Détaillé'!H18</f>
        <v>0</v>
      </c>
      <c r="Y6" s="177">
        <f>'Suivi  Détaillé'!H7</f>
        <v>0</v>
      </c>
      <c r="AA6" s="335">
        <f t="shared" ref="AA6:AA20" si="0">J15</f>
        <v>0</v>
      </c>
      <c r="AB6" s="335">
        <f t="shared" ref="AB6:AB20" si="1">SUM(AC6:BP6)</f>
        <v>0</v>
      </c>
      <c r="AC6" s="335">
        <f>COUNTIF('1'!L9:L13,Données!AA6)</f>
        <v>0</v>
      </c>
      <c r="AD6" s="335">
        <f>COUNTIF('2'!L9:L13,Données!AA6)</f>
        <v>0</v>
      </c>
      <c r="AE6" s="335">
        <f>COUNTIF('3'!L9:L13,Données!AA6)</f>
        <v>0</v>
      </c>
      <c r="AF6" s="335">
        <f>COUNTIF('4'!L9:L13,Données!AA6)</f>
        <v>0</v>
      </c>
      <c r="AG6" s="335">
        <f>COUNTIF('5'!L9:L13,Données!AA6)</f>
        <v>0</v>
      </c>
      <c r="AH6" s="335">
        <f>COUNTIF('6'!L9:L13,Données!AA6)</f>
        <v>0</v>
      </c>
      <c r="AI6" s="335">
        <f>COUNTIF('7'!L9:L13,Données!AA6)</f>
        <v>0</v>
      </c>
      <c r="AJ6" s="335">
        <f>COUNTIF('8'!L9:L13,Données!AA6)</f>
        <v>0</v>
      </c>
      <c r="AK6" s="335">
        <f>COUNTIF('9'!L9:L13,Données!AA6)</f>
        <v>0</v>
      </c>
      <c r="AL6" s="335">
        <f>COUNTIF('10'!L9:L13,Données!AA6)</f>
        <v>0</v>
      </c>
      <c r="AM6" s="335">
        <f>COUNTIF('11'!L9:L13,Données!AA6)</f>
        <v>0</v>
      </c>
      <c r="AN6" s="335">
        <f>COUNTIF('12'!L9:L13,Données!AA6)</f>
        <v>0</v>
      </c>
      <c r="AO6" s="335">
        <f>COUNTIF('13'!L9:L13,Données!AA6)</f>
        <v>0</v>
      </c>
      <c r="AP6" s="335">
        <f>COUNTIF('14'!L9:L13,Données!AA6)</f>
        <v>0</v>
      </c>
      <c r="AQ6" s="335">
        <f>COUNTIF('15'!L9:L13,Données!AA6)</f>
        <v>0</v>
      </c>
      <c r="AR6" s="335">
        <f>COUNTIF('16'!L9:L13,Données!AA6)</f>
        <v>0</v>
      </c>
      <c r="AS6" s="335">
        <f>COUNTIF('17'!L9:L13,Données!AA6)</f>
        <v>0</v>
      </c>
      <c r="AT6" s="335">
        <f>COUNTIF('18'!L9:L13,Données!AA6)</f>
        <v>0</v>
      </c>
      <c r="AU6" s="335">
        <f>COUNTIF('19'!L9:L13,Données!AA6)</f>
        <v>0</v>
      </c>
      <c r="AV6" s="335">
        <f>COUNTIF('20'!L9:L13,Données!AA6)</f>
        <v>0</v>
      </c>
      <c r="AW6" s="335">
        <f>COUNTIF('21'!L9:L13,Données!AA6)</f>
        <v>0</v>
      </c>
      <c r="AX6" s="335">
        <f>COUNTIF('22'!L9:L13,Données!AA6)</f>
        <v>0</v>
      </c>
      <c r="AY6" s="335">
        <f>COUNTIF('23'!L9:L13,Données!AA6)</f>
        <v>0</v>
      </c>
      <c r="AZ6" s="335">
        <f>COUNTIF('24'!L9:L13,Données!AA6)</f>
        <v>0</v>
      </c>
      <c r="BA6" s="335">
        <f>COUNTIF('25'!L9:L13,Données!AA6)</f>
        <v>0</v>
      </c>
      <c r="BB6" s="335">
        <f>COUNTIF('26'!L9:L13,Données!AA6)</f>
        <v>0</v>
      </c>
      <c r="BC6" s="335">
        <f>COUNTIF('27'!L9:L13,Données!AA6)</f>
        <v>0</v>
      </c>
      <c r="BD6" s="335">
        <f>COUNTIF('28'!L9:L13,Données!AA6)</f>
        <v>0</v>
      </c>
      <c r="BE6" s="335">
        <f>COUNTIF('29'!L9:L13,Données!AA6)</f>
        <v>0</v>
      </c>
      <c r="BF6" s="335">
        <f>COUNTIF('30'!L9:L13,Données!AA6)</f>
        <v>0</v>
      </c>
      <c r="BG6" s="335">
        <f>COUNTIF('31'!L9:L13,Données!AA6)</f>
        <v>0</v>
      </c>
      <c r="BH6" s="335">
        <f>COUNTIF('32'!L9:L13,Données!AA6)</f>
        <v>0</v>
      </c>
      <c r="BI6" s="335">
        <f>COUNTIF('33'!L9:L13,Données!AA6)</f>
        <v>0</v>
      </c>
      <c r="BJ6" s="335">
        <f>COUNTIF('34'!L9:L13,Données!AA6)</f>
        <v>0</v>
      </c>
      <c r="BK6" s="335">
        <f>COUNTIF('35'!L9:L13,Données!AA6)</f>
        <v>0</v>
      </c>
      <c r="BL6" s="335">
        <f>COUNTIF('36'!L9:L13,Données!AA6)</f>
        <v>0</v>
      </c>
      <c r="BM6" s="335">
        <f>COUNTIF('37'!L9:L13,Données!AA6)</f>
        <v>0</v>
      </c>
      <c r="BN6" s="335">
        <f>COUNTIF('38'!L9:L13,Données!AA6)</f>
        <v>0</v>
      </c>
      <c r="BO6" s="335">
        <f>COUNTIF('39'!L9:L13,Données!BM6)</f>
        <v>0</v>
      </c>
      <c r="BP6" s="335">
        <f>COUNTIF('40'!L9:L13,Données!AA6)</f>
        <v>0</v>
      </c>
    </row>
    <row r="7" spans="1:68" ht="17.25" customHeight="1" x14ac:dyDescent="0.25">
      <c r="A7" s="35"/>
      <c r="B7" s="35"/>
      <c r="C7" s="36"/>
      <c r="D7" s="36"/>
      <c r="E7" s="36"/>
      <c r="F7" s="36"/>
      <c r="G7" s="36"/>
      <c r="H7" s="36"/>
      <c r="I7"/>
      <c r="J7" s="37"/>
      <c r="V7" s="145">
        <f>'Suivi  Détaillé'!I19</f>
        <v>0</v>
      </c>
      <c r="W7" s="150" t="str">
        <f>'Suivi  Détaillé'!I20</f>
        <v xml:space="preserve"> </v>
      </c>
      <c r="X7" s="177">
        <f>'Suivi  Détaillé'!I18</f>
        <v>0</v>
      </c>
      <c r="Y7" s="177">
        <f>'Suivi  Détaillé'!I7</f>
        <v>0</v>
      </c>
      <c r="AA7" s="335">
        <f t="shared" si="0"/>
        <v>0</v>
      </c>
      <c r="AB7" s="335">
        <f t="shared" si="1"/>
        <v>0</v>
      </c>
      <c r="AC7" s="335">
        <f>COUNTIF('1'!L9:L13,Données!AA7)</f>
        <v>0</v>
      </c>
      <c r="AD7" s="335">
        <f>COUNTIF('2'!L9:L13,Données!AA7)</f>
        <v>0</v>
      </c>
      <c r="AE7" s="335">
        <f>COUNTIF('3'!L9:L13,Données!AA7)</f>
        <v>0</v>
      </c>
      <c r="AF7" s="335">
        <f>COUNTIF('4'!L9:L13,Données!AA7)</f>
        <v>0</v>
      </c>
      <c r="AG7" s="335">
        <f>COUNTIF('5'!L9:L13,Données!AA7)</f>
        <v>0</v>
      </c>
      <c r="AH7" s="335">
        <f>COUNTIF('6'!L9:L13,Données!AA7)</f>
        <v>0</v>
      </c>
      <c r="AI7" s="335">
        <f>COUNTIF('7'!L9:L13,Données!AA7)</f>
        <v>0</v>
      </c>
      <c r="AJ7" s="335">
        <f>COUNTIF('8'!L9:L13,Données!AA7)</f>
        <v>0</v>
      </c>
      <c r="AK7" s="335">
        <f>COUNTIF('9'!L9:L13,Données!AA7)</f>
        <v>0</v>
      </c>
      <c r="AL7" s="335">
        <f>COUNTIF('10'!L9:L13,Données!AA7)</f>
        <v>0</v>
      </c>
      <c r="AM7" s="335">
        <f>COUNTIF('11'!L9:L13,Données!AA7)</f>
        <v>0</v>
      </c>
      <c r="AN7" s="335">
        <f>COUNTIF('12'!L9:L13,Données!AA7)</f>
        <v>0</v>
      </c>
      <c r="AO7" s="335">
        <f>COUNTIF('13'!L9:L13,Données!AA7)</f>
        <v>0</v>
      </c>
      <c r="AP7" s="335">
        <f>COUNTIF('14'!L9:L13,Données!AA7)</f>
        <v>0</v>
      </c>
      <c r="AQ7" s="335">
        <f>COUNTIF('15'!L9:L13,Données!AA7)</f>
        <v>0</v>
      </c>
      <c r="AR7" s="335">
        <f>COUNTIF('16'!L9:L13,Données!AA7)</f>
        <v>0</v>
      </c>
      <c r="AS7" s="335">
        <f>COUNTIF('17'!L9:L13,Données!AA7)</f>
        <v>0</v>
      </c>
      <c r="AT7" s="335">
        <f>COUNTIF('18'!L9:L13,Données!AA7)</f>
        <v>0</v>
      </c>
      <c r="AU7" s="335">
        <f>COUNTIF('19'!L9:L13,Données!AA7)</f>
        <v>0</v>
      </c>
      <c r="AV7" s="335">
        <f>COUNTIF('20'!L9:L13,Données!AA7)</f>
        <v>0</v>
      </c>
      <c r="AW7" s="335">
        <f>COUNTIF('21'!L9:L13,Données!AA7)</f>
        <v>0</v>
      </c>
      <c r="AX7" s="335">
        <f>COUNTIF('22'!L9:L13,Données!AA7)</f>
        <v>0</v>
      </c>
      <c r="AY7" s="335">
        <f>COUNTIF('23'!L9:L13,Données!AA7)</f>
        <v>0</v>
      </c>
      <c r="AZ7" s="335">
        <f>COUNTIF('24'!L9:L13,Données!AA7)</f>
        <v>0</v>
      </c>
      <c r="BA7" s="335">
        <f>COUNTIF('25'!L9:L13,Données!AA7)</f>
        <v>0</v>
      </c>
      <c r="BB7" s="335">
        <f>COUNTIF('26'!L9:L13,Données!AA7)</f>
        <v>0</v>
      </c>
      <c r="BC7" s="335">
        <f>COUNTIF('27'!L9:L13,Données!AA7)</f>
        <v>0</v>
      </c>
      <c r="BD7" s="335">
        <f>COUNTIF('28'!L9:L13,Données!AA7)</f>
        <v>0</v>
      </c>
      <c r="BE7" s="335">
        <f>COUNTIF('29'!L9:L13,Données!AA7)</f>
        <v>0</v>
      </c>
      <c r="BF7" s="335">
        <f>COUNTIF('30'!L9:L13,Données!AA7)</f>
        <v>0</v>
      </c>
      <c r="BG7" s="335">
        <f>COUNTIF('31'!L9:L13,Données!AA7)</f>
        <v>0</v>
      </c>
      <c r="BH7" s="335">
        <f>COUNTIF('32'!L9:L13,Données!AA7)</f>
        <v>0</v>
      </c>
      <c r="BI7" s="335">
        <f>COUNTIF('33'!L9:L13,Données!AA7)</f>
        <v>0</v>
      </c>
      <c r="BJ7" s="335">
        <f>COUNTIF('34'!L9:L13,Données!AA7)</f>
        <v>0</v>
      </c>
      <c r="BK7" s="335">
        <f>COUNTIF('35'!L9:L13,Données!AA7)</f>
        <v>0</v>
      </c>
      <c r="BL7" s="335">
        <f>COUNTIF('36'!L9:L13,Données!AA7)</f>
        <v>0</v>
      </c>
      <c r="BM7" s="335">
        <f>COUNTIF('37'!L9:L13,Données!AA7)</f>
        <v>0</v>
      </c>
      <c r="BN7" s="335">
        <f>COUNTIF('38'!L9:L13,Données!AA7)</f>
        <v>0</v>
      </c>
      <c r="BO7" s="335">
        <f>COUNTIF('39'!L9:L13,Données!BM7)</f>
        <v>0</v>
      </c>
      <c r="BP7" s="335">
        <f>COUNTIF('40'!L9:L13,Données!AA7)</f>
        <v>0</v>
      </c>
    </row>
    <row r="8" spans="1:68" ht="17.25" customHeight="1" x14ac:dyDescent="0.25">
      <c r="B8" s="414" t="s">
        <v>42</v>
      </c>
      <c r="C8" s="414"/>
      <c r="D8" s="29" t="s">
        <v>43</v>
      </c>
      <c r="P8" s="95" t="s">
        <v>44</v>
      </c>
      <c r="V8" s="145">
        <f>'Suivi  Détaillé'!J19</f>
        <v>0</v>
      </c>
      <c r="W8" s="150" t="str">
        <f>'Suivi  Détaillé'!J20</f>
        <v xml:space="preserve"> </v>
      </c>
      <c r="X8" s="177">
        <f>'Suivi  Détaillé'!J18</f>
        <v>0</v>
      </c>
      <c r="Y8" s="177">
        <f>'Suivi  Détaillé'!J7</f>
        <v>0</v>
      </c>
      <c r="AA8" s="335">
        <f t="shared" si="0"/>
        <v>0</v>
      </c>
      <c r="AB8" s="335">
        <f t="shared" si="1"/>
        <v>0</v>
      </c>
      <c r="AC8" s="335">
        <f>COUNTIF('1'!L9:L13,Données!AA8)</f>
        <v>0</v>
      </c>
      <c r="AD8" s="335">
        <f>COUNTIF('2'!L9:L13,Données!AA8)</f>
        <v>0</v>
      </c>
      <c r="AE8" s="335">
        <f>COUNTIF('3'!L9:L13,Données!AA8)</f>
        <v>0</v>
      </c>
      <c r="AF8" s="335">
        <f>COUNTIF('4'!L9:L13,Données!AA8)</f>
        <v>0</v>
      </c>
      <c r="AG8" s="335">
        <f>COUNTIF('5'!L9:L13,Données!AA8)</f>
        <v>0</v>
      </c>
      <c r="AH8" s="335">
        <f>COUNTIF('6'!L9:L13,Données!AA8)</f>
        <v>0</v>
      </c>
      <c r="AI8" s="335">
        <f>COUNTIF('7'!L9:L13,Données!AA8)</f>
        <v>0</v>
      </c>
      <c r="AJ8" s="335">
        <f>COUNTIF('8'!L9:L13,Données!AA8)</f>
        <v>0</v>
      </c>
      <c r="AK8" s="335">
        <f>COUNTIF('9'!L9:L13,Données!AA8)</f>
        <v>0</v>
      </c>
      <c r="AL8" s="335">
        <f>COUNTIF('10'!L9:L13,Données!AA8)</f>
        <v>0</v>
      </c>
      <c r="AM8" s="335">
        <f>COUNTIF('11'!L9:L13,Données!AA8)</f>
        <v>0</v>
      </c>
      <c r="AN8" s="335">
        <f>COUNTIF('12'!L9:L13,Données!AA8)</f>
        <v>0</v>
      </c>
      <c r="AO8" s="335">
        <f>COUNTIF('13'!L9:L13,Données!AA8)</f>
        <v>0</v>
      </c>
      <c r="AP8" s="335">
        <f>COUNTIF('14'!L9:L13,Données!AA8)</f>
        <v>0</v>
      </c>
      <c r="AQ8" s="335">
        <f>COUNTIF('15'!L9:L13,Données!AA8)</f>
        <v>0</v>
      </c>
      <c r="AR8" s="335">
        <f>COUNTIF('16'!L9:L13,Données!AA8)</f>
        <v>0</v>
      </c>
      <c r="AS8" s="335">
        <f>COUNTIF('17'!L9:L13,Données!AA8)</f>
        <v>0</v>
      </c>
      <c r="AT8" s="335">
        <f>COUNTIF('18'!L9:L13,Données!AA8)</f>
        <v>0</v>
      </c>
      <c r="AU8" s="335">
        <f>COUNTIF('19'!L9:L13,Données!AA8)</f>
        <v>0</v>
      </c>
      <c r="AV8" s="335">
        <f>COUNTIF('20'!L9:L13,Données!AA8)</f>
        <v>0</v>
      </c>
      <c r="AW8" s="335">
        <f>COUNTIF('21'!L9:L13,Données!AA8)</f>
        <v>0</v>
      </c>
      <c r="AX8" s="335">
        <f>COUNTIF('22'!L9:L13,Données!AA8)</f>
        <v>0</v>
      </c>
      <c r="AY8" s="335">
        <f>COUNTIF('23'!L9:L13,Données!AA8)</f>
        <v>0</v>
      </c>
      <c r="AZ8" s="335">
        <f>COUNTIF('24'!L9:L13,Données!AA8)</f>
        <v>0</v>
      </c>
      <c r="BA8" s="335">
        <f>COUNTIF('25'!L9:L13,Données!AA8)</f>
        <v>0</v>
      </c>
      <c r="BB8" s="335">
        <f>COUNTIF('26'!L9:L13,Données!AA8)</f>
        <v>0</v>
      </c>
      <c r="BC8" s="335">
        <f>COUNTIF('27'!L9:L13,Données!AA8)</f>
        <v>0</v>
      </c>
      <c r="BD8" s="335">
        <f>COUNTIF('28'!L9:L13,Données!AA8)</f>
        <v>0</v>
      </c>
      <c r="BE8" s="335">
        <f>COUNTIF('29'!L9:L13,Données!AA8)</f>
        <v>0</v>
      </c>
      <c r="BF8" s="335">
        <f>COUNTIF('30'!L9:L13,Données!AA8)</f>
        <v>0</v>
      </c>
      <c r="BG8" s="335">
        <f>COUNTIF('31'!L9:L13,Données!AA8)</f>
        <v>0</v>
      </c>
      <c r="BH8" s="335">
        <f>COUNTIF('32'!L9:L13,Données!AA8)</f>
        <v>0</v>
      </c>
      <c r="BI8" s="335">
        <f>COUNTIF('33'!L9:L13,Données!AA8)</f>
        <v>0</v>
      </c>
      <c r="BJ8" s="335">
        <f>COUNTIF('34'!L9:L13,Données!AA8)</f>
        <v>0</v>
      </c>
      <c r="BK8" s="335">
        <f>COUNTIF('35'!L9:L13,Données!AA8)</f>
        <v>0</v>
      </c>
      <c r="BL8" s="335">
        <f>COUNTIF('36'!L9:L13,Données!AA8)</f>
        <v>0</v>
      </c>
      <c r="BM8" s="335">
        <f>COUNTIF('37'!L9:L13,Données!AA8)</f>
        <v>0</v>
      </c>
      <c r="BN8" s="335">
        <f>COUNTIF('38'!L9:L13,Données!AA8)</f>
        <v>0</v>
      </c>
      <c r="BO8" s="335">
        <f>COUNTIF('39'!L9:L13,Données!BM8)</f>
        <v>0</v>
      </c>
      <c r="BP8" s="335">
        <f>COUNTIF('40'!L9:L13,Données!AA8)</f>
        <v>0</v>
      </c>
    </row>
    <row r="9" spans="1:68" x14ac:dyDescent="0.2">
      <c r="P9" s="95" t="s">
        <v>45</v>
      </c>
      <c r="T9" s="143"/>
      <c r="V9" s="145">
        <f>'Suivi  Détaillé'!K19</f>
        <v>0</v>
      </c>
      <c r="W9" s="150" t="str">
        <f>'Suivi  Détaillé'!K20</f>
        <v xml:space="preserve"> </v>
      </c>
      <c r="X9" s="177">
        <f>'Suivi  Détaillé'!K18</f>
        <v>0</v>
      </c>
      <c r="Y9" s="177">
        <f>'Suivi  Détaillé'!K7</f>
        <v>0</v>
      </c>
      <c r="AA9" s="335">
        <f t="shared" si="0"/>
        <v>0</v>
      </c>
      <c r="AB9" s="335">
        <f t="shared" si="1"/>
        <v>0</v>
      </c>
      <c r="AC9" s="335">
        <f>COUNTIF('1'!L9:L13,Données!AA9)</f>
        <v>0</v>
      </c>
      <c r="AD9" s="335">
        <f>COUNTIF('2'!L9:L13,Données!AA9)</f>
        <v>0</v>
      </c>
      <c r="AE9" s="335">
        <f>COUNTIF('3'!L9:L13,Données!AA9)</f>
        <v>0</v>
      </c>
      <c r="AF9" s="335">
        <f>COUNTIF('4'!L9:L13,Données!AA9)</f>
        <v>0</v>
      </c>
      <c r="AG9" s="335">
        <f>COUNTIF('5'!L9:L13,Données!AA9)</f>
        <v>0</v>
      </c>
      <c r="AH9" s="335">
        <f>COUNTIF('6'!L9:L13,Données!AA9)</f>
        <v>0</v>
      </c>
      <c r="AI9" s="335">
        <f>COUNTIF('7'!L9:L13,Données!AA9)</f>
        <v>0</v>
      </c>
      <c r="AJ9" s="335">
        <f>COUNTIF('8'!L9:L13,Données!AA9)</f>
        <v>0</v>
      </c>
      <c r="AK9" s="335">
        <f>COUNTIF('9'!L9:L13,Données!AA9)</f>
        <v>0</v>
      </c>
      <c r="AL9" s="335">
        <f>COUNTIF('10'!L9:L13,Données!AA9)</f>
        <v>0</v>
      </c>
      <c r="AM9" s="335">
        <f>COUNTIF('11'!L9:L13,Données!AA9)</f>
        <v>0</v>
      </c>
      <c r="AN9" s="335">
        <f>COUNTIF('12'!L9:L13,Données!AA9)</f>
        <v>0</v>
      </c>
      <c r="AO9" s="335">
        <f>COUNTIF('13'!L9:L13,Données!AA9)</f>
        <v>0</v>
      </c>
      <c r="AP9" s="335">
        <f>COUNTIF('14'!L9:L13,Données!AA9)</f>
        <v>0</v>
      </c>
      <c r="AQ9" s="335">
        <f>COUNTIF('15'!L9:L13,Données!AA9)</f>
        <v>0</v>
      </c>
      <c r="AR9" s="335">
        <f>COUNTIF('16'!L9:L13,Données!AA9)</f>
        <v>0</v>
      </c>
      <c r="AS9" s="335">
        <f>COUNTIF('17'!L9:L13,Données!AA9)</f>
        <v>0</v>
      </c>
      <c r="AT9" s="335">
        <f>COUNTIF('18'!L9:L13,Données!AA9)</f>
        <v>0</v>
      </c>
      <c r="AU9" s="335">
        <f>COUNTIF('19'!L9:L13,Données!AA9)</f>
        <v>0</v>
      </c>
      <c r="AV9" s="335">
        <f>COUNTIF('20'!L9:L13,Données!AA9)</f>
        <v>0</v>
      </c>
      <c r="AW9" s="335">
        <f>COUNTIF('21'!L9:L13,Données!AA9)</f>
        <v>0</v>
      </c>
      <c r="AX9" s="335">
        <f>COUNTIF('22'!L9:L13,Données!AA9)</f>
        <v>0</v>
      </c>
      <c r="AY9" s="335">
        <f>COUNTIF('23'!L9:L13,Données!AA9)</f>
        <v>0</v>
      </c>
      <c r="AZ9" s="335">
        <f>COUNTIF('24'!L9:L13,Données!AA9)</f>
        <v>0</v>
      </c>
      <c r="BA9" s="335">
        <f>COUNTIF('25'!L9:L13,Données!AA9)</f>
        <v>0</v>
      </c>
      <c r="BB9" s="335">
        <f>COUNTIF('26'!L9:L13,Données!AA9)</f>
        <v>0</v>
      </c>
      <c r="BC9" s="335">
        <f>COUNTIF('27'!L9:L13,Données!AA9)</f>
        <v>0</v>
      </c>
      <c r="BD9" s="335">
        <f>COUNTIF('28'!L9:L13,Données!AA9)</f>
        <v>0</v>
      </c>
      <c r="BE9" s="335">
        <f>COUNTIF('29'!L9:L13,Données!AA9)</f>
        <v>0</v>
      </c>
      <c r="BF9" s="335">
        <f>COUNTIF('30'!L9:L13,Données!AA9)</f>
        <v>0</v>
      </c>
      <c r="BG9" s="335">
        <f>COUNTIF('31'!L9:L13,Données!AA9)</f>
        <v>0</v>
      </c>
      <c r="BH9" s="335">
        <f>COUNTIF('32'!L9:L13,Données!AA9)</f>
        <v>0</v>
      </c>
      <c r="BI9" s="335">
        <f>COUNTIF('33'!L9:L13,Données!AA9)</f>
        <v>0</v>
      </c>
      <c r="BJ9" s="335">
        <f>COUNTIF('34'!L9:L13,Données!AA9)</f>
        <v>0</v>
      </c>
      <c r="BK9" s="335">
        <f>COUNTIF('35'!L9:L13,Données!AA9)</f>
        <v>0</v>
      </c>
      <c r="BL9" s="335">
        <f>COUNTIF('36'!L9:L13,Données!AA9)</f>
        <v>0</v>
      </c>
      <c r="BM9" s="335">
        <f>COUNTIF('37'!L9:L13,Données!AA9)</f>
        <v>0</v>
      </c>
      <c r="BN9" s="335">
        <f>COUNTIF('38'!L9:L13,Données!AA9)</f>
        <v>0</v>
      </c>
      <c r="BO9" s="335">
        <f>COUNTIF('39'!L9:L13,Données!BM9)</f>
        <v>0</v>
      </c>
      <c r="BP9" s="335">
        <f>COUNTIF('40'!L9:L13,Données!AA9)</f>
        <v>0</v>
      </c>
    </row>
    <row r="10" spans="1:68" x14ac:dyDescent="0.2">
      <c r="V10" s="145">
        <f>'Suivi  Détaillé'!L19</f>
        <v>0</v>
      </c>
      <c r="W10" s="150" t="str">
        <f>'Suivi  Détaillé'!L20</f>
        <v xml:space="preserve"> </v>
      </c>
      <c r="X10" s="177">
        <f>'Suivi  Détaillé'!L18</f>
        <v>0</v>
      </c>
      <c r="Y10" s="177">
        <f>'Suivi  Détaillé'!L7</f>
        <v>0</v>
      </c>
      <c r="AA10" s="335">
        <f t="shared" si="0"/>
        <v>0</v>
      </c>
      <c r="AB10" s="335">
        <f t="shared" si="1"/>
        <v>0</v>
      </c>
      <c r="AC10" s="335">
        <f>COUNTIF('1'!L9:L13,Données!AA10)</f>
        <v>0</v>
      </c>
      <c r="AD10" s="335">
        <f>COUNTIF('2'!L9:L13,Données!AA10)</f>
        <v>0</v>
      </c>
      <c r="AE10" s="335">
        <f>COUNTIF('3'!L9:L13,Données!AA10)</f>
        <v>0</v>
      </c>
      <c r="AF10" s="335">
        <f>COUNTIF('4'!L9:L13,Données!AA10)</f>
        <v>0</v>
      </c>
      <c r="AG10" s="335">
        <f>COUNTIF('5'!L9:L13,Données!AA10)</f>
        <v>0</v>
      </c>
      <c r="AH10" s="335">
        <f>COUNTIF('6'!L9:L13,Données!AA10)</f>
        <v>0</v>
      </c>
      <c r="AI10" s="335">
        <f>COUNTIF('7'!L9:L13,Données!AA10)</f>
        <v>0</v>
      </c>
      <c r="AJ10" s="335">
        <f>COUNTIF('8'!L9:L13,Données!AA10)</f>
        <v>0</v>
      </c>
      <c r="AK10" s="335">
        <f>COUNTIF('9'!L9:L13,Données!AA10)</f>
        <v>0</v>
      </c>
      <c r="AL10" s="335">
        <f>COUNTIF('10'!L9:L13,Données!AA10)</f>
        <v>0</v>
      </c>
      <c r="AM10" s="335">
        <f>COUNTIF('11'!L9:L13,Données!AA10)</f>
        <v>0</v>
      </c>
      <c r="AN10" s="335">
        <f>COUNTIF('12'!L9:L13,Données!AA10)</f>
        <v>0</v>
      </c>
      <c r="AO10" s="335">
        <f>COUNTIF('13'!L9:L13,Données!AA10)</f>
        <v>0</v>
      </c>
      <c r="AP10" s="335">
        <f>COUNTIF('14'!L9:L13,Données!AA10)</f>
        <v>0</v>
      </c>
      <c r="AQ10" s="335">
        <f>COUNTIF('15'!L9:L13,Données!AA10)</f>
        <v>0</v>
      </c>
      <c r="AR10" s="335">
        <f>COUNTIF('16'!L9:L13,Données!AA10)</f>
        <v>0</v>
      </c>
      <c r="AS10" s="335">
        <f>COUNTIF('17'!L9:L13,Données!AA10)</f>
        <v>0</v>
      </c>
      <c r="AT10" s="335">
        <f>COUNTIF('18'!L9:L13,Données!AA10)</f>
        <v>0</v>
      </c>
      <c r="AU10" s="335">
        <f>COUNTIF('19'!L9:L13,Données!AA10)</f>
        <v>0</v>
      </c>
      <c r="AV10" s="335">
        <f>COUNTIF('20'!L9:L13,Données!AA10)</f>
        <v>0</v>
      </c>
      <c r="AW10" s="335">
        <f>COUNTIF('21'!L9:L13,Données!AA10)</f>
        <v>0</v>
      </c>
      <c r="AX10" s="335">
        <f>COUNTIF('22'!L9:L13,Données!AA10)</f>
        <v>0</v>
      </c>
      <c r="AY10" s="335">
        <f>COUNTIF('23'!L9:L13,Données!AA10)</f>
        <v>0</v>
      </c>
      <c r="AZ10" s="335">
        <f>COUNTIF('24'!L9:L13,Données!AA10)</f>
        <v>0</v>
      </c>
      <c r="BA10" s="335">
        <f>COUNTIF('25'!L9:L13,Données!AA10)</f>
        <v>0</v>
      </c>
      <c r="BB10" s="335">
        <f>COUNTIF('26'!L9:L13,Données!AA10)</f>
        <v>0</v>
      </c>
      <c r="BC10" s="335">
        <f>COUNTIF('27'!L9:L13,Données!AA10)</f>
        <v>0</v>
      </c>
      <c r="BD10" s="335">
        <f>COUNTIF('28'!L9:L13,Données!AA10)</f>
        <v>0</v>
      </c>
      <c r="BE10" s="335">
        <f>COUNTIF('29'!L9:L13,Données!AA10)</f>
        <v>0</v>
      </c>
      <c r="BF10" s="335">
        <f>COUNTIF('30'!L9:L13,Données!AA10)</f>
        <v>0</v>
      </c>
      <c r="BG10" s="335">
        <f>COUNTIF('31'!L9:L13,Données!AA10)</f>
        <v>0</v>
      </c>
      <c r="BH10" s="335">
        <f>COUNTIF('32'!L9:L13,Données!AA10)</f>
        <v>0</v>
      </c>
      <c r="BI10" s="335">
        <f>COUNTIF('33'!L9:L13,Données!AA10)</f>
        <v>0</v>
      </c>
      <c r="BJ10" s="335">
        <f>COUNTIF('34'!L9:L13,Données!AA10)</f>
        <v>0</v>
      </c>
      <c r="BK10" s="335">
        <f>COUNTIF('35'!L9:L13,Données!AA10)</f>
        <v>0</v>
      </c>
      <c r="BL10" s="335">
        <f>COUNTIF('36'!L9:L13,Données!AA10)</f>
        <v>0</v>
      </c>
      <c r="BM10" s="335">
        <f>COUNTIF('37'!L9:L13,Données!AA10)</f>
        <v>0</v>
      </c>
      <c r="BN10" s="335">
        <f>COUNTIF('38'!L9:L13,Données!AA10)</f>
        <v>0</v>
      </c>
      <c r="BO10" s="335">
        <f>COUNTIF('39'!L9:L13,Données!BM10)</f>
        <v>0</v>
      </c>
      <c r="BP10" s="335">
        <f>COUNTIF('40'!L9:L13,Données!AA10)</f>
        <v>0</v>
      </c>
    </row>
    <row r="11" spans="1:68" x14ac:dyDescent="0.2">
      <c r="V11" s="145">
        <f>'Suivi  Détaillé'!M19</f>
        <v>0</v>
      </c>
      <c r="W11" s="150" t="str">
        <f>'Suivi  Détaillé'!M20</f>
        <v xml:space="preserve"> </v>
      </c>
      <c r="X11" s="177">
        <f>'Suivi  Détaillé'!M18</f>
        <v>0</v>
      </c>
      <c r="Y11" s="177">
        <f>'Suivi  Détaillé'!M7</f>
        <v>0</v>
      </c>
      <c r="AA11" s="335">
        <f t="shared" si="0"/>
        <v>0</v>
      </c>
      <c r="AB11" s="335">
        <f t="shared" si="1"/>
        <v>0</v>
      </c>
      <c r="AC11" s="335">
        <f>COUNTIF('1'!L9:L13,Données!AA11)</f>
        <v>0</v>
      </c>
      <c r="AD11" s="335">
        <f>COUNTIF('2'!L9:L13,Données!AA11)</f>
        <v>0</v>
      </c>
      <c r="AE11" s="335">
        <f>COUNTIF('3'!L9:L13,Données!AA11)</f>
        <v>0</v>
      </c>
      <c r="AF11" s="335">
        <f>COUNTIF('4'!L9:L13,Données!AA11)</f>
        <v>0</v>
      </c>
      <c r="AG11" s="335">
        <f>COUNTIF('5'!L9:L13,Données!AA11)</f>
        <v>0</v>
      </c>
      <c r="AH11" s="335">
        <f>COUNTIF('6'!L9:L13,Données!AA11)</f>
        <v>0</v>
      </c>
      <c r="AI11" s="335">
        <f>COUNTIF('7'!L9:L13,Données!AA11)</f>
        <v>0</v>
      </c>
      <c r="AJ11" s="335">
        <f>COUNTIF('8'!L9:L13,Données!AA11)</f>
        <v>0</v>
      </c>
      <c r="AK11" s="335">
        <f>COUNTIF('9'!L9:L13,Données!AA11)</f>
        <v>0</v>
      </c>
      <c r="AL11" s="335">
        <f>COUNTIF('10'!L9:L13,Données!AA11)</f>
        <v>0</v>
      </c>
      <c r="AM11" s="335">
        <f>COUNTIF('11'!L9:L13,Données!AA11)</f>
        <v>0</v>
      </c>
      <c r="AN11" s="335">
        <f>COUNTIF('12'!L9:L13,Données!AA11)</f>
        <v>0</v>
      </c>
      <c r="AO11" s="335">
        <f>COUNTIF('13'!L9:L13,Données!AA11)</f>
        <v>0</v>
      </c>
      <c r="AP11" s="335">
        <f>COUNTIF('14'!L9:L13,Données!AA11)</f>
        <v>0</v>
      </c>
      <c r="AQ11" s="335">
        <f>COUNTIF('15'!L9:L13,Données!AA11)</f>
        <v>0</v>
      </c>
      <c r="AR11" s="335">
        <f>COUNTIF('16'!L9:L13,Données!AA11)</f>
        <v>0</v>
      </c>
      <c r="AS11" s="335">
        <f>COUNTIF('17'!L9:L13,Données!AA11)</f>
        <v>0</v>
      </c>
      <c r="AT11" s="335">
        <f>COUNTIF('18'!L9:L13,Données!AA11)</f>
        <v>0</v>
      </c>
      <c r="AU11" s="335">
        <f>COUNTIF('19'!L9:L13,Données!AA11)</f>
        <v>0</v>
      </c>
      <c r="AV11" s="335">
        <f>COUNTIF('20'!L9:L13,Données!AA11)</f>
        <v>0</v>
      </c>
      <c r="AW11" s="335">
        <f>COUNTIF('21'!L9:L13,Données!AA11)</f>
        <v>0</v>
      </c>
      <c r="AX11" s="335">
        <f>COUNTIF('22'!L9:L13,Données!AA11)</f>
        <v>0</v>
      </c>
      <c r="AY11" s="335">
        <f>COUNTIF('23'!L9:L13,Données!AA11)</f>
        <v>0</v>
      </c>
      <c r="AZ11" s="335">
        <f>COUNTIF('24'!L9:L13,Données!AA11)</f>
        <v>0</v>
      </c>
      <c r="BA11" s="335">
        <f>COUNTIF('25'!L9:L13,Données!AA11)</f>
        <v>0</v>
      </c>
      <c r="BB11" s="335">
        <f>COUNTIF('26'!L9:L13,Données!AA11)</f>
        <v>0</v>
      </c>
      <c r="BC11" s="335">
        <f>COUNTIF('27'!L9:L13,Données!AA11)</f>
        <v>0</v>
      </c>
      <c r="BD11" s="335">
        <f>COUNTIF('28'!L9:L13,Données!AA11)</f>
        <v>0</v>
      </c>
      <c r="BE11" s="335">
        <f>COUNTIF('29'!L9:L13,Données!AA11)</f>
        <v>0</v>
      </c>
      <c r="BF11" s="335">
        <f>COUNTIF('30'!L9:L13,Données!AA11)</f>
        <v>0</v>
      </c>
      <c r="BG11" s="335">
        <f>COUNTIF('31'!L9:L13,Données!AA11)</f>
        <v>0</v>
      </c>
      <c r="BH11" s="335">
        <f>COUNTIF('32'!L9:L13,Données!AA11)</f>
        <v>0</v>
      </c>
      <c r="BI11" s="335">
        <f>COUNTIF('33'!L9:L13,Données!AA11)</f>
        <v>0</v>
      </c>
      <c r="BJ11" s="335">
        <f>COUNTIF('34'!L9:L13,Données!AA11)</f>
        <v>0</v>
      </c>
      <c r="BK11" s="335">
        <f>COUNTIF('35'!L9:L13,Données!AA11)</f>
        <v>0</v>
      </c>
      <c r="BL11" s="335">
        <f>COUNTIF('36'!L9:L13,Données!AA11)</f>
        <v>0</v>
      </c>
      <c r="BM11" s="335">
        <f>COUNTIF('37'!L9:L13,Données!AA11)</f>
        <v>0</v>
      </c>
      <c r="BN11" s="335">
        <f>COUNTIF('38'!L9:L13,Données!AA11)</f>
        <v>0</v>
      </c>
      <c r="BO11" s="335">
        <f>COUNTIF('39'!L9:L13,Données!BM11)</f>
        <v>0</v>
      </c>
      <c r="BP11" s="335">
        <f>COUNTIF('40'!L9:L13,Données!AA11)</f>
        <v>0</v>
      </c>
    </row>
    <row r="12" spans="1:68" x14ac:dyDescent="0.2">
      <c r="V12" s="145">
        <f>'Suivi  Détaillé'!N19</f>
        <v>0</v>
      </c>
      <c r="W12" s="150" t="str">
        <f>'Suivi  Détaillé'!N20</f>
        <v xml:space="preserve"> </v>
      </c>
      <c r="X12" s="177">
        <f>'Suivi  Détaillé'!N18</f>
        <v>0</v>
      </c>
      <c r="Y12" s="177">
        <f>'Suivi  Détaillé'!N7</f>
        <v>0</v>
      </c>
      <c r="AA12" s="335">
        <f t="shared" si="0"/>
        <v>0</v>
      </c>
      <c r="AB12" s="335">
        <f t="shared" si="1"/>
        <v>0</v>
      </c>
      <c r="AC12" s="335">
        <f>COUNTIF('1'!L9:L13,Données!AA12)</f>
        <v>0</v>
      </c>
      <c r="AD12" s="335">
        <f>COUNTIF('2'!L9:L13,Données!AA12)</f>
        <v>0</v>
      </c>
      <c r="AE12" s="335">
        <f>COUNTIF('3'!L9:L13,Données!AA12)</f>
        <v>0</v>
      </c>
      <c r="AF12" s="335">
        <f>COUNTIF('4'!L9:L13,Données!AA12)</f>
        <v>0</v>
      </c>
      <c r="AG12" s="335">
        <f>COUNTIF('5'!L9:L13,Données!AA12)</f>
        <v>0</v>
      </c>
      <c r="AH12" s="335">
        <f>COUNTIF('6'!L9:L13,Données!AA12)</f>
        <v>0</v>
      </c>
      <c r="AI12" s="335">
        <f>COUNTIF('7'!L9:L13,Données!AA12)</f>
        <v>0</v>
      </c>
      <c r="AJ12" s="335">
        <f>COUNTIF('8'!L9:L13,Données!AA12)</f>
        <v>0</v>
      </c>
      <c r="AK12" s="335">
        <f>COUNTIF('9'!L9:L13,Données!AA12)</f>
        <v>0</v>
      </c>
      <c r="AL12" s="335">
        <f>COUNTIF('10'!L9:L13,Données!AA12)</f>
        <v>0</v>
      </c>
      <c r="AM12" s="335">
        <f>COUNTIF('11'!L9:L13,Données!AA12)</f>
        <v>0</v>
      </c>
      <c r="AN12" s="335">
        <f>COUNTIF('12'!L9:L13,Données!AA12)</f>
        <v>0</v>
      </c>
      <c r="AO12" s="335">
        <f>COUNTIF('13'!L9:L13,Données!AA12)</f>
        <v>0</v>
      </c>
      <c r="AP12" s="335">
        <f>COUNTIF('14'!L9:L13,Données!AA12)</f>
        <v>0</v>
      </c>
      <c r="AQ12" s="335">
        <f>COUNTIF('15'!L9:L13,Données!AA12)</f>
        <v>0</v>
      </c>
      <c r="AR12" s="335">
        <f>COUNTIF('16'!L9:L13,Données!AA12)</f>
        <v>0</v>
      </c>
      <c r="AS12" s="335">
        <f>COUNTIF('17'!L9:L13,Données!AA12)</f>
        <v>0</v>
      </c>
      <c r="AT12" s="335">
        <f>COUNTIF('18'!L9:L13,Données!AA12)</f>
        <v>0</v>
      </c>
      <c r="AU12" s="335">
        <f>COUNTIF('19'!L9:L13,Données!AA12)</f>
        <v>0</v>
      </c>
      <c r="AV12" s="335">
        <f>COUNTIF('20'!L9:L13,Données!AA12)</f>
        <v>0</v>
      </c>
      <c r="AW12" s="335">
        <f>COUNTIF('21'!L9:L13,Données!AA12)</f>
        <v>0</v>
      </c>
      <c r="AX12" s="335">
        <f>COUNTIF('22'!L9:L13,Données!AA12)</f>
        <v>0</v>
      </c>
      <c r="AY12" s="335">
        <f>COUNTIF('23'!L9:L13,Données!AA12)</f>
        <v>0</v>
      </c>
      <c r="AZ12" s="335">
        <f>COUNTIF('24'!L9:L13,Données!AA12)</f>
        <v>0</v>
      </c>
      <c r="BA12" s="335">
        <f>COUNTIF('25'!L9:L13,Données!AA12)</f>
        <v>0</v>
      </c>
      <c r="BB12" s="335">
        <f>COUNTIF('26'!L9:L13,Données!AA12)</f>
        <v>0</v>
      </c>
      <c r="BC12" s="335">
        <f>COUNTIF('27'!L9:L13,Données!AA12)</f>
        <v>0</v>
      </c>
      <c r="BD12" s="335">
        <f>COUNTIF('28'!L9:L13,Données!AA12)</f>
        <v>0</v>
      </c>
      <c r="BE12" s="335">
        <f>COUNTIF('29'!L9:L13,Données!AA12)</f>
        <v>0</v>
      </c>
      <c r="BF12" s="335">
        <f>COUNTIF('30'!L9:L13,Données!AA12)</f>
        <v>0</v>
      </c>
      <c r="BG12" s="335">
        <f>COUNTIF('31'!L9:L13,Données!AA12)</f>
        <v>0</v>
      </c>
      <c r="BH12" s="335">
        <f>COUNTIF('32'!L9:L13,Données!AA12)</f>
        <v>0</v>
      </c>
      <c r="BI12" s="335">
        <f>COUNTIF('33'!L9:L13,Données!AA12)</f>
        <v>0</v>
      </c>
      <c r="BJ12" s="335">
        <f>COUNTIF('34'!L9:L13,Données!AA12)</f>
        <v>0</v>
      </c>
      <c r="BK12" s="335">
        <f>COUNTIF('35'!L9:L13,Données!AA12)</f>
        <v>0</v>
      </c>
      <c r="BL12" s="335">
        <f>COUNTIF('36'!L9:L13,Données!AA12)</f>
        <v>0</v>
      </c>
      <c r="BM12" s="335">
        <f>COUNTIF('37'!L9:L13,Données!AA12)</f>
        <v>0</v>
      </c>
      <c r="BN12" s="335">
        <f>COUNTIF('38'!L9:L13,Données!AA12)</f>
        <v>0</v>
      </c>
      <c r="BO12" s="335">
        <f>COUNTIF('39'!L9:L13,Données!BM12)</f>
        <v>0</v>
      </c>
      <c r="BP12" s="335">
        <f>COUNTIF('40'!L9:L13,Données!AA12)</f>
        <v>0</v>
      </c>
    </row>
    <row r="13" spans="1:68" ht="15.75" x14ac:dyDescent="0.25">
      <c r="B13" s="27" t="s">
        <v>46</v>
      </c>
      <c r="D13" s="27" t="s">
        <v>47</v>
      </c>
      <c r="F13" s="28" t="s">
        <v>48</v>
      </c>
      <c r="H13" s="28" t="s">
        <v>49</v>
      </c>
      <c r="J13" s="28" t="s">
        <v>18</v>
      </c>
      <c r="P13" s="97" t="s">
        <v>50</v>
      </c>
      <c r="V13" s="145">
        <f>'Suivi  Détaillé'!O19</f>
        <v>0</v>
      </c>
      <c r="W13" s="150" t="str">
        <f>'Suivi  Détaillé'!O20</f>
        <v xml:space="preserve"> </v>
      </c>
      <c r="X13" s="177">
        <f>'Suivi  Détaillé'!O18</f>
        <v>0</v>
      </c>
      <c r="Y13" s="177">
        <f>'Suivi  Détaillé'!O7</f>
        <v>0</v>
      </c>
      <c r="AA13" s="335">
        <f t="shared" si="0"/>
        <v>0</v>
      </c>
      <c r="AB13" s="335">
        <f t="shared" si="1"/>
        <v>0</v>
      </c>
      <c r="AC13" s="335">
        <f>COUNTIF('1'!L9:L13,Données!AA13)</f>
        <v>0</v>
      </c>
      <c r="AD13" s="335">
        <f>COUNTIF('2'!L9:L13,Données!AA13)</f>
        <v>0</v>
      </c>
      <c r="AE13" s="335">
        <f>COUNTIF('3'!L9:L13,Données!AA13)</f>
        <v>0</v>
      </c>
      <c r="AF13" s="335">
        <f>COUNTIF('4'!L9:L13,Données!AA13)</f>
        <v>0</v>
      </c>
      <c r="AG13" s="335">
        <f>COUNTIF('5'!L9:L13,Données!AA13)</f>
        <v>0</v>
      </c>
      <c r="AH13" s="335">
        <f>COUNTIF('6'!L9:L13,Données!AA13)</f>
        <v>0</v>
      </c>
      <c r="AI13" s="335">
        <f>COUNTIF('7'!L9:L13,Données!AA13)</f>
        <v>0</v>
      </c>
      <c r="AJ13" s="335">
        <f>COUNTIF('8'!L9:L13,Données!AA13)</f>
        <v>0</v>
      </c>
      <c r="AK13" s="335">
        <f>COUNTIF('9'!L9:L13,Données!AA13)</f>
        <v>0</v>
      </c>
      <c r="AL13" s="335">
        <f>COUNTIF('10'!L9:L13,Données!AA13)</f>
        <v>0</v>
      </c>
      <c r="AM13" s="335">
        <f>COUNTIF('11'!L9:L13,Données!AA13)</f>
        <v>0</v>
      </c>
      <c r="AN13" s="335">
        <f>COUNTIF('12'!L9:L13,Données!AA13)</f>
        <v>0</v>
      </c>
      <c r="AO13" s="335">
        <f>COUNTIF('13'!L9:L13,Données!AA13)</f>
        <v>0</v>
      </c>
      <c r="AP13" s="335">
        <f>COUNTIF('14'!L9:L13,Données!AA13)</f>
        <v>0</v>
      </c>
      <c r="AQ13" s="335">
        <f>COUNTIF('15'!L9:L13,Données!AA13)</f>
        <v>0</v>
      </c>
      <c r="AR13" s="335">
        <f>COUNTIF('16'!L9:L13,Données!AA13)</f>
        <v>0</v>
      </c>
      <c r="AS13" s="335">
        <f>COUNTIF('17'!L9:L13,Données!AA13)</f>
        <v>0</v>
      </c>
      <c r="AT13" s="335">
        <f>COUNTIF('18'!L9:L13,Données!AA13)</f>
        <v>0</v>
      </c>
      <c r="AU13" s="335">
        <f>COUNTIF('19'!L9:L13,Données!AA13)</f>
        <v>0</v>
      </c>
      <c r="AV13" s="335">
        <f>COUNTIF('20'!L9:L13,Données!AA13)</f>
        <v>0</v>
      </c>
      <c r="AW13" s="335">
        <f>COUNTIF('21'!L9:L13,Données!AA13)</f>
        <v>0</v>
      </c>
      <c r="AX13" s="335">
        <f>COUNTIF('22'!L9:L13,Données!AA13)</f>
        <v>0</v>
      </c>
      <c r="AY13" s="335">
        <f>COUNTIF('23'!L9:L13,Données!AA13)</f>
        <v>0</v>
      </c>
      <c r="AZ13" s="335">
        <f>COUNTIF('24'!L9:L13,Données!AA13)</f>
        <v>0</v>
      </c>
      <c r="BA13" s="335">
        <f>COUNTIF('25'!L9:L13,Données!AA13)</f>
        <v>0</v>
      </c>
      <c r="BB13" s="335">
        <f>COUNTIF('26'!L9:L13,Données!AA13)</f>
        <v>0</v>
      </c>
      <c r="BC13" s="335">
        <f>COUNTIF('27'!L9:L13,Données!AA13)</f>
        <v>0</v>
      </c>
      <c r="BD13" s="335">
        <f>COUNTIF('28'!L9:L13,Données!AA13)</f>
        <v>0</v>
      </c>
      <c r="BE13" s="335">
        <f>COUNTIF('29'!L9:L13,Données!AA13)</f>
        <v>0</v>
      </c>
      <c r="BF13" s="335">
        <f>COUNTIF('30'!L9:L13,Données!AA13)</f>
        <v>0</v>
      </c>
      <c r="BG13" s="335">
        <f>COUNTIF('31'!L9:L13,Données!AA13)</f>
        <v>0</v>
      </c>
      <c r="BH13" s="335">
        <f>COUNTIF('32'!L9:L13,Données!AA13)</f>
        <v>0</v>
      </c>
      <c r="BI13" s="335">
        <f>COUNTIF('33'!L9:L13,Données!AA13)</f>
        <v>0</v>
      </c>
      <c r="BJ13" s="335">
        <f>COUNTIF('34'!L9:L13,Données!AA13)</f>
        <v>0</v>
      </c>
      <c r="BK13" s="335">
        <f>COUNTIF('35'!L9:L13,Données!AA13)</f>
        <v>0</v>
      </c>
      <c r="BL13" s="335">
        <f>COUNTIF('36'!L9:L13,Données!AA13)</f>
        <v>0</v>
      </c>
      <c r="BM13" s="335">
        <f>COUNTIF('37'!L9:L13,Données!AA13)</f>
        <v>0</v>
      </c>
      <c r="BN13" s="335">
        <f>COUNTIF('38'!L9:L13,Données!AA13)</f>
        <v>0</v>
      </c>
      <c r="BO13" s="335">
        <f>COUNTIF('39'!L9:L13,Données!BM13)</f>
        <v>0</v>
      </c>
      <c r="BP13" s="335">
        <f>COUNTIF('40'!L9:L13,Données!AA13)</f>
        <v>0</v>
      </c>
    </row>
    <row r="14" spans="1:68" s="26" customFormat="1" x14ac:dyDescent="0.25">
      <c r="B14" s="25"/>
      <c r="D14" s="384"/>
      <c r="F14" s="25" t="s">
        <v>51</v>
      </c>
      <c r="H14" s="25" t="s">
        <v>52</v>
      </c>
      <c r="J14" s="25"/>
      <c r="N14" s="96"/>
      <c r="O14" s="96"/>
      <c r="P14" s="97" t="s">
        <v>53</v>
      </c>
      <c r="Q14" s="96"/>
      <c r="R14" s="96"/>
      <c r="V14" s="145">
        <f>'Suivi  Détaillé'!P19</f>
        <v>0</v>
      </c>
      <c r="W14" s="150" t="str">
        <f>'Suivi  Détaillé'!P20</f>
        <v xml:space="preserve"> </v>
      </c>
      <c r="X14" s="177">
        <f>'Suivi  Détaillé'!P18</f>
        <v>0</v>
      </c>
      <c r="Y14" s="177">
        <f>'Suivi  Détaillé'!P7</f>
        <v>0</v>
      </c>
      <c r="AA14" s="335">
        <f t="shared" si="0"/>
        <v>0</v>
      </c>
      <c r="AB14" s="335">
        <f t="shared" si="1"/>
        <v>0</v>
      </c>
      <c r="AC14" s="335">
        <f>COUNTIF('1'!L9:L13,Données!AA14)</f>
        <v>0</v>
      </c>
      <c r="AD14" s="335">
        <f>COUNTIF('2'!L9:L13,Données!AA14)</f>
        <v>0</v>
      </c>
      <c r="AE14" s="335">
        <f>COUNTIF('3'!L9:L13,Données!AA14)</f>
        <v>0</v>
      </c>
      <c r="AF14" s="335">
        <f>COUNTIF('4'!L9:L13,Données!AA14)</f>
        <v>0</v>
      </c>
      <c r="AG14" s="335">
        <f>COUNTIF('5'!L9:L13,Données!AA14)</f>
        <v>0</v>
      </c>
      <c r="AH14" s="335">
        <f>COUNTIF('6'!L9:L13,Données!AA14)</f>
        <v>0</v>
      </c>
      <c r="AI14" s="335">
        <f>COUNTIF('7'!L9:L13,Données!AA14)</f>
        <v>0</v>
      </c>
      <c r="AJ14" s="335">
        <f>COUNTIF('8'!L9:L13,Données!AA14)</f>
        <v>0</v>
      </c>
      <c r="AK14" s="335">
        <f>COUNTIF('9'!L9:L13,Données!AA14)</f>
        <v>0</v>
      </c>
      <c r="AL14" s="335">
        <f>COUNTIF('10'!L9:L13,Données!AA14)</f>
        <v>0</v>
      </c>
      <c r="AM14" s="335">
        <f>COUNTIF('11'!L9:L13,Données!AA14)</f>
        <v>0</v>
      </c>
      <c r="AN14" s="335">
        <f>COUNTIF('12'!L9:L13,Données!AA14)</f>
        <v>0</v>
      </c>
      <c r="AO14" s="335">
        <f>COUNTIF('13'!L9:L13,Données!AA14)</f>
        <v>0</v>
      </c>
      <c r="AP14" s="335">
        <f>COUNTIF('14'!L9:L13,Données!AA14)</f>
        <v>0</v>
      </c>
      <c r="AQ14" s="335">
        <f>COUNTIF('15'!L9:L13,Données!AA14)</f>
        <v>0</v>
      </c>
      <c r="AR14" s="335">
        <f>COUNTIF('16'!L9:L13,Données!AA14)</f>
        <v>0</v>
      </c>
      <c r="AS14" s="335">
        <f>COUNTIF('17'!L9:L13,Données!AA14)</f>
        <v>0</v>
      </c>
      <c r="AT14" s="335">
        <f>COUNTIF('18'!L9:L13,Données!AA14)</f>
        <v>0</v>
      </c>
      <c r="AU14" s="335">
        <f>COUNTIF('19'!L9:L13,Données!AA14)</f>
        <v>0</v>
      </c>
      <c r="AV14" s="335">
        <f>COUNTIF('20'!L9:L13,Données!AA14)</f>
        <v>0</v>
      </c>
      <c r="AW14" s="335">
        <f>COUNTIF('21'!L9:L13,Données!AA14)</f>
        <v>0</v>
      </c>
      <c r="AX14" s="335">
        <f>COUNTIF('22'!L9:L13,Données!AA14)</f>
        <v>0</v>
      </c>
      <c r="AY14" s="335">
        <f>COUNTIF('23'!L9:L13,Données!AA14)</f>
        <v>0</v>
      </c>
      <c r="AZ14" s="335">
        <f>COUNTIF('24'!L9:L13,Données!AA14)</f>
        <v>0</v>
      </c>
      <c r="BA14" s="335">
        <f>COUNTIF('25'!L9:L13,Données!AA14)</f>
        <v>0</v>
      </c>
      <c r="BB14" s="335">
        <f>COUNTIF('26'!L9:L13,Données!AA14)</f>
        <v>0</v>
      </c>
      <c r="BC14" s="335">
        <f>COUNTIF('27'!L9:L13,Données!AA14)</f>
        <v>0</v>
      </c>
      <c r="BD14" s="335">
        <f>COUNTIF('28'!L9:L13,Données!AA14)</f>
        <v>0</v>
      </c>
      <c r="BE14" s="335">
        <f>COUNTIF('29'!L9:L13,Données!AA14)</f>
        <v>0</v>
      </c>
      <c r="BF14" s="335">
        <f>COUNTIF('30'!L9:L13,Données!AA14)</f>
        <v>0</v>
      </c>
      <c r="BG14" s="335">
        <f>COUNTIF('31'!L9:L13,Données!AA14)</f>
        <v>0</v>
      </c>
      <c r="BH14" s="335">
        <f>COUNTIF('32'!L9:L13,Données!AA14)</f>
        <v>0</v>
      </c>
      <c r="BI14" s="335">
        <f>COUNTIF('33'!L9:L13,Données!AA14)</f>
        <v>0</v>
      </c>
      <c r="BJ14" s="335">
        <f>COUNTIF('34'!L9:L13,Données!AA14)</f>
        <v>0</v>
      </c>
      <c r="BK14" s="335">
        <f>COUNTIF('35'!L9:L13,Données!AA14)</f>
        <v>0</v>
      </c>
      <c r="BL14" s="335">
        <f>COUNTIF('36'!L9:L13,Données!AA14)</f>
        <v>0</v>
      </c>
      <c r="BM14" s="335">
        <f>COUNTIF('37'!L9:L13,Données!AA14)</f>
        <v>0</v>
      </c>
      <c r="BN14" s="335">
        <f>COUNTIF('38'!L9:L13,Données!AA14)</f>
        <v>0</v>
      </c>
      <c r="BO14" s="335">
        <f>COUNTIF('39'!L9:L13,Données!BM14)</f>
        <v>0</v>
      </c>
      <c r="BP14" s="335">
        <f>COUNTIF('40'!L9:L13,Données!AA14)</f>
        <v>0</v>
      </c>
    </row>
    <row r="15" spans="1:68" s="26" customFormat="1" x14ac:dyDescent="0.25">
      <c r="B15" s="25"/>
      <c r="D15" s="384"/>
      <c r="F15" s="25" t="s">
        <v>54</v>
      </c>
      <c r="H15" s="25" t="s">
        <v>55</v>
      </c>
      <c r="J15" s="25"/>
      <c r="N15" s="96"/>
      <c r="O15" s="96"/>
      <c r="P15" s="97" t="s">
        <v>56</v>
      </c>
      <c r="Q15" s="96"/>
      <c r="R15" s="96"/>
      <c r="V15" s="145">
        <f>'Suivi  Détaillé'!Q19</f>
        <v>0</v>
      </c>
      <c r="W15" s="150" t="str">
        <f>'Suivi  Détaillé'!Q20</f>
        <v xml:space="preserve"> </v>
      </c>
      <c r="X15" s="177">
        <f>'Suivi  Détaillé'!Q18</f>
        <v>0</v>
      </c>
      <c r="Y15" s="177">
        <f>'Suivi  Détaillé'!Q7</f>
        <v>0</v>
      </c>
      <c r="AA15" s="335">
        <f t="shared" si="0"/>
        <v>0</v>
      </c>
      <c r="AB15" s="335">
        <f t="shared" si="1"/>
        <v>0</v>
      </c>
      <c r="AC15" s="335">
        <f>COUNTIF('1'!L9:L13,Données!AA15)</f>
        <v>0</v>
      </c>
      <c r="AD15" s="335">
        <f>COUNTIF('2'!L9:L13,Données!AA15)</f>
        <v>0</v>
      </c>
      <c r="AE15" s="335">
        <f>COUNTIF('3'!L9:L13,Données!AA15)</f>
        <v>0</v>
      </c>
      <c r="AF15" s="335">
        <f>COUNTIF('4'!L9:L13,Données!AA15)</f>
        <v>0</v>
      </c>
      <c r="AG15" s="335">
        <f>COUNTIF('5'!L9:L13,Données!AA15)</f>
        <v>0</v>
      </c>
      <c r="AH15" s="335">
        <f>COUNTIF('6'!L9:L13,Données!AA15)</f>
        <v>0</v>
      </c>
      <c r="AI15" s="335">
        <f>COUNTIF('7'!L9:L13,Données!AA15)</f>
        <v>0</v>
      </c>
      <c r="AJ15" s="335">
        <f>COUNTIF('8'!L9:L13,Données!AA15)</f>
        <v>0</v>
      </c>
      <c r="AK15" s="335">
        <f>COUNTIF('9'!L9:L13,Données!AA15)</f>
        <v>0</v>
      </c>
      <c r="AL15" s="335">
        <f>COUNTIF('10'!L9:L13,Données!AA15)</f>
        <v>0</v>
      </c>
      <c r="AM15" s="335">
        <f>COUNTIF('11'!L9:L13,Données!AA15)</f>
        <v>0</v>
      </c>
      <c r="AN15" s="335">
        <f>COUNTIF('12'!L9:L13,Données!AA15)</f>
        <v>0</v>
      </c>
      <c r="AO15" s="335">
        <f>COUNTIF('13'!L9:L13,Données!AA15)</f>
        <v>0</v>
      </c>
      <c r="AP15" s="335">
        <f>COUNTIF('14'!L9:L13,Données!AA15)</f>
        <v>0</v>
      </c>
      <c r="AQ15" s="335">
        <f>COUNTIF('15'!L9:L13,Données!AA15)</f>
        <v>0</v>
      </c>
      <c r="AR15" s="335">
        <f>COUNTIF('16'!L9:L13,Données!AA15)</f>
        <v>0</v>
      </c>
      <c r="AS15" s="335">
        <f>COUNTIF('17'!L9:L13,Données!AA15)</f>
        <v>0</v>
      </c>
      <c r="AT15" s="335">
        <f>COUNTIF('18'!L9:L13,Données!AA15)</f>
        <v>0</v>
      </c>
      <c r="AU15" s="335">
        <f>COUNTIF('19'!L9:L13,Données!AA15)</f>
        <v>0</v>
      </c>
      <c r="AV15" s="335">
        <f>COUNTIF('20'!L9:L13,Données!AA15)</f>
        <v>0</v>
      </c>
      <c r="AW15" s="335">
        <f>COUNTIF('21'!L9:L13,Données!AA15)</f>
        <v>0</v>
      </c>
      <c r="AX15" s="335">
        <f>COUNTIF('22'!L9:L13,Données!AA15)</f>
        <v>0</v>
      </c>
      <c r="AY15" s="335">
        <f>COUNTIF('23'!L9:L13,Données!AA15)</f>
        <v>0</v>
      </c>
      <c r="AZ15" s="335">
        <f>COUNTIF('24'!L9:L13,Données!AA15)</f>
        <v>0</v>
      </c>
      <c r="BA15" s="335">
        <f>COUNTIF('25'!L9:L13,Données!AA15)</f>
        <v>0</v>
      </c>
      <c r="BB15" s="335">
        <f>COUNTIF('26'!L9:L13,Données!AA15)</f>
        <v>0</v>
      </c>
      <c r="BC15" s="335">
        <f>COUNTIF('27'!L9:L13,Données!AA15)</f>
        <v>0</v>
      </c>
      <c r="BD15" s="335">
        <f>COUNTIF('28'!L9:L13,Données!AA15)</f>
        <v>0</v>
      </c>
      <c r="BE15" s="335">
        <f>COUNTIF('29'!L9:L13,Données!AA15)</f>
        <v>0</v>
      </c>
      <c r="BF15" s="335">
        <f>COUNTIF('30'!L9:L13,Données!AA15)</f>
        <v>0</v>
      </c>
      <c r="BG15" s="335">
        <f>COUNTIF('31'!L9:L13,Données!AA15)</f>
        <v>0</v>
      </c>
      <c r="BH15" s="335">
        <f>COUNTIF('32'!L9:L13,Données!AA15)</f>
        <v>0</v>
      </c>
      <c r="BI15" s="335">
        <f>COUNTIF('33'!L9:L13,Données!AA15)</f>
        <v>0</v>
      </c>
      <c r="BJ15" s="335">
        <f>COUNTIF('34'!L9:L13,Données!AA15)</f>
        <v>0</v>
      </c>
      <c r="BK15" s="335">
        <f>COUNTIF('35'!L9:L13,Données!AA15)</f>
        <v>0</v>
      </c>
      <c r="BL15" s="335">
        <f>COUNTIF('36'!L9:L13,Données!AA15)</f>
        <v>0</v>
      </c>
      <c r="BM15" s="335">
        <f>COUNTIF('37'!L9:L13,Données!AA15)</f>
        <v>0</v>
      </c>
      <c r="BN15" s="335">
        <f>COUNTIF('38'!L9:L13,Données!AA15)</f>
        <v>0</v>
      </c>
      <c r="BO15" s="335">
        <f>COUNTIF('39'!L9:L13,Données!BM15)</f>
        <v>0</v>
      </c>
      <c r="BP15" s="335">
        <f>COUNTIF('40'!L9:L13,Données!AA15)</f>
        <v>0</v>
      </c>
    </row>
    <row r="16" spans="1:68" s="26" customFormat="1" x14ac:dyDescent="0.25">
      <c r="B16" s="25"/>
      <c r="D16" s="384"/>
      <c r="F16" s="25" t="s">
        <v>57</v>
      </c>
      <c r="H16" s="25" t="s">
        <v>58</v>
      </c>
      <c r="J16" s="25"/>
      <c r="N16" s="96"/>
      <c r="O16" s="96"/>
      <c r="P16" s="97" t="s">
        <v>59</v>
      </c>
      <c r="Q16" s="96"/>
      <c r="R16" s="96"/>
      <c r="V16" s="145">
        <f>'Suivi  Détaillé'!R19</f>
        <v>0</v>
      </c>
      <c r="W16" s="150" t="str">
        <f>'Suivi  Détaillé'!R20</f>
        <v xml:space="preserve"> </v>
      </c>
      <c r="X16" s="177">
        <f>'Suivi  Détaillé'!R18</f>
        <v>0</v>
      </c>
      <c r="Y16" s="177">
        <f>'Suivi  Détaillé'!R7</f>
        <v>0</v>
      </c>
      <c r="AA16" s="335">
        <f t="shared" si="0"/>
        <v>0</v>
      </c>
      <c r="AB16" s="335">
        <f t="shared" si="1"/>
        <v>0</v>
      </c>
      <c r="AC16" s="335">
        <f>COUNTIF('1'!L9:L13,Données!AA16)</f>
        <v>0</v>
      </c>
      <c r="AD16" s="335">
        <f>COUNTIF('2'!L9:L13,Données!AA16)</f>
        <v>0</v>
      </c>
      <c r="AE16" s="335">
        <f>COUNTIF('3'!L9:L13,Données!AA16)</f>
        <v>0</v>
      </c>
      <c r="AF16" s="335">
        <f>COUNTIF('4'!L9:L13,Données!AA16)</f>
        <v>0</v>
      </c>
      <c r="AG16" s="335">
        <f>COUNTIF('5'!L9:L13,Données!AA16)</f>
        <v>0</v>
      </c>
      <c r="AH16" s="335">
        <f>COUNTIF('6'!L9:L13,Données!AA16)</f>
        <v>0</v>
      </c>
      <c r="AI16" s="335">
        <f>COUNTIF('7'!L9:L13,Données!AA16)</f>
        <v>0</v>
      </c>
      <c r="AJ16" s="335">
        <f>COUNTIF('8'!L9:L13,Données!AA16)</f>
        <v>0</v>
      </c>
      <c r="AK16" s="335">
        <f>COUNTIF('9'!L9:L13,Données!AA16)</f>
        <v>0</v>
      </c>
      <c r="AL16" s="335">
        <f>COUNTIF('10'!L9:L13,Données!AA16)</f>
        <v>0</v>
      </c>
      <c r="AM16" s="335">
        <f>COUNTIF('11'!L9:L13,Données!AA16)</f>
        <v>0</v>
      </c>
      <c r="AN16" s="335">
        <f>COUNTIF('12'!L9:L13,Données!AA16)</f>
        <v>0</v>
      </c>
      <c r="AO16" s="335">
        <f>COUNTIF('13'!L9:L13,Données!AA16)</f>
        <v>0</v>
      </c>
      <c r="AP16" s="335">
        <f>COUNTIF('14'!L9:L13,Données!AA16)</f>
        <v>0</v>
      </c>
      <c r="AQ16" s="335">
        <f>COUNTIF('15'!L9:L13,Données!AA16)</f>
        <v>0</v>
      </c>
      <c r="AR16" s="335">
        <f>COUNTIF('16'!L9:L13,Données!AA16)</f>
        <v>0</v>
      </c>
      <c r="AS16" s="335">
        <f>COUNTIF('17'!L9:L13,Données!AA16)</f>
        <v>0</v>
      </c>
      <c r="AT16" s="335">
        <f>COUNTIF('18'!L9:L13,Données!AA16)</f>
        <v>0</v>
      </c>
      <c r="AU16" s="335">
        <f>COUNTIF('19'!L9:L13,Données!AA16)</f>
        <v>0</v>
      </c>
      <c r="AV16" s="335">
        <f>COUNTIF('20'!L9:L13,Données!AA16)</f>
        <v>0</v>
      </c>
      <c r="AW16" s="335">
        <f>COUNTIF('21'!L9:L13,Données!AA16)</f>
        <v>0</v>
      </c>
      <c r="AX16" s="335">
        <f>COUNTIF('22'!L9:L13,Données!AA16)</f>
        <v>0</v>
      </c>
      <c r="AY16" s="335">
        <f>COUNTIF('23'!L9:L13,Données!AA16)</f>
        <v>0</v>
      </c>
      <c r="AZ16" s="335">
        <f>COUNTIF('24'!L9:L13,Données!AA16)</f>
        <v>0</v>
      </c>
      <c r="BA16" s="335">
        <f>COUNTIF('25'!L9:L13,Données!AA16)</f>
        <v>0</v>
      </c>
      <c r="BB16" s="335">
        <f>COUNTIF('26'!L9:L13,Données!AA16)</f>
        <v>0</v>
      </c>
      <c r="BC16" s="335">
        <f>COUNTIF('27'!L9:L13,Données!AA16)</f>
        <v>0</v>
      </c>
      <c r="BD16" s="335">
        <f>COUNTIF('28'!L9:L13,Données!AA16)</f>
        <v>0</v>
      </c>
      <c r="BE16" s="335">
        <f>COUNTIF('29'!L9:L13,Données!AA16)</f>
        <v>0</v>
      </c>
      <c r="BF16" s="335">
        <f>COUNTIF('30'!L9:L13,Données!AA16)</f>
        <v>0</v>
      </c>
      <c r="BG16" s="335">
        <f>COUNTIF('31'!L9:L13,Données!AA16)</f>
        <v>0</v>
      </c>
      <c r="BH16" s="335">
        <f>COUNTIF('32'!L9:L13,Données!AA16)</f>
        <v>0</v>
      </c>
      <c r="BI16" s="335">
        <f>COUNTIF('33'!L9:L13,Données!AA16)</f>
        <v>0</v>
      </c>
      <c r="BJ16" s="335">
        <f>COUNTIF('34'!L9:L13,Données!AA16)</f>
        <v>0</v>
      </c>
      <c r="BK16" s="335">
        <f>COUNTIF('35'!L9:L13,Données!AA16)</f>
        <v>0</v>
      </c>
      <c r="BL16" s="335">
        <f>COUNTIF('36'!L9:L13,Données!AA16)</f>
        <v>0</v>
      </c>
      <c r="BM16" s="335">
        <f>COUNTIF('37'!L9:L13,Données!AA16)</f>
        <v>0</v>
      </c>
      <c r="BN16" s="335">
        <f>COUNTIF('38'!L9:L13,Données!AA16)</f>
        <v>0</v>
      </c>
      <c r="BO16" s="335">
        <f>COUNTIF('39'!L9:L13,Données!BM16)</f>
        <v>0</v>
      </c>
      <c r="BP16" s="335">
        <f>COUNTIF('40'!L9:L13,Données!AA16)</f>
        <v>0</v>
      </c>
    </row>
    <row r="17" spans="2:68" s="26" customFormat="1" x14ac:dyDescent="0.25">
      <c r="B17" s="25"/>
      <c r="D17" s="384"/>
      <c r="F17" s="25" t="s">
        <v>60</v>
      </c>
      <c r="H17" s="25" t="s">
        <v>61</v>
      </c>
      <c r="J17" s="25"/>
      <c r="N17" s="96"/>
      <c r="O17" s="96"/>
      <c r="P17" s="97" t="s">
        <v>62</v>
      </c>
      <c r="Q17" s="96"/>
      <c r="R17" s="96"/>
      <c r="V17" s="145">
        <f>'Suivi  Détaillé'!S19</f>
        <v>0</v>
      </c>
      <c r="W17" s="150" t="str">
        <f>'Suivi  Détaillé'!S20</f>
        <v xml:space="preserve"> </v>
      </c>
      <c r="X17" s="177">
        <f>'Suivi  Détaillé'!S18</f>
        <v>0</v>
      </c>
      <c r="Y17" s="177">
        <f>'Suivi  Détaillé'!S7</f>
        <v>0</v>
      </c>
      <c r="AA17" s="335">
        <f t="shared" si="0"/>
        <v>0</v>
      </c>
      <c r="AB17" s="335">
        <f t="shared" si="1"/>
        <v>0</v>
      </c>
      <c r="AC17" s="335">
        <f>COUNTIF('1'!L9:L13,Données!AA17)</f>
        <v>0</v>
      </c>
      <c r="AD17" s="335">
        <f>COUNTIF('2'!L9:L13,Données!AA17)</f>
        <v>0</v>
      </c>
      <c r="AE17" s="335">
        <f>COUNTIF('3'!L9:L13,Données!AA17)</f>
        <v>0</v>
      </c>
      <c r="AF17" s="335">
        <f>COUNTIF('4'!L9:L13,Données!AA17)</f>
        <v>0</v>
      </c>
      <c r="AG17" s="335">
        <f>COUNTIF('5'!L9:L13,Données!AA17)</f>
        <v>0</v>
      </c>
      <c r="AH17" s="335">
        <f>COUNTIF('6'!L9:L13,Données!AA17)</f>
        <v>0</v>
      </c>
      <c r="AI17" s="335">
        <f>COUNTIF('7'!L9:L13,Données!AA17)</f>
        <v>0</v>
      </c>
      <c r="AJ17" s="335">
        <f>COUNTIF('8'!L9:L13,Données!AA17)</f>
        <v>0</v>
      </c>
      <c r="AK17" s="335">
        <f>COUNTIF('9'!L9:L13,Données!AA17)</f>
        <v>0</v>
      </c>
      <c r="AL17" s="335">
        <f>COUNTIF('10'!L9:L13,Données!AA17)</f>
        <v>0</v>
      </c>
      <c r="AM17" s="335">
        <f>COUNTIF('11'!L9:L13,Données!AA17)</f>
        <v>0</v>
      </c>
      <c r="AN17" s="335">
        <f>COUNTIF('12'!L9:L13,Données!AA17)</f>
        <v>0</v>
      </c>
      <c r="AO17" s="335">
        <f>COUNTIF('13'!L9:L13,Données!AA17)</f>
        <v>0</v>
      </c>
      <c r="AP17" s="335">
        <f>COUNTIF('14'!L9:L13,Données!AA17)</f>
        <v>0</v>
      </c>
      <c r="AQ17" s="335">
        <f>COUNTIF('15'!L9:L13,Données!AA17)</f>
        <v>0</v>
      </c>
      <c r="AR17" s="335">
        <f>COUNTIF('16'!L9:L13,Données!AA17)</f>
        <v>0</v>
      </c>
      <c r="AS17" s="335">
        <f>COUNTIF('17'!L9:L13,Données!AA17)</f>
        <v>0</v>
      </c>
      <c r="AT17" s="335">
        <f>COUNTIF('18'!L9:L13,Données!AA17)</f>
        <v>0</v>
      </c>
      <c r="AU17" s="335">
        <f>COUNTIF('19'!L9:L13,Données!AA17)</f>
        <v>0</v>
      </c>
      <c r="AV17" s="335">
        <f>COUNTIF('20'!L9:L13,Données!AA17)</f>
        <v>0</v>
      </c>
      <c r="AW17" s="335">
        <f>COUNTIF('21'!L9:L13,Données!AA17)</f>
        <v>0</v>
      </c>
      <c r="AX17" s="335">
        <f>COUNTIF('22'!L9:L13,Données!AA17)</f>
        <v>0</v>
      </c>
      <c r="AY17" s="335">
        <f>COUNTIF('23'!L9:L13,Données!AA17)</f>
        <v>0</v>
      </c>
      <c r="AZ17" s="335">
        <f>COUNTIF('24'!L9:L13,Données!AA17)</f>
        <v>0</v>
      </c>
      <c r="BA17" s="335">
        <f>COUNTIF('25'!L9:L13,Données!AA17)</f>
        <v>0</v>
      </c>
      <c r="BB17" s="335">
        <f>COUNTIF('26'!L9:L13,Données!AA17)</f>
        <v>0</v>
      </c>
      <c r="BC17" s="335">
        <f>COUNTIF('27'!L9:L13,Données!AA17)</f>
        <v>0</v>
      </c>
      <c r="BD17" s="335">
        <f>COUNTIF('28'!L9:L13,Données!AA17)</f>
        <v>0</v>
      </c>
      <c r="BE17" s="335">
        <f>COUNTIF('29'!L9:L13,Données!AA17)</f>
        <v>0</v>
      </c>
      <c r="BF17" s="335">
        <f>COUNTIF('30'!L9:L13,Données!AA17)</f>
        <v>0</v>
      </c>
      <c r="BG17" s="335">
        <f>COUNTIF('31'!L9:L13,Données!AA17)</f>
        <v>0</v>
      </c>
      <c r="BH17" s="335">
        <f>COUNTIF('32'!L9:L13,Données!AA17)</f>
        <v>0</v>
      </c>
      <c r="BI17" s="335">
        <f>COUNTIF('33'!L9:L13,Données!AA17)</f>
        <v>0</v>
      </c>
      <c r="BJ17" s="335">
        <f>COUNTIF('34'!L9:L13,Données!AA17)</f>
        <v>0</v>
      </c>
      <c r="BK17" s="335">
        <f>COUNTIF('35'!L9:L13,Données!AA17)</f>
        <v>0</v>
      </c>
      <c r="BL17" s="335">
        <f>COUNTIF('36'!L9:L13,Données!AA17)</f>
        <v>0</v>
      </c>
      <c r="BM17" s="335">
        <f>COUNTIF('37'!L9:L13,Données!AA17)</f>
        <v>0</v>
      </c>
      <c r="BN17" s="335">
        <f>COUNTIF('38'!L9:L13,Données!AA17)</f>
        <v>0</v>
      </c>
      <c r="BO17" s="335">
        <f>COUNTIF('39'!L9:L13,Données!BM17)</f>
        <v>0</v>
      </c>
      <c r="BP17" s="335">
        <f>COUNTIF('40'!L9:L13,Données!AA17)</f>
        <v>0</v>
      </c>
    </row>
    <row r="18" spans="2:68" s="26" customFormat="1" x14ac:dyDescent="0.25">
      <c r="B18" s="25"/>
      <c r="D18" s="384"/>
      <c r="F18" s="25"/>
      <c r="H18" s="25"/>
      <c r="J18" s="25"/>
      <c r="N18" s="96"/>
      <c r="O18" s="96"/>
      <c r="P18" s="96"/>
      <c r="Q18" s="96"/>
      <c r="R18" s="96"/>
      <c r="V18" s="145">
        <f>'Suivi  Détaillé'!T19</f>
        <v>0</v>
      </c>
      <c r="W18" s="150" t="str">
        <f>'Suivi  Détaillé'!T20</f>
        <v xml:space="preserve"> </v>
      </c>
      <c r="X18" s="177">
        <f>'Suivi  Détaillé'!T18</f>
        <v>0</v>
      </c>
      <c r="Y18" s="177">
        <f>'Suivi  Détaillé'!T7</f>
        <v>0</v>
      </c>
      <c r="AA18" s="335">
        <f t="shared" si="0"/>
        <v>0</v>
      </c>
      <c r="AB18" s="335">
        <f t="shared" si="1"/>
        <v>0</v>
      </c>
      <c r="AC18" s="335">
        <f>COUNTIF('1'!L9:L13,Données!AA18)</f>
        <v>0</v>
      </c>
      <c r="AD18" s="335">
        <f>COUNTIF('2'!L9:L13,Données!AA18)</f>
        <v>0</v>
      </c>
      <c r="AE18" s="335">
        <f>COUNTIF('3'!L9:L13,Données!AA18)</f>
        <v>0</v>
      </c>
      <c r="AF18" s="335">
        <f>COUNTIF('4'!L9:L13,Données!AA18)</f>
        <v>0</v>
      </c>
      <c r="AG18" s="335">
        <f>COUNTIF('5'!L9:L13,Données!AA18)</f>
        <v>0</v>
      </c>
      <c r="AH18" s="335">
        <f>COUNTIF('6'!L9:L13,Données!AA18)</f>
        <v>0</v>
      </c>
      <c r="AI18" s="335">
        <f>COUNTIF('7'!L9:L13,Données!AA18)</f>
        <v>0</v>
      </c>
      <c r="AJ18" s="335">
        <f>COUNTIF('8'!L9:L13,Données!AA18)</f>
        <v>0</v>
      </c>
      <c r="AK18" s="335">
        <f>COUNTIF('9'!L9:L13,Données!AA18)</f>
        <v>0</v>
      </c>
      <c r="AL18" s="335">
        <f>COUNTIF('10'!L9:L13,Données!AA18)</f>
        <v>0</v>
      </c>
      <c r="AM18" s="335">
        <f>COUNTIF('11'!L9:L13,Données!AA18)</f>
        <v>0</v>
      </c>
      <c r="AN18" s="335">
        <f>COUNTIF('12'!L9:L13,Données!AA18)</f>
        <v>0</v>
      </c>
      <c r="AO18" s="335">
        <f>COUNTIF('13'!L9:L13,Données!AA18)</f>
        <v>0</v>
      </c>
      <c r="AP18" s="335">
        <f>COUNTIF('14'!L9:L13,Données!AA18)</f>
        <v>0</v>
      </c>
      <c r="AQ18" s="335">
        <f>COUNTIF('15'!L9:L13,Données!AA18)</f>
        <v>0</v>
      </c>
      <c r="AR18" s="335">
        <f>COUNTIF('16'!L9:L13,Données!AA18)</f>
        <v>0</v>
      </c>
      <c r="AS18" s="335">
        <f>COUNTIF('17'!L9:L13,Données!AA18)</f>
        <v>0</v>
      </c>
      <c r="AT18" s="335">
        <f>COUNTIF('18'!L9:L13,Données!AA18)</f>
        <v>0</v>
      </c>
      <c r="AU18" s="335">
        <f>COUNTIF('19'!L9:L13,Données!AA18)</f>
        <v>0</v>
      </c>
      <c r="AV18" s="335">
        <f>COUNTIF('20'!L9:L13,Données!AA18)</f>
        <v>0</v>
      </c>
      <c r="AW18" s="335">
        <f>COUNTIF('21'!L9:L13,Données!AA18)</f>
        <v>0</v>
      </c>
      <c r="AX18" s="335">
        <f>COUNTIF('22'!L9:L13,Données!AA18)</f>
        <v>0</v>
      </c>
      <c r="AY18" s="335">
        <f>COUNTIF('23'!L9:L13,Données!AA18)</f>
        <v>0</v>
      </c>
      <c r="AZ18" s="335">
        <f>COUNTIF('24'!L9:L13,Données!AA18)</f>
        <v>0</v>
      </c>
      <c r="BA18" s="335">
        <f>COUNTIF('25'!L9:L13,Données!AA18)</f>
        <v>0</v>
      </c>
      <c r="BB18" s="335">
        <f>COUNTIF('26'!L9:L13,Données!AA18)</f>
        <v>0</v>
      </c>
      <c r="BC18" s="335">
        <f>COUNTIF('27'!L9:L13,Données!AA18)</f>
        <v>0</v>
      </c>
      <c r="BD18" s="335">
        <f>COUNTIF('28'!L9:L13,Données!AA18)</f>
        <v>0</v>
      </c>
      <c r="BE18" s="335">
        <f>COUNTIF('29'!L9:L13,Données!AA18)</f>
        <v>0</v>
      </c>
      <c r="BF18" s="335">
        <f>COUNTIF('30'!L9:L13,Données!AA18)</f>
        <v>0</v>
      </c>
      <c r="BG18" s="335">
        <f>COUNTIF('31'!L9:L13,Données!AA18)</f>
        <v>0</v>
      </c>
      <c r="BH18" s="335">
        <f>COUNTIF('32'!L9:L13,Données!AA18)</f>
        <v>0</v>
      </c>
      <c r="BI18" s="335">
        <f>COUNTIF('33'!L9:L13,Données!AA18)</f>
        <v>0</v>
      </c>
      <c r="BJ18" s="335">
        <f>COUNTIF('34'!L9:L13,Données!AA18)</f>
        <v>0</v>
      </c>
      <c r="BK18" s="335">
        <f>COUNTIF('35'!L9:L13,Données!AA18)</f>
        <v>0</v>
      </c>
      <c r="BL18" s="335">
        <f>COUNTIF('36'!L9:L13,Données!AA18)</f>
        <v>0</v>
      </c>
      <c r="BM18" s="335">
        <f>COUNTIF('37'!L9:L13,Données!AA18)</f>
        <v>0</v>
      </c>
      <c r="BN18" s="335">
        <f>COUNTIF('38'!L9:L13,Données!AA18)</f>
        <v>0</v>
      </c>
      <c r="BO18" s="335">
        <f>COUNTIF('39'!L9:L13,Données!BM18)</f>
        <v>0</v>
      </c>
      <c r="BP18" s="335">
        <f>COUNTIF('40'!L9:L13,Données!AA18)</f>
        <v>0</v>
      </c>
    </row>
    <row r="19" spans="2:68" s="26" customFormat="1" x14ac:dyDescent="0.25">
      <c r="B19" s="25"/>
      <c r="D19" s="384"/>
      <c r="F19" s="25"/>
      <c r="H19" s="25"/>
      <c r="J19" s="25"/>
      <c r="N19" s="96"/>
      <c r="O19" s="96"/>
      <c r="P19" s="96" t="s">
        <v>63</v>
      </c>
      <c r="Q19" s="96"/>
      <c r="R19" s="96"/>
      <c r="V19" s="145">
        <f>'Suivi  Détaillé'!U19</f>
        <v>0</v>
      </c>
      <c r="W19" s="150" t="str">
        <f>'Suivi  Détaillé'!U20</f>
        <v xml:space="preserve"> </v>
      </c>
      <c r="X19" s="177">
        <f>'Suivi  Détaillé'!U18</f>
        <v>0</v>
      </c>
      <c r="Y19" s="177">
        <f>'Suivi  Détaillé'!U7</f>
        <v>0</v>
      </c>
      <c r="AA19" s="335">
        <f t="shared" si="0"/>
        <v>0</v>
      </c>
      <c r="AB19" s="335">
        <f t="shared" si="1"/>
        <v>0</v>
      </c>
      <c r="AC19" s="335">
        <f>COUNTIF('1'!L9:L13,Données!AA19)</f>
        <v>0</v>
      </c>
      <c r="AD19" s="335">
        <f>COUNTIF('2'!L9:L13,Données!AA19)</f>
        <v>0</v>
      </c>
      <c r="AE19" s="335">
        <f>COUNTIF('3'!L9:L13,Données!AA19)</f>
        <v>0</v>
      </c>
      <c r="AF19" s="335">
        <f>COUNTIF('4'!L9:L13,Données!AA19)</f>
        <v>0</v>
      </c>
      <c r="AG19" s="335">
        <f>COUNTIF('5'!L9:L13,Données!AA19)</f>
        <v>0</v>
      </c>
      <c r="AH19" s="335">
        <f>COUNTIF('6'!L9:L13,Données!AA19)</f>
        <v>0</v>
      </c>
      <c r="AI19" s="335">
        <f>COUNTIF('7'!L9:L13,Données!AA19)</f>
        <v>0</v>
      </c>
      <c r="AJ19" s="335">
        <f>COUNTIF('8'!L9:L13,Données!AA19)</f>
        <v>0</v>
      </c>
      <c r="AK19" s="335">
        <f>COUNTIF('9'!L9:L13,Données!AA19)</f>
        <v>0</v>
      </c>
      <c r="AL19" s="335">
        <f>COUNTIF('10'!L9:L13,Données!AA19)</f>
        <v>0</v>
      </c>
      <c r="AM19" s="335">
        <f>COUNTIF('11'!L9:L13,Données!AA19)</f>
        <v>0</v>
      </c>
      <c r="AN19" s="335">
        <f>COUNTIF('12'!L9:L13,Données!AA19)</f>
        <v>0</v>
      </c>
      <c r="AO19" s="335">
        <f>COUNTIF('13'!L9:L13,Données!AA19)</f>
        <v>0</v>
      </c>
      <c r="AP19" s="335">
        <f>COUNTIF('14'!L9:L13,Données!AA19)</f>
        <v>0</v>
      </c>
      <c r="AQ19" s="335">
        <f>COUNTIF('15'!L9:L13,Données!AA19)</f>
        <v>0</v>
      </c>
      <c r="AR19" s="335">
        <f>COUNTIF('16'!L9:L13,Données!AA19)</f>
        <v>0</v>
      </c>
      <c r="AS19" s="335">
        <f>COUNTIF('17'!L9:L13,Données!AA19)</f>
        <v>0</v>
      </c>
      <c r="AT19" s="335">
        <f>COUNTIF('18'!L9:L13,Données!AA19)</f>
        <v>0</v>
      </c>
      <c r="AU19" s="335">
        <f>COUNTIF('19'!L9:L13,Données!AA19)</f>
        <v>0</v>
      </c>
      <c r="AV19" s="335">
        <f>COUNTIF('20'!L9:L13,Données!AA19)</f>
        <v>0</v>
      </c>
      <c r="AW19" s="335">
        <f>COUNTIF('21'!L9:L13,Données!AA19)</f>
        <v>0</v>
      </c>
      <c r="AX19" s="335">
        <f>COUNTIF('22'!L9:L13,Données!AA19)</f>
        <v>0</v>
      </c>
      <c r="AY19" s="335">
        <f>COUNTIF('23'!L9:L13,Données!AA19)</f>
        <v>0</v>
      </c>
      <c r="AZ19" s="335">
        <f>COUNTIF('24'!L9:L13,Données!AA19)</f>
        <v>0</v>
      </c>
      <c r="BA19" s="335">
        <f>COUNTIF('25'!L9:L13,Données!AA19)</f>
        <v>0</v>
      </c>
      <c r="BB19" s="335">
        <f>COUNTIF('26'!L9:L13,Données!AA19)</f>
        <v>0</v>
      </c>
      <c r="BC19" s="335">
        <f>COUNTIF('27'!L9:L13,Données!AA19)</f>
        <v>0</v>
      </c>
      <c r="BD19" s="335">
        <f>COUNTIF('28'!L9:L13,Données!AA19)</f>
        <v>0</v>
      </c>
      <c r="BE19" s="335">
        <f>COUNTIF('29'!L9:L13,Données!AA19)</f>
        <v>0</v>
      </c>
      <c r="BF19" s="335">
        <f>COUNTIF('30'!L9:L13,Données!AA19)</f>
        <v>0</v>
      </c>
      <c r="BG19" s="335">
        <f>COUNTIF('31'!L9:L13,Données!AA19)</f>
        <v>0</v>
      </c>
      <c r="BH19" s="335">
        <f>COUNTIF('32'!L9:L13,Données!AA19)</f>
        <v>0</v>
      </c>
      <c r="BI19" s="335">
        <f>COUNTIF('33'!L9:L13,Données!AA19)</f>
        <v>0</v>
      </c>
      <c r="BJ19" s="335">
        <f>COUNTIF('34'!L9:L13,Données!AA19)</f>
        <v>0</v>
      </c>
      <c r="BK19" s="335">
        <f>COUNTIF('35'!L9:L13,Données!AA19)</f>
        <v>0</v>
      </c>
      <c r="BL19" s="335">
        <f>COUNTIF('36'!L9:L13,Données!AA19)</f>
        <v>0</v>
      </c>
      <c r="BM19" s="335">
        <f>COUNTIF('37'!L9:L13,Données!AA19)</f>
        <v>0</v>
      </c>
      <c r="BN19" s="335">
        <f>COUNTIF('38'!L9:L13,Données!AA19)</f>
        <v>0</v>
      </c>
      <c r="BO19" s="335">
        <f>COUNTIF('39'!L9:L13,Données!BM19)</f>
        <v>0</v>
      </c>
      <c r="BP19" s="335">
        <f>COUNTIF('40'!L9:L13,Données!AA19)</f>
        <v>0</v>
      </c>
    </row>
    <row r="20" spans="2:68" s="26" customFormat="1" x14ac:dyDescent="0.25">
      <c r="B20" s="25"/>
      <c r="D20" s="384"/>
      <c r="F20" s="25"/>
      <c r="H20" s="25"/>
      <c r="J20" s="25"/>
      <c r="N20" s="96"/>
      <c r="O20" s="96"/>
      <c r="P20" s="96" t="s">
        <v>64</v>
      </c>
      <c r="Q20" s="96"/>
      <c r="R20" s="96"/>
      <c r="V20" s="145">
        <f>'Suivi  Détaillé'!V19</f>
        <v>0</v>
      </c>
      <c r="W20" s="150" t="str">
        <f>'Suivi  Détaillé'!V20</f>
        <v xml:space="preserve"> </v>
      </c>
      <c r="X20" s="177">
        <f>'Suivi  Détaillé'!V18</f>
        <v>0</v>
      </c>
      <c r="Y20" s="177">
        <f>'Suivi  Détaillé'!V7</f>
        <v>0</v>
      </c>
      <c r="AA20" s="335">
        <f t="shared" si="0"/>
        <v>0</v>
      </c>
      <c r="AB20" s="335">
        <f t="shared" si="1"/>
        <v>0</v>
      </c>
      <c r="AC20" s="335">
        <f>COUNTIF('1'!L9:L13,Données!AA20)</f>
        <v>0</v>
      </c>
      <c r="AD20" s="335">
        <f>COUNTIF('2'!L9:L13,Données!AA20)</f>
        <v>0</v>
      </c>
      <c r="AE20" s="335">
        <f>COUNTIF('3'!L9:L13,Données!AA20)</f>
        <v>0</v>
      </c>
      <c r="AF20" s="335">
        <f>COUNTIF('4'!L9:L13,Données!AA20)</f>
        <v>0</v>
      </c>
      <c r="AG20" s="335">
        <f>COUNTIF('5'!L9:L13,Données!AA20)</f>
        <v>0</v>
      </c>
      <c r="AH20" s="335">
        <f>COUNTIF('6'!L9:L13,Données!AA20)</f>
        <v>0</v>
      </c>
      <c r="AI20" s="335">
        <f>COUNTIF('7'!L9:L13,Données!AA20)</f>
        <v>0</v>
      </c>
      <c r="AJ20" s="335">
        <f>COUNTIF('8'!L9:L13,Données!AA20)</f>
        <v>0</v>
      </c>
      <c r="AK20" s="335">
        <f>COUNTIF('9'!L9:L13,Données!AA20)</f>
        <v>0</v>
      </c>
      <c r="AL20" s="335">
        <f>COUNTIF('10'!L9:L13,Données!AA20)</f>
        <v>0</v>
      </c>
      <c r="AM20" s="335">
        <f>COUNTIF('11'!L9:L13,Données!AA20)</f>
        <v>0</v>
      </c>
      <c r="AN20" s="335">
        <f>COUNTIF('12'!L9:L13,Données!AA20)</f>
        <v>0</v>
      </c>
      <c r="AO20" s="335">
        <f>COUNTIF('13'!L9:L13,Données!AA20)</f>
        <v>0</v>
      </c>
      <c r="AP20" s="335">
        <f>COUNTIF('14'!L9:L13,Données!AA20)</f>
        <v>0</v>
      </c>
      <c r="AQ20" s="335">
        <f>COUNTIF('15'!L9:L13,Données!AA20)</f>
        <v>0</v>
      </c>
      <c r="AR20" s="335">
        <f>COUNTIF('16'!L9:L13,Données!AA20)</f>
        <v>0</v>
      </c>
      <c r="AS20" s="335">
        <f>COUNTIF('17'!L9:L13,Données!AA20)</f>
        <v>0</v>
      </c>
      <c r="AT20" s="335">
        <f>COUNTIF('18'!L9:L13,Données!AA20)</f>
        <v>0</v>
      </c>
      <c r="AU20" s="335">
        <f>COUNTIF('19'!L9:L13,Données!AA20)</f>
        <v>0</v>
      </c>
      <c r="AV20" s="335">
        <f>COUNTIF('20'!L9:L13,Données!AA20)</f>
        <v>0</v>
      </c>
      <c r="AW20" s="335">
        <f>COUNTIF('21'!L9:L13,Données!AA20)</f>
        <v>0</v>
      </c>
      <c r="AX20" s="335">
        <f>COUNTIF('22'!L9:L13,Données!AA20)</f>
        <v>0</v>
      </c>
      <c r="AY20" s="335">
        <f>COUNTIF('23'!L9:L13,Données!AA20)</f>
        <v>0</v>
      </c>
      <c r="AZ20" s="335">
        <f>COUNTIF('24'!L9:L13,Données!AA20)</f>
        <v>0</v>
      </c>
      <c r="BA20" s="335">
        <f>COUNTIF('25'!L9:L13,Données!AA20)</f>
        <v>0</v>
      </c>
      <c r="BB20" s="335">
        <f>COUNTIF('26'!L9:L13,Données!AA20)</f>
        <v>0</v>
      </c>
      <c r="BC20" s="335">
        <f>COUNTIF('27'!L9:L13,Données!AA20)</f>
        <v>0</v>
      </c>
      <c r="BD20" s="335">
        <f>COUNTIF('28'!L9:L13,Données!AA20)</f>
        <v>0</v>
      </c>
      <c r="BE20" s="335">
        <f>COUNTIF('29'!L9:L13,Données!AA20)</f>
        <v>0</v>
      </c>
      <c r="BF20" s="335">
        <f>COUNTIF('30'!L9:L13,Données!AA20)</f>
        <v>0</v>
      </c>
      <c r="BG20" s="335">
        <f>COUNTIF('31'!L9:L13,Données!AA20)</f>
        <v>0</v>
      </c>
      <c r="BH20" s="335">
        <f>COUNTIF('32'!L9:L13,Données!AA20)</f>
        <v>0</v>
      </c>
      <c r="BI20" s="335">
        <f>COUNTIF('33'!L9:L13,Données!AA20)</f>
        <v>0</v>
      </c>
      <c r="BJ20" s="335">
        <f>COUNTIF('34'!L9:L13,Données!AA20)</f>
        <v>0</v>
      </c>
      <c r="BK20" s="335">
        <f>COUNTIF('35'!L9:L13,Données!AA20)</f>
        <v>0</v>
      </c>
      <c r="BL20" s="335">
        <f>COUNTIF('36'!L9:L13,Données!AA20)</f>
        <v>0</v>
      </c>
      <c r="BM20" s="335">
        <f>COUNTIF('37'!L9:L13,Données!AA20)</f>
        <v>0</v>
      </c>
      <c r="BN20" s="335">
        <f>COUNTIF('38'!L9:L13,Données!AA20)</f>
        <v>0</v>
      </c>
      <c r="BO20" s="335">
        <f>COUNTIF('39'!L9:L13,Données!BM20)</f>
        <v>0</v>
      </c>
      <c r="BP20" s="335">
        <f>COUNTIF('40'!L9:L13,Données!AA20)</f>
        <v>0</v>
      </c>
    </row>
    <row r="21" spans="2:68" s="26" customFormat="1" x14ac:dyDescent="0.25">
      <c r="B21" s="25"/>
      <c r="D21" s="384"/>
      <c r="F21" s="25"/>
      <c r="H21" s="25"/>
      <c r="J21" s="25"/>
      <c r="N21" s="96"/>
      <c r="O21" s="96"/>
      <c r="P21" s="96"/>
      <c r="Q21" s="96"/>
      <c r="R21" s="96"/>
      <c r="V21" s="145">
        <f>'Suivi  Détaillé'!W19</f>
        <v>0</v>
      </c>
      <c r="W21" s="150" t="str">
        <f>'Suivi  Détaillé'!W20</f>
        <v xml:space="preserve"> </v>
      </c>
      <c r="X21" s="177">
        <f>'Suivi  Détaillé'!W18</f>
        <v>0</v>
      </c>
      <c r="Y21" s="177">
        <f>'Suivi  Détaillé'!W7</f>
        <v>0</v>
      </c>
    </row>
    <row r="22" spans="2:68" s="26" customFormat="1" x14ac:dyDescent="0.25">
      <c r="B22" s="25"/>
      <c r="D22" s="384"/>
      <c r="F22" s="25"/>
      <c r="H22" s="25"/>
      <c r="J22" s="25"/>
      <c r="N22" s="96"/>
      <c r="O22" s="96"/>
      <c r="P22" s="96"/>
      <c r="Q22" s="96"/>
      <c r="R22" s="96"/>
      <c r="V22" s="145">
        <f>'Suivi  Détaillé'!X19</f>
        <v>0</v>
      </c>
      <c r="W22" s="150" t="str">
        <f>'Suivi  Détaillé'!X20</f>
        <v xml:space="preserve"> </v>
      </c>
      <c r="X22" s="177">
        <f>'Suivi  Détaillé'!X18</f>
        <v>0</v>
      </c>
      <c r="Y22" s="177">
        <f>'Suivi  Détaillé'!X7</f>
        <v>0</v>
      </c>
    </row>
    <row r="23" spans="2:68" s="26" customFormat="1" x14ac:dyDescent="0.25">
      <c r="B23" s="25"/>
      <c r="D23" s="384"/>
      <c r="F23" s="25"/>
      <c r="H23" s="25"/>
      <c r="J23" s="25"/>
      <c r="N23" s="96"/>
      <c r="O23" s="96"/>
      <c r="P23" s="96"/>
      <c r="Q23" s="96"/>
      <c r="R23" s="96"/>
      <c r="V23" s="145">
        <f>'Suivi  Détaillé'!Y19</f>
        <v>0</v>
      </c>
      <c r="W23" s="150" t="str">
        <f>'Suivi  Détaillé'!Y20</f>
        <v xml:space="preserve"> </v>
      </c>
      <c r="X23" s="177">
        <f>'Suivi  Détaillé'!Y18</f>
        <v>0</v>
      </c>
      <c r="Y23" s="177">
        <f>'Suivi  Détaillé'!Y7</f>
        <v>0</v>
      </c>
    </row>
    <row r="24" spans="2:68" s="26" customFormat="1" x14ac:dyDescent="0.25">
      <c r="B24" s="25"/>
      <c r="D24" s="384"/>
      <c r="F24" s="25"/>
      <c r="H24" s="25"/>
      <c r="J24" s="25"/>
      <c r="N24" s="96"/>
      <c r="O24" s="96"/>
      <c r="P24" s="96"/>
      <c r="Q24" s="96"/>
      <c r="R24" s="96"/>
      <c r="V24" s="145">
        <f>'Suivi  Détaillé'!Z19</f>
        <v>0</v>
      </c>
      <c r="W24" s="150" t="str">
        <f>'Suivi  Détaillé'!Z20</f>
        <v xml:space="preserve"> </v>
      </c>
      <c r="X24" s="177">
        <f>'Suivi  Détaillé'!Z18</f>
        <v>0</v>
      </c>
      <c r="Y24" s="177">
        <f>'Suivi  Détaillé'!Z7</f>
        <v>0</v>
      </c>
      <c r="AA24" s="335" t="s">
        <v>65</v>
      </c>
      <c r="AB24" s="335" t="s">
        <v>41</v>
      </c>
      <c r="AC24" s="335">
        <v>1</v>
      </c>
      <c r="AD24" s="335">
        <v>2</v>
      </c>
      <c r="AE24" s="335">
        <v>3</v>
      </c>
      <c r="AF24" s="335">
        <v>4</v>
      </c>
      <c r="AG24" s="335">
        <v>5</v>
      </c>
      <c r="AH24" s="335">
        <v>6</v>
      </c>
      <c r="AI24" s="335">
        <v>7</v>
      </c>
      <c r="AJ24" s="335">
        <v>8</v>
      </c>
      <c r="AK24" s="335">
        <v>9</v>
      </c>
      <c r="AL24" s="335">
        <v>10</v>
      </c>
      <c r="AM24" s="335">
        <v>11</v>
      </c>
      <c r="AN24" s="335">
        <v>12</v>
      </c>
      <c r="AO24" s="335">
        <v>13</v>
      </c>
      <c r="AP24" s="335">
        <v>14</v>
      </c>
      <c r="AQ24" s="335">
        <v>15</v>
      </c>
      <c r="AR24" s="335">
        <v>16</v>
      </c>
      <c r="AS24" s="335">
        <v>17</v>
      </c>
      <c r="AT24" s="335">
        <v>18</v>
      </c>
      <c r="AU24" s="335">
        <v>19</v>
      </c>
      <c r="AV24" s="335">
        <v>20</v>
      </c>
      <c r="AW24" s="335">
        <v>21</v>
      </c>
      <c r="AX24" s="335">
        <v>22</v>
      </c>
      <c r="AY24" s="335">
        <v>23</v>
      </c>
      <c r="AZ24" s="335">
        <v>24</v>
      </c>
      <c r="BA24" s="335">
        <v>25</v>
      </c>
      <c r="BB24" s="335">
        <v>26</v>
      </c>
      <c r="BC24" s="335">
        <v>27</v>
      </c>
      <c r="BD24" s="335">
        <v>28</v>
      </c>
      <c r="BE24" s="335">
        <v>29</v>
      </c>
      <c r="BF24" s="335">
        <v>30</v>
      </c>
      <c r="BG24" s="335">
        <v>31</v>
      </c>
      <c r="BH24" s="335">
        <v>32</v>
      </c>
      <c r="BI24" s="335">
        <v>33</v>
      </c>
      <c r="BJ24" s="335">
        <v>34</v>
      </c>
      <c r="BK24" s="335">
        <v>35</v>
      </c>
      <c r="BL24" s="335">
        <v>36</v>
      </c>
      <c r="BM24" s="335">
        <v>37</v>
      </c>
      <c r="BN24" s="335">
        <v>38</v>
      </c>
      <c r="BO24" s="335">
        <v>39</v>
      </c>
      <c r="BP24" s="335">
        <v>40</v>
      </c>
    </row>
    <row r="25" spans="2:68" s="26" customFormat="1" x14ac:dyDescent="0.25">
      <c r="B25" s="25"/>
      <c r="D25" s="384"/>
      <c r="F25" s="25"/>
      <c r="H25" s="25"/>
      <c r="J25" s="25"/>
      <c r="N25" s="96"/>
      <c r="O25" s="96"/>
      <c r="P25" s="96"/>
      <c r="Q25" s="96"/>
      <c r="R25" s="96"/>
      <c r="V25" s="145">
        <f>'Suivi  Détaillé'!AA19</f>
        <v>0</v>
      </c>
      <c r="W25" s="150" t="str">
        <f>'Suivi  Détaillé'!AA20</f>
        <v xml:space="preserve"> </v>
      </c>
      <c r="X25" s="177">
        <f>'Suivi  Détaillé'!AA18</f>
        <v>0</v>
      </c>
      <c r="Y25" s="177">
        <f>'Suivi  Détaillé'!AA7</f>
        <v>0</v>
      </c>
      <c r="AA25" s="335" t="str">
        <f>H14</f>
        <v>Supervision</v>
      </c>
      <c r="AB25" s="335">
        <f>SUM(AC25:BP25)</f>
        <v>0</v>
      </c>
      <c r="AC25" s="335">
        <f>COUNTIF('1'!T9:X13,Données!AA25)</f>
        <v>0</v>
      </c>
      <c r="AD25" s="335">
        <f>COUNTIF('2'!T9:X13,Données!AA25)</f>
        <v>0</v>
      </c>
      <c r="AE25" s="335">
        <f>COUNTIF('3'!T9:X13,Données!AA25)</f>
        <v>0</v>
      </c>
      <c r="AF25" s="335">
        <f>COUNTIF('4'!T9:X13,Données!AA25)</f>
        <v>0</v>
      </c>
      <c r="AG25" s="335">
        <f>COUNTIF('5'!T9:X13,Données!AA25)</f>
        <v>0</v>
      </c>
      <c r="AH25" s="335">
        <f>COUNTIF('6'!T9:X13,Données!AA25)</f>
        <v>0</v>
      </c>
      <c r="AI25" s="335">
        <f>COUNTIF('7'!T9:X13,Données!AA25)</f>
        <v>0</v>
      </c>
      <c r="AJ25" s="335">
        <f>COUNTIF('8'!T9:X13,Données!AA25)</f>
        <v>0</v>
      </c>
      <c r="AK25" s="335">
        <f>COUNTIF('9'!T9:X13,Données!AA25)</f>
        <v>0</v>
      </c>
      <c r="AL25" s="335">
        <f>COUNTIF('10'!T9:X13,Données!AA25)</f>
        <v>0</v>
      </c>
      <c r="AM25" s="335">
        <f>COUNTIF('11'!T9:X13,Données!AA25)</f>
        <v>0</v>
      </c>
      <c r="AN25" s="335">
        <f>COUNTIF('12'!T9:X13,Données!AA25)</f>
        <v>0</v>
      </c>
      <c r="AO25" s="335">
        <f>COUNTIF('13'!T9:X13,Données!AA25)</f>
        <v>0</v>
      </c>
      <c r="AP25" s="335">
        <f>COUNTIF('14'!T9:X13,Données!AA25)</f>
        <v>0</v>
      </c>
      <c r="AQ25" s="335">
        <f>COUNTIF('15'!T9:X13,Données!AA25)</f>
        <v>0</v>
      </c>
      <c r="AR25" s="335">
        <f>COUNTIF('16'!T9:X13,Données!AA25)</f>
        <v>0</v>
      </c>
      <c r="AS25" s="335">
        <f>COUNTIF('17'!T9:X13,Données!AA25)</f>
        <v>0</v>
      </c>
      <c r="AT25" s="335">
        <f>COUNTIF('18'!T9:X13,Données!AA25)</f>
        <v>0</v>
      </c>
      <c r="AU25" s="335">
        <f>COUNTIF('19'!T9:X13,Données!AA25)</f>
        <v>0</v>
      </c>
      <c r="AV25" s="335">
        <f>COUNTIF('20'!T9:X13,Données!AA25)</f>
        <v>0</v>
      </c>
      <c r="AW25" s="335">
        <f>COUNTIF('21'!T9:X13,Données!AA25)</f>
        <v>0</v>
      </c>
      <c r="AX25" s="335">
        <f>COUNTIF('22'!T9:X13,Données!AA25)</f>
        <v>0</v>
      </c>
      <c r="AY25" s="335">
        <f>COUNTIF('23'!T9:X13,Données!AA25)</f>
        <v>0</v>
      </c>
      <c r="AZ25" s="335">
        <f>COUNTIF('24'!T9:X13,Données!AA25)</f>
        <v>0</v>
      </c>
      <c r="BA25" s="335">
        <f>COUNTIF('25'!T9:X13,Données!AA25)</f>
        <v>0</v>
      </c>
      <c r="BB25" s="335">
        <f>COUNTIF('26'!T9:X13,Données!AA25)</f>
        <v>0</v>
      </c>
      <c r="BC25" s="335">
        <f>COUNTIF('27'!T9:X13,Données!AA25)</f>
        <v>0</v>
      </c>
      <c r="BD25" s="335">
        <f>COUNTIF('28'!T9:X13,Données!AA25)</f>
        <v>0</v>
      </c>
      <c r="BE25" s="335">
        <f>COUNTIF('29'!T9:X13,Données!AA25)</f>
        <v>0</v>
      </c>
      <c r="BF25" s="335">
        <f>COUNTIF('30'!T9:X13,Données!AA25)</f>
        <v>0</v>
      </c>
      <c r="BG25" s="335">
        <f>COUNTIF('31'!T9:X13,Données!AA25)</f>
        <v>0</v>
      </c>
      <c r="BH25" s="335">
        <f>COUNTIF('32'!T9:X13,Données!AA25)</f>
        <v>0</v>
      </c>
      <c r="BI25" s="335">
        <f>COUNTIF('33'!T9:X13,Données!AA25)</f>
        <v>0</v>
      </c>
      <c r="BJ25" s="335">
        <f>COUNTIF('34'!T9:X13,Données!AA25)</f>
        <v>0</v>
      </c>
      <c r="BK25" s="335">
        <f>COUNTIF('35'!T9:X13,Données!AA25)</f>
        <v>0</v>
      </c>
      <c r="BL25" s="335">
        <f>COUNTIF('36'!T9:X13,Données!AA25)</f>
        <v>0</v>
      </c>
      <c r="BM25" s="335">
        <f>COUNTIF('37'!T9:X13,Données!AA25)</f>
        <v>0</v>
      </c>
      <c r="BN25" s="335">
        <f>COUNTIF('38'!T9:X13,Données!AA25)</f>
        <v>0</v>
      </c>
      <c r="BO25" s="335">
        <f>COUNTIF('39'!T9:X13,Données!AA25)</f>
        <v>0</v>
      </c>
      <c r="BP25" s="335">
        <f>COUNTIF('40'!T9:X13,Données!AA25)</f>
        <v>0</v>
      </c>
    </row>
    <row r="26" spans="2:68" s="26" customFormat="1" x14ac:dyDescent="0.25">
      <c r="B26" s="25"/>
      <c r="D26" s="384"/>
      <c r="F26" s="25"/>
      <c r="H26" s="25"/>
      <c r="J26" s="25"/>
      <c r="N26" s="96"/>
      <c r="O26" s="96"/>
      <c r="P26" s="96"/>
      <c r="Q26" s="96"/>
      <c r="R26" s="96"/>
      <c r="V26" s="145">
        <f>'Suivi  Détaillé'!AB19</f>
        <v>0</v>
      </c>
      <c r="W26" s="150" t="str">
        <f>'Suivi  Détaillé'!AB20</f>
        <v xml:space="preserve"> </v>
      </c>
      <c r="X26" s="177">
        <f>'Suivi  Détaillé'!AB18</f>
        <v>0</v>
      </c>
      <c r="Y26" s="177">
        <f>'Suivi  Détaillé'!AB7</f>
        <v>0</v>
      </c>
      <c r="AA26" s="335" t="str">
        <f t="shared" ref="AA26:AA30" si="2">H15</f>
        <v>Qualité</v>
      </c>
      <c r="AB26" s="335">
        <f t="shared" ref="AB26:AB30" si="3">SUM(AC26:BP26)</f>
        <v>0</v>
      </c>
      <c r="AC26" s="335">
        <f>COUNTIF('1'!T9:X13,Données!AA26)</f>
        <v>0</v>
      </c>
      <c r="AD26" s="335">
        <f>COUNTIF('2'!T9:X13,Données!AA26)</f>
        <v>0</v>
      </c>
      <c r="AE26" s="335">
        <f>COUNTIF('3'!T9:X13,Données!AA26)</f>
        <v>0</v>
      </c>
      <c r="AF26" s="335">
        <f>COUNTIF('4'!T9:X13,Données!AA26)</f>
        <v>0</v>
      </c>
      <c r="AG26" s="335">
        <f>COUNTIF('5'!T9:X13,Données!AA26)</f>
        <v>0</v>
      </c>
      <c r="AH26" s="335">
        <f>COUNTIF('6'!T9:X13,Données!AA26)</f>
        <v>0</v>
      </c>
      <c r="AI26" s="335">
        <f>COUNTIF('7'!T9:X13,Données!AA26)</f>
        <v>0</v>
      </c>
      <c r="AJ26" s="335">
        <f>COUNTIF('8'!T9:X13,Données!AA26)</f>
        <v>0</v>
      </c>
      <c r="AK26" s="335">
        <f>COUNTIF('9'!T9:X13,Données!AA26)</f>
        <v>0</v>
      </c>
      <c r="AL26" s="335">
        <f>COUNTIF('10'!T9:X13,Données!AA26)</f>
        <v>0</v>
      </c>
      <c r="AM26" s="335">
        <f>COUNTIF('11'!T9:X13,Données!AA26)</f>
        <v>0</v>
      </c>
      <c r="AN26" s="335">
        <f>COUNTIF('12'!T9:X13,Données!AA26)</f>
        <v>0</v>
      </c>
      <c r="AO26" s="335">
        <f>COUNTIF('13'!T9:X13,Données!AA26)</f>
        <v>0</v>
      </c>
      <c r="AP26" s="335">
        <f>COUNTIF('14'!T9:X13,Données!AA26)</f>
        <v>0</v>
      </c>
      <c r="AQ26" s="335">
        <f>COUNTIF('15'!T9:X13,Données!AA26)</f>
        <v>0</v>
      </c>
      <c r="AR26" s="335">
        <f>COUNTIF('16'!T9:X13,Données!AA26)</f>
        <v>0</v>
      </c>
      <c r="AS26" s="335">
        <f>COUNTIF('17'!T9:X13,Données!AA26)</f>
        <v>0</v>
      </c>
      <c r="AT26" s="335">
        <f>COUNTIF('18'!T9:X13,Données!AA26)</f>
        <v>0</v>
      </c>
      <c r="AU26" s="335">
        <f>COUNTIF('19'!T9:X13,Données!AA26)</f>
        <v>0</v>
      </c>
      <c r="AV26" s="335">
        <f>COUNTIF('20'!T9:X13,Données!AA26)</f>
        <v>0</v>
      </c>
      <c r="AW26" s="335">
        <f>COUNTIF('21'!T9:X13,Données!AA26)</f>
        <v>0</v>
      </c>
      <c r="AX26" s="335">
        <f>COUNTIF('22'!T9:X13,Données!AA26)</f>
        <v>0</v>
      </c>
      <c r="AY26" s="335">
        <f>COUNTIF('23'!T9:X13,Données!AA26)</f>
        <v>0</v>
      </c>
      <c r="AZ26" s="335">
        <f>COUNTIF('24'!T9:X13,Données!AA26)</f>
        <v>0</v>
      </c>
      <c r="BA26" s="335">
        <f>COUNTIF('25'!T9:X13,Données!AA26)</f>
        <v>0</v>
      </c>
      <c r="BB26" s="335">
        <f>COUNTIF('26'!T9:X13,Données!AA26)</f>
        <v>0</v>
      </c>
      <c r="BC26" s="335">
        <f>COUNTIF('27'!T9:X13,Données!AA26)</f>
        <v>0</v>
      </c>
      <c r="BD26" s="335">
        <f>COUNTIF('28'!T9:X13,Données!AA26)</f>
        <v>0</v>
      </c>
      <c r="BE26" s="335">
        <f>COUNTIF('29'!T9:X13,Données!AA26)</f>
        <v>0</v>
      </c>
      <c r="BF26" s="335">
        <f>COUNTIF('30'!T9:X13,Données!AA26)</f>
        <v>0</v>
      </c>
      <c r="BG26" s="335">
        <f>COUNTIF('31'!T9:X13,Données!AA26)</f>
        <v>0</v>
      </c>
      <c r="BH26" s="335">
        <f>COUNTIF('32'!T9:X13,Données!AA26)</f>
        <v>0</v>
      </c>
      <c r="BI26" s="335">
        <f>COUNTIF('33'!T9:X13,Données!AA26)</f>
        <v>0</v>
      </c>
      <c r="BJ26" s="335">
        <f>COUNTIF('34'!T9:X13,Données!AA26)</f>
        <v>0</v>
      </c>
      <c r="BK26" s="335">
        <f>COUNTIF('35'!T9:X13,Données!AA26)</f>
        <v>0</v>
      </c>
      <c r="BL26" s="335">
        <f>COUNTIF('36'!T9:X13,Données!AA26)</f>
        <v>0</v>
      </c>
      <c r="BM26" s="335">
        <f>COUNTIF('37'!T9:X13,Données!AA26)</f>
        <v>0</v>
      </c>
      <c r="BN26" s="335">
        <f>COUNTIF('38'!T9:X13,Données!AA26)</f>
        <v>0</v>
      </c>
      <c r="BO26" s="335">
        <f>COUNTIF('39'!T9:X13,Données!BM26)</f>
        <v>0</v>
      </c>
      <c r="BP26" s="335">
        <f>COUNTIF('40'!T9:X13,Données!AA26)</f>
        <v>0</v>
      </c>
    </row>
    <row r="27" spans="2:68" s="26" customFormat="1" x14ac:dyDescent="0.25">
      <c r="B27" s="25"/>
      <c r="D27" s="384"/>
      <c r="F27" s="25"/>
      <c r="H27" s="25"/>
      <c r="J27" s="25"/>
      <c r="N27" s="96"/>
      <c r="O27" s="96"/>
      <c r="P27" s="96"/>
      <c r="Q27" s="96"/>
      <c r="R27" s="96"/>
      <c r="V27" s="145">
        <f>'Suivi  Détaillé'!AC19</f>
        <v>0</v>
      </c>
      <c r="W27" s="150" t="str">
        <f>'Suivi  Détaillé'!AC20</f>
        <v xml:space="preserve"> </v>
      </c>
      <c r="X27" s="177">
        <f>'Suivi  Détaillé'!AC18</f>
        <v>0</v>
      </c>
      <c r="Y27" s="177">
        <f>'Suivi  Détaillé'!AC7</f>
        <v>0</v>
      </c>
      <c r="AA27" s="335" t="str">
        <f t="shared" si="2"/>
        <v>Ateliers de calibrage</v>
      </c>
      <c r="AB27" s="335">
        <f t="shared" si="3"/>
        <v>0</v>
      </c>
      <c r="AC27" s="335">
        <f>COUNTIF('1'!T9:X13,Données!AA27)</f>
        <v>0</v>
      </c>
      <c r="AD27" s="335">
        <f>COUNTIF('2'!T9:X13,Données!AA27)</f>
        <v>0</v>
      </c>
      <c r="AE27" s="335">
        <f>COUNTIF('3'!T9:X13,Données!AA27)</f>
        <v>0</v>
      </c>
      <c r="AF27" s="335">
        <f>COUNTIF('4'!T9:X13,Données!AA27)</f>
        <v>0</v>
      </c>
      <c r="AG27" s="335">
        <f>COUNTIF('5'!T9:X13,Données!AA27)</f>
        <v>0</v>
      </c>
      <c r="AH27" s="335">
        <f>COUNTIF('6'!T9:X13,Données!AA27)</f>
        <v>0</v>
      </c>
      <c r="AI27" s="335">
        <f>COUNTIF('7'!T9:X13,Données!AA27)</f>
        <v>0</v>
      </c>
      <c r="AJ27" s="335">
        <f>COUNTIF('8'!T9:X13,Données!AA27)</f>
        <v>0</v>
      </c>
      <c r="AK27" s="335">
        <f>COUNTIF('9'!T9:X13,Données!AA27)</f>
        <v>0</v>
      </c>
      <c r="AL27" s="335">
        <f>COUNTIF('10'!T9:X13,Données!AA27)</f>
        <v>0</v>
      </c>
      <c r="AM27" s="335">
        <f>COUNTIF('11'!T9:X13,Données!AA27)</f>
        <v>0</v>
      </c>
      <c r="AN27" s="335">
        <f>COUNTIF('12'!T9:X13,Données!AA27)</f>
        <v>0</v>
      </c>
      <c r="AO27" s="335">
        <f>COUNTIF('13'!T9:X13,Données!AA27)</f>
        <v>0</v>
      </c>
      <c r="AP27" s="335">
        <f>COUNTIF('14'!T9:X13,Données!AA27)</f>
        <v>0</v>
      </c>
      <c r="AQ27" s="335">
        <f>COUNTIF('15'!T9:X13,Données!AA27)</f>
        <v>0</v>
      </c>
      <c r="AR27" s="335">
        <f>COUNTIF('16'!T9:X13,Données!AA27)</f>
        <v>0</v>
      </c>
      <c r="AS27" s="335">
        <f>COUNTIF('17'!T9:X13,Données!AA27)</f>
        <v>0</v>
      </c>
      <c r="AT27" s="335">
        <f>COUNTIF('18'!T9:X13,Données!AA27)</f>
        <v>0</v>
      </c>
      <c r="AU27" s="335">
        <f>COUNTIF('19'!T9:X13,Données!AA27)</f>
        <v>0</v>
      </c>
      <c r="AV27" s="335">
        <f>COUNTIF('20'!T9:X13,Données!AA27)</f>
        <v>0</v>
      </c>
      <c r="AW27" s="335">
        <f>COUNTIF('21'!T9:X13,Données!AA27)</f>
        <v>0</v>
      </c>
      <c r="AX27" s="335">
        <f>COUNTIF('22'!T9:X13,Données!AA27)</f>
        <v>0</v>
      </c>
      <c r="AY27" s="335">
        <f>COUNTIF('23'!T9:X13,Données!AA27)</f>
        <v>0</v>
      </c>
      <c r="AZ27" s="335">
        <f>COUNTIF('24'!T9:X13,Données!AA27)</f>
        <v>0</v>
      </c>
      <c r="BA27" s="335">
        <f>COUNTIF('25'!T9:X13,Données!AA27)</f>
        <v>0</v>
      </c>
      <c r="BB27" s="335">
        <f>COUNTIF('26'!T9:X13,Données!AA27)</f>
        <v>0</v>
      </c>
      <c r="BC27" s="335">
        <f>COUNTIF('27'!T9:X13,Données!AA27)</f>
        <v>0</v>
      </c>
      <c r="BD27" s="335">
        <f>COUNTIF('28'!T9:X13,Données!AA27)</f>
        <v>0</v>
      </c>
      <c r="BE27" s="335">
        <f>COUNTIF('29'!T9:X13,Données!AA27)</f>
        <v>0</v>
      </c>
      <c r="BF27" s="335">
        <f>COUNTIF('30'!T9:X13,Données!AA27)</f>
        <v>0</v>
      </c>
      <c r="BG27" s="335">
        <f>COUNTIF('31'!T9:X13,Données!AA27)</f>
        <v>0</v>
      </c>
      <c r="BH27" s="335">
        <f>COUNTIF('32'!T9:X13,Données!AA27)</f>
        <v>0</v>
      </c>
      <c r="BI27" s="335">
        <f>COUNTIF('33'!T9:X13,Données!AA27)</f>
        <v>0</v>
      </c>
      <c r="BJ27" s="335">
        <f>COUNTIF('34'!T9:X13,Données!AA27)</f>
        <v>0</v>
      </c>
      <c r="BK27" s="335">
        <f>COUNTIF('35'!T9:X13,Données!AA27)</f>
        <v>0</v>
      </c>
      <c r="BL27" s="335">
        <f>COUNTIF('36'!T9:X13,Données!AA27)</f>
        <v>0</v>
      </c>
      <c r="BM27" s="335">
        <f>COUNTIF('37'!T9:X13,Données!AA27)</f>
        <v>0</v>
      </c>
      <c r="BN27" s="335">
        <f>COUNTIF('38'!T9:X13,Données!AA27)</f>
        <v>0</v>
      </c>
      <c r="BO27" s="335">
        <f>COUNTIF('39'!T9:X13,Données!BM27)</f>
        <v>0</v>
      </c>
      <c r="BP27" s="335">
        <f>COUNTIF('40'!T9:X13,Données!AA27)</f>
        <v>0</v>
      </c>
    </row>
    <row r="28" spans="2:68" s="26" customFormat="1" x14ac:dyDescent="0.25">
      <c r="B28" s="25"/>
      <c r="D28" s="384"/>
      <c r="F28" s="25"/>
      <c r="H28" s="25"/>
      <c r="J28" s="25"/>
      <c r="N28" s="96"/>
      <c r="O28" s="96"/>
      <c r="P28" s="96"/>
      <c r="Q28" s="96"/>
      <c r="R28" s="96"/>
      <c r="V28" s="145">
        <f>'Suivi  Détaillé'!AD19</f>
        <v>0</v>
      </c>
      <c r="W28" s="150" t="str">
        <f>'Suivi  Détaillé'!AD20</f>
        <v xml:space="preserve"> </v>
      </c>
      <c r="X28" s="177">
        <f>'Suivi  Détaillé'!AD18</f>
        <v>0</v>
      </c>
      <c r="Y28" s="177">
        <f>'Suivi  Détaillé'!AD7</f>
        <v>0</v>
      </c>
      <c r="AA28" s="335" t="str">
        <f t="shared" si="2"/>
        <v>Client</v>
      </c>
      <c r="AB28" s="335">
        <f t="shared" si="3"/>
        <v>0</v>
      </c>
      <c r="AC28" s="335">
        <f>COUNTIF('1'!T9:X13,Données!AA28)</f>
        <v>0</v>
      </c>
      <c r="AD28" s="335">
        <f>COUNTIF('2'!T9:X13,Données!AA28)</f>
        <v>0</v>
      </c>
      <c r="AE28" s="335">
        <f>COUNTIF('3'!T9:X13,Données!AA28)</f>
        <v>0</v>
      </c>
      <c r="AF28" s="335">
        <f>COUNTIF('4'!T9:X13,Données!AA28)</f>
        <v>0</v>
      </c>
      <c r="AG28" s="335">
        <f>COUNTIF('5'!T9:X13,Données!AA28)</f>
        <v>0</v>
      </c>
      <c r="AH28" s="335">
        <f>COUNTIF('6'!T9:X13,Données!AA28)</f>
        <v>0</v>
      </c>
      <c r="AI28" s="335">
        <f>COUNTIF('7'!T9:X13,Données!AA28)</f>
        <v>0</v>
      </c>
      <c r="AJ28" s="335">
        <f>COUNTIF('8'!T9:X13,Données!AA28)</f>
        <v>0</v>
      </c>
      <c r="AK28" s="335">
        <f>COUNTIF('9'!T9:X13,Données!AA28)</f>
        <v>0</v>
      </c>
      <c r="AL28" s="335">
        <f>COUNTIF('10'!T9:X13,Données!AA28)</f>
        <v>0</v>
      </c>
      <c r="AM28" s="335">
        <f>COUNTIF('11'!T9:X13,Données!AA28)</f>
        <v>0</v>
      </c>
      <c r="AN28" s="335">
        <f>COUNTIF('12'!T9:X13,Données!AA28)</f>
        <v>0</v>
      </c>
      <c r="AO28" s="335">
        <f>COUNTIF('13'!T9:X13,Données!AA28)</f>
        <v>0</v>
      </c>
      <c r="AP28" s="335">
        <f>COUNTIF('14'!T9:X13,Données!AA28)</f>
        <v>0</v>
      </c>
      <c r="AQ28" s="335">
        <f>COUNTIF('15'!T9:X13,Données!AA28)</f>
        <v>0</v>
      </c>
      <c r="AR28" s="335">
        <f>COUNTIF('16'!T9:X13,Données!AA28)</f>
        <v>0</v>
      </c>
      <c r="AS28" s="335">
        <f>COUNTIF('17'!T9:X13,Données!AA28)</f>
        <v>0</v>
      </c>
      <c r="AT28" s="335">
        <f>COUNTIF('18'!T9:X13,Données!AA28)</f>
        <v>0</v>
      </c>
      <c r="AU28" s="335">
        <f>COUNTIF('19'!T9:X13,Données!AA28)</f>
        <v>0</v>
      </c>
      <c r="AV28" s="335">
        <f>COUNTIF('20'!T9:X13,Données!AA28)</f>
        <v>0</v>
      </c>
      <c r="AW28" s="335">
        <f>COUNTIF('21'!T9:X13,Données!AA28)</f>
        <v>0</v>
      </c>
      <c r="AX28" s="335">
        <f>COUNTIF('22'!T9:X13,Données!AA28)</f>
        <v>0</v>
      </c>
      <c r="AY28" s="335">
        <f>COUNTIF('23'!T9:X13,Données!AA28)</f>
        <v>0</v>
      </c>
      <c r="AZ28" s="335">
        <f>COUNTIF('24'!T9:X13,Données!AA28)</f>
        <v>0</v>
      </c>
      <c r="BA28" s="335">
        <f>COUNTIF('25'!T9:X13,Données!AA28)</f>
        <v>0</v>
      </c>
      <c r="BB28" s="335">
        <f>COUNTIF('26'!T9:X13,Données!AA28)</f>
        <v>0</v>
      </c>
      <c r="BC28" s="335">
        <f>COUNTIF('27'!T9:X13,Données!AA28)</f>
        <v>0</v>
      </c>
      <c r="BD28" s="335">
        <f>COUNTIF('28'!T9:X13,Données!AA28)</f>
        <v>0</v>
      </c>
      <c r="BE28" s="335">
        <f>COUNTIF('29'!T9:X13,Données!AA28)</f>
        <v>0</v>
      </c>
      <c r="BF28" s="335">
        <f>COUNTIF('30'!T9:X13,Données!AA28)</f>
        <v>0</v>
      </c>
      <c r="BG28" s="335">
        <f>COUNTIF('31'!T9:X13,Données!AA28)</f>
        <v>0</v>
      </c>
      <c r="BH28" s="335">
        <f>COUNTIF('32'!T9:X13,Données!AA28)</f>
        <v>0</v>
      </c>
      <c r="BI28" s="335">
        <f>COUNTIF('33'!T9:X13,Données!AA28)</f>
        <v>0</v>
      </c>
      <c r="BJ28" s="335">
        <f>COUNTIF('34'!T9:X13,Données!AA28)</f>
        <v>0</v>
      </c>
      <c r="BK28" s="335">
        <f>COUNTIF('35'!T9:X13,Données!AA28)</f>
        <v>0</v>
      </c>
      <c r="BL28" s="335">
        <f>COUNTIF('36'!T9:X13,Données!AA28)</f>
        <v>0</v>
      </c>
      <c r="BM28" s="335">
        <f>COUNTIF('37'!T9:X13,Données!AA28)</f>
        <v>0</v>
      </c>
      <c r="BN28" s="335">
        <f>COUNTIF('38'!T9:X13,Données!AA28)</f>
        <v>0</v>
      </c>
      <c r="BO28" s="335">
        <f>COUNTIF('39'!T9:X13,Données!BM28)</f>
        <v>0</v>
      </c>
      <c r="BP28" s="335">
        <f>COUNTIF('40'!T9:X13,Données!AA28)</f>
        <v>0</v>
      </c>
    </row>
    <row r="29" spans="2:68" s="26" customFormat="1" x14ac:dyDescent="0.25">
      <c r="B29" s="25"/>
      <c r="D29" s="384"/>
      <c r="F29" s="25"/>
      <c r="H29" s="25"/>
      <c r="J29" s="25"/>
      <c r="N29" s="96"/>
      <c r="O29" s="96"/>
      <c r="P29" s="96"/>
      <c r="Q29" s="96"/>
      <c r="R29" s="96"/>
      <c r="V29" s="145">
        <f>'Suivi  Détaillé'!AE19</f>
        <v>0</v>
      </c>
      <c r="W29" s="150" t="str">
        <f>'Suivi  Détaillé'!AE20</f>
        <v xml:space="preserve"> </v>
      </c>
      <c r="X29" s="177">
        <f>'Suivi  Détaillé'!AE18</f>
        <v>0</v>
      </c>
      <c r="Y29" s="177">
        <f>'Suivi  Détaillé'!AE7</f>
        <v>0</v>
      </c>
      <c r="AA29" s="335">
        <f t="shared" si="2"/>
        <v>0</v>
      </c>
      <c r="AB29" s="335">
        <f t="shared" si="3"/>
        <v>0</v>
      </c>
      <c r="AC29" s="335">
        <f>COUNTIF('1'!T9:X13,Données!AA29)</f>
        <v>0</v>
      </c>
      <c r="AD29" s="335">
        <f>COUNTIF('2'!T9:X13,Données!AA29)</f>
        <v>0</v>
      </c>
      <c r="AE29" s="335">
        <f>COUNTIF('3'!T9:X13,Données!AA29)</f>
        <v>0</v>
      </c>
      <c r="AF29" s="335">
        <f>COUNTIF('4'!T9:X13,Données!AA29)</f>
        <v>0</v>
      </c>
      <c r="AG29" s="335">
        <f>COUNTIF('5'!T9:X13,Données!AA29)</f>
        <v>0</v>
      </c>
      <c r="AH29" s="335">
        <f>COUNTIF('6'!T9:X13,Données!AA29)</f>
        <v>0</v>
      </c>
      <c r="AI29" s="335">
        <f>COUNTIF('7'!T9:X13,Données!AA29)</f>
        <v>0</v>
      </c>
      <c r="AJ29" s="335">
        <f>COUNTIF('8'!T9:X13,Données!AA29)</f>
        <v>0</v>
      </c>
      <c r="AK29" s="335">
        <f>COUNTIF('9'!T9:X13,Données!AA29)</f>
        <v>0</v>
      </c>
      <c r="AL29" s="335">
        <f>COUNTIF('10'!T9:X13,Données!AA29)</f>
        <v>0</v>
      </c>
      <c r="AM29" s="335">
        <f>COUNTIF('11'!T9:X13,Données!AA29)</f>
        <v>0</v>
      </c>
      <c r="AN29" s="335">
        <f>COUNTIF('12'!T9:X13,Données!AA29)</f>
        <v>0</v>
      </c>
      <c r="AO29" s="335">
        <f>COUNTIF('13'!T9:X13,Données!AA29)</f>
        <v>0</v>
      </c>
      <c r="AP29" s="335">
        <f>COUNTIF('14'!T9:X13,Données!AA29)</f>
        <v>0</v>
      </c>
      <c r="AQ29" s="335">
        <f>COUNTIF('15'!T9:X13,Données!AA29)</f>
        <v>0</v>
      </c>
      <c r="AR29" s="335">
        <f>COUNTIF('16'!T9:X13,Données!AA29)</f>
        <v>0</v>
      </c>
      <c r="AS29" s="335">
        <f>COUNTIF('17'!T9:X13,Données!AA29)</f>
        <v>0</v>
      </c>
      <c r="AT29" s="335">
        <f>COUNTIF('18'!T9:X13,Données!AA29)</f>
        <v>0</v>
      </c>
      <c r="AU29" s="335">
        <f>COUNTIF('19'!T9:X13,Données!AA29)</f>
        <v>0</v>
      </c>
      <c r="AV29" s="335">
        <f>COUNTIF('20'!T9:X13,Données!AA29)</f>
        <v>0</v>
      </c>
      <c r="AW29" s="335">
        <f>COUNTIF('21'!T9:X13,Données!AA29)</f>
        <v>0</v>
      </c>
      <c r="AX29" s="335">
        <f>COUNTIF('22'!T9:X13,Données!AA29)</f>
        <v>0</v>
      </c>
      <c r="AY29" s="335">
        <f>COUNTIF('23'!T9:X13,Données!AA29)</f>
        <v>0</v>
      </c>
      <c r="AZ29" s="335">
        <f>COUNTIF('24'!T9:X13,Données!AA29)</f>
        <v>0</v>
      </c>
      <c r="BA29" s="335">
        <f>COUNTIF('25'!T9:X13,Données!AA29)</f>
        <v>0</v>
      </c>
      <c r="BB29" s="335">
        <f>COUNTIF('26'!T9:X13,Données!AA29)</f>
        <v>0</v>
      </c>
      <c r="BC29" s="335">
        <f>COUNTIF('27'!T9:X13,Données!AA29)</f>
        <v>0</v>
      </c>
      <c r="BD29" s="335">
        <f>COUNTIF('28'!T9:X13,Données!AA29)</f>
        <v>0</v>
      </c>
      <c r="BE29" s="335">
        <f>COUNTIF('29'!T9:X13,Données!AA29)</f>
        <v>0</v>
      </c>
      <c r="BF29" s="335">
        <f>COUNTIF('30'!T9:X13,Données!AA29)</f>
        <v>0</v>
      </c>
      <c r="BG29" s="335">
        <f>COUNTIF('31'!T9:X13,Données!AA29)</f>
        <v>0</v>
      </c>
      <c r="BH29" s="335">
        <f>COUNTIF('32'!T9:X13,Données!AA29)</f>
        <v>0</v>
      </c>
      <c r="BI29" s="335">
        <f>COUNTIF('33'!T9:X13,Données!AA29)</f>
        <v>0</v>
      </c>
      <c r="BJ29" s="335">
        <f>COUNTIF('34'!T9:X13,Données!AA29)</f>
        <v>0</v>
      </c>
      <c r="BK29" s="335">
        <f>COUNTIF('35'!T9:X13,Données!AA29)</f>
        <v>0</v>
      </c>
      <c r="BL29" s="335">
        <f>COUNTIF('36'!T9:X13,Données!AA29)</f>
        <v>0</v>
      </c>
      <c r="BM29" s="335">
        <f>COUNTIF('37'!T9:X13,Données!AA29)</f>
        <v>0</v>
      </c>
      <c r="BN29" s="335">
        <f>COUNTIF('38'!T9:X13,Données!AA29)</f>
        <v>0</v>
      </c>
      <c r="BO29" s="335">
        <f>COUNTIF('39'!T9:X13,Données!BM29)</f>
        <v>0</v>
      </c>
      <c r="BP29" s="335">
        <f>COUNTIF('40'!T9:X13,Données!AA29)</f>
        <v>0</v>
      </c>
    </row>
    <row r="30" spans="2:68" s="26" customFormat="1" x14ac:dyDescent="0.25">
      <c r="B30" s="25"/>
      <c r="D30" s="384"/>
      <c r="F30" s="25"/>
      <c r="H30" s="25"/>
      <c r="J30" s="25"/>
      <c r="N30" s="96"/>
      <c r="O30" s="96"/>
      <c r="P30" s="96"/>
      <c r="Q30" s="96"/>
      <c r="R30" s="96"/>
      <c r="V30" s="145">
        <f>'Suivi  Détaillé'!AF19</f>
        <v>0</v>
      </c>
      <c r="W30" s="150" t="str">
        <f>'Suivi  Détaillé'!AF20</f>
        <v xml:space="preserve"> </v>
      </c>
      <c r="X30" s="177">
        <f>'Suivi  Détaillé'!AF18</f>
        <v>0</v>
      </c>
      <c r="Y30" s="177">
        <f>'Suivi  Détaillé'!AF7</f>
        <v>0</v>
      </c>
      <c r="AA30" s="335">
        <f t="shared" si="2"/>
        <v>0</v>
      </c>
      <c r="AB30" s="335">
        <f t="shared" si="3"/>
        <v>0</v>
      </c>
      <c r="AC30" s="335">
        <f>COUNTIF('1'!T9:X13,Données!AA30)</f>
        <v>0</v>
      </c>
      <c r="AD30" s="335">
        <f>COUNTIF('2'!T9:X13,Données!AA30)</f>
        <v>0</v>
      </c>
      <c r="AE30" s="335">
        <f>COUNTIF('3'!T9:X13,Données!AA30)</f>
        <v>0</v>
      </c>
      <c r="AF30" s="335">
        <f>COUNTIF('4'!T9:X13,Données!AA30)</f>
        <v>0</v>
      </c>
      <c r="AG30" s="335">
        <f>COUNTIF('5'!T9:X13,Données!AA30)</f>
        <v>0</v>
      </c>
      <c r="AH30" s="335">
        <f>COUNTIF('6'!T9:X13,Données!AA30)</f>
        <v>0</v>
      </c>
      <c r="AI30" s="335">
        <f>COUNTIF('7'!T9:X13,Données!AA30)</f>
        <v>0</v>
      </c>
      <c r="AJ30" s="335">
        <f>COUNTIF('8'!T9:X13,Données!AA30)</f>
        <v>0</v>
      </c>
      <c r="AK30" s="335">
        <f>COUNTIF('9'!T9:X13,Données!AA30)</f>
        <v>0</v>
      </c>
      <c r="AL30" s="335">
        <f>COUNTIF('10'!T9:X13,Données!AA30)</f>
        <v>0</v>
      </c>
      <c r="AM30" s="335">
        <f>COUNTIF('11'!T9:X13,Données!AA30)</f>
        <v>0</v>
      </c>
      <c r="AN30" s="335">
        <f>COUNTIF('12'!T9:X13,Données!AA30)</f>
        <v>0</v>
      </c>
      <c r="AO30" s="335">
        <f>COUNTIF('13'!T9:X13,Données!AA30)</f>
        <v>0</v>
      </c>
      <c r="AP30" s="335">
        <f>COUNTIF('14'!T9:X13,Données!AA30)</f>
        <v>0</v>
      </c>
      <c r="AQ30" s="335">
        <f>COUNTIF('15'!T9:X13,Données!AA30)</f>
        <v>0</v>
      </c>
      <c r="AR30" s="335">
        <f>COUNTIF('16'!T9:X13,Données!AA30)</f>
        <v>0</v>
      </c>
      <c r="AS30" s="335">
        <f>COUNTIF('17'!T9:X13,Données!AA30)</f>
        <v>0</v>
      </c>
      <c r="AT30" s="335">
        <f>COUNTIF('18'!T9:X13,Données!AA30)</f>
        <v>0</v>
      </c>
      <c r="AU30" s="335">
        <f>COUNTIF('19'!T9:X13,Données!AA30)</f>
        <v>0</v>
      </c>
      <c r="AV30" s="335">
        <f>COUNTIF('20'!T9:X13,Données!AA30)</f>
        <v>0</v>
      </c>
      <c r="AW30" s="335">
        <f>COUNTIF('21'!T9:X13,Données!AA30)</f>
        <v>0</v>
      </c>
      <c r="AX30" s="335">
        <f>COUNTIF('22'!T9:X13,Données!AA30)</f>
        <v>0</v>
      </c>
      <c r="AY30" s="335">
        <f>COUNTIF('23'!T9:X13,Données!AA30)</f>
        <v>0</v>
      </c>
      <c r="AZ30" s="335">
        <f>COUNTIF('24'!T9:X13,Données!AA30)</f>
        <v>0</v>
      </c>
      <c r="BA30" s="335">
        <f>COUNTIF('25'!T9:X13,Données!AA30)</f>
        <v>0</v>
      </c>
      <c r="BB30" s="335">
        <f>COUNTIF('26'!T9:X13,Données!AA30)</f>
        <v>0</v>
      </c>
      <c r="BC30" s="335">
        <f>COUNTIF('27'!T9:X13,Données!AA30)</f>
        <v>0</v>
      </c>
      <c r="BD30" s="335">
        <f>COUNTIF('28'!T9:X13,Données!AA30)</f>
        <v>0</v>
      </c>
      <c r="BE30" s="335">
        <f>COUNTIF('29'!T9:X13,Données!AA30)</f>
        <v>0</v>
      </c>
      <c r="BF30" s="335">
        <f>COUNTIF('30'!T9:X13,Données!AA30)</f>
        <v>0</v>
      </c>
      <c r="BG30" s="335">
        <f>COUNTIF('31'!T9:X13,Données!AA30)</f>
        <v>0</v>
      </c>
      <c r="BH30" s="335">
        <f>COUNTIF('32'!T9:X13,Données!AA30)</f>
        <v>0</v>
      </c>
      <c r="BI30" s="335">
        <f>COUNTIF('33'!T9:X13,Données!AA30)</f>
        <v>0</v>
      </c>
      <c r="BJ30" s="335">
        <f>COUNTIF('34'!T9:X13,Données!AA30)</f>
        <v>0</v>
      </c>
      <c r="BK30" s="335">
        <f>COUNTIF('35'!T9:X13,Données!AA30)</f>
        <v>0</v>
      </c>
      <c r="BL30" s="335">
        <f>COUNTIF('36'!T9:X13,Données!AA30)</f>
        <v>0</v>
      </c>
      <c r="BM30" s="335">
        <f>COUNTIF('37'!T9:X13,Données!AA30)</f>
        <v>0</v>
      </c>
      <c r="BN30" s="335">
        <f>COUNTIF('38'!T9:X13,Données!AA30)</f>
        <v>0</v>
      </c>
      <c r="BO30" s="335">
        <f>COUNTIF('39'!T9:X13,Données!BM30)</f>
        <v>0</v>
      </c>
      <c r="BP30" s="335">
        <f>COUNTIF('40'!T9:X13,Données!AA30)</f>
        <v>0</v>
      </c>
    </row>
    <row r="31" spans="2:68" s="26" customFormat="1" x14ac:dyDescent="0.2">
      <c r="B31" s="25"/>
      <c r="D31" s="384"/>
      <c r="F31" s="25"/>
      <c r="H31" s="25"/>
      <c r="J31" s="25"/>
      <c r="N31" s="96"/>
      <c r="O31" s="96"/>
      <c r="P31" s="96"/>
      <c r="Q31" s="96"/>
      <c r="R31" s="96"/>
      <c r="V31" s="145">
        <f>'Suivi  Détaillé'!AG19</f>
        <v>0</v>
      </c>
      <c r="W31" s="150" t="str">
        <f>'Suivi  Détaillé'!AG20</f>
        <v xml:space="preserve"> </v>
      </c>
      <c r="X31" s="177">
        <f>'Suivi  Détaillé'!AG18</f>
        <v>0</v>
      </c>
      <c r="Y31" s="177">
        <f>'Suivi  Détaillé'!AG7</f>
        <v>0</v>
      </c>
      <c r="AA31" s="24"/>
      <c r="AB31" s="24"/>
      <c r="AC31" s="24"/>
      <c r="AD31" s="24"/>
      <c r="AE31" s="24"/>
    </row>
    <row r="32" spans="2:68" s="26" customFormat="1" x14ac:dyDescent="0.2">
      <c r="B32" s="25"/>
      <c r="D32" s="384"/>
      <c r="F32" s="25"/>
      <c r="H32" s="25"/>
      <c r="J32" s="25"/>
      <c r="N32" s="96"/>
      <c r="O32" s="96"/>
      <c r="P32" s="96"/>
      <c r="Q32" s="96"/>
      <c r="R32" s="96"/>
      <c r="V32" s="145">
        <f>'Suivi  Détaillé'!AH19</f>
        <v>0</v>
      </c>
      <c r="W32" s="150" t="str">
        <f>'Suivi  Détaillé'!AH20</f>
        <v xml:space="preserve"> </v>
      </c>
      <c r="X32" s="177">
        <f>'Suivi  Détaillé'!AH18</f>
        <v>0</v>
      </c>
      <c r="Y32" s="177">
        <f>'Suivi  Détaillé'!AH7</f>
        <v>0</v>
      </c>
      <c r="AA32" s="24"/>
      <c r="AB32" s="24"/>
      <c r="AC32" s="24"/>
      <c r="AD32" s="24"/>
      <c r="AE32" s="24"/>
    </row>
    <row r="33" spans="2:78" s="26" customFormat="1" x14ac:dyDescent="0.25">
      <c r="B33" s="25"/>
      <c r="D33" s="384"/>
      <c r="F33" s="25"/>
      <c r="H33" s="25"/>
      <c r="J33" s="25"/>
      <c r="N33" s="96"/>
      <c r="O33" s="96"/>
      <c r="P33" s="96"/>
      <c r="Q33" s="96"/>
      <c r="R33" s="96"/>
      <c r="V33" s="145">
        <f>'Suivi  Détaillé'!AI19</f>
        <v>0</v>
      </c>
      <c r="W33" s="150" t="str">
        <f>'Suivi  Détaillé'!AI20</f>
        <v xml:space="preserve"> </v>
      </c>
      <c r="X33" s="177">
        <f>'Suivi  Détaillé'!AI18</f>
        <v>0</v>
      </c>
      <c r="Y33" s="177">
        <f>'Suivi  Détaillé'!AI7</f>
        <v>0</v>
      </c>
      <c r="AA33" s="335" t="s">
        <v>48</v>
      </c>
      <c r="AB33" s="335" t="s">
        <v>41</v>
      </c>
      <c r="AC33" s="335">
        <v>1</v>
      </c>
      <c r="AD33" s="335">
        <v>2</v>
      </c>
      <c r="AE33" s="335">
        <v>3</v>
      </c>
      <c r="AF33" s="335">
        <v>4</v>
      </c>
      <c r="AG33" s="335">
        <v>5</v>
      </c>
      <c r="AH33" s="335">
        <v>6</v>
      </c>
      <c r="AI33" s="335">
        <v>7</v>
      </c>
      <c r="AJ33" s="335">
        <v>8</v>
      </c>
      <c r="AK33" s="335">
        <v>9</v>
      </c>
      <c r="AL33" s="335">
        <v>10</v>
      </c>
      <c r="AM33" s="335">
        <v>11</v>
      </c>
      <c r="AN33" s="335">
        <v>12</v>
      </c>
      <c r="AO33" s="335">
        <v>13</v>
      </c>
      <c r="AP33" s="335">
        <v>14</v>
      </c>
      <c r="AQ33" s="335">
        <v>15</v>
      </c>
      <c r="AR33" s="335">
        <v>16</v>
      </c>
      <c r="AS33" s="335">
        <v>17</v>
      </c>
      <c r="AT33" s="335">
        <v>18</v>
      </c>
      <c r="AU33" s="335">
        <v>19</v>
      </c>
      <c r="AV33" s="335">
        <v>20</v>
      </c>
      <c r="AW33" s="335">
        <v>21</v>
      </c>
      <c r="AX33" s="335">
        <v>22</v>
      </c>
      <c r="AY33" s="335">
        <v>23</v>
      </c>
      <c r="AZ33" s="335">
        <v>24</v>
      </c>
      <c r="BA33" s="335">
        <v>25</v>
      </c>
      <c r="BB33" s="335">
        <v>26</v>
      </c>
      <c r="BC33" s="335">
        <v>27</v>
      </c>
      <c r="BD33" s="335">
        <v>28</v>
      </c>
      <c r="BE33" s="335">
        <v>29</v>
      </c>
      <c r="BF33" s="335">
        <v>30</v>
      </c>
      <c r="BG33" s="335">
        <v>31</v>
      </c>
      <c r="BH33" s="335">
        <v>32</v>
      </c>
      <c r="BI33" s="335">
        <v>33</v>
      </c>
      <c r="BJ33" s="335">
        <v>34</v>
      </c>
      <c r="BK33" s="335">
        <v>35</v>
      </c>
      <c r="BL33" s="335">
        <v>36</v>
      </c>
      <c r="BM33" s="335">
        <v>37</v>
      </c>
      <c r="BN33" s="335">
        <v>38</v>
      </c>
      <c r="BO33" s="335">
        <v>39</v>
      </c>
      <c r="BP33" s="335">
        <v>40</v>
      </c>
    </row>
    <row r="34" spans="2:78" s="26" customFormat="1" x14ac:dyDescent="0.25">
      <c r="B34" s="25"/>
      <c r="D34" s="384"/>
      <c r="F34" s="25"/>
      <c r="H34" s="25"/>
      <c r="J34" s="25"/>
      <c r="N34" s="96"/>
      <c r="O34" s="96"/>
      <c r="P34" s="96"/>
      <c r="Q34" s="96"/>
      <c r="R34" s="96"/>
      <c r="V34" s="145">
        <f>'Suivi  Détaillé'!AJ19</f>
        <v>0</v>
      </c>
      <c r="W34" s="150" t="str">
        <f>'Suivi  Détaillé'!AJ20</f>
        <v xml:space="preserve"> </v>
      </c>
      <c r="X34" s="177">
        <f>'Suivi  Détaillé'!AJ18</f>
        <v>0</v>
      </c>
      <c r="Y34" s="177">
        <f>'Suivi  Détaillé'!AJ7</f>
        <v>0</v>
      </c>
      <c r="AA34" s="335" t="str">
        <f>F14</f>
        <v>APS</v>
      </c>
      <c r="AB34" s="335">
        <f>SUM(AC34:BP34)</f>
        <v>0</v>
      </c>
      <c r="AC34" s="335">
        <f>COUNTIF('1'!Z9:AD13,Données!AA34)</f>
        <v>0</v>
      </c>
      <c r="AD34" s="335">
        <f>COUNTIF('2'!Z9:AD13,Données!AA34)</f>
        <v>0</v>
      </c>
      <c r="AE34" s="335">
        <f>COUNTIF('3'!Z9:AD13,Données!AA34)</f>
        <v>0</v>
      </c>
      <c r="AF34" s="335">
        <f>COUNTIF('4'!Z9:AD13,Données!AA34)</f>
        <v>0</v>
      </c>
      <c r="AG34" s="335">
        <f>COUNTIF('5'!Z9:AD13,Données!AA34)</f>
        <v>0</v>
      </c>
      <c r="AH34" s="335">
        <f>COUNTIF('6'!Z9:AD13,Données!AA34)</f>
        <v>0</v>
      </c>
      <c r="AI34" s="335">
        <f>COUNTIF('7'!Z9:AD13,Données!AA34)</f>
        <v>0</v>
      </c>
      <c r="AJ34" s="335">
        <f>COUNTIF('8'!Z9:AD13,Données!AA34)</f>
        <v>0</v>
      </c>
      <c r="AK34" s="335">
        <f>COUNTIF('9'!Z9:AD13,Données!AA34)</f>
        <v>0</v>
      </c>
      <c r="AL34" s="335">
        <f>COUNTIF('10'!Z9:AD13,Données!AA34)</f>
        <v>0</v>
      </c>
      <c r="AM34" s="335">
        <f>COUNTIF('11'!Z9:AD13,Données!AA34)</f>
        <v>0</v>
      </c>
      <c r="AN34" s="335">
        <f>COUNTIF('12'!Z9:AD13,Données!AA34)</f>
        <v>0</v>
      </c>
      <c r="AO34" s="335">
        <f>COUNTIF('13'!Z9:AD13,Données!AA34)</f>
        <v>0</v>
      </c>
      <c r="AP34" s="335">
        <f>COUNTIF('14'!Z9:AD13,Données!AA34)</f>
        <v>0</v>
      </c>
      <c r="AQ34" s="335">
        <f>COUNTIF('15'!Z9:AD13,Données!AA34)</f>
        <v>0</v>
      </c>
      <c r="AR34" s="335">
        <f>COUNTIF('16'!Z9:AD13,Données!AA34)</f>
        <v>0</v>
      </c>
      <c r="AS34" s="335">
        <f>COUNTIF('17'!Z9:AD13,Données!AA34)</f>
        <v>0</v>
      </c>
      <c r="AT34" s="335">
        <f>COUNTIF('18'!Z9:AD13,Données!AA34)</f>
        <v>0</v>
      </c>
      <c r="AU34" s="335">
        <f>COUNTIF('19'!Z9:AD13,Données!AA34)</f>
        <v>0</v>
      </c>
      <c r="AV34" s="335">
        <f>COUNTIF('20'!Z9:AD13,Données!AA34)</f>
        <v>0</v>
      </c>
      <c r="AW34" s="335">
        <f>COUNTIF('21'!Z9:AD13,Données!AA34)</f>
        <v>0</v>
      </c>
      <c r="AX34" s="335">
        <f>COUNTIF('22'!Z9:AD13,Données!AA34)</f>
        <v>0</v>
      </c>
      <c r="AY34" s="335">
        <f>COUNTIF('23'!Z9:AD13,Données!AA34)</f>
        <v>0</v>
      </c>
      <c r="AZ34" s="335">
        <f>COUNTIF('24'!Z9:AD13,Données!AA34)</f>
        <v>0</v>
      </c>
      <c r="BA34" s="335">
        <f>COUNTIF('25'!Z9:AD13,Données!AA34)</f>
        <v>0</v>
      </c>
      <c r="BB34" s="335">
        <f>COUNTIF('26'!Z9:AD13,Données!AA34)</f>
        <v>0</v>
      </c>
      <c r="BC34" s="335">
        <f>COUNTIF('27'!Z9:AD13,Données!AA34)</f>
        <v>0</v>
      </c>
      <c r="BD34" s="335">
        <f>COUNTIF('28'!Z9:AD13,Données!AA34)</f>
        <v>0</v>
      </c>
      <c r="BE34" s="335">
        <f>COUNTIF('29'!Z9:AD13,Données!AA34)</f>
        <v>0</v>
      </c>
      <c r="BF34" s="335">
        <f>COUNTIF('30'!Z9:AD13,Données!AA34)</f>
        <v>0</v>
      </c>
      <c r="BG34" s="335">
        <f>COUNTIF('31'!Z9:AD13,Données!AA34)</f>
        <v>0</v>
      </c>
      <c r="BH34" s="335">
        <f>COUNTIF('32'!Z9:AD13,Données!AA34)</f>
        <v>0</v>
      </c>
      <c r="BI34" s="335">
        <f>COUNTIF('33'!Z9:AD13,Données!AA34)</f>
        <v>0</v>
      </c>
      <c r="BJ34" s="335">
        <f>COUNTIF('34'!Z9:AD13,Données!AA34)</f>
        <v>0</v>
      </c>
      <c r="BK34" s="335">
        <f>COUNTIF('35'!Z9:AD13,Données!AA34)</f>
        <v>0</v>
      </c>
      <c r="BL34" s="335">
        <f>COUNTIF('36'!Z9:AD13,Données!AA34)</f>
        <v>0</v>
      </c>
      <c r="BM34" s="335">
        <f>COUNTIF('37'!Z9:AD13,Données!AA34)</f>
        <v>0</v>
      </c>
      <c r="BN34" s="335">
        <f>COUNTIF('38'!Z9:AD13,Données!AA34)</f>
        <v>0</v>
      </c>
      <c r="BO34" s="335">
        <f>COUNTIF('39'!Z9:AD13,Données!AA34)</f>
        <v>0</v>
      </c>
      <c r="BP34" s="335">
        <f>COUNTIF('40'!Z9:AD13,Données!AA34)</f>
        <v>0</v>
      </c>
    </row>
    <row r="35" spans="2:78" s="26" customFormat="1" x14ac:dyDescent="0.25">
      <c r="B35" s="25"/>
      <c r="D35" s="384"/>
      <c r="F35" s="25"/>
      <c r="H35" s="25"/>
      <c r="J35" s="25"/>
      <c r="N35" s="96"/>
      <c r="O35" s="96"/>
      <c r="P35" s="96"/>
      <c r="Q35" s="96"/>
      <c r="R35" s="96"/>
      <c r="V35" s="145">
        <f>'Suivi  Détaillé'!AK19</f>
        <v>0</v>
      </c>
      <c r="W35" s="150" t="str">
        <f>'Suivi  Détaillé'!AK20</f>
        <v xml:space="preserve"> </v>
      </c>
      <c r="X35" s="177">
        <f>'Suivi  Détaillé'!AK18</f>
        <v>0</v>
      </c>
      <c r="Y35" s="177">
        <f>'Suivi  Détaillé'!AK7</f>
        <v>0</v>
      </c>
      <c r="AA35" s="335" t="str">
        <f t="shared" ref="AA35:AA38" si="4">F15</f>
        <v>APE</v>
      </c>
      <c r="AB35" s="335">
        <f t="shared" ref="AB35:AB38" si="5">SUM(AC35:BP35)</f>
        <v>0</v>
      </c>
      <c r="AC35" s="335">
        <f>COUNTIF('1'!Z9:AD13,Données!AA35)</f>
        <v>0</v>
      </c>
      <c r="AD35" s="335">
        <f>COUNTIF('2'!Z9:AD13,Données!AA35)</f>
        <v>0</v>
      </c>
      <c r="AE35" s="335">
        <f>COUNTIF('3'!Z9:AD13,Données!AA35)</f>
        <v>0</v>
      </c>
      <c r="AF35" s="335">
        <f>COUNTIF('4'!Z9:AD13,Données!AA35)</f>
        <v>0</v>
      </c>
      <c r="AG35" s="335">
        <f>COUNTIF('5'!Z9:AD13,Données!AA35)</f>
        <v>0</v>
      </c>
      <c r="AH35" s="335">
        <f>COUNTIF('6'!Z9:AD13,Données!AA35)</f>
        <v>0</v>
      </c>
      <c r="AI35" s="335">
        <f>COUNTIF('7'!Z9:AD13,Données!AA35)</f>
        <v>0</v>
      </c>
      <c r="AJ35" s="335">
        <f>COUNTIF('8'!Z9:AD13,Données!AA35)</f>
        <v>0</v>
      </c>
      <c r="AK35" s="335">
        <f>COUNTIF('9'!Z9:AD13,Données!AA35)</f>
        <v>0</v>
      </c>
      <c r="AL35" s="335">
        <f>COUNTIF('10'!Z9:AD13,Données!AA35)</f>
        <v>0</v>
      </c>
      <c r="AM35" s="335">
        <f>COUNTIF('11'!Z9:AD13,Données!AA35)</f>
        <v>0</v>
      </c>
      <c r="AN35" s="335">
        <f>COUNTIF('12'!Z9:AD13,Données!AA35)</f>
        <v>0</v>
      </c>
      <c r="AO35" s="335">
        <f>COUNTIF('13'!Z9:AD13,Données!AA35)</f>
        <v>0</v>
      </c>
      <c r="AP35" s="335">
        <f>COUNTIF('14'!Z9:AD13,Données!AA35)</f>
        <v>0</v>
      </c>
      <c r="AQ35" s="335">
        <f>COUNTIF('15'!Z9:AD13,Données!AA35)</f>
        <v>0</v>
      </c>
      <c r="AR35" s="335">
        <f>COUNTIF('16'!Z9:AD13,Données!AA35)</f>
        <v>0</v>
      </c>
      <c r="AS35" s="335">
        <f>COUNTIF('17'!Z9:AD13,Données!AA35)</f>
        <v>0</v>
      </c>
      <c r="AT35" s="335">
        <f>COUNTIF('18'!Z9:AD13,Données!AA35)</f>
        <v>0</v>
      </c>
      <c r="AU35" s="335">
        <f>COUNTIF('19'!Z9:AD13,Données!AA35)</f>
        <v>0</v>
      </c>
      <c r="AV35" s="335">
        <f>COUNTIF('20'!Z9:AD13,Données!AA35)</f>
        <v>0</v>
      </c>
      <c r="AW35" s="335">
        <f>COUNTIF('21'!Z9:AD13,Données!AA35)</f>
        <v>0</v>
      </c>
      <c r="AX35" s="335">
        <f>COUNTIF('22'!Z9:AD13,Données!AA35)</f>
        <v>0</v>
      </c>
      <c r="AY35" s="335">
        <f>COUNTIF('23'!Z9:AD13,Données!AA35)</f>
        <v>0</v>
      </c>
      <c r="AZ35" s="335">
        <f>COUNTIF('24'!Z9:AD13,Données!AA35)</f>
        <v>0</v>
      </c>
      <c r="BA35" s="335">
        <f>COUNTIF('25'!Z9:AD13,Données!AA35)</f>
        <v>0</v>
      </c>
      <c r="BB35" s="335">
        <f>COUNTIF('26'!Z9:AD13,Données!AA35)</f>
        <v>0</v>
      </c>
      <c r="BC35" s="335">
        <f>COUNTIF('27'!Z9:AD13,Données!AA35)</f>
        <v>0</v>
      </c>
      <c r="BD35" s="335">
        <f>COUNTIF('28'!Z9:AD13,Données!AA35)</f>
        <v>0</v>
      </c>
      <c r="BE35" s="335">
        <f>COUNTIF('29'!Z9:AD13,Données!AA35)</f>
        <v>0</v>
      </c>
      <c r="BF35" s="335">
        <f>COUNTIF('30'!Z9:AD13,Données!AA35)</f>
        <v>0</v>
      </c>
      <c r="BG35" s="335">
        <f>COUNTIF('31'!Z9:AD13,Données!AA35)</f>
        <v>0</v>
      </c>
      <c r="BH35" s="335">
        <f>COUNTIF('32'!Z9:AD13,Données!AA35)</f>
        <v>0</v>
      </c>
      <c r="BI35" s="335">
        <f>COUNTIF('33'!Z9:AD13,Données!AA35)</f>
        <v>0</v>
      </c>
      <c r="BJ35" s="335">
        <f>COUNTIF('34'!Z9:AD13,Données!AA35)</f>
        <v>0</v>
      </c>
      <c r="BK35" s="335">
        <f>COUNTIF('35'!Z9:AD13,Données!AA35)</f>
        <v>0</v>
      </c>
      <c r="BL35" s="335">
        <f>COUNTIF('36'!Z9:AD13,Données!AA35)</f>
        <v>0</v>
      </c>
      <c r="BM35" s="335">
        <f>COUNTIF('37'!Z9:AD13,Données!AA35)</f>
        <v>0</v>
      </c>
      <c r="BN35" s="335">
        <f>COUNTIF('38'!Z9:AD13,Données!AA35)</f>
        <v>0</v>
      </c>
      <c r="BO35" s="335">
        <f>COUNTIF('39'!Z9:AD13,Données!BM35)</f>
        <v>0</v>
      </c>
      <c r="BP35" s="335">
        <f>COUNTIF('40'!Z9:AD13,Données!AA35)</f>
        <v>0</v>
      </c>
    </row>
    <row r="36" spans="2:78" s="26" customFormat="1" x14ac:dyDescent="0.25">
      <c r="B36" s="25"/>
      <c r="D36" s="384"/>
      <c r="F36" s="25"/>
      <c r="H36" s="25"/>
      <c r="J36" s="25"/>
      <c r="N36" s="96"/>
      <c r="O36" s="96"/>
      <c r="P36" s="96"/>
      <c r="Q36" s="96"/>
      <c r="R36" s="96"/>
      <c r="V36" s="145">
        <f>'Suivi  Détaillé'!AL19</f>
        <v>0</v>
      </c>
      <c r="W36" s="150" t="str">
        <f>'Suivi  Détaillé'!AL20</f>
        <v xml:space="preserve"> </v>
      </c>
      <c r="X36" s="177">
        <f>'Suivi  Détaillé'!AL18</f>
        <v>0</v>
      </c>
      <c r="Y36" s="177">
        <f>'Suivi  Détaillé'!AL7</f>
        <v>0</v>
      </c>
      <c r="AA36" s="335" t="str">
        <f t="shared" si="4"/>
        <v>Appel Manuel</v>
      </c>
      <c r="AB36" s="335">
        <f t="shared" si="5"/>
        <v>0</v>
      </c>
      <c r="AC36" s="335">
        <f>COUNTIF('1'!Z9:AD13,Données!AA36)</f>
        <v>0</v>
      </c>
      <c r="AD36" s="335">
        <f>COUNTIF('2'!Z9:AD13,Données!AA36)</f>
        <v>0</v>
      </c>
      <c r="AE36" s="335">
        <f>COUNTIF('3'!Z9:AD13,Données!AA36)</f>
        <v>0</v>
      </c>
      <c r="AF36" s="335">
        <f>COUNTIF('4'!Z9:AD13,Données!AA36)</f>
        <v>0</v>
      </c>
      <c r="AG36" s="335">
        <f>COUNTIF('5'!Z9:AD13,Données!AA36)</f>
        <v>0</v>
      </c>
      <c r="AH36" s="335">
        <f>COUNTIF('6'!Z9:AD13,Données!AA36)</f>
        <v>0</v>
      </c>
      <c r="AI36" s="335">
        <f>COUNTIF('7'!Z9:AD13,Données!AA36)</f>
        <v>0</v>
      </c>
      <c r="AJ36" s="335">
        <f>COUNTIF('8'!Z9:AD13,Données!AA36)</f>
        <v>0</v>
      </c>
      <c r="AK36" s="335">
        <f>COUNTIF('9'!Z9:AD13,Données!AA36)</f>
        <v>0</v>
      </c>
      <c r="AL36" s="335">
        <f>COUNTIF('10'!Z9:AD13,Données!AA36)</f>
        <v>0</v>
      </c>
      <c r="AM36" s="335">
        <f>COUNTIF('11'!Z9:AD13,Données!AA36)</f>
        <v>0</v>
      </c>
      <c r="AN36" s="335">
        <f>COUNTIF('12'!Z9:AD13,Données!AA36)</f>
        <v>0</v>
      </c>
      <c r="AO36" s="335">
        <f>COUNTIF('13'!Z9:AD13,Données!AA36)</f>
        <v>0</v>
      </c>
      <c r="AP36" s="335">
        <f>COUNTIF('14'!Z9:AD13,Données!AA36)</f>
        <v>0</v>
      </c>
      <c r="AQ36" s="335">
        <f>COUNTIF('15'!Z9:AD13,Données!AA36)</f>
        <v>0</v>
      </c>
      <c r="AR36" s="335">
        <f>COUNTIF('16'!Z9:AD13,Données!AA36)</f>
        <v>0</v>
      </c>
      <c r="AS36" s="335">
        <f>COUNTIF('17'!Z9:AD13,Données!AA36)</f>
        <v>0</v>
      </c>
      <c r="AT36" s="335">
        <f>COUNTIF('18'!Z9:AD13,Données!AA36)</f>
        <v>0</v>
      </c>
      <c r="AU36" s="335">
        <f>COUNTIF('19'!Z9:AD13,Données!AA36)</f>
        <v>0</v>
      </c>
      <c r="AV36" s="335">
        <f>COUNTIF('20'!Z9:AD13,Données!AA36)</f>
        <v>0</v>
      </c>
      <c r="AW36" s="335">
        <f>COUNTIF('21'!Z9:AD13,Données!AA36)</f>
        <v>0</v>
      </c>
      <c r="AX36" s="335">
        <f>COUNTIF('22'!Z9:AD13,Données!AA36)</f>
        <v>0</v>
      </c>
      <c r="AY36" s="335">
        <f>COUNTIF('23'!Z9:AD13,Données!AA36)</f>
        <v>0</v>
      </c>
      <c r="AZ36" s="335">
        <f>COUNTIF('24'!Z9:AD13,Données!AA36)</f>
        <v>0</v>
      </c>
      <c r="BA36" s="335">
        <f>COUNTIF('25'!Z9:AD13,Données!AA36)</f>
        <v>0</v>
      </c>
      <c r="BB36" s="335">
        <f>COUNTIF('26'!Z9:AD13,Données!AA36)</f>
        <v>0</v>
      </c>
      <c r="BC36" s="335">
        <f>COUNTIF('27'!Z9:AD13,Données!AA36)</f>
        <v>0</v>
      </c>
      <c r="BD36" s="335">
        <f>COUNTIF('28'!Z9:AD13,Données!AA36)</f>
        <v>0</v>
      </c>
      <c r="BE36" s="335">
        <f>COUNTIF('29'!Z9:AD13,Données!AA36)</f>
        <v>0</v>
      </c>
      <c r="BF36" s="335">
        <f>COUNTIF('30'!Z9:AD13,Données!AA36)</f>
        <v>0</v>
      </c>
      <c r="BG36" s="335">
        <f>COUNTIF('31'!Z9:AD13,Données!AA36)</f>
        <v>0</v>
      </c>
      <c r="BH36" s="335">
        <f>COUNTIF('32'!Z9:AD13,Données!AA36)</f>
        <v>0</v>
      </c>
      <c r="BI36" s="335">
        <f>COUNTIF('33'!Z9:AD13,Données!AA36)</f>
        <v>0</v>
      </c>
      <c r="BJ36" s="335">
        <f>COUNTIF('34'!Z9:AD13,Données!AA36)</f>
        <v>0</v>
      </c>
      <c r="BK36" s="335">
        <f>COUNTIF('35'!Z9:AD13,Données!AA36)</f>
        <v>0</v>
      </c>
      <c r="BL36" s="335">
        <f>COUNTIF('36'!Z9:AD13,Données!AA36)</f>
        <v>0</v>
      </c>
      <c r="BM36" s="335">
        <f>COUNTIF('37'!Z9:AD13,Données!AA36)</f>
        <v>0</v>
      </c>
      <c r="BN36" s="335">
        <f>COUNTIF('38'!Z9:AD13,Données!AA36)</f>
        <v>0</v>
      </c>
      <c r="BO36" s="335">
        <f>COUNTIF('39'!Z9:AD13,Données!BM36)</f>
        <v>0</v>
      </c>
      <c r="BP36" s="335">
        <f>COUNTIF('40'!Z9:AD13,Données!AA36)</f>
        <v>0</v>
      </c>
    </row>
    <row r="37" spans="2:78" s="26" customFormat="1" x14ac:dyDescent="0.25">
      <c r="B37" s="25"/>
      <c r="D37" s="384"/>
      <c r="F37" s="25"/>
      <c r="H37" s="25"/>
      <c r="J37" s="25"/>
      <c r="N37" s="96"/>
      <c r="O37" s="96"/>
      <c r="P37" s="96"/>
      <c r="Q37" s="96"/>
      <c r="R37" s="96"/>
      <c r="V37" s="145">
        <f>'Suivi  Détaillé'!AM19</f>
        <v>0</v>
      </c>
      <c r="W37" s="150" t="str">
        <f>'Suivi  Détaillé'!AM20</f>
        <v xml:space="preserve"> </v>
      </c>
      <c r="X37" s="177">
        <f>'Suivi  Détaillé'!AM18</f>
        <v>0</v>
      </c>
      <c r="Y37" s="177">
        <f>'Suivi  Détaillé'!AM7</f>
        <v>0</v>
      </c>
      <c r="AA37" s="335" t="str">
        <f t="shared" si="4"/>
        <v>Back Office</v>
      </c>
      <c r="AB37" s="335">
        <f t="shared" si="5"/>
        <v>0</v>
      </c>
      <c r="AC37" s="335">
        <f>COUNTIF('1'!Z9:AD13,Données!AA37)</f>
        <v>0</v>
      </c>
      <c r="AD37" s="335">
        <f>COUNTIF('2'!Z9:AD13,Données!AA37)</f>
        <v>0</v>
      </c>
      <c r="AE37" s="335">
        <f>COUNTIF('3'!Z9:AD13,Données!AA37)</f>
        <v>0</v>
      </c>
      <c r="AF37" s="335">
        <f>COUNTIF('4'!Z9:AD13,Données!AA37)</f>
        <v>0</v>
      </c>
      <c r="AG37" s="335">
        <f>COUNTIF('5'!Z9:AD13,Données!AA37)</f>
        <v>0</v>
      </c>
      <c r="AH37" s="335">
        <f>COUNTIF('6'!Z9:AD13,Données!AA37)</f>
        <v>0</v>
      </c>
      <c r="AI37" s="335">
        <f>COUNTIF('7'!Z9:AD13,Données!AA37)</f>
        <v>0</v>
      </c>
      <c r="AJ37" s="335">
        <f>COUNTIF('8'!Z9:AD13,Données!AA37)</f>
        <v>0</v>
      </c>
      <c r="AK37" s="335">
        <f>COUNTIF('9'!Z9:AD13,Données!AA37)</f>
        <v>0</v>
      </c>
      <c r="AL37" s="335">
        <f>COUNTIF('10'!Z9:AD13,Données!AA37)</f>
        <v>0</v>
      </c>
      <c r="AM37" s="335">
        <f>COUNTIF('11'!Z9:AD13,Données!AA37)</f>
        <v>0</v>
      </c>
      <c r="AN37" s="335">
        <f>COUNTIF('12'!Z9:AD13,Données!AA37)</f>
        <v>0</v>
      </c>
      <c r="AO37" s="335">
        <f>COUNTIF('13'!Z9:AD13,Données!AA37)</f>
        <v>0</v>
      </c>
      <c r="AP37" s="335">
        <f>COUNTIF('14'!Z9:AD13,Données!AA37)</f>
        <v>0</v>
      </c>
      <c r="AQ37" s="335">
        <f>COUNTIF('15'!Z9:AD13,Données!AA37)</f>
        <v>0</v>
      </c>
      <c r="AR37" s="335">
        <f>COUNTIF('16'!Z9:AD13,Données!AA37)</f>
        <v>0</v>
      </c>
      <c r="AS37" s="335">
        <f>COUNTIF('17'!Z9:AD13,Données!AA37)</f>
        <v>0</v>
      </c>
      <c r="AT37" s="335">
        <f>COUNTIF('18'!Z9:AD13,Données!AA37)</f>
        <v>0</v>
      </c>
      <c r="AU37" s="335">
        <f>COUNTIF('19'!Z9:AD13,Données!AA37)</f>
        <v>0</v>
      </c>
      <c r="AV37" s="335">
        <f>COUNTIF('20'!Z9:AD13,Données!AA37)</f>
        <v>0</v>
      </c>
      <c r="AW37" s="335">
        <f>COUNTIF('21'!Z9:AD13,Données!AA37)</f>
        <v>0</v>
      </c>
      <c r="AX37" s="335">
        <f>COUNTIF('22'!Z9:AD13,Données!AA37)</f>
        <v>0</v>
      </c>
      <c r="AY37" s="335">
        <f>COUNTIF('23'!Z9:AD13,Données!AA37)</f>
        <v>0</v>
      </c>
      <c r="AZ37" s="335">
        <f>COUNTIF('24'!Z9:AD13,Données!AA37)</f>
        <v>0</v>
      </c>
      <c r="BA37" s="335">
        <f>COUNTIF('25'!Z9:AD13,Données!AA37)</f>
        <v>0</v>
      </c>
      <c r="BB37" s="335">
        <f>COUNTIF('26'!Z9:AD13,Données!AA37)</f>
        <v>0</v>
      </c>
      <c r="BC37" s="335">
        <f>COUNTIF('27'!Z9:AD13,Données!AA37)</f>
        <v>0</v>
      </c>
      <c r="BD37" s="335">
        <f>COUNTIF('28'!Z9:AD13,Données!AA37)</f>
        <v>0</v>
      </c>
      <c r="BE37" s="335">
        <f>COUNTIF('29'!Z9:AD13,Données!AA37)</f>
        <v>0</v>
      </c>
      <c r="BF37" s="335">
        <f>COUNTIF('30'!Z9:AD13,Données!AA37)</f>
        <v>0</v>
      </c>
      <c r="BG37" s="335">
        <f>COUNTIF('31'!Z9:AD13,Données!AA37)</f>
        <v>0</v>
      </c>
      <c r="BH37" s="335">
        <f>COUNTIF('32'!Z9:AD13,Données!AA37)</f>
        <v>0</v>
      </c>
      <c r="BI37" s="335">
        <f>COUNTIF('33'!Z9:AD13,Données!AA37)</f>
        <v>0</v>
      </c>
      <c r="BJ37" s="335">
        <f>COUNTIF('34'!Z9:AD13,Données!AA37)</f>
        <v>0</v>
      </c>
      <c r="BK37" s="335">
        <f>COUNTIF('35'!Z9:AD13,Données!AA37)</f>
        <v>0</v>
      </c>
      <c r="BL37" s="335">
        <f>COUNTIF('36'!Z9:AD13,Données!AA37)</f>
        <v>0</v>
      </c>
      <c r="BM37" s="335">
        <f>COUNTIF('37'!Z9:AD13,Données!AA37)</f>
        <v>0</v>
      </c>
      <c r="BN37" s="335">
        <f>COUNTIF('38'!Z9:AD13,Données!AA37)</f>
        <v>0</v>
      </c>
      <c r="BO37" s="335">
        <f>COUNTIF('39'!Z9:AD13,Données!BM37)</f>
        <v>0</v>
      </c>
      <c r="BP37" s="335">
        <f>COUNTIF('40'!Z9:AD13,Données!AA37)</f>
        <v>0</v>
      </c>
    </row>
    <row r="38" spans="2:78" s="26" customFormat="1" x14ac:dyDescent="0.25">
      <c r="B38" s="25"/>
      <c r="D38" s="384"/>
      <c r="F38" s="25"/>
      <c r="H38" s="25"/>
      <c r="J38" s="25"/>
      <c r="N38" s="96"/>
      <c r="O38" s="96"/>
      <c r="P38" s="96"/>
      <c r="Q38" s="96"/>
      <c r="R38" s="96"/>
      <c r="V38" s="145">
        <f>'Suivi  Détaillé'!AN19</f>
        <v>0</v>
      </c>
      <c r="W38" s="150" t="str">
        <f>'Suivi  Détaillé'!AN20</f>
        <v xml:space="preserve"> </v>
      </c>
      <c r="X38" s="177">
        <f>'Suivi  Détaillé'!AN18</f>
        <v>0</v>
      </c>
      <c r="Y38" s="177">
        <f>'Suivi  Détaillé'!AN7</f>
        <v>0</v>
      </c>
      <c r="AA38" s="335">
        <f t="shared" si="4"/>
        <v>0</v>
      </c>
      <c r="AB38" s="335">
        <f t="shared" si="5"/>
        <v>0</v>
      </c>
      <c r="AC38" s="335">
        <f>COUNTIF('1'!Z9:AD13,Données!AA38)</f>
        <v>0</v>
      </c>
      <c r="AD38" s="335">
        <f>COUNTIF('2'!Z9:AD13,Données!AA38)</f>
        <v>0</v>
      </c>
      <c r="AE38" s="335">
        <f>COUNTIF('3'!Z9:AD13,Données!AA38)</f>
        <v>0</v>
      </c>
      <c r="AF38" s="335">
        <f>COUNTIF('4'!Z9:AD13,Données!AA38)</f>
        <v>0</v>
      </c>
      <c r="AG38" s="335">
        <f>COUNTIF('5'!Z9:AD13,Données!AA38)</f>
        <v>0</v>
      </c>
      <c r="AH38" s="335">
        <f>COUNTIF('6'!Z9:AD13,Données!AA38)</f>
        <v>0</v>
      </c>
      <c r="AI38" s="335">
        <f>COUNTIF('7'!Z9:AD13,Données!AA38)</f>
        <v>0</v>
      </c>
      <c r="AJ38" s="335">
        <f>COUNTIF('8'!Z9:AD13,Données!AA38)</f>
        <v>0</v>
      </c>
      <c r="AK38" s="335">
        <f>COUNTIF('9'!Z9:AD13,Données!AA38)</f>
        <v>0</v>
      </c>
      <c r="AL38" s="335">
        <f>COUNTIF('10'!Z9:AD13,Données!AA38)</f>
        <v>0</v>
      </c>
      <c r="AM38" s="335">
        <f>COUNTIF('11'!Z9:AD13,Données!AA38)</f>
        <v>0</v>
      </c>
      <c r="AN38" s="335">
        <f>COUNTIF('12'!Z9:AD13,Données!AA38)</f>
        <v>0</v>
      </c>
      <c r="AO38" s="335">
        <f>COUNTIF('13'!Z9:AD13,Données!AA38)</f>
        <v>0</v>
      </c>
      <c r="AP38" s="335">
        <f>COUNTIF('14'!Z9:AD13,Données!AA38)</f>
        <v>0</v>
      </c>
      <c r="AQ38" s="335">
        <f>COUNTIF('15'!Z9:AD13,Données!AA38)</f>
        <v>0</v>
      </c>
      <c r="AR38" s="335">
        <f>COUNTIF('16'!Z9:AD13,Données!AA38)</f>
        <v>0</v>
      </c>
      <c r="AS38" s="335">
        <f>COUNTIF('17'!Z9:AD13,Données!AA38)</f>
        <v>0</v>
      </c>
      <c r="AT38" s="335">
        <f>COUNTIF('18'!Z9:AD13,Données!AA38)</f>
        <v>0</v>
      </c>
      <c r="AU38" s="335">
        <f>COUNTIF('19'!Z9:AD13,Données!AA38)</f>
        <v>0</v>
      </c>
      <c r="AV38" s="335">
        <f>COUNTIF('20'!Z9:AD13,Données!AA38)</f>
        <v>0</v>
      </c>
      <c r="AW38" s="335">
        <f>COUNTIF('21'!Z9:AD13,Données!AA38)</f>
        <v>0</v>
      </c>
      <c r="AX38" s="335">
        <f>COUNTIF('22'!Z9:AD13,Données!AA38)</f>
        <v>0</v>
      </c>
      <c r="AY38" s="335">
        <f>COUNTIF('23'!Z9:AD13,Données!AA38)</f>
        <v>0</v>
      </c>
      <c r="AZ38" s="335">
        <f>COUNTIF('24'!Z9:AD13,Données!AA38)</f>
        <v>0</v>
      </c>
      <c r="BA38" s="335">
        <f>COUNTIF('25'!Z9:AD13,Données!AA38)</f>
        <v>0</v>
      </c>
      <c r="BB38" s="335">
        <f>COUNTIF('26'!Z9:AD13,Données!AA38)</f>
        <v>0</v>
      </c>
      <c r="BC38" s="335">
        <f>COUNTIF('27'!Z9:AD13,Données!AA38)</f>
        <v>0</v>
      </c>
      <c r="BD38" s="335">
        <f>COUNTIF('28'!Z9:AD13,Données!AA38)</f>
        <v>0</v>
      </c>
      <c r="BE38" s="335">
        <f>COUNTIF('29'!Z9:AD13,Données!AA38)</f>
        <v>0</v>
      </c>
      <c r="BF38" s="335">
        <f>COUNTIF('30'!Z9:AD13,Données!AA38)</f>
        <v>0</v>
      </c>
      <c r="BG38" s="335">
        <f>COUNTIF('31'!Z9:AD13,Données!AA38)</f>
        <v>0</v>
      </c>
      <c r="BH38" s="335">
        <f>COUNTIF('32'!Z9:AD13,Données!AA38)</f>
        <v>0</v>
      </c>
      <c r="BI38" s="335">
        <f>COUNTIF('33'!Z9:AD13,Données!AA38)</f>
        <v>0</v>
      </c>
      <c r="BJ38" s="335">
        <f>COUNTIF('34'!Z9:AD13,Données!AA38)</f>
        <v>0</v>
      </c>
      <c r="BK38" s="335">
        <f>COUNTIF('35'!Z9:AD13,Données!AA38)</f>
        <v>0</v>
      </c>
      <c r="BL38" s="335">
        <f>COUNTIF('36'!Z9:AD13,Données!AA38)</f>
        <v>0</v>
      </c>
      <c r="BM38" s="335">
        <f>COUNTIF('37'!Z9:AD13,Données!AA38)</f>
        <v>0</v>
      </c>
      <c r="BN38" s="335">
        <f>COUNTIF('38'!Z9:AD13,Données!AA38)</f>
        <v>0</v>
      </c>
      <c r="BO38" s="335">
        <f>COUNTIF('39'!Z9:AD13,Données!BM38)</f>
        <v>0</v>
      </c>
      <c r="BP38" s="335">
        <f>COUNTIF('40'!Z9:AD13,Données!AA38)</f>
        <v>0</v>
      </c>
    </row>
    <row r="39" spans="2:78" s="26" customFormat="1" x14ac:dyDescent="0.2">
      <c r="B39" s="25"/>
      <c r="D39" s="384"/>
      <c r="F39" s="25"/>
      <c r="H39" s="25"/>
      <c r="J39" s="25"/>
      <c r="N39" s="96"/>
      <c r="O39" s="96"/>
      <c r="P39" s="96"/>
      <c r="Q39" s="96"/>
      <c r="R39" s="96"/>
      <c r="V39" s="145">
        <f>'Suivi  Détaillé'!AO19</f>
        <v>0</v>
      </c>
      <c r="W39" s="150" t="str">
        <f>'Suivi  Détaillé'!AO20</f>
        <v xml:space="preserve"> </v>
      </c>
      <c r="X39" s="177">
        <f>'Suivi  Détaillé'!AO18</f>
        <v>0</v>
      </c>
      <c r="Y39" s="177">
        <f>'Suivi  Détaillé'!AO7</f>
        <v>0</v>
      </c>
      <c r="AA39" s="24"/>
      <c r="AB39" s="24"/>
      <c r="AC39" s="24"/>
      <c r="AD39" s="24"/>
      <c r="AE39" s="24"/>
    </row>
    <row r="40" spans="2:78" s="26" customFormat="1" x14ac:dyDescent="0.2">
      <c r="B40" s="25"/>
      <c r="D40" s="384"/>
      <c r="F40" s="25"/>
      <c r="H40" s="25"/>
      <c r="J40" s="25"/>
      <c r="N40" s="96"/>
      <c r="O40" s="96"/>
      <c r="P40" s="96"/>
      <c r="Q40" s="96"/>
      <c r="R40" s="96"/>
      <c r="V40" s="145">
        <f>'Suivi  Détaillé'!AP19</f>
        <v>0</v>
      </c>
      <c r="W40" s="150" t="str">
        <f>'Suivi  Détaillé'!AP20</f>
        <v xml:space="preserve"> </v>
      </c>
      <c r="X40" s="177">
        <f>'Suivi  Détaillé'!AP18</f>
        <v>0</v>
      </c>
      <c r="Y40" s="177">
        <f>'Suivi  Détaillé'!AP7</f>
        <v>0</v>
      </c>
      <c r="AA40" s="24"/>
      <c r="AB40" s="24"/>
      <c r="AC40" s="24"/>
      <c r="AD40" s="24"/>
      <c r="AE40" s="24"/>
    </row>
    <row r="41" spans="2:78" s="26" customFormat="1" x14ac:dyDescent="0.2">
      <c r="B41" s="25"/>
      <c r="D41" s="384"/>
      <c r="F41" s="25"/>
      <c r="H41" s="25"/>
      <c r="J41" s="25"/>
      <c r="N41" s="96"/>
      <c r="O41" s="96"/>
      <c r="P41" s="96"/>
      <c r="Q41" s="96"/>
      <c r="R41" s="96"/>
      <c r="V41" s="145">
        <f>'Suivi  Détaillé'!AQ19</f>
        <v>0</v>
      </c>
      <c r="W41" s="150" t="str">
        <f>'Suivi  Détaillé'!AQ20</f>
        <v xml:space="preserve"> </v>
      </c>
      <c r="X41" s="177">
        <f>'Suivi  Détaillé'!AQ18</f>
        <v>0</v>
      </c>
      <c r="Y41" s="177">
        <f>'Suivi  Détaillé'!AQ7</f>
        <v>0</v>
      </c>
      <c r="AA41" s="24"/>
      <c r="AB41" s="24"/>
      <c r="AC41" s="24"/>
      <c r="AD41" s="24"/>
      <c r="AE41" s="24"/>
    </row>
    <row r="42" spans="2:78" s="26" customFormat="1" x14ac:dyDescent="0.2">
      <c r="B42" s="25"/>
      <c r="F42" s="25"/>
      <c r="H42" s="25"/>
      <c r="J42" s="25"/>
      <c r="N42" s="96"/>
      <c r="O42" s="96"/>
      <c r="P42" s="96"/>
      <c r="Q42" s="96"/>
      <c r="R42" s="96"/>
      <c r="V42" s="145">
        <f>'Suivi  Détaillé'!AR19</f>
        <v>0</v>
      </c>
      <c r="W42" s="150" t="str">
        <f>'Suivi  Détaillé'!AR20</f>
        <v xml:space="preserve"> </v>
      </c>
      <c r="X42" s="177">
        <f>'Suivi  Détaillé'!AR18</f>
        <v>0</v>
      </c>
      <c r="Y42" s="177">
        <f>'Suivi  Détaillé'!AR7</f>
        <v>0</v>
      </c>
      <c r="BS42" s="24"/>
      <c r="BT42" s="24"/>
      <c r="BU42" s="24"/>
      <c r="BV42" s="24"/>
      <c r="BW42" s="24"/>
      <c r="BX42" s="24"/>
      <c r="BY42" s="24"/>
      <c r="BZ42" s="24"/>
    </row>
    <row r="43" spans="2:78" s="26" customFormat="1" x14ac:dyDescent="0.2">
      <c r="B43" s="25"/>
      <c r="F43" s="25"/>
      <c r="H43" s="25"/>
      <c r="J43" s="25"/>
      <c r="N43" s="96"/>
      <c r="O43" s="96"/>
      <c r="P43" s="96"/>
      <c r="Q43" s="96"/>
      <c r="R43" s="96"/>
      <c r="V43" s="144"/>
      <c r="W43" s="143"/>
      <c r="X43" s="176"/>
      <c r="BS43" s="24"/>
      <c r="BT43" s="24"/>
      <c r="BU43" s="24"/>
      <c r="BV43" s="24"/>
      <c r="BW43" s="24"/>
      <c r="BX43" s="24"/>
      <c r="BY43" s="24"/>
      <c r="BZ43" s="24"/>
    </row>
    <row r="44" spans="2:78" s="26" customFormat="1" x14ac:dyDescent="0.2">
      <c r="N44" s="96"/>
      <c r="O44" s="96"/>
      <c r="P44" s="96"/>
      <c r="Q44" s="96"/>
      <c r="R44" s="96"/>
      <c r="V44" s="144"/>
      <c r="W44" s="143"/>
      <c r="X44" s="176"/>
      <c r="BS44" s="24"/>
      <c r="BT44" s="24"/>
      <c r="BU44" s="24"/>
      <c r="BV44" s="24"/>
      <c r="BW44" s="24"/>
      <c r="BX44" s="24"/>
      <c r="BY44" s="24"/>
      <c r="BZ44" s="24"/>
    </row>
    <row r="45" spans="2:78" x14ac:dyDescent="0.2">
      <c r="D45" s="26"/>
    </row>
    <row r="46" spans="2:78" x14ac:dyDescent="0.2">
      <c r="D46" s="26"/>
    </row>
    <row r="47" spans="2:78" x14ac:dyDescent="0.2">
      <c r="D47" s="26"/>
    </row>
    <row r="48" spans="2:78" x14ac:dyDescent="0.2">
      <c r="D48" s="26"/>
    </row>
    <row r="49" spans="4:4" x14ac:dyDescent="0.2">
      <c r="D49" s="26"/>
    </row>
    <row r="50" spans="4:4" x14ac:dyDescent="0.2">
      <c r="D50" s="26"/>
    </row>
    <row r="51" spans="4:4" x14ac:dyDescent="0.2">
      <c r="D51" s="26"/>
    </row>
    <row r="52" spans="4:4" x14ac:dyDescent="0.2">
      <c r="D52" s="26"/>
    </row>
    <row r="53" spans="4:4" x14ac:dyDescent="0.2">
      <c r="D53" s="26"/>
    </row>
    <row r="54" spans="4:4" x14ac:dyDescent="0.2">
      <c r="D54" s="119"/>
    </row>
    <row r="55" spans="4:4" x14ac:dyDescent="0.2">
      <c r="D55" s="119"/>
    </row>
    <row r="56" spans="4:4" x14ac:dyDescent="0.2">
      <c r="D56" s="119"/>
    </row>
    <row r="57" spans="4:4" x14ac:dyDescent="0.2">
      <c r="D57" s="119"/>
    </row>
    <row r="58" spans="4:4" x14ac:dyDescent="0.2">
      <c r="D58" s="119"/>
    </row>
    <row r="59" spans="4:4" x14ac:dyDescent="0.2">
      <c r="D59" s="119"/>
    </row>
    <row r="60" spans="4:4" x14ac:dyDescent="0.2">
      <c r="D60" s="119"/>
    </row>
    <row r="61" spans="4:4" x14ac:dyDescent="0.2">
      <c r="D61" s="119"/>
    </row>
    <row r="62" spans="4:4" x14ac:dyDescent="0.2">
      <c r="D62" s="119"/>
    </row>
    <row r="63" spans="4:4" x14ac:dyDescent="0.2">
      <c r="D63" s="119"/>
    </row>
    <row r="64" spans="4:4" x14ac:dyDescent="0.2">
      <c r="D64" s="119"/>
    </row>
    <row r="65" spans="4:4" x14ac:dyDescent="0.2">
      <c r="D65" s="119"/>
    </row>
    <row r="66" spans="4:4" x14ac:dyDescent="0.2">
      <c r="D66" s="119"/>
    </row>
    <row r="67" spans="4:4" x14ac:dyDescent="0.2">
      <c r="D67" s="119"/>
    </row>
    <row r="68" spans="4:4" x14ac:dyDescent="0.2">
      <c r="D68" s="119"/>
    </row>
    <row r="69" spans="4:4" x14ac:dyDescent="0.2">
      <c r="D69" s="119"/>
    </row>
    <row r="70" spans="4:4" x14ac:dyDescent="0.2">
      <c r="D70" s="119"/>
    </row>
    <row r="71" spans="4:4" x14ac:dyDescent="0.2">
      <c r="D71" s="119"/>
    </row>
    <row r="72" spans="4:4" x14ac:dyDescent="0.2">
      <c r="D72" s="119"/>
    </row>
    <row r="73" spans="4:4" x14ac:dyDescent="0.2">
      <c r="D73" s="119"/>
    </row>
    <row r="74" spans="4:4" x14ac:dyDescent="0.2">
      <c r="D74" s="119"/>
    </row>
    <row r="75" spans="4:4" x14ac:dyDescent="0.2">
      <c r="D75" s="119"/>
    </row>
    <row r="76" spans="4:4" x14ac:dyDescent="0.2">
      <c r="D76" s="119"/>
    </row>
    <row r="77" spans="4:4" x14ac:dyDescent="0.2">
      <c r="D77" s="119"/>
    </row>
    <row r="78" spans="4:4" x14ac:dyDescent="0.2">
      <c r="D78" s="119"/>
    </row>
    <row r="79" spans="4:4" x14ac:dyDescent="0.2">
      <c r="D79" s="119"/>
    </row>
    <row r="80" spans="4:4" x14ac:dyDescent="0.2">
      <c r="D80" s="119"/>
    </row>
    <row r="81" spans="4:4" x14ac:dyDescent="0.2">
      <c r="D81" s="119"/>
    </row>
    <row r="82" spans="4:4" x14ac:dyDescent="0.2">
      <c r="D82" s="119"/>
    </row>
    <row r="83" spans="4:4" x14ac:dyDescent="0.2">
      <c r="D83" s="119"/>
    </row>
    <row r="84" spans="4:4" x14ac:dyDescent="0.2">
      <c r="D84" s="119"/>
    </row>
    <row r="85" spans="4:4" x14ac:dyDescent="0.2">
      <c r="D85" s="119"/>
    </row>
    <row r="86" spans="4:4" x14ac:dyDescent="0.2">
      <c r="D86" s="119"/>
    </row>
    <row r="87" spans="4:4" x14ac:dyDescent="0.2">
      <c r="D87" s="119"/>
    </row>
    <row r="88" spans="4:4" x14ac:dyDescent="0.2">
      <c r="D88" s="119"/>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0"/>
  <sheetViews>
    <sheetView showGridLines="0" tabSelected="1" zoomScale="70" zoomScaleNormal="70" zoomScaleSheetLayoutView="50" workbookViewId="0">
      <pane xSplit="4" ySplit="4" topLeftCell="E5" activePane="bottomRight" state="frozen"/>
      <selection pane="topRight" activeCell="B39" sqref="B39:B46"/>
      <selection pane="bottomLeft" activeCell="B39" sqref="B39:B46"/>
      <selection pane="bottomRight" activeCell="G16" sqref="G16"/>
    </sheetView>
  </sheetViews>
  <sheetFormatPr baseColWidth="10" defaultColWidth="7" defaultRowHeight="14.25" x14ac:dyDescent="0.2"/>
  <cols>
    <col min="1" max="1" width="6.42578125" style="9" customWidth="1"/>
    <col min="2" max="2" width="12" style="9" customWidth="1"/>
    <col min="3" max="3" width="52.85546875" style="185" customWidth="1"/>
    <col min="4" max="4" width="3.28515625" style="16" customWidth="1"/>
    <col min="5" max="5" width="58.140625" style="16" customWidth="1"/>
    <col min="6" max="6" width="3.7109375" style="16" customWidth="1"/>
    <col min="7" max="7" width="56.5703125" style="16" customWidth="1"/>
    <col min="8" max="8" width="58.5703125" style="16" customWidth="1"/>
    <col min="9" max="9" width="11.140625" style="6" customWidth="1"/>
    <col min="10" max="16384" width="7" style="7"/>
  </cols>
  <sheetData>
    <row r="1" spans="1:14" ht="15" customHeight="1" x14ac:dyDescent="0.25">
      <c r="A1" s="415"/>
      <c r="B1" s="35"/>
      <c r="C1" s="419" t="s">
        <v>40</v>
      </c>
      <c r="D1" s="405"/>
      <c r="E1" s="405"/>
      <c r="F1" s="405"/>
      <c r="G1" s="405"/>
      <c r="H1" s="405"/>
      <c r="I1" s="405"/>
      <c r="J1"/>
    </row>
    <row r="2" spans="1:14" ht="15" x14ac:dyDescent="0.25">
      <c r="A2" s="416"/>
      <c r="B2" s="35"/>
      <c r="C2" s="419"/>
      <c r="D2" s="405"/>
      <c r="E2" s="405"/>
      <c r="F2" s="405"/>
      <c r="G2" s="405"/>
      <c r="H2" s="405"/>
      <c r="I2" s="405"/>
      <c r="J2"/>
    </row>
    <row r="3" spans="1:14" ht="15" x14ac:dyDescent="0.25">
      <c r="A3" s="416"/>
      <c r="B3" s="35"/>
      <c r="C3" s="419"/>
      <c r="D3" s="405"/>
      <c r="E3" s="405"/>
      <c r="F3" s="405"/>
      <c r="G3" s="405"/>
      <c r="H3" s="405"/>
      <c r="I3" s="405"/>
      <c r="J3"/>
    </row>
    <row r="4" spans="1:14" ht="33.75" customHeight="1" x14ac:dyDescent="0.25">
      <c r="A4" s="417"/>
      <c r="B4" s="35"/>
      <c r="C4" s="419"/>
      <c r="D4" s="405"/>
      <c r="E4" s="405"/>
      <c r="F4" s="405"/>
      <c r="G4" s="405"/>
      <c r="H4" s="405"/>
      <c r="I4" s="405"/>
      <c r="J4"/>
    </row>
    <row r="6" spans="1:14" hidden="1" x14ac:dyDescent="0.2"/>
    <row r="7" spans="1:14" hidden="1" x14ac:dyDescent="0.2"/>
    <row r="8" spans="1:14" hidden="1" x14ac:dyDescent="0.2"/>
    <row r="9" spans="1:14" hidden="1" x14ac:dyDescent="0.2"/>
    <row r="10" spans="1:14" s="17" customFormat="1" ht="53.25" hidden="1" x14ac:dyDescent="0.2">
      <c r="A10" s="18"/>
      <c r="B10" s="18"/>
      <c r="C10" s="132"/>
      <c r="D10" s="19"/>
      <c r="E10" s="19"/>
      <c r="F10" s="19"/>
      <c r="G10" s="19"/>
      <c r="H10" s="19"/>
      <c r="I10" s="21"/>
    </row>
    <row r="11" spans="1:14" s="17" customFormat="1" ht="53.25" hidden="1" x14ac:dyDescent="0.2">
      <c r="A11" s="18"/>
      <c r="B11" s="18"/>
      <c r="C11" s="132"/>
      <c r="D11" s="19"/>
      <c r="E11" s="19"/>
      <c r="F11" s="19"/>
      <c r="G11" s="19"/>
      <c r="H11" s="19"/>
      <c r="I11" s="21"/>
    </row>
    <row r="12" spans="1:14" s="8" customFormat="1" ht="53.25" hidden="1" x14ac:dyDescent="0.25">
      <c r="C12" s="183"/>
      <c r="D12" s="19"/>
      <c r="E12" s="19"/>
      <c r="F12" s="19"/>
      <c r="G12" s="19"/>
      <c r="H12" s="19"/>
      <c r="I12" s="20"/>
      <c r="L12" s="18"/>
      <c r="M12" s="18"/>
      <c r="N12" s="18"/>
    </row>
    <row r="13" spans="1:14" s="11" customFormat="1" ht="15" x14ac:dyDescent="0.2">
      <c r="A13" s="10"/>
      <c r="B13" s="10"/>
      <c r="C13" s="184"/>
      <c r="D13" s="22"/>
      <c r="E13" s="22"/>
      <c r="F13" s="22"/>
      <c r="G13" s="22"/>
      <c r="H13" s="22"/>
      <c r="I13" s="23" t="s">
        <v>66</v>
      </c>
    </row>
    <row r="14" spans="1:14" s="11" customFormat="1" ht="15.75" x14ac:dyDescent="0.2">
      <c r="A14" s="10"/>
      <c r="B14" s="363" t="s">
        <v>67</v>
      </c>
      <c r="C14" s="363" t="s">
        <v>68</v>
      </c>
      <c r="D14" s="363"/>
      <c r="E14" s="364" t="s">
        <v>69</v>
      </c>
      <c r="F14" s="364"/>
      <c r="G14" s="364" t="s">
        <v>70</v>
      </c>
      <c r="H14" s="364" t="s">
        <v>71</v>
      </c>
      <c r="I14" s="344">
        <f>SUM(I15:I17)</f>
        <v>110</v>
      </c>
    </row>
    <row r="15" spans="1:14" s="13" customFormat="1" ht="57" x14ac:dyDescent="0.2">
      <c r="A15" s="12"/>
      <c r="B15" s="378" t="s">
        <v>72</v>
      </c>
      <c r="C15" s="358" t="s">
        <v>73</v>
      </c>
      <c r="D15" s="355"/>
      <c r="E15" s="353" t="s">
        <v>246</v>
      </c>
      <c r="F15" s="355"/>
      <c r="G15" s="354" t="s">
        <v>74</v>
      </c>
      <c r="H15" s="354" t="s">
        <v>75</v>
      </c>
      <c r="I15" s="343">
        <v>60</v>
      </c>
    </row>
    <row r="16" spans="1:14" s="13" customFormat="1" ht="57" x14ac:dyDescent="0.2">
      <c r="A16" s="12"/>
      <c r="B16" s="12" t="s">
        <v>76</v>
      </c>
      <c r="C16" s="358" t="s">
        <v>77</v>
      </c>
      <c r="D16" s="356"/>
      <c r="E16" s="353" t="s">
        <v>78</v>
      </c>
      <c r="F16" s="356"/>
      <c r="G16" s="354" t="s">
        <v>79</v>
      </c>
      <c r="H16" s="354"/>
      <c r="I16" s="343">
        <v>50</v>
      </c>
    </row>
    <row r="17" spans="1:9" s="13" customFormat="1" ht="69" hidden="1" customHeight="1" x14ac:dyDescent="0.2">
      <c r="A17" s="12"/>
      <c r="B17" s="343"/>
    </row>
    <row r="18" spans="1:9" s="13" customFormat="1" ht="74.25" hidden="1" customHeight="1" x14ac:dyDescent="0.2">
      <c r="A18" s="12"/>
      <c r="B18" s="343"/>
    </row>
    <row r="19" spans="1:9" s="13" customFormat="1" ht="58.5" hidden="1" customHeight="1" x14ac:dyDescent="0.2">
      <c r="A19" s="12"/>
      <c r="B19" s="343"/>
    </row>
    <row r="20" spans="1:9" s="13" customFormat="1" ht="29.25" hidden="1" customHeight="1" x14ac:dyDescent="0.2">
      <c r="A20" s="12"/>
      <c r="B20" s="343"/>
    </row>
    <row r="21" spans="1:9" s="13" customFormat="1" ht="24" hidden="1" customHeight="1" x14ac:dyDescent="0.2">
      <c r="A21" s="12"/>
      <c r="B21" s="343"/>
    </row>
    <row r="22" spans="1:9" s="13" customFormat="1" ht="32.25" hidden="1" customHeight="1" x14ac:dyDescent="0.2">
      <c r="A22" s="12"/>
      <c r="B22" s="343"/>
    </row>
    <row r="23" spans="1:9" s="13" customFormat="1" ht="27.75" hidden="1" customHeight="1" x14ac:dyDescent="0.2">
      <c r="A23" s="12"/>
      <c r="B23" s="343"/>
    </row>
    <row r="24" spans="1:9" s="13" customFormat="1" ht="31.5" hidden="1" customHeight="1" x14ac:dyDescent="0.2">
      <c r="A24" s="12"/>
      <c r="B24" s="343"/>
    </row>
    <row r="25" spans="1:9" s="13" customFormat="1" ht="24.75" hidden="1" customHeight="1" x14ac:dyDescent="0.2">
      <c r="A25" s="12"/>
      <c r="B25" s="343"/>
    </row>
    <row r="26" spans="1:9" s="13" customFormat="1" ht="23.25" hidden="1" customHeight="1" x14ac:dyDescent="0.2">
      <c r="A26" s="12"/>
      <c r="B26" s="343"/>
    </row>
    <row r="27" spans="1:9" s="13" customFormat="1" ht="14.25" hidden="1" customHeight="1" x14ac:dyDescent="0.2">
      <c r="A27" s="12"/>
      <c r="B27" s="343"/>
    </row>
    <row r="28" spans="1:9" s="13" customFormat="1" ht="15" hidden="1" x14ac:dyDescent="0.2">
      <c r="A28" s="12"/>
      <c r="B28" s="343"/>
    </row>
    <row r="29" spans="1:9" s="13" customFormat="1" ht="15" hidden="1" x14ac:dyDescent="0.2">
      <c r="A29" s="12"/>
      <c r="B29" s="343"/>
    </row>
    <row r="30" spans="1:9" s="14" customFormat="1" ht="15" x14ac:dyDescent="0.2">
      <c r="A30" s="10"/>
      <c r="B30" s="10"/>
      <c r="C30" s="359"/>
      <c r="D30" s="336"/>
      <c r="E30" s="337"/>
      <c r="F30" s="336"/>
      <c r="G30" s="338"/>
      <c r="H30" s="338"/>
      <c r="I30" s="345"/>
    </row>
    <row r="31" spans="1:9" s="11" customFormat="1" ht="15.75" customHeight="1" x14ac:dyDescent="0.2">
      <c r="A31" s="10"/>
      <c r="B31" s="10"/>
      <c r="C31" s="363" t="s">
        <v>80</v>
      </c>
      <c r="D31" s="365"/>
      <c r="E31" s="364" t="s">
        <v>69</v>
      </c>
      <c r="F31" s="364"/>
      <c r="G31" s="364" t="s">
        <v>70</v>
      </c>
      <c r="H31" s="364"/>
      <c r="I31" s="344">
        <f>SUM(I37:I41)</f>
        <v>180</v>
      </c>
    </row>
    <row r="32" spans="1:9" s="13" customFormat="1" ht="15" hidden="1" x14ac:dyDescent="0.2">
      <c r="A32" s="12"/>
      <c r="B32" s="12"/>
      <c r="C32" s="354"/>
      <c r="D32" s="355"/>
      <c r="E32" s="353"/>
      <c r="F32" s="355"/>
      <c r="G32" s="354"/>
      <c r="H32" s="354"/>
      <c r="I32" s="343">
        <v>30</v>
      </c>
    </row>
    <row r="33" spans="1:16" s="13" customFormat="1" ht="15" hidden="1" x14ac:dyDescent="0.2">
      <c r="A33" s="12"/>
      <c r="B33" s="12"/>
      <c r="C33" s="354"/>
      <c r="D33" s="356"/>
      <c r="E33" s="353"/>
      <c r="F33" s="356"/>
      <c r="G33" s="354"/>
      <c r="H33" s="354"/>
      <c r="I33" s="343">
        <v>30</v>
      </c>
    </row>
    <row r="34" spans="1:16" s="13" customFormat="1" ht="15" hidden="1" x14ac:dyDescent="0.2">
      <c r="A34" s="12"/>
      <c r="B34" s="12"/>
      <c r="C34" s="354"/>
      <c r="D34" s="356"/>
      <c r="E34" s="353"/>
      <c r="F34" s="356"/>
      <c r="G34" s="354"/>
      <c r="H34" s="354"/>
      <c r="I34" s="343">
        <v>30</v>
      </c>
    </row>
    <row r="35" spans="1:16" s="13" customFormat="1" ht="15" hidden="1" x14ac:dyDescent="0.2">
      <c r="A35" s="12"/>
      <c r="B35" s="12"/>
      <c r="C35" s="354"/>
      <c r="D35" s="356"/>
      <c r="E35" s="353"/>
      <c r="F35" s="356"/>
      <c r="G35" s="354"/>
      <c r="H35" s="354"/>
      <c r="I35" s="343">
        <v>30</v>
      </c>
    </row>
    <row r="36" spans="1:16" s="13" customFormat="1" ht="15" hidden="1" x14ac:dyDescent="0.2">
      <c r="A36" s="12"/>
      <c r="B36" s="12"/>
      <c r="C36" s="354"/>
      <c r="D36" s="356"/>
      <c r="E36" s="353"/>
      <c r="F36" s="356"/>
      <c r="G36" s="354"/>
      <c r="H36" s="354"/>
      <c r="I36" s="343">
        <v>30</v>
      </c>
    </row>
    <row r="37" spans="1:16" s="13" customFormat="1" ht="156.75" x14ac:dyDescent="0.2">
      <c r="A37" s="12"/>
      <c r="B37" s="358" t="s">
        <v>81</v>
      </c>
      <c r="C37" s="358" t="s">
        <v>82</v>
      </c>
      <c r="D37" s="356"/>
      <c r="E37" s="353" t="s">
        <v>83</v>
      </c>
      <c r="F37" s="356"/>
      <c r="G37" s="354" t="s">
        <v>84</v>
      </c>
      <c r="H37" s="354" t="s">
        <v>85</v>
      </c>
      <c r="I37" s="343">
        <v>30</v>
      </c>
    </row>
    <row r="38" spans="1:16" s="13" customFormat="1" ht="138" customHeight="1" x14ac:dyDescent="0.2">
      <c r="A38" s="12"/>
      <c r="B38" s="12" t="s">
        <v>86</v>
      </c>
      <c r="C38" s="393" t="s">
        <v>243</v>
      </c>
      <c r="D38" s="356"/>
      <c r="E38" s="394" t="s">
        <v>244</v>
      </c>
      <c r="F38" s="356"/>
      <c r="G38" s="395" t="s">
        <v>245</v>
      </c>
      <c r="H38" s="354"/>
      <c r="I38" s="343">
        <v>40</v>
      </c>
    </row>
    <row r="39" spans="1:16" s="13" customFormat="1" ht="42.75" x14ac:dyDescent="0.2">
      <c r="A39" s="12"/>
      <c r="B39" s="12" t="s">
        <v>87</v>
      </c>
      <c r="C39" s="358" t="s">
        <v>88</v>
      </c>
      <c r="D39" s="356"/>
      <c r="E39" s="358" t="s">
        <v>89</v>
      </c>
      <c r="F39" s="356"/>
      <c r="G39" s="358" t="s">
        <v>90</v>
      </c>
      <c r="H39" s="354"/>
      <c r="I39" s="343">
        <v>30</v>
      </c>
    </row>
    <row r="40" spans="1:16" s="13" customFormat="1" ht="71.25" x14ac:dyDescent="0.2">
      <c r="A40" s="12"/>
      <c r="B40" s="385" t="s">
        <v>91</v>
      </c>
      <c r="C40" s="358" t="s">
        <v>92</v>
      </c>
      <c r="D40" s="356"/>
      <c r="E40" s="358" t="s">
        <v>93</v>
      </c>
      <c r="F40" s="356"/>
      <c r="G40" s="358" t="s">
        <v>94</v>
      </c>
      <c r="H40" s="354" t="s">
        <v>95</v>
      </c>
      <c r="I40" s="343">
        <v>60</v>
      </c>
    </row>
    <row r="41" spans="1:16" s="382" customFormat="1" ht="42" customHeight="1" x14ac:dyDescent="0.2">
      <c r="A41" s="380"/>
      <c r="B41" s="12" t="s">
        <v>96</v>
      </c>
      <c r="C41" s="358" t="s">
        <v>97</v>
      </c>
      <c r="D41" s="356"/>
      <c r="E41" s="353" t="s">
        <v>98</v>
      </c>
      <c r="F41" s="356"/>
      <c r="G41" s="354" t="s">
        <v>99</v>
      </c>
      <c r="H41" s="354"/>
      <c r="I41" s="343">
        <v>20</v>
      </c>
    </row>
    <row r="42" spans="1:16" s="382" customFormat="1" ht="15" x14ac:dyDescent="0.2">
      <c r="A42" s="380"/>
      <c r="B42" s="12"/>
      <c r="C42" s="358"/>
      <c r="D42" s="357"/>
      <c r="E42" s="353"/>
      <c r="F42" s="357"/>
      <c r="G42" s="354"/>
      <c r="H42" s="381"/>
      <c r="I42" s="343"/>
    </row>
    <row r="43" spans="1:16" s="14" customFormat="1" ht="15" x14ac:dyDescent="0.2">
      <c r="A43" s="10"/>
      <c r="B43" s="10"/>
      <c r="C43" s="360"/>
      <c r="D43" s="338"/>
      <c r="E43" s="337"/>
      <c r="F43" s="338"/>
      <c r="G43" s="338"/>
      <c r="H43" s="338"/>
      <c r="I43" s="346"/>
    </row>
    <row r="44" spans="1:16" s="11" customFormat="1" ht="15.75" x14ac:dyDescent="0.2">
      <c r="A44" s="10"/>
      <c r="B44" s="10"/>
      <c r="C44" s="363" t="s">
        <v>100</v>
      </c>
      <c r="D44" s="363"/>
      <c r="E44" s="364" t="s">
        <v>69</v>
      </c>
      <c r="F44" s="364"/>
      <c r="G44" s="364" t="s">
        <v>70</v>
      </c>
      <c r="H44" s="364"/>
      <c r="I44" s="344">
        <f>SUM(I52:I53)</f>
        <v>110</v>
      </c>
      <c r="J44" s="14"/>
      <c r="K44" s="14"/>
      <c r="L44" s="14"/>
      <c r="M44" s="14"/>
      <c r="N44" s="14"/>
      <c r="O44" s="14"/>
      <c r="P44" s="14"/>
    </row>
    <row r="45" spans="1:16" s="13" customFormat="1" ht="15" hidden="1" x14ac:dyDescent="0.2">
      <c r="A45" s="12"/>
      <c r="B45" s="12"/>
      <c r="C45" s="354"/>
      <c r="D45" s="355"/>
      <c r="E45" s="353"/>
      <c r="F45" s="355"/>
      <c r="G45" s="354"/>
      <c r="H45" s="354"/>
      <c r="I45" s="343"/>
    </row>
    <row r="46" spans="1:16" s="13" customFormat="1" ht="15" hidden="1" x14ac:dyDescent="0.2">
      <c r="A46" s="12"/>
      <c r="B46" s="12"/>
      <c r="C46" s="354"/>
      <c r="D46" s="356"/>
      <c r="E46" s="353"/>
      <c r="F46" s="356"/>
      <c r="G46" s="354"/>
      <c r="H46" s="354"/>
      <c r="I46" s="343"/>
    </row>
    <row r="47" spans="1:16" s="13" customFormat="1" ht="15" hidden="1" x14ac:dyDescent="0.2">
      <c r="A47" s="12"/>
      <c r="B47" s="12"/>
      <c r="C47" s="354"/>
      <c r="D47" s="356"/>
      <c r="E47" s="354"/>
      <c r="F47" s="356"/>
      <c r="G47" s="354"/>
      <c r="H47" s="354"/>
      <c r="I47" s="343"/>
    </row>
    <row r="48" spans="1:16" s="13" customFormat="1" ht="15" hidden="1" x14ac:dyDescent="0.2">
      <c r="A48" s="12"/>
      <c r="B48" s="12"/>
      <c r="C48" s="354"/>
      <c r="D48" s="356"/>
      <c r="E48" s="353"/>
      <c r="F48" s="356"/>
      <c r="G48" s="354"/>
      <c r="H48" s="354"/>
      <c r="I48" s="343"/>
    </row>
    <row r="49" spans="1:16" s="13" customFormat="1" ht="15" hidden="1" x14ac:dyDescent="0.2">
      <c r="A49" s="12"/>
      <c r="B49" s="12"/>
      <c r="C49" s="354"/>
      <c r="D49" s="356"/>
      <c r="E49" s="353"/>
      <c r="F49" s="356"/>
      <c r="G49" s="354"/>
      <c r="H49" s="354"/>
      <c r="I49" s="343"/>
    </row>
    <row r="50" spans="1:16" s="13" customFormat="1" ht="15" hidden="1" x14ac:dyDescent="0.2">
      <c r="A50" s="12"/>
      <c r="B50" s="12"/>
      <c r="C50" s="354"/>
      <c r="D50" s="356"/>
      <c r="E50" s="353"/>
      <c r="F50" s="356"/>
      <c r="G50" s="354"/>
      <c r="H50" s="354"/>
      <c r="I50" s="343"/>
    </row>
    <row r="51" spans="1:16" s="13" customFormat="1" ht="15" hidden="1" x14ac:dyDescent="0.2">
      <c r="A51" s="12"/>
      <c r="B51" s="12"/>
      <c r="C51" s="354"/>
      <c r="D51" s="356"/>
      <c r="E51" s="353"/>
      <c r="F51" s="356"/>
      <c r="G51" s="354"/>
      <c r="H51" s="354"/>
      <c r="I51" s="343"/>
    </row>
    <row r="52" spans="1:16" s="13" customFormat="1" ht="185.25" x14ac:dyDescent="0.2">
      <c r="A52" s="12"/>
      <c r="B52" s="358" t="s">
        <v>101</v>
      </c>
      <c r="C52" s="358" t="s">
        <v>102</v>
      </c>
      <c r="D52" s="356"/>
      <c r="E52" s="353" t="s">
        <v>103</v>
      </c>
      <c r="F52" s="356"/>
      <c r="G52" s="354" t="s">
        <v>104</v>
      </c>
      <c r="H52" s="354" t="s">
        <v>105</v>
      </c>
      <c r="I52" s="343">
        <v>50</v>
      </c>
    </row>
    <row r="53" spans="1:16" s="13" customFormat="1" ht="144" customHeight="1" x14ac:dyDescent="0.2">
      <c r="A53" s="12"/>
      <c r="B53" s="358" t="s">
        <v>106</v>
      </c>
      <c r="C53" s="358" t="s">
        <v>100</v>
      </c>
      <c r="D53" s="356"/>
      <c r="E53" s="353" t="s">
        <v>107</v>
      </c>
      <c r="F53" s="356"/>
      <c r="G53" s="354" t="s">
        <v>108</v>
      </c>
      <c r="H53" s="354" t="s">
        <v>109</v>
      </c>
      <c r="I53" s="343">
        <v>60</v>
      </c>
    </row>
    <row r="54" spans="1:16" s="13" customFormat="1" ht="15" x14ac:dyDescent="0.2">
      <c r="A54" s="12"/>
      <c r="B54" s="12"/>
      <c r="C54" s="358"/>
      <c r="D54" s="356"/>
      <c r="E54" s="353"/>
      <c r="F54" s="356"/>
      <c r="G54" s="354"/>
      <c r="H54" s="354"/>
      <c r="I54" s="343"/>
    </row>
    <row r="55" spans="1:16" s="13" customFormat="1" ht="15" x14ac:dyDescent="0.2">
      <c r="A55" s="12"/>
      <c r="B55" s="12"/>
      <c r="C55" s="358"/>
      <c r="D55" s="356"/>
      <c r="E55" s="353"/>
      <c r="F55" s="356"/>
      <c r="G55" s="354"/>
      <c r="H55" s="354"/>
      <c r="I55" s="343"/>
    </row>
    <row r="56" spans="1:16" s="13" customFormat="1" ht="15" x14ac:dyDescent="0.2">
      <c r="A56" s="12"/>
      <c r="B56" s="12"/>
      <c r="C56" s="358"/>
      <c r="D56" s="356"/>
      <c r="E56" s="353"/>
      <c r="F56" s="356"/>
      <c r="G56" s="354"/>
      <c r="H56" s="354"/>
      <c r="I56" s="343"/>
    </row>
    <row r="57" spans="1:16" s="13" customFormat="1" ht="15" x14ac:dyDescent="0.2">
      <c r="A57" s="12"/>
      <c r="B57" s="12"/>
      <c r="C57" s="358"/>
      <c r="D57" s="356"/>
      <c r="E57" s="353"/>
      <c r="F57" s="356"/>
      <c r="G57" s="354"/>
      <c r="H57" s="354"/>
      <c r="I57" s="343"/>
    </row>
    <row r="58" spans="1:16" s="13" customFormat="1" ht="15" x14ac:dyDescent="0.2">
      <c r="A58" s="12"/>
      <c r="B58" s="12"/>
      <c r="C58" s="358"/>
      <c r="D58" s="356"/>
      <c r="E58" s="353"/>
      <c r="F58" s="356"/>
      <c r="G58" s="354"/>
      <c r="H58" s="354"/>
      <c r="I58" s="343"/>
    </row>
    <row r="59" spans="1:16" s="13" customFormat="1" ht="15" x14ac:dyDescent="0.2">
      <c r="A59" s="12"/>
      <c r="B59" s="12"/>
      <c r="C59" s="358"/>
      <c r="D59" s="357"/>
      <c r="E59" s="353"/>
      <c r="F59" s="357"/>
      <c r="G59" s="354"/>
      <c r="H59" s="354"/>
      <c r="I59" s="343"/>
    </row>
    <row r="60" spans="1:16" s="14" customFormat="1" ht="15" x14ac:dyDescent="0.2">
      <c r="A60" s="10"/>
      <c r="B60" s="10"/>
      <c r="C60" s="360"/>
      <c r="D60" s="339"/>
      <c r="E60" s="339"/>
      <c r="F60" s="339"/>
      <c r="G60" s="339"/>
      <c r="H60" s="339"/>
      <c r="I60" s="347"/>
    </row>
    <row r="61" spans="1:16" s="11" customFormat="1" ht="20.25" customHeight="1" x14ac:dyDescent="0.2">
      <c r="A61" s="10"/>
      <c r="B61" s="10"/>
      <c r="C61" s="363" t="s">
        <v>110</v>
      </c>
      <c r="D61" s="363"/>
      <c r="E61" s="364" t="s">
        <v>69</v>
      </c>
      <c r="F61" s="364"/>
      <c r="G61" s="364" t="s">
        <v>70</v>
      </c>
      <c r="H61" s="364"/>
      <c r="I61" s="344">
        <f>SUM(I65:I70)</f>
        <v>50</v>
      </c>
      <c r="J61" s="14"/>
      <c r="K61" s="14"/>
      <c r="L61" s="14"/>
      <c r="M61" s="14"/>
      <c r="N61" s="14"/>
      <c r="O61" s="14"/>
      <c r="P61" s="14"/>
    </row>
    <row r="62" spans="1:16" s="13" customFormat="1" ht="15" hidden="1" x14ac:dyDescent="0.2">
      <c r="A62" s="12"/>
      <c r="B62" s="12"/>
      <c r="C62" s="354"/>
      <c r="D62" s="355"/>
      <c r="E62" s="353"/>
      <c r="F62" s="355"/>
      <c r="G62" s="354"/>
      <c r="H62" s="354"/>
      <c r="I62" s="343">
        <v>30</v>
      </c>
    </row>
    <row r="63" spans="1:16" s="13" customFormat="1" ht="15" hidden="1" x14ac:dyDescent="0.2">
      <c r="A63" s="12"/>
      <c r="B63" s="12"/>
      <c r="C63" s="354"/>
      <c r="D63" s="356"/>
      <c r="E63" s="353"/>
      <c r="F63" s="356"/>
      <c r="G63" s="354"/>
      <c r="H63" s="354"/>
      <c r="I63" s="343">
        <v>30</v>
      </c>
    </row>
    <row r="64" spans="1:16" s="13" customFormat="1" ht="15" hidden="1" x14ac:dyDescent="0.2">
      <c r="A64" s="12"/>
      <c r="B64" s="12"/>
      <c r="C64" s="354"/>
      <c r="D64" s="356"/>
      <c r="E64" s="353"/>
      <c r="F64" s="356"/>
      <c r="G64" s="354"/>
      <c r="H64" s="354"/>
      <c r="I64" s="343">
        <v>30</v>
      </c>
    </row>
    <row r="65" spans="1:9" s="13" customFormat="1" ht="42.75" x14ac:dyDescent="0.2">
      <c r="A65" s="12"/>
      <c r="B65" s="358" t="s">
        <v>111</v>
      </c>
      <c r="C65" s="358" t="s">
        <v>110</v>
      </c>
      <c r="D65" s="356"/>
      <c r="E65" s="353" t="s">
        <v>112</v>
      </c>
      <c r="F65" s="356"/>
      <c r="G65" s="354" t="s">
        <v>113</v>
      </c>
      <c r="H65" s="354" t="s">
        <v>114</v>
      </c>
      <c r="I65" s="343">
        <v>20</v>
      </c>
    </row>
    <row r="66" spans="1:9" s="13" customFormat="1" ht="57" x14ac:dyDescent="0.2">
      <c r="A66" s="12"/>
      <c r="B66" s="12" t="s">
        <v>115</v>
      </c>
      <c r="C66" s="358" t="s">
        <v>116</v>
      </c>
      <c r="D66" s="356"/>
      <c r="E66" s="353" t="s">
        <v>117</v>
      </c>
      <c r="F66" s="356"/>
      <c r="G66" s="354" t="s">
        <v>118</v>
      </c>
      <c r="H66" s="354"/>
      <c r="I66" s="343">
        <v>5</v>
      </c>
    </row>
    <row r="67" spans="1:9" s="13" customFormat="1" ht="85.5" x14ac:dyDescent="0.2">
      <c r="A67" s="12"/>
      <c r="B67" s="12" t="s">
        <v>119</v>
      </c>
      <c r="C67" s="358" t="s">
        <v>120</v>
      </c>
      <c r="D67" s="356"/>
      <c r="E67" s="353" t="s">
        <v>121</v>
      </c>
      <c r="F67" s="356"/>
      <c r="G67" s="354" t="s">
        <v>122</v>
      </c>
      <c r="H67" s="354"/>
      <c r="I67" s="343">
        <v>5</v>
      </c>
    </row>
    <row r="68" spans="1:9" s="13" customFormat="1" ht="114" x14ac:dyDescent="0.2">
      <c r="A68" s="12"/>
      <c r="B68" s="12" t="s">
        <v>123</v>
      </c>
      <c r="C68" s="358" t="s">
        <v>124</v>
      </c>
      <c r="D68" s="356"/>
      <c r="E68" s="353" t="s">
        <v>125</v>
      </c>
      <c r="F68" s="356"/>
      <c r="G68" s="354" t="s">
        <v>126</v>
      </c>
      <c r="H68" s="354"/>
      <c r="I68" s="343">
        <v>5</v>
      </c>
    </row>
    <row r="69" spans="1:9" s="13" customFormat="1" ht="57" x14ac:dyDescent="0.2">
      <c r="A69" s="12"/>
      <c r="B69" s="12" t="s">
        <v>127</v>
      </c>
      <c r="C69" s="358" t="s">
        <v>128</v>
      </c>
      <c r="D69" s="356"/>
      <c r="E69" s="353" t="s">
        <v>129</v>
      </c>
      <c r="F69" s="356"/>
      <c r="G69" s="354" t="s">
        <v>130</v>
      </c>
      <c r="H69" s="354"/>
      <c r="I69" s="343">
        <v>10</v>
      </c>
    </row>
    <row r="70" spans="1:9" s="13" customFormat="1" ht="57" x14ac:dyDescent="0.2">
      <c r="A70" s="12"/>
      <c r="B70" s="358" t="s">
        <v>131</v>
      </c>
      <c r="C70" s="358" t="s">
        <v>132</v>
      </c>
      <c r="D70" s="356"/>
      <c r="E70" s="353" t="s">
        <v>133</v>
      </c>
      <c r="F70" s="356"/>
      <c r="G70" s="354" t="s">
        <v>134</v>
      </c>
      <c r="H70" s="354" t="s">
        <v>135</v>
      </c>
      <c r="I70" s="343">
        <v>5</v>
      </c>
    </row>
    <row r="71" spans="1:9" s="13" customFormat="1" ht="15" x14ac:dyDescent="0.2">
      <c r="A71" s="12"/>
      <c r="B71" s="12"/>
      <c r="C71" s="358"/>
      <c r="D71" s="356"/>
      <c r="E71" s="353"/>
      <c r="F71" s="356"/>
      <c r="G71" s="354"/>
      <c r="H71" s="354"/>
      <c r="I71" s="343"/>
    </row>
    <row r="72" spans="1:9" s="13" customFormat="1" ht="15" x14ac:dyDescent="0.2">
      <c r="A72" s="12"/>
      <c r="B72" s="12"/>
      <c r="C72" s="358"/>
      <c r="D72" s="356"/>
      <c r="E72" s="353"/>
      <c r="F72" s="356"/>
      <c r="G72" s="354"/>
      <c r="H72" s="354"/>
      <c r="I72" s="343"/>
    </row>
    <row r="73" spans="1:9" s="13" customFormat="1" ht="15" x14ac:dyDescent="0.2">
      <c r="A73" s="12"/>
      <c r="B73" s="12"/>
      <c r="C73" s="358"/>
      <c r="D73" s="356"/>
      <c r="E73" s="353"/>
      <c r="F73" s="356"/>
      <c r="G73" s="354"/>
      <c r="H73" s="354"/>
      <c r="I73" s="343"/>
    </row>
    <row r="74" spans="1:9" s="13" customFormat="1" ht="15" x14ac:dyDescent="0.2">
      <c r="A74" s="12"/>
      <c r="B74" s="12"/>
      <c r="C74" s="358"/>
      <c r="D74" s="356"/>
      <c r="E74" s="353"/>
      <c r="F74" s="356"/>
      <c r="G74" s="354"/>
      <c r="H74" s="354"/>
      <c r="I74" s="343"/>
    </row>
    <row r="75" spans="1:9" s="13" customFormat="1" ht="15" x14ac:dyDescent="0.2">
      <c r="A75" s="12"/>
      <c r="B75" s="12"/>
      <c r="C75" s="358"/>
      <c r="D75" s="356"/>
      <c r="E75" s="353"/>
      <c r="F75" s="356"/>
      <c r="G75" s="354"/>
      <c r="H75" s="354"/>
      <c r="I75" s="343"/>
    </row>
    <row r="76" spans="1:9" s="13" customFormat="1" ht="15" x14ac:dyDescent="0.2">
      <c r="A76" s="12"/>
      <c r="B76" s="12"/>
      <c r="C76" s="358"/>
      <c r="D76" s="357"/>
      <c r="E76" s="353"/>
      <c r="F76" s="357"/>
      <c r="G76" s="354"/>
      <c r="H76" s="354"/>
      <c r="I76" s="343"/>
    </row>
    <row r="77" spans="1:9" s="14" customFormat="1" ht="15" x14ac:dyDescent="0.2">
      <c r="A77" s="10"/>
      <c r="B77" s="10"/>
      <c r="C77" s="360"/>
      <c r="D77" s="339"/>
      <c r="E77" s="339"/>
      <c r="F77" s="339"/>
      <c r="G77" s="339"/>
      <c r="H77" s="339"/>
      <c r="I77" s="347"/>
    </row>
    <row r="78" spans="1:9" s="11" customFormat="1" ht="15.75" x14ac:dyDescent="0.2">
      <c r="A78" s="10"/>
      <c r="B78" s="10"/>
      <c r="C78" s="363" t="s">
        <v>136</v>
      </c>
      <c r="D78" s="363"/>
      <c r="E78" s="364" t="s">
        <v>69</v>
      </c>
      <c r="F78" s="364"/>
      <c r="G78" s="364" t="s">
        <v>70</v>
      </c>
      <c r="H78" s="364"/>
      <c r="I78" s="344">
        <f>SUM(I81:I88)</f>
        <v>230</v>
      </c>
    </row>
    <row r="79" spans="1:9" s="13" customFormat="1" ht="15" hidden="1" x14ac:dyDescent="0.2">
      <c r="A79" s="12"/>
      <c r="B79" s="12"/>
      <c r="C79" s="354"/>
      <c r="D79" s="355"/>
      <c r="E79" s="353"/>
      <c r="F79" s="355"/>
      <c r="G79" s="354"/>
      <c r="H79" s="354"/>
      <c r="I79" s="343">
        <v>30</v>
      </c>
    </row>
    <row r="80" spans="1:9" s="13" customFormat="1" ht="15" hidden="1" x14ac:dyDescent="0.2">
      <c r="A80" s="12"/>
      <c r="B80" s="12"/>
      <c r="C80" s="354"/>
      <c r="D80" s="356"/>
      <c r="E80" s="353"/>
      <c r="F80" s="356"/>
      <c r="G80" s="354"/>
      <c r="H80" s="354"/>
      <c r="I80" s="343">
        <v>30</v>
      </c>
    </row>
    <row r="81" spans="1:16" s="13" customFormat="1" ht="28.5" x14ac:dyDescent="0.2">
      <c r="A81" s="12"/>
      <c r="B81" s="12" t="s">
        <v>137</v>
      </c>
      <c r="C81" s="358" t="s">
        <v>138</v>
      </c>
      <c r="D81" s="356"/>
      <c r="E81" s="353" t="s">
        <v>139</v>
      </c>
      <c r="F81" s="356"/>
      <c r="G81" s="354" t="s">
        <v>140</v>
      </c>
      <c r="H81" s="354"/>
      <c r="I81" s="343">
        <v>20</v>
      </c>
    </row>
    <row r="82" spans="1:16" s="13" customFormat="1" ht="99.75" x14ac:dyDescent="0.2">
      <c r="A82" s="12"/>
      <c r="B82" s="358" t="s">
        <v>141</v>
      </c>
      <c r="C82" s="358" t="s">
        <v>142</v>
      </c>
      <c r="D82" s="356"/>
      <c r="E82" s="353" t="s">
        <v>143</v>
      </c>
      <c r="F82" s="356"/>
      <c r="G82" s="354" t="s">
        <v>144</v>
      </c>
      <c r="H82" s="354" t="s">
        <v>145</v>
      </c>
      <c r="I82" s="343">
        <v>50</v>
      </c>
    </row>
    <row r="83" spans="1:16" s="13" customFormat="1" ht="57" x14ac:dyDescent="0.2">
      <c r="A83" s="12"/>
      <c r="B83" s="12" t="s">
        <v>146</v>
      </c>
      <c r="C83" s="354" t="s">
        <v>147</v>
      </c>
      <c r="D83" s="356"/>
      <c r="E83" s="353" t="s">
        <v>148</v>
      </c>
      <c r="F83" s="356"/>
      <c r="G83" s="354" t="s">
        <v>149</v>
      </c>
      <c r="H83" s="354"/>
      <c r="I83" s="343">
        <v>30</v>
      </c>
    </row>
    <row r="84" spans="1:16" s="13" customFormat="1" ht="85.5" x14ac:dyDescent="0.2">
      <c r="A84" s="12"/>
      <c r="B84" s="12" t="s">
        <v>150</v>
      </c>
      <c r="C84" s="358" t="s">
        <v>151</v>
      </c>
      <c r="D84" s="356"/>
      <c r="E84" s="353" t="s">
        <v>152</v>
      </c>
      <c r="F84" s="356"/>
      <c r="G84" s="354" t="s">
        <v>153</v>
      </c>
      <c r="H84" s="354"/>
      <c r="I84" s="343">
        <v>20</v>
      </c>
    </row>
    <row r="85" spans="1:16" s="13" customFormat="1" ht="57" x14ac:dyDescent="0.2">
      <c r="A85" s="12"/>
      <c r="B85" s="12" t="s">
        <v>154</v>
      </c>
      <c r="C85" s="358" t="s">
        <v>155</v>
      </c>
      <c r="D85" s="356"/>
      <c r="E85" s="353" t="s">
        <v>156</v>
      </c>
      <c r="F85" s="356"/>
      <c r="G85" s="354" t="s">
        <v>157</v>
      </c>
      <c r="H85" s="354"/>
      <c r="I85" s="343">
        <v>30</v>
      </c>
    </row>
    <row r="86" spans="1:16" s="13" customFormat="1" ht="142.5" x14ac:dyDescent="0.2">
      <c r="A86" s="12"/>
      <c r="B86" s="12" t="s">
        <v>158</v>
      </c>
      <c r="C86" s="358" t="s">
        <v>159</v>
      </c>
      <c r="D86" s="356"/>
      <c r="E86" s="353" t="s">
        <v>160</v>
      </c>
      <c r="F86" s="356"/>
      <c r="G86" s="354" t="s">
        <v>161</v>
      </c>
      <c r="H86" s="354"/>
      <c r="I86" s="343">
        <v>30</v>
      </c>
    </row>
    <row r="87" spans="1:16" s="13" customFormat="1" ht="99.75" x14ac:dyDescent="0.2">
      <c r="A87" s="12"/>
      <c r="B87" s="12" t="s">
        <v>162</v>
      </c>
      <c r="C87" s="358" t="s">
        <v>163</v>
      </c>
      <c r="D87" s="356"/>
      <c r="E87" s="353" t="s">
        <v>164</v>
      </c>
      <c r="F87" s="356"/>
      <c r="G87" s="354" t="s">
        <v>165</v>
      </c>
      <c r="H87" s="387"/>
      <c r="I87" s="386">
        <v>20</v>
      </c>
    </row>
    <row r="88" spans="1:16" s="13" customFormat="1" ht="123.75" customHeight="1" x14ac:dyDescent="0.2">
      <c r="A88" s="12"/>
      <c r="B88" s="12" t="s">
        <v>166</v>
      </c>
      <c r="C88" s="358" t="s">
        <v>167</v>
      </c>
      <c r="D88" s="356"/>
      <c r="E88" s="353" t="s">
        <v>168</v>
      </c>
      <c r="F88" s="356"/>
      <c r="G88" s="354" t="s">
        <v>169</v>
      </c>
      <c r="H88" s="354"/>
      <c r="I88" s="343">
        <v>30</v>
      </c>
    </row>
    <row r="89" spans="1:16" s="13" customFormat="1" ht="15" x14ac:dyDescent="0.2">
      <c r="A89" s="12"/>
      <c r="B89" s="12"/>
      <c r="C89" s="358"/>
      <c r="D89" s="356"/>
      <c r="E89" s="353"/>
      <c r="F89" s="356"/>
      <c r="G89" s="354"/>
      <c r="H89" s="354"/>
      <c r="I89" s="343"/>
    </row>
    <row r="90" spans="1:16" s="13" customFormat="1" ht="15" hidden="1" x14ac:dyDescent="0.2">
      <c r="A90" s="12"/>
      <c r="B90" s="12"/>
      <c r="C90" s="358"/>
      <c r="D90" s="356"/>
      <c r="E90" s="353"/>
      <c r="F90" s="356"/>
      <c r="G90" s="354"/>
      <c r="H90" s="354"/>
      <c r="I90" s="343"/>
    </row>
    <row r="91" spans="1:16" s="13" customFormat="1" ht="15" hidden="1" x14ac:dyDescent="0.2">
      <c r="A91" s="12"/>
      <c r="B91" s="12"/>
      <c r="C91" s="358"/>
      <c r="D91" s="356"/>
      <c r="E91" s="353"/>
      <c r="F91" s="356"/>
      <c r="G91" s="354"/>
      <c r="H91" s="354"/>
      <c r="I91" s="343"/>
    </row>
    <row r="92" spans="1:16" s="13" customFormat="1" ht="15" hidden="1" x14ac:dyDescent="0.2">
      <c r="A92" s="12"/>
      <c r="B92" s="12"/>
      <c r="C92" s="358"/>
      <c r="D92" s="356"/>
      <c r="E92" s="353"/>
      <c r="F92" s="356"/>
      <c r="G92" s="354"/>
      <c r="H92" s="354"/>
      <c r="I92" s="343"/>
    </row>
    <row r="93" spans="1:16" s="13" customFormat="1" ht="15" x14ac:dyDescent="0.2">
      <c r="A93" s="12"/>
      <c r="B93" s="12"/>
      <c r="C93" s="358"/>
      <c r="D93" s="357"/>
      <c r="E93" s="353"/>
      <c r="F93" s="357"/>
      <c r="G93" s="354"/>
      <c r="H93" s="354"/>
      <c r="I93" s="343"/>
    </row>
    <row r="94" spans="1:16" s="14" customFormat="1" ht="15" x14ac:dyDescent="0.2">
      <c r="A94" s="10"/>
      <c r="B94" s="10"/>
      <c r="C94" s="360"/>
      <c r="D94" s="339"/>
      <c r="E94" s="339"/>
      <c r="F94" s="339"/>
      <c r="G94" s="339"/>
      <c r="H94" s="339"/>
      <c r="I94" s="348"/>
    </row>
    <row r="95" spans="1:16" s="11" customFormat="1" ht="15.75" x14ac:dyDescent="0.2">
      <c r="A95" s="10"/>
      <c r="B95" s="10"/>
      <c r="C95" s="379" t="s">
        <v>170</v>
      </c>
      <c r="D95" s="363"/>
      <c r="E95" s="364" t="s">
        <v>69</v>
      </c>
      <c r="F95" s="364"/>
      <c r="G95" s="364" t="s">
        <v>70</v>
      </c>
      <c r="H95" s="364"/>
      <c r="I95" s="344">
        <f>SUM(I96:I104)</f>
        <v>290</v>
      </c>
      <c r="J95" s="14"/>
      <c r="K95" s="14"/>
      <c r="L95" s="14"/>
      <c r="M95" s="14"/>
      <c r="N95" s="14"/>
      <c r="O95" s="14"/>
      <c r="P95" s="14"/>
    </row>
    <row r="96" spans="1:16" s="13" customFormat="1" ht="85.5" x14ac:dyDescent="0.2">
      <c r="A96" s="12"/>
      <c r="B96" s="388" t="s">
        <v>171</v>
      </c>
      <c r="C96" s="358" t="s">
        <v>172</v>
      </c>
      <c r="D96" s="355"/>
      <c r="E96" s="353" t="s">
        <v>173</v>
      </c>
      <c r="F96" s="355"/>
      <c r="G96" s="354" t="s">
        <v>174</v>
      </c>
      <c r="H96" s="354" t="s">
        <v>175</v>
      </c>
      <c r="I96" s="343">
        <v>70</v>
      </c>
    </row>
    <row r="97" spans="1:9" s="382" customFormat="1" ht="85.5" x14ac:dyDescent="0.2">
      <c r="A97" s="380"/>
      <c r="B97" s="389"/>
      <c r="C97" s="358" t="s">
        <v>176</v>
      </c>
      <c r="D97" s="383"/>
      <c r="E97" s="353" t="s">
        <v>177</v>
      </c>
      <c r="F97" s="383"/>
      <c r="G97" s="354" t="s">
        <v>178</v>
      </c>
      <c r="H97" s="354"/>
      <c r="I97" s="343">
        <v>20</v>
      </c>
    </row>
    <row r="98" spans="1:9" s="382" customFormat="1" ht="15" x14ac:dyDescent="0.2">
      <c r="A98" s="380"/>
      <c r="B98" s="358"/>
      <c r="C98" s="358"/>
      <c r="D98" s="383"/>
      <c r="E98" s="353"/>
      <c r="F98" s="383"/>
      <c r="G98" s="354"/>
      <c r="H98" s="354"/>
      <c r="I98" s="343"/>
    </row>
    <row r="99" spans="1:9" s="382" customFormat="1" ht="42.75" x14ac:dyDescent="0.2">
      <c r="A99" s="380"/>
      <c r="B99" s="358" t="s">
        <v>179</v>
      </c>
      <c r="C99" s="358" t="s">
        <v>180</v>
      </c>
      <c r="D99" s="356"/>
      <c r="E99" s="353" t="s">
        <v>181</v>
      </c>
      <c r="F99" s="383"/>
      <c r="G99" s="354" t="s">
        <v>182</v>
      </c>
      <c r="H99" s="354" t="s">
        <v>183</v>
      </c>
      <c r="I99" s="343">
        <v>20</v>
      </c>
    </row>
    <row r="100" spans="1:9" s="13" customFormat="1" ht="42.75" x14ac:dyDescent="0.2">
      <c r="A100" s="12"/>
      <c r="B100" s="358" t="s">
        <v>184</v>
      </c>
      <c r="C100" s="358" t="s">
        <v>185</v>
      </c>
      <c r="D100" s="356"/>
      <c r="E100" s="353" t="s">
        <v>186</v>
      </c>
      <c r="F100" s="383"/>
      <c r="G100" s="354" t="s">
        <v>187</v>
      </c>
      <c r="H100" s="354" t="s">
        <v>188</v>
      </c>
      <c r="I100" s="343">
        <v>70</v>
      </c>
    </row>
    <row r="101" spans="1:9" s="13" customFormat="1" ht="15" x14ac:dyDescent="0.2">
      <c r="A101" s="12"/>
      <c r="B101" s="358"/>
      <c r="C101" s="358"/>
      <c r="D101" s="356"/>
      <c r="E101" s="353"/>
      <c r="F101" s="356"/>
      <c r="G101" s="354"/>
      <c r="H101" s="354"/>
      <c r="I101" s="343"/>
    </row>
    <row r="102" spans="1:9" s="13" customFormat="1" ht="128.25" x14ac:dyDescent="0.2">
      <c r="A102" s="12"/>
      <c r="B102" s="390" t="s">
        <v>189</v>
      </c>
      <c r="C102" s="358" t="s">
        <v>190</v>
      </c>
      <c r="D102" s="356"/>
      <c r="E102" s="353" t="s">
        <v>191</v>
      </c>
      <c r="F102" s="356"/>
      <c r="G102" s="354" t="s">
        <v>192</v>
      </c>
      <c r="H102" s="354" t="s">
        <v>193</v>
      </c>
      <c r="I102" s="343">
        <v>50</v>
      </c>
    </row>
    <row r="103" spans="1:9" s="13" customFormat="1" ht="70.5" customHeight="1" x14ac:dyDescent="0.2">
      <c r="A103" s="12"/>
      <c r="B103" s="358" t="s">
        <v>194</v>
      </c>
      <c r="C103" s="358" t="s">
        <v>195</v>
      </c>
      <c r="D103" s="356"/>
      <c r="E103" s="353" t="s">
        <v>247</v>
      </c>
      <c r="F103" s="356"/>
      <c r="G103" s="354" t="s">
        <v>196</v>
      </c>
      <c r="H103" s="354" t="s">
        <v>197</v>
      </c>
      <c r="I103" s="343">
        <v>30</v>
      </c>
    </row>
    <row r="104" spans="1:9" s="13" customFormat="1" ht="28.5" x14ac:dyDescent="0.2">
      <c r="A104" s="12"/>
      <c r="B104" s="358" t="s">
        <v>198</v>
      </c>
      <c r="C104" s="358" t="s">
        <v>199</v>
      </c>
      <c r="D104" s="356"/>
      <c r="E104" s="353" t="s">
        <v>200</v>
      </c>
      <c r="F104" s="356"/>
      <c r="G104" s="354" t="s">
        <v>201</v>
      </c>
      <c r="H104" s="354"/>
      <c r="I104" s="343">
        <v>30</v>
      </c>
    </row>
    <row r="105" spans="1:9" s="13" customFormat="1" ht="28.5" x14ac:dyDescent="0.2">
      <c r="A105" s="12"/>
      <c r="B105" s="358" t="s">
        <v>202</v>
      </c>
      <c r="C105" s="358" t="s">
        <v>203</v>
      </c>
      <c r="D105" s="355"/>
      <c r="E105" s="353" t="s">
        <v>204</v>
      </c>
      <c r="F105" s="355"/>
      <c r="G105" s="354" t="s">
        <v>205</v>
      </c>
      <c r="H105" s="354" t="s">
        <v>206</v>
      </c>
      <c r="I105" s="343">
        <v>30</v>
      </c>
    </row>
    <row r="106" spans="1:9" s="13" customFormat="1" ht="15" hidden="1" x14ac:dyDescent="0.2">
      <c r="A106" s="12"/>
      <c r="B106" s="12"/>
      <c r="C106" s="354"/>
      <c r="D106" s="356"/>
      <c r="E106" s="353"/>
      <c r="F106" s="356"/>
      <c r="G106" s="354"/>
      <c r="H106" s="354"/>
      <c r="I106" s="343"/>
    </row>
    <row r="107" spans="1:9" s="13" customFormat="1" ht="15" hidden="1" x14ac:dyDescent="0.2">
      <c r="A107" s="12"/>
      <c r="B107" s="12"/>
      <c r="C107" s="354"/>
      <c r="D107" s="356"/>
      <c r="E107" s="353"/>
      <c r="F107" s="356"/>
      <c r="G107" s="354"/>
      <c r="H107" s="354"/>
      <c r="I107" s="343"/>
    </row>
    <row r="108" spans="1:9" s="13" customFormat="1" ht="15" hidden="1" x14ac:dyDescent="0.2">
      <c r="A108" s="12"/>
      <c r="B108" s="12"/>
      <c r="C108" s="358"/>
      <c r="D108" s="356"/>
      <c r="E108" s="353"/>
      <c r="F108" s="356"/>
      <c r="G108" s="354"/>
      <c r="H108" s="354"/>
      <c r="I108" s="343"/>
    </row>
    <row r="109" spans="1:9" s="13" customFormat="1" ht="15" hidden="1" x14ac:dyDescent="0.2">
      <c r="A109" s="12"/>
      <c r="B109" s="12"/>
      <c r="C109" s="358"/>
      <c r="D109" s="356"/>
      <c r="E109" s="353"/>
      <c r="F109" s="356"/>
      <c r="G109" s="354"/>
      <c r="H109" s="354"/>
      <c r="I109" s="343"/>
    </row>
    <row r="110" spans="1:9" s="13" customFormat="1" ht="15" hidden="1" x14ac:dyDescent="0.2">
      <c r="A110" s="12"/>
      <c r="B110" s="12"/>
      <c r="C110" s="358"/>
      <c r="D110" s="356"/>
      <c r="E110" s="353"/>
      <c r="F110" s="356"/>
      <c r="G110" s="354"/>
      <c r="H110" s="354"/>
      <c r="I110" s="343"/>
    </row>
    <row r="111" spans="1:9" s="13" customFormat="1" ht="15" hidden="1" x14ac:dyDescent="0.2">
      <c r="A111" s="12"/>
      <c r="B111" s="12"/>
      <c r="C111" s="358"/>
      <c r="D111" s="357"/>
      <c r="E111" s="353"/>
      <c r="F111" s="357"/>
      <c r="G111" s="354"/>
      <c r="H111" s="354"/>
      <c r="I111" s="343"/>
    </row>
    <row r="112" spans="1:9" s="14" customFormat="1" hidden="1" x14ac:dyDescent="0.2">
      <c r="A112" s="10"/>
      <c r="B112" s="10"/>
      <c r="C112" s="361"/>
      <c r="D112" s="340"/>
      <c r="E112" s="340"/>
      <c r="F112" s="340"/>
      <c r="G112" s="340"/>
      <c r="H112" s="340"/>
      <c r="I112" s="349"/>
    </row>
    <row r="113" spans="1:16" s="11" customFormat="1" ht="15.75" hidden="1" x14ac:dyDescent="0.2">
      <c r="A113" s="10"/>
      <c r="B113" s="10"/>
      <c r="C113" s="363"/>
      <c r="D113" s="363"/>
      <c r="E113" s="364" t="s">
        <v>69</v>
      </c>
      <c r="F113" s="364"/>
      <c r="G113" s="364" t="s">
        <v>70</v>
      </c>
      <c r="H113" s="364"/>
      <c r="I113" s="344"/>
      <c r="J113" s="14"/>
      <c r="K113" s="14"/>
      <c r="L113" s="14"/>
      <c r="M113" s="14"/>
      <c r="N113" s="14"/>
      <c r="O113" s="14"/>
      <c r="P113" s="14"/>
    </row>
    <row r="114" spans="1:16" s="13" customFormat="1" ht="15" hidden="1" x14ac:dyDescent="0.2">
      <c r="A114" s="12"/>
      <c r="B114" s="12"/>
      <c r="C114" s="354"/>
      <c r="D114" s="355"/>
      <c r="E114" s="353"/>
      <c r="F114" s="355"/>
      <c r="G114" s="354"/>
      <c r="H114" s="354"/>
      <c r="I114" s="343"/>
    </row>
    <row r="115" spans="1:16" s="13" customFormat="1" ht="45" hidden="1" customHeight="1" x14ac:dyDescent="0.2">
      <c r="A115" s="12"/>
      <c r="B115" s="12"/>
      <c r="C115" s="354"/>
      <c r="D115" s="356"/>
      <c r="E115" s="353"/>
      <c r="F115" s="356"/>
      <c r="G115" s="354"/>
      <c r="H115" s="354"/>
      <c r="I115" s="343"/>
    </row>
    <row r="116" spans="1:16" s="13" customFormat="1" ht="15" hidden="1" x14ac:dyDescent="0.2">
      <c r="A116" s="12"/>
      <c r="B116" s="12"/>
      <c r="C116" s="358"/>
      <c r="D116" s="356"/>
      <c r="E116" s="353"/>
      <c r="F116" s="356"/>
      <c r="G116" s="354"/>
      <c r="H116" s="354"/>
      <c r="I116" s="343"/>
    </row>
    <row r="117" spans="1:16" s="13" customFormat="1" ht="15" hidden="1" x14ac:dyDescent="0.2">
      <c r="A117" s="12"/>
      <c r="B117" s="12"/>
      <c r="C117" s="354"/>
      <c r="D117" s="356"/>
      <c r="E117" s="353"/>
      <c r="F117" s="356"/>
      <c r="G117" s="354"/>
      <c r="H117" s="354"/>
      <c r="I117" s="343"/>
    </row>
    <row r="118" spans="1:16" s="13" customFormat="1" ht="15" hidden="1" x14ac:dyDescent="0.2">
      <c r="A118" s="12"/>
      <c r="B118" s="12"/>
      <c r="C118" s="354"/>
      <c r="D118" s="356"/>
      <c r="E118" s="353"/>
      <c r="F118" s="356"/>
      <c r="G118" s="354"/>
      <c r="H118" s="354"/>
      <c r="I118" s="343"/>
    </row>
    <row r="119" spans="1:16" s="13" customFormat="1" ht="15" hidden="1" x14ac:dyDescent="0.2">
      <c r="A119" s="12"/>
      <c r="B119" s="12"/>
      <c r="C119" s="354"/>
      <c r="D119" s="356"/>
      <c r="E119" s="353"/>
      <c r="F119" s="356"/>
      <c r="G119" s="354"/>
      <c r="H119" s="354"/>
      <c r="I119" s="343"/>
    </row>
    <row r="120" spans="1:16" s="13" customFormat="1" ht="15" hidden="1" x14ac:dyDescent="0.2">
      <c r="A120" s="12"/>
      <c r="B120" s="12"/>
      <c r="C120" s="354"/>
      <c r="D120" s="356"/>
      <c r="E120" s="353"/>
      <c r="F120" s="356"/>
      <c r="G120" s="354"/>
      <c r="H120" s="354"/>
      <c r="I120" s="343"/>
    </row>
    <row r="121" spans="1:16" s="13" customFormat="1" ht="15" hidden="1" x14ac:dyDescent="0.2">
      <c r="A121" s="12"/>
      <c r="B121" s="12"/>
      <c r="C121" s="358"/>
      <c r="D121" s="356"/>
      <c r="E121" s="353"/>
      <c r="F121" s="356"/>
      <c r="G121" s="354"/>
      <c r="H121" s="354"/>
      <c r="I121" s="343"/>
    </row>
    <row r="122" spans="1:16" s="13" customFormat="1" ht="15" hidden="1" x14ac:dyDescent="0.2">
      <c r="A122" s="12"/>
      <c r="B122" s="12"/>
      <c r="C122" s="358"/>
      <c r="D122" s="356"/>
      <c r="E122" s="353"/>
      <c r="F122" s="356"/>
      <c r="G122" s="354"/>
      <c r="H122" s="354"/>
      <c r="I122" s="343"/>
    </row>
    <row r="123" spans="1:16" s="13" customFormat="1" ht="15" hidden="1" x14ac:dyDescent="0.2">
      <c r="A123" s="12"/>
      <c r="B123" s="12"/>
      <c r="C123" s="358"/>
      <c r="D123" s="356"/>
      <c r="E123" s="353"/>
      <c r="F123" s="356"/>
      <c r="G123" s="354"/>
      <c r="H123" s="354"/>
      <c r="I123" s="343"/>
    </row>
    <row r="124" spans="1:16" s="13" customFormat="1" ht="15" hidden="1" x14ac:dyDescent="0.2">
      <c r="A124" s="12"/>
      <c r="B124" s="12"/>
      <c r="C124" s="358"/>
      <c r="D124" s="356"/>
      <c r="E124" s="353"/>
      <c r="F124" s="356"/>
      <c r="G124" s="354"/>
      <c r="H124" s="354"/>
      <c r="I124" s="343"/>
    </row>
    <row r="125" spans="1:16" s="13" customFormat="1" ht="15" hidden="1" x14ac:dyDescent="0.2">
      <c r="A125" s="12"/>
      <c r="B125" s="12"/>
      <c r="C125" s="358"/>
      <c r="D125" s="356"/>
      <c r="E125" s="353"/>
      <c r="F125" s="356"/>
      <c r="G125" s="354"/>
      <c r="H125" s="354"/>
      <c r="I125" s="343"/>
    </row>
    <row r="126" spans="1:16" s="13" customFormat="1" ht="15" hidden="1" x14ac:dyDescent="0.2">
      <c r="A126" s="12"/>
      <c r="B126" s="12"/>
      <c r="C126" s="358"/>
      <c r="D126" s="356"/>
      <c r="E126" s="353"/>
      <c r="F126" s="356"/>
      <c r="G126" s="354"/>
      <c r="H126" s="354"/>
      <c r="I126" s="343"/>
    </row>
    <row r="127" spans="1:16" s="13" customFormat="1" ht="15" hidden="1" x14ac:dyDescent="0.2">
      <c r="A127" s="12"/>
      <c r="B127" s="12"/>
      <c r="C127" s="358"/>
      <c r="D127" s="356"/>
      <c r="E127" s="353"/>
      <c r="F127" s="356"/>
      <c r="G127" s="354"/>
      <c r="H127" s="354"/>
      <c r="I127" s="343"/>
    </row>
    <row r="128" spans="1:16" s="13" customFormat="1" ht="15" hidden="1" x14ac:dyDescent="0.2">
      <c r="A128" s="12"/>
      <c r="B128" s="12"/>
      <c r="C128" s="358"/>
      <c r="D128" s="357"/>
      <c r="E128" s="353"/>
      <c r="F128" s="357"/>
      <c r="G128" s="354"/>
      <c r="H128" s="354"/>
      <c r="I128" s="343"/>
    </row>
    <row r="129" spans="1:16" s="14" customFormat="1" ht="15" hidden="1" x14ac:dyDescent="0.2">
      <c r="A129" s="10"/>
      <c r="B129" s="10"/>
      <c r="C129" s="360"/>
      <c r="D129" s="339"/>
      <c r="E129" s="339"/>
      <c r="F129" s="339"/>
      <c r="G129" s="339"/>
      <c r="H129" s="339"/>
      <c r="I129" s="347"/>
    </row>
    <row r="130" spans="1:16" s="11" customFormat="1" ht="49.5" hidden="1" customHeight="1" x14ac:dyDescent="0.2">
      <c r="A130" s="10"/>
      <c r="B130" s="10"/>
      <c r="C130" s="363"/>
      <c r="D130" s="363"/>
      <c r="E130" s="364" t="s">
        <v>69</v>
      </c>
      <c r="F130" s="364"/>
      <c r="G130" s="364" t="s">
        <v>70</v>
      </c>
      <c r="H130" s="364"/>
      <c r="I130" s="344"/>
      <c r="J130" s="14"/>
      <c r="K130" s="14"/>
      <c r="L130" s="14"/>
      <c r="M130" s="14"/>
      <c r="N130" s="14"/>
      <c r="O130" s="14"/>
      <c r="P130" s="14"/>
    </row>
    <row r="131" spans="1:16" s="13" customFormat="1" ht="40.5" hidden="1" customHeight="1" x14ac:dyDescent="0.2">
      <c r="A131" s="12"/>
      <c r="B131" s="12"/>
      <c r="C131" s="354"/>
      <c r="D131" s="355"/>
      <c r="E131" s="353"/>
      <c r="F131" s="355"/>
      <c r="G131" s="354"/>
      <c r="H131" s="354"/>
      <c r="I131" s="343"/>
    </row>
    <row r="132" spans="1:16" s="13" customFormat="1" ht="42" hidden="1" customHeight="1" x14ac:dyDescent="0.2">
      <c r="A132" s="12"/>
      <c r="B132" s="12"/>
      <c r="C132" s="354"/>
      <c r="D132" s="356"/>
      <c r="E132" s="353"/>
      <c r="F132" s="356"/>
      <c r="G132" s="354"/>
      <c r="H132" s="354"/>
      <c r="I132" s="343"/>
    </row>
    <row r="133" spans="1:16" s="13" customFormat="1" ht="38.25" hidden="1" customHeight="1" x14ac:dyDescent="0.2">
      <c r="A133" s="12"/>
      <c r="B133" s="12"/>
      <c r="C133" s="358"/>
      <c r="D133" s="356"/>
      <c r="E133" s="353"/>
      <c r="F133" s="356"/>
      <c r="G133" s="354"/>
      <c r="H133" s="354"/>
      <c r="I133" s="343"/>
    </row>
    <row r="134" spans="1:16" s="13" customFormat="1" ht="43.5" hidden="1" customHeight="1" x14ac:dyDescent="0.2">
      <c r="A134" s="12"/>
      <c r="B134" s="12"/>
      <c r="C134" s="358"/>
      <c r="D134" s="356"/>
      <c r="E134" s="353"/>
      <c r="F134" s="356"/>
      <c r="G134" s="354"/>
      <c r="H134" s="354"/>
      <c r="I134" s="343"/>
    </row>
    <row r="135" spans="1:16" s="13" customFormat="1" ht="38.25" hidden="1" customHeight="1" x14ac:dyDescent="0.2">
      <c r="A135" s="12"/>
      <c r="B135" s="12"/>
      <c r="C135" s="358"/>
      <c r="D135" s="356"/>
      <c r="E135" s="353"/>
      <c r="F135" s="356"/>
      <c r="G135" s="354"/>
      <c r="H135" s="354"/>
      <c r="I135" s="343"/>
    </row>
    <row r="136" spans="1:16" s="13" customFormat="1" ht="36" hidden="1" customHeight="1" x14ac:dyDescent="0.2">
      <c r="A136" s="12"/>
      <c r="B136" s="12"/>
      <c r="C136" s="358"/>
      <c r="D136" s="356"/>
      <c r="E136" s="353"/>
      <c r="F136" s="356"/>
      <c r="G136" s="354"/>
      <c r="H136" s="354"/>
      <c r="I136" s="343"/>
    </row>
    <row r="137" spans="1:16" s="13" customFormat="1" ht="39" hidden="1" customHeight="1" x14ac:dyDescent="0.2">
      <c r="A137" s="12"/>
      <c r="B137" s="12"/>
      <c r="C137" s="358"/>
      <c r="D137" s="356"/>
      <c r="E137" s="353"/>
      <c r="F137" s="356"/>
      <c r="G137" s="354"/>
      <c r="H137" s="354"/>
      <c r="I137" s="343"/>
    </row>
    <row r="138" spans="1:16" s="13" customFormat="1" ht="27.75" hidden="1" customHeight="1" x14ac:dyDescent="0.2">
      <c r="A138" s="12"/>
      <c r="B138" s="12"/>
      <c r="C138" s="358"/>
      <c r="D138" s="356"/>
      <c r="E138" s="353"/>
      <c r="F138" s="356"/>
      <c r="G138" s="354"/>
      <c r="H138" s="354"/>
      <c r="I138" s="343"/>
    </row>
    <row r="139" spans="1:16" s="13" customFormat="1" ht="38.25" hidden="1" customHeight="1" x14ac:dyDescent="0.2">
      <c r="A139" s="12"/>
      <c r="B139" s="12"/>
      <c r="C139" s="358"/>
      <c r="D139" s="356"/>
      <c r="E139" s="353"/>
      <c r="F139" s="356"/>
      <c r="G139" s="354"/>
      <c r="H139" s="354"/>
      <c r="I139" s="343"/>
    </row>
    <row r="140" spans="1:16" s="13" customFormat="1" ht="34.5" hidden="1" customHeight="1" x14ac:dyDescent="0.2">
      <c r="A140" s="12"/>
      <c r="B140" s="12"/>
      <c r="C140" s="358"/>
      <c r="D140" s="356"/>
      <c r="E140" s="353"/>
      <c r="F140" s="356"/>
      <c r="G140" s="354"/>
      <c r="H140" s="354"/>
      <c r="I140" s="343"/>
    </row>
    <row r="141" spans="1:16" s="13" customFormat="1" ht="36" hidden="1" customHeight="1" x14ac:dyDescent="0.2">
      <c r="A141" s="12"/>
      <c r="B141" s="12"/>
      <c r="C141" s="358"/>
      <c r="D141" s="356"/>
      <c r="E141" s="353"/>
      <c r="F141" s="356"/>
      <c r="G141" s="354"/>
      <c r="H141" s="354"/>
      <c r="I141" s="343"/>
    </row>
    <row r="142" spans="1:16" s="13" customFormat="1" ht="35.25" hidden="1" customHeight="1" x14ac:dyDescent="0.2">
      <c r="A142" s="12"/>
      <c r="B142" s="12"/>
      <c r="C142" s="358"/>
      <c r="D142" s="356"/>
      <c r="E142" s="353"/>
      <c r="F142" s="356"/>
      <c r="G142" s="354"/>
      <c r="H142" s="354"/>
      <c r="I142" s="343"/>
    </row>
    <row r="143" spans="1:16" s="13" customFormat="1" ht="32.25" hidden="1" customHeight="1" x14ac:dyDescent="0.2">
      <c r="A143" s="12"/>
      <c r="B143" s="12"/>
      <c r="C143" s="358"/>
      <c r="D143" s="356"/>
      <c r="E143" s="353"/>
      <c r="F143" s="356"/>
      <c r="G143" s="354"/>
      <c r="H143" s="354"/>
      <c r="I143" s="343"/>
    </row>
    <row r="144" spans="1:16" s="13" customFormat="1" ht="22.5" hidden="1" customHeight="1" x14ac:dyDescent="0.2">
      <c r="A144" s="12"/>
      <c r="B144" s="12"/>
      <c r="C144" s="358"/>
      <c r="D144" s="356"/>
      <c r="E144" s="353"/>
      <c r="F144" s="356"/>
      <c r="G144" s="354"/>
      <c r="H144" s="354"/>
      <c r="I144" s="343"/>
    </row>
    <row r="145" spans="1:9" s="13" customFormat="1" ht="14.25" hidden="1" customHeight="1" x14ac:dyDescent="0.2">
      <c r="A145" s="12"/>
      <c r="B145" s="12"/>
      <c r="C145" s="358"/>
      <c r="D145" s="357"/>
      <c r="E145" s="353"/>
      <c r="F145" s="357"/>
      <c r="G145" s="354"/>
      <c r="H145" s="354"/>
      <c r="I145" s="343"/>
    </row>
    <row r="146" spans="1:9" s="11" customFormat="1" ht="20.25" hidden="1" customHeight="1" x14ac:dyDescent="0.2">
      <c r="A146" s="15"/>
      <c r="B146" s="15"/>
      <c r="C146" s="360"/>
      <c r="D146" s="338"/>
      <c r="E146" s="338"/>
      <c r="F146" s="338"/>
      <c r="G146" s="338"/>
      <c r="H146" s="338"/>
      <c r="I146" s="350"/>
    </row>
    <row r="147" spans="1:9" s="11" customFormat="1" ht="15.75" hidden="1" x14ac:dyDescent="0.2">
      <c r="A147" s="10"/>
      <c r="B147" s="10"/>
      <c r="C147" s="363"/>
      <c r="D147" s="363"/>
      <c r="E147" s="364" t="s">
        <v>69</v>
      </c>
      <c r="F147" s="364"/>
      <c r="G147" s="364" t="s">
        <v>70</v>
      </c>
      <c r="H147" s="364"/>
      <c r="I147" s="344"/>
    </row>
    <row r="148" spans="1:9" s="13" customFormat="1" ht="15" hidden="1" x14ac:dyDescent="0.2">
      <c r="A148" s="12"/>
      <c r="B148" s="12"/>
      <c r="C148" s="354"/>
      <c r="D148" s="355"/>
      <c r="E148" s="353"/>
      <c r="F148" s="355"/>
      <c r="G148" s="354"/>
      <c r="H148" s="354"/>
      <c r="I148" s="343"/>
    </row>
    <row r="149" spans="1:9" s="13" customFormat="1" ht="15" hidden="1" x14ac:dyDescent="0.2">
      <c r="A149" s="12"/>
      <c r="B149" s="12"/>
      <c r="C149" s="354"/>
      <c r="D149" s="356"/>
      <c r="E149" s="353"/>
      <c r="F149" s="356"/>
      <c r="G149" s="354"/>
      <c r="H149" s="354"/>
      <c r="I149" s="343"/>
    </row>
    <row r="150" spans="1:9" s="13" customFormat="1" ht="15" hidden="1" x14ac:dyDescent="0.2">
      <c r="A150" s="12"/>
      <c r="B150" s="12"/>
      <c r="C150" s="358"/>
      <c r="D150" s="356"/>
      <c r="E150" s="353"/>
      <c r="F150" s="356"/>
      <c r="G150" s="354"/>
      <c r="H150" s="354"/>
      <c r="I150" s="343"/>
    </row>
    <row r="151" spans="1:9" s="13" customFormat="1" ht="15" hidden="1" x14ac:dyDescent="0.2">
      <c r="A151" s="12"/>
      <c r="B151" s="12"/>
      <c r="C151" s="358"/>
      <c r="D151" s="356"/>
      <c r="E151" s="353"/>
      <c r="F151" s="356"/>
      <c r="G151" s="354"/>
      <c r="H151" s="354"/>
      <c r="I151" s="343"/>
    </row>
    <row r="152" spans="1:9" s="13" customFormat="1" ht="15" hidden="1" x14ac:dyDescent="0.2">
      <c r="A152" s="12"/>
      <c r="B152" s="12"/>
      <c r="C152" s="358"/>
      <c r="D152" s="356"/>
      <c r="E152" s="353"/>
      <c r="F152" s="356"/>
      <c r="G152" s="354"/>
      <c r="H152" s="354"/>
      <c r="I152" s="343"/>
    </row>
    <row r="153" spans="1:9" s="13" customFormat="1" ht="15" hidden="1" x14ac:dyDescent="0.2">
      <c r="A153" s="12"/>
      <c r="B153" s="12"/>
      <c r="C153" s="358"/>
      <c r="D153" s="356"/>
      <c r="E153" s="353"/>
      <c r="F153" s="356"/>
      <c r="G153" s="354"/>
      <c r="H153" s="354"/>
      <c r="I153" s="343"/>
    </row>
    <row r="154" spans="1:9" s="13" customFormat="1" ht="15" hidden="1" x14ac:dyDescent="0.2">
      <c r="A154" s="12"/>
      <c r="B154" s="12"/>
      <c r="C154" s="358"/>
      <c r="D154" s="356"/>
      <c r="E154" s="353"/>
      <c r="F154" s="356"/>
      <c r="G154" s="354"/>
      <c r="H154" s="354"/>
      <c r="I154" s="343"/>
    </row>
    <row r="155" spans="1:9" s="13" customFormat="1" ht="15" hidden="1" x14ac:dyDescent="0.2">
      <c r="A155" s="12"/>
      <c r="B155" s="12"/>
      <c r="C155" s="358"/>
      <c r="D155" s="356"/>
      <c r="E155" s="353"/>
      <c r="F155" s="356"/>
      <c r="G155" s="354"/>
      <c r="H155" s="354"/>
      <c r="I155" s="343"/>
    </row>
    <row r="156" spans="1:9" s="13" customFormat="1" ht="15" hidden="1" x14ac:dyDescent="0.2">
      <c r="A156" s="12"/>
      <c r="B156" s="12"/>
      <c r="C156" s="358"/>
      <c r="D156" s="356"/>
      <c r="E156" s="353"/>
      <c r="F156" s="356"/>
      <c r="G156" s="354"/>
      <c r="H156" s="354"/>
      <c r="I156" s="343"/>
    </row>
    <row r="157" spans="1:9" s="13" customFormat="1" ht="15" hidden="1" x14ac:dyDescent="0.2">
      <c r="A157" s="12"/>
      <c r="B157" s="12"/>
      <c r="C157" s="358"/>
      <c r="D157" s="356"/>
      <c r="E157" s="353"/>
      <c r="F157" s="356"/>
      <c r="G157" s="354"/>
      <c r="H157" s="354"/>
      <c r="I157" s="343"/>
    </row>
    <row r="158" spans="1:9" s="13" customFormat="1" ht="15" hidden="1" x14ac:dyDescent="0.2">
      <c r="A158" s="12"/>
      <c r="B158" s="12"/>
      <c r="C158" s="358"/>
      <c r="D158" s="356"/>
      <c r="E158" s="353"/>
      <c r="F158" s="356"/>
      <c r="G158" s="354"/>
      <c r="H158" s="354"/>
      <c r="I158" s="343"/>
    </row>
    <row r="159" spans="1:9" s="13" customFormat="1" ht="15" hidden="1" x14ac:dyDescent="0.2">
      <c r="A159" s="12"/>
      <c r="B159" s="12"/>
      <c r="C159" s="358"/>
      <c r="D159" s="356"/>
      <c r="E159" s="353"/>
      <c r="F159" s="356"/>
      <c r="G159" s="354"/>
      <c r="H159" s="354"/>
      <c r="I159" s="343"/>
    </row>
    <row r="160" spans="1:9" s="13" customFormat="1" ht="15" hidden="1" x14ac:dyDescent="0.2">
      <c r="A160" s="12"/>
      <c r="B160" s="12"/>
      <c r="C160" s="358"/>
      <c r="D160" s="356"/>
      <c r="E160" s="353"/>
      <c r="F160" s="356"/>
      <c r="G160" s="354"/>
      <c r="H160" s="354"/>
      <c r="I160" s="343"/>
    </row>
    <row r="161" spans="1:9" s="13" customFormat="1" ht="15" hidden="1" x14ac:dyDescent="0.2">
      <c r="A161" s="12"/>
      <c r="B161" s="12"/>
      <c r="C161" s="358"/>
      <c r="D161" s="356"/>
      <c r="E161" s="353"/>
      <c r="F161" s="356"/>
      <c r="G161" s="354"/>
      <c r="H161" s="354"/>
      <c r="I161" s="343"/>
    </row>
    <row r="162" spans="1:9" s="13" customFormat="1" ht="15" hidden="1" x14ac:dyDescent="0.2">
      <c r="A162" s="12"/>
      <c r="B162" s="12"/>
      <c r="C162" s="358"/>
      <c r="D162" s="357"/>
      <c r="E162" s="353"/>
      <c r="F162" s="357"/>
      <c r="G162" s="354"/>
      <c r="H162" s="354"/>
      <c r="I162" s="343"/>
    </row>
    <row r="163" spans="1:9" s="14" customFormat="1" hidden="1" x14ac:dyDescent="0.2">
      <c r="A163" s="10"/>
      <c r="B163" s="10"/>
      <c r="C163" s="362"/>
      <c r="D163" s="341"/>
      <c r="E163" s="341"/>
      <c r="F163" s="341"/>
      <c r="G163" s="341"/>
      <c r="H163" s="341"/>
      <c r="I163" s="351"/>
    </row>
    <row r="164" spans="1:9" s="11" customFormat="1" ht="15.75" hidden="1" x14ac:dyDescent="0.2">
      <c r="A164" s="10"/>
      <c r="B164" s="10"/>
      <c r="C164" s="363"/>
      <c r="D164" s="363"/>
      <c r="E164" s="364" t="s">
        <v>69</v>
      </c>
      <c r="F164" s="364"/>
      <c r="G164" s="364" t="s">
        <v>70</v>
      </c>
      <c r="H164" s="364"/>
      <c r="I164" s="344"/>
    </row>
    <row r="165" spans="1:9" s="13" customFormat="1" ht="15" hidden="1" x14ac:dyDescent="0.2">
      <c r="A165" s="12"/>
      <c r="B165" s="12"/>
      <c r="C165" s="354"/>
      <c r="D165" s="355"/>
      <c r="E165" s="353"/>
      <c r="F165" s="355"/>
      <c r="G165" s="354"/>
      <c r="H165" s="354"/>
      <c r="I165" s="343"/>
    </row>
    <row r="166" spans="1:9" s="13" customFormat="1" ht="15" hidden="1" x14ac:dyDescent="0.2">
      <c r="A166" s="12"/>
      <c r="B166" s="12"/>
      <c r="C166" s="358"/>
      <c r="D166" s="356"/>
      <c r="E166" s="353"/>
      <c r="F166" s="356"/>
      <c r="G166" s="354"/>
      <c r="H166" s="354"/>
      <c r="I166" s="343"/>
    </row>
    <row r="167" spans="1:9" s="13" customFormat="1" ht="15" hidden="1" x14ac:dyDescent="0.2">
      <c r="A167" s="12"/>
      <c r="B167" s="12"/>
      <c r="C167" s="358"/>
      <c r="D167" s="356"/>
      <c r="E167" s="353"/>
      <c r="F167" s="356"/>
      <c r="G167" s="354"/>
      <c r="H167" s="354"/>
      <c r="I167" s="343"/>
    </row>
    <row r="168" spans="1:9" s="13" customFormat="1" ht="15" hidden="1" x14ac:dyDescent="0.2">
      <c r="A168" s="12"/>
      <c r="B168" s="12"/>
      <c r="C168" s="358"/>
      <c r="D168" s="356"/>
      <c r="E168" s="353"/>
      <c r="F168" s="356"/>
      <c r="G168" s="354"/>
      <c r="H168" s="354"/>
      <c r="I168" s="343"/>
    </row>
    <row r="169" spans="1:9" s="13" customFormat="1" ht="15" hidden="1" x14ac:dyDescent="0.2">
      <c r="A169" s="12"/>
      <c r="B169" s="12"/>
      <c r="C169" s="358"/>
      <c r="D169" s="356"/>
      <c r="E169" s="353"/>
      <c r="F169" s="356"/>
      <c r="G169" s="354"/>
      <c r="H169" s="354"/>
      <c r="I169" s="343"/>
    </row>
    <row r="170" spans="1:9" s="13" customFormat="1" ht="15" hidden="1" x14ac:dyDescent="0.2">
      <c r="A170" s="12"/>
      <c r="B170" s="12"/>
      <c r="C170" s="358"/>
      <c r="D170" s="356"/>
      <c r="E170" s="353"/>
      <c r="F170" s="356"/>
      <c r="G170" s="354"/>
      <c r="H170" s="354"/>
      <c r="I170" s="343"/>
    </row>
    <row r="171" spans="1:9" s="13" customFormat="1" ht="15" hidden="1" x14ac:dyDescent="0.2">
      <c r="A171" s="12"/>
      <c r="B171" s="12"/>
      <c r="C171" s="358"/>
      <c r="D171" s="356"/>
      <c r="E171" s="353"/>
      <c r="F171" s="356"/>
      <c r="G171" s="354"/>
      <c r="H171" s="354"/>
      <c r="I171" s="343"/>
    </row>
    <row r="172" spans="1:9" s="13" customFormat="1" ht="15" hidden="1" x14ac:dyDescent="0.2">
      <c r="A172" s="12"/>
      <c r="B172" s="12"/>
      <c r="C172" s="358"/>
      <c r="D172" s="356"/>
      <c r="E172" s="353"/>
      <c r="F172" s="356"/>
      <c r="G172" s="354"/>
      <c r="H172" s="354"/>
      <c r="I172" s="343"/>
    </row>
    <row r="173" spans="1:9" s="13" customFormat="1" ht="15" hidden="1" x14ac:dyDescent="0.2">
      <c r="A173" s="12"/>
      <c r="B173" s="12"/>
      <c r="C173" s="358"/>
      <c r="D173" s="356"/>
      <c r="E173" s="353"/>
      <c r="F173" s="356"/>
      <c r="G173" s="354"/>
      <c r="H173" s="354"/>
      <c r="I173" s="343"/>
    </row>
    <row r="174" spans="1:9" s="13" customFormat="1" ht="15" x14ac:dyDescent="0.2">
      <c r="A174" s="12"/>
      <c r="B174" s="12"/>
      <c r="C174" s="358"/>
      <c r="D174" s="356"/>
      <c r="E174" s="353"/>
      <c r="F174" s="356"/>
      <c r="G174" s="354"/>
      <c r="H174" s="354"/>
      <c r="I174" s="343"/>
    </row>
    <row r="175" spans="1:9" s="13" customFormat="1" ht="15" x14ac:dyDescent="0.2">
      <c r="A175" s="12"/>
      <c r="B175" s="12"/>
      <c r="C175" s="358"/>
      <c r="D175" s="356"/>
      <c r="E175" s="353"/>
      <c r="F175" s="356"/>
      <c r="G175" s="354"/>
      <c r="H175" s="354"/>
      <c r="I175" s="343"/>
    </row>
    <row r="176" spans="1:9" s="13" customFormat="1" ht="15" x14ac:dyDescent="0.2">
      <c r="A176" s="12"/>
      <c r="B176" s="12"/>
      <c r="C176" s="358"/>
      <c r="D176" s="356"/>
      <c r="E176" s="353"/>
      <c r="F176" s="356"/>
      <c r="G176" s="354"/>
      <c r="H176" s="354"/>
      <c r="I176" s="343"/>
    </row>
    <row r="177" spans="1:14" s="13" customFormat="1" ht="15" x14ac:dyDescent="0.2">
      <c r="A177" s="12"/>
      <c r="B177" s="12"/>
      <c r="C177" s="358"/>
      <c r="D177" s="356"/>
      <c r="E177" s="353"/>
      <c r="F177" s="356"/>
      <c r="G177" s="354"/>
      <c r="H177" s="354"/>
      <c r="I177" s="343"/>
    </row>
    <row r="178" spans="1:14" s="13" customFormat="1" ht="15" x14ac:dyDescent="0.2">
      <c r="A178" s="12"/>
      <c r="B178" s="12"/>
      <c r="C178" s="358"/>
      <c r="D178" s="356"/>
      <c r="E178" s="353"/>
      <c r="F178" s="356"/>
      <c r="G178" s="354"/>
      <c r="H178" s="354"/>
      <c r="I178" s="343"/>
    </row>
    <row r="179" spans="1:14" s="13" customFormat="1" ht="15" x14ac:dyDescent="0.2">
      <c r="A179" s="12"/>
      <c r="B179" s="12"/>
      <c r="C179" s="358"/>
      <c r="D179" s="357"/>
      <c r="E179" s="353"/>
      <c r="F179" s="357"/>
      <c r="G179" s="354"/>
      <c r="H179" s="354"/>
      <c r="I179" s="343"/>
    </row>
    <row r="180" spans="1:14" s="11" customFormat="1" ht="15" x14ac:dyDescent="0.2">
      <c r="A180" s="15"/>
      <c r="B180" s="15"/>
      <c r="C180" s="360"/>
      <c r="D180" s="338"/>
      <c r="E180" s="338"/>
      <c r="F180" s="338"/>
      <c r="G180" s="338"/>
      <c r="H180" s="338"/>
      <c r="I180" s="342"/>
    </row>
    <row r="181" spans="1:14" s="16" customFormat="1" x14ac:dyDescent="0.2">
      <c r="A181" s="9"/>
      <c r="B181" s="9"/>
      <c r="C181" s="185"/>
      <c r="I181" s="352"/>
      <c r="J181" s="7"/>
      <c r="K181" s="7"/>
      <c r="L181" s="7"/>
      <c r="M181" s="7"/>
      <c r="N181" s="7"/>
    </row>
    <row r="182" spans="1:14" s="16" customFormat="1" x14ac:dyDescent="0.2">
      <c r="A182" s="9"/>
      <c r="B182" s="9"/>
      <c r="C182" s="185"/>
      <c r="I182" s="352"/>
      <c r="J182" s="7"/>
      <c r="K182" s="7"/>
      <c r="L182" s="7"/>
      <c r="M182" s="7"/>
      <c r="N182" s="7"/>
    </row>
    <row r="183" spans="1:14" s="16" customFormat="1" x14ac:dyDescent="0.2">
      <c r="A183" s="9"/>
      <c r="B183" s="9"/>
      <c r="C183" s="185"/>
      <c r="I183" s="352"/>
      <c r="J183" s="7"/>
      <c r="K183" s="7"/>
      <c r="L183" s="7"/>
      <c r="M183" s="7"/>
      <c r="N183" s="7"/>
    </row>
    <row r="184" spans="1:14" s="16" customFormat="1" x14ac:dyDescent="0.2">
      <c r="A184" s="9"/>
      <c r="B184" s="9"/>
      <c r="C184" s="185"/>
      <c r="I184" s="352"/>
      <c r="J184" s="7"/>
      <c r="K184" s="7"/>
      <c r="L184" s="7"/>
      <c r="M184" s="7"/>
      <c r="N184" s="7"/>
    </row>
    <row r="185" spans="1:14" s="16" customFormat="1" x14ac:dyDescent="0.2">
      <c r="A185" s="9"/>
      <c r="B185" s="9"/>
      <c r="C185" s="185"/>
      <c r="I185" s="352"/>
      <c r="J185" s="7"/>
      <c r="K185" s="7"/>
      <c r="L185" s="7"/>
      <c r="M185" s="7"/>
      <c r="N185" s="7"/>
    </row>
    <row r="186" spans="1:14" s="16" customFormat="1" x14ac:dyDescent="0.2">
      <c r="A186" s="9"/>
      <c r="B186" s="9"/>
      <c r="C186" s="185"/>
      <c r="I186" s="352"/>
      <c r="J186" s="7"/>
      <c r="K186" s="7"/>
      <c r="L186" s="7"/>
      <c r="M186" s="7"/>
      <c r="N186" s="7"/>
    </row>
    <row r="187" spans="1:14" s="16" customFormat="1" x14ac:dyDescent="0.2">
      <c r="A187" s="9"/>
      <c r="B187" s="9"/>
      <c r="C187" s="185"/>
      <c r="I187" s="352"/>
      <c r="J187" s="7"/>
      <c r="K187" s="7"/>
      <c r="L187" s="7"/>
      <c r="M187" s="7"/>
      <c r="N187" s="7"/>
    </row>
    <row r="188" spans="1:14" s="16" customFormat="1" x14ac:dyDescent="0.2">
      <c r="A188" s="9"/>
      <c r="B188" s="9"/>
      <c r="C188" s="185"/>
      <c r="I188" s="352"/>
      <c r="J188" s="7"/>
      <c r="K188" s="7"/>
      <c r="L188" s="7"/>
      <c r="M188" s="7"/>
      <c r="N188" s="7"/>
    </row>
    <row r="189" spans="1:14" s="16" customFormat="1" x14ac:dyDescent="0.2">
      <c r="A189" s="9"/>
      <c r="B189" s="9"/>
      <c r="C189" s="185"/>
      <c r="I189" s="352"/>
      <c r="J189" s="7"/>
      <c r="K189" s="7"/>
      <c r="L189" s="7"/>
      <c r="M189" s="7"/>
      <c r="N189" s="7"/>
    </row>
    <row r="190" spans="1:14" s="16" customFormat="1" x14ac:dyDescent="0.2">
      <c r="A190" s="9"/>
      <c r="B190" s="9"/>
      <c r="C190" s="185"/>
      <c r="I190" s="352"/>
      <c r="J190" s="7"/>
      <c r="K190" s="7"/>
      <c r="L190" s="7"/>
      <c r="M190" s="7"/>
      <c r="N190" s="7"/>
    </row>
    <row r="191" spans="1:14" s="16" customFormat="1" x14ac:dyDescent="0.2">
      <c r="A191" s="9"/>
      <c r="B191" s="9"/>
      <c r="C191" s="185"/>
      <c r="I191" s="352"/>
      <c r="J191" s="7"/>
      <c r="K191" s="7"/>
      <c r="L191" s="7"/>
      <c r="M191" s="7"/>
      <c r="N191" s="7"/>
    </row>
    <row r="192" spans="1:14" s="16" customFormat="1" x14ac:dyDescent="0.2">
      <c r="A192" s="9"/>
      <c r="B192" s="9"/>
      <c r="C192" s="185"/>
      <c r="I192" s="352"/>
      <c r="J192" s="7"/>
      <c r="K192" s="7"/>
      <c r="L192" s="7"/>
      <c r="M192" s="7"/>
      <c r="N192" s="7"/>
    </row>
    <row r="193" spans="1:14" s="16" customFormat="1" x14ac:dyDescent="0.2">
      <c r="A193" s="9"/>
      <c r="B193" s="9"/>
      <c r="C193" s="185"/>
      <c r="I193" s="352"/>
      <c r="J193" s="7"/>
      <c r="K193" s="7"/>
      <c r="L193" s="7"/>
      <c r="M193" s="7"/>
      <c r="N193" s="7"/>
    </row>
    <row r="194" spans="1:14" s="16" customFormat="1" x14ac:dyDescent="0.2">
      <c r="A194" s="9"/>
      <c r="B194" s="9"/>
      <c r="C194" s="185"/>
      <c r="I194" s="352"/>
      <c r="J194" s="7"/>
      <c r="K194" s="7"/>
      <c r="L194" s="7"/>
      <c r="M194" s="7"/>
      <c r="N194" s="7"/>
    </row>
    <row r="195" spans="1:14" s="16" customFormat="1" x14ac:dyDescent="0.2">
      <c r="A195" s="9"/>
      <c r="B195" s="9"/>
      <c r="C195" s="185"/>
      <c r="I195" s="352"/>
      <c r="J195" s="7"/>
      <c r="K195" s="7"/>
      <c r="L195" s="7"/>
      <c r="M195" s="7"/>
      <c r="N195" s="7"/>
    </row>
    <row r="196" spans="1:14" s="16" customFormat="1" x14ac:dyDescent="0.2">
      <c r="A196" s="9"/>
      <c r="B196" s="9"/>
      <c r="C196" s="185"/>
      <c r="I196" s="352"/>
      <c r="J196" s="7"/>
      <c r="K196" s="7"/>
      <c r="L196" s="7"/>
      <c r="M196" s="7"/>
      <c r="N196" s="7"/>
    </row>
    <row r="197" spans="1:14" s="16" customFormat="1" x14ac:dyDescent="0.2">
      <c r="A197" s="9"/>
      <c r="B197" s="9"/>
      <c r="C197" s="185"/>
      <c r="I197" s="352"/>
      <c r="J197" s="7"/>
      <c r="K197" s="7"/>
      <c r="L197" s="7"/>
      <c r="M197" s="7"/>
      <c r="N197" s="7"/>
    </row>
    <row r="198" spans="1:14" s="16" customFormat="1" x14ac:dyDescent="0.2">
      <c r="A198" s="9"/>
      <c r="B198" s="9"/>
      <c r="C198" s="185"/>
      <c r="I198" s="352"/>
      <c r="J198" s="7"/>
      <c r="K198" s="7"/>
      <c r="L198" s="7"/>
      <c r="M198" s="7"/>
      <c r="N198" s="7"/>
    </row>
    <row r="199" spans="1:14" s="16" customFormat="1" x14ac:dyDescent="0.2">
      <c r="A199" s="9"/>
      <c r="B199" s="9"/>
      <c r="C199" s="185"/>
      <c r="I199" s="352"/>
      <c r="J199" s="7"/>
      <c r="K199" s="7"/>
      <c r="L199" s="7"/>
      <c r="M199" s="7"/>
      <c r="N199" s="7"/>
    </row>
    <row r="200" spans="1:14" s="16" customFormat="1" x14ac:dyDescent="0.2">
      <c r="A200" s="9"/>
      <c r="B200" s="9"/>
      <c r="C200" s="185"/>
      <c r="I200" s="352"/>
      <c r="J200" s="7"/>
      <c r="K200" s="7"/>
      <c r="L200" s="7"/>
      <c r="M200" s="7"/>
      <c r="N200" s="7"/>
    </row>
    <row r="201" spans="1:14" s="16" customFormat="1" x14ac:dyDescent="0.2">
      <c r="A201" s="9"/>
      <c r="B201" s="9"/>
      <c r="C201" s="185"/>
      <c r="I201" s="352"/>
      <c r="J201" s="7"/>
      <c r="K201" s="7"/>
      <c r="L201" s="7"/>
      <c r="M201" s="7"/>
      <c r="N201" s="7"/>
    </row>
    <row r="202" spans="1:14" s="16" customFormat="1" x14ac:dyDescent="0.2">
      <c r="A202" s="9"/>
      <c r="B202" s="9"/>
      <c r="C202" s="185"/>
      <c r="I202" s="352"/>
      <c r="J202" s="7"/>
      <c r="K202" s="7"/>
      <c r="L202" s="7"/>
      <c r="M202" s="7"/>
      <c r="N202" s="7"/>
    </row>
    <row r="203" spans="1:14" s="16" customFormat="1" x14ac:dyDescent="0.2">
      <c r="A203" s="9"/>
      <c r="B203" s="9"/>
      <c r="C203" s="185"/>
      <c r="I203" s="352"/>
      <c r="J203" s="7"/>
      <c r="K203" s="7"/>
      <c r="L203" s="7"/>
      <c r="M203" s="7"/>
      <c r="N203" s="7"/>
    </row>
    <row r="204" spans="1:14" s="16" customFormat="1" x14ac:dyDescent="0.2">
      <c r="A204" s="9"/>
      <c r="B204" s="9"/>
      <c r="C204" s="185"/>
      <c r="I204" s="352"/>
      <c r="J204" s="7"/>
      <c r="K204" s="7"/>
      <c r="L204" s="7"/>
      <c r="M204" s="7"/>
      <c r="N204" s="7"/>
    </row>
    <row r="205" spans="1:14" s="16" customFormat="1" x14ac:dyDescent="0.2">
      <c r="A205" s="9"/>
      <c r="B205" s="9"/>
      <c r="C205" s="185"/>
      <c r="I205" s="352"/>
      <c r="J205" s="7"/>
      <c r="K205" s="7"/>
      <c r="L205" s="7"/>
      <c r="M205" s="7"/>
      <c r="N205" s="7"/>
    </row>
    <row r="206" spans="1:14" s="16" customFormat="1" x14ac:dyDescent="0.2">
      <c r="A206" s="9"/>
      <c r="B206" s="9"/>
      <c r="C206" s="185"/>
      <c r="I206" s="352"/>
      <c r="J206" s="7"/>
      <c r="K206" s="7"/>
      <c r="L206" s="7"/>
      <c r="M206" s="7"/>
      <c r="N206" s="7"/>
    </row>
    <row r="207" spans="1:14" s="16" customFormat="1" x14ac:dyDescent="0.2">
      <c r="A207" s="9"/>
      <c r="B207" s="9"/>
      <c r="C207" s="185"/>
      <c r="I207" s="352"/>
      <c r="J207" s="7"/>
      <c r="K207" s="7"/>
      <c r="L207" s="7"/>
      <c r="M207" s="7"/>
      <c r="N207" s="7"/>
    </row>
    <row r="208" spans="1:14" s="16" customFormat="1" x14ac:dyDescent="0.2">
      <c r="A208" s="9"/>
      <c r="B208" s="9"/>
      <c r="C208" s="185"/>
      <c r="I208" s="352"/>
      <c r="J208" s="7"/>
      <c r="K208" s="7"/>
      <c r="L208" s="7"/>
      <c r="M208" s="7"/>
      <c r="N208" s="7"/>
    </row>
    <row r="209" spans="1:14" s="16" customFormat="1" x14ac:dyDescent="0.2">
      <c r="A209" s="9"/>
      <c r="B209" s="9"/>
      <c r="C209" s="185"/>
      <c r="I209" s="352"/>
      <c r="J209" s="7"/>
      <c r="K209" s="7"/>
      <c r="L209" s="7"/>
      <c r="M209" s="7"/>
      <c r="N209" s="7"/>
    </row>
    <row r="210" spans="1:14" s="16" customFormat="1" x14ac:dyDescent="0.2">
      <c r="A210" s="9"/>
      <c r="B210" s="9"/>
      <c r="C210" s="185"/>
      <c r="I210" s="352"/>
      <c r="J210" s="7"/>
      <c r="K210" s="7"/>
      <c r="L210" s="7"/>
      <c r="M210" s="7"/>
      <c r="N210" s="7"/>
    </row>
    <row r="211" spans="1:14" s="16" customFormat="1" x14ac:dyDescent="0.2">
      <c r="A211" s="9"/>
      <c r="B211" s="9"/>
      <c r="C211" s="185"/>
      <c r="I211" s="352"/>
      <c r="J211" s="7"/>
      <c r="K211" s="7"/>
      <c r="L211" s="7"/>
      <c r="M211" s="7"/>
      <c r="N211" s="7"/>
    </row>
    <row r="212" spans="1:14" s="16" customFormat="1" x14ac:dyDescent="0.2">
      <c r="A212" s="9"/>
      <c r="B212" s="9"/>
      <c r="C212" s="185"/>
      <c r="I212" s="352"/>
      <c r="J212" s="7"/>
      <c r="K212" s="7"/>
      <c r="L212" s="7"/>
      <c r="M212" s="7"/>
      <c r="N212" s="7"/>
    </row>
    <row r="213" spans="1:14" s="16" customFormat="1" x14ac:dyDescent="0.2">
      <c r="A213" s="9"/>
      <c r="B213" s="9"/>
      <c r="C213" s="185"/>
      <c r="I213" s="352"/>
      <c r="J213" s="7"/>
      <c r="K213" s="7"/>
      <c r="L213" s="7"/>
      <c r="M213" s="7"/>
      <c r="N213" s="7"/>
    </row>
    <row r="214" spans="1:14" s="16" customFormat="1" x14ac:dyDescent="0.2">
      <c r="A214" s="9"/>
      <c r="B214" s="9"/>
      <c r="C214" s="185"/>
      <c r="I214" s="352"/>
      <c r="J214" s="7"/>
      <c r="K214" s="7"/>
      <c r="L214" s="7"/>
      <c r="M214" s="7"/>
      <c r="N214" s="7"/>
    </row>
    <row r="215" spans="1:14" s="16" customFormat="1" x14ac:dyDescent="0.2">
      <c r="A215" s="9"/>
      <c r="B215" s="9"/>
      <c r="C215" s="185"/>
      <c r="I215" s="352"/>
      <c r="J215" s="7"/>
      <c r="K215" s="7"/>
      <c r="L215" s="7"/>
      <c r="M215" s="7"/>
      <c r="N215" s="7"/>
    </row>
    <row r="216" spans="1:14" s="16" customFormat="1" x14ac:dyDescent="0.2">
      <c r="A216" s="9"/>
      <c r="B216" s="9"/>
      <c r="C216" s="185"/>
      <c r="I216" s="352"/>
      <c r="J216" s="7"/>
      <c r="K216" s="7"/>
      <c r="L216" s="7"/>
      <c r="M216" s="7"/>
      <c r="N216" s="7"/>
    </row>
    <row r="217" spans="1:14" s="16" customFormat="1" x14ac:dyDescent="0.2">
      <c r="A217" s="9"/>
      <c r="B217" s="9"/>
      <c r="C217" s="185"/>
      <c r="I217" s="352"/>
      <c r="J217" s="7"/>
      <c r="K217" s="7"/>
      <c r="L217" s="7"/>
      <c r="M217" s="7"/>
      <c r="N217" s="7"/>
    </row>
    <row r="218" spans="1:14" s="16" customFormat="1" x14ac:dyDescent="0.2">
      <c r="A218" s="9"/>
      <c r="B218" s="9"/>
      <c r="C218" s="185"/>
      <c r="I218" s="352"/>
      <c r="J218" s="7"/>
      <c r="K218" s="7"/>
      <c r="L218" s="7"/>
      <c r="M218" s="7"/>
      <c r="N218" s="7"/>
    </row>
    <row r="219" spans="1:14" s="16" customFormat="1" x14ac:dyDescent="0.2">
      <c r="A219" s="9"/>
      <c r="B219" s="9"/>
      <c r="C219" s="185"/>
      <c r="I219" s="352"/>
      <c r="J219" s="7"/>
      <c r="K219" s="7"/>
      <c r="L219" s="7"/>
      <c r="M219" s="7"/>
      <c r="N219" s="7"/>
    </row>
    <row r="220" spans="1:14" s="16" customFormat="1" x14ac:dyDescent="0.2">
      <c r="A220" s="9"/>
      <c r="B220" s="9"/>
      <c r="C220" s="185"/>
      <c r="I220" s="352"/>
      <c r="J220" s="7"/>
      <c r="K220" s="7"/>
      <c r="L220" s="7"/>
      <c r="M220" s="7"/>
      <c r="N220" s="7"/>
    </row>
    <row r="221" spans="1:14" s="16" customFormat="1" x14ac:dyDescent="0.2">
      <c r="A221" s="9"/>
      <c r="B221" s="9"/>
      <c r="C221" s="185"/>
      <c r="I221" s="352"/>
      <c r="J221" s="7"/>
      <c r="K221" s="7"/>
      <c r="L221" s="7"/>
      <c r="M221" s="7"/>
      <c r="N221" s="7"/>
    </row>
    <row r="222" spans="1:14" s="16" customFormat="1" x14ac:dyDescent="0.2">
      <c r="A222" s="9"/>
      <c r="B222" s="9"/>
      <c r="C222" s="185"/>
      <c r="I222" s="352"/>
      <c r="J222" s="7"/>
      <c r="K222" s="7"/>
      <c r="L222" s="7"/>
      <c r="M222" s="7"/>
      <c r="N222" s="7"/>
    </row>
    <row r="223" spans="1:14" s="16" customFormat="1" x14ac:dyDescent="0.2">
      <c r="A223" s="9"/>
      <c r="B223" s="9"/>
      <c r="C223" s="185"/>
      <c r="I223" s="352"/>
      <c r="J223" s="7"/>
      <c r="K223" s="7"/>
      <c r="L223" s="7"/>
      <c r="M223" s="7"/>
      <c r="N223" s="7"/>
    </row>
    <row r="224" spans="1:14" s="16" customFormat="1" x14ac:dyDescent="0.2">
      <c r="A224" s="9"/>
      <c r="B224" s="9"/>
      <c r="C224" s="185"/>
      <c r="I224" s="352"/>
      <c r="J224" s="7"/>
      <c r="K224" s="7"/>
      <c r="L224" s="7"/>
      <c r="M224" s="7"/>
      <c r="N224" s="7"/>
    </row>
    <row r="225" spans="1:14" s="16" customFormat="1" x14ac:dyDescent="0.2">
      <c r="A225" s="9"/>
      <c r="B225" s="9"/>
      <c r="C225" s="185"/>
      <c r="I225" s="352"/>
      <c r="J225" s="7"/>
      <c r="K225" s="7"/>
      <c r="L225" s="7"/>
      <c r="M225" s="7"/>
      <c r="N225" s="7"/>
    </row>
    <row r="226" spans="1:14" s="16" customFormat="1" x14ac:dyDescent="0.2">
      <c r="A226" s="9"/>
      <c r="B226" s="9"/>
      <c r="C226" s="185"/>
      <c r="I226" s="352"/>
      <c r="J226" s="7"/>
      <c r="K226" s="7"/>
      <c r="L226" s="7"/>
      <c r="M226" s="7"/>
      <c r="N226" s="7"/>
    </row>
    <row r="227" spans="1:14" s="16" customFormat="1" x14ac:dyDescent="0.2">
      <c r="A227" s="9"/>
      <c r="B227" s="9"/>
      <c r="C227" s="185"/>
      <c r="I227" s="352"/>
      <c r="J227" s="7"/>
      <c r="K227" s="7"/>
      <c r="L227" s="7"/>
      <c r="M227" s="7"/>
      <c r="N227" s="7"/>
    </row>
    <row r="228" spans="1:14" s="16" customFormat="1" x14ac:dyDescent="0.2">
      <c r="A228" s="9"/>
      <c r="B228" s="9"/>
      <c r="C228" s="185"/>
      <c r="I228" s="352"/>
      <c r="J228" s="7"/>
      <c r="K228" s="7"/>
      <c r="L228" s="7"/>
      <c r="M228" s="7"/>
      <c r="N228" s="7"/>
    </row>
    <row r="229" spans="1:14" s="16" customFormat="1" x14ac:dyDescent="0.2">
      <c r="A229" s="9"/>
      <c r="B229" s="9"/>
      <c r="C229" s="185"/>
      <c r="I229" s="352"/>
      <c r="J229" s="7"/>
      <c r="K229" s="7"/>
      <c r="L229" s="7"/>
      <c r="M229" s="7"/>
      <c r="N229" s="7"/>
    </row>
    <row r="230" spans="1:14" s="16" customFormat="1" x14ac:dyDescent="0.2">
      <c r="A230" s="9"/>
      <c r="B230" s="9"/>
      <c r="C230" s="185"/>
      <c r="I230" s="352"/>
      <c r="J230" s="7"/>
      <c r="K230" s="7"/>
      <c r="L230" s="7"/>
      <c r="M230" s="7"/>
      <c r="N230" s="7"/>
    </row>
    <row r="231" spans="1:14" s="16" customFormat="1" x14ac:dyDescent="0.2">
      <c r="A231" s="9"/>
      <c r="B231" s="9"/>
      <c r="C231" s="185"/>
      <c r="I231" s="352"/>
      <c r="J231" s="7"/>
      <c r="K231" s="7"/>
      <c r="L231" s="7"/>
      <c r="M231" s="7"/>
      <c r="N231" s="7"/>
    </row>
    <row r="232" spans="1:14" s="16" customFormat="1" x14ac:dyDescent="0.2">
      <c r="A232" s="9"/>
      <c r="B232" s="9"/>
      <c r="C232" s="185"/>
      <c r="I232" s="352"/>
      <c r="J232" s="7"/>
      <c r="K232" s="7"/>
      <c r="L232" s="7"/>
      <c r="M232" s="7"/>
      <c r="N232" s="7"/>
    </row>
    <row r="233" spans="1:14" s="16" customFormat="1" x14ac:dyDescent="0.2">
      <c r="A233" s="9"/>
      <c r="B233" s="9"/>
      <c r="C233" s="185"/>
      <c r="I233" s="352"/>
      <c r="J233" s="7"/>
      <c r="K233" s="7"/>
      <c r="L233" s="7"/>
      <c r="M233" s="7"/>
      <c r="N233" s="7"/>
    </row>
    <row r="234" spans="1:14" s="16" customFormat="1" x14ac:dyDescent="0.2">
      <c r="A234" s="9"/>
      <c r="B234" s="9"/>
      <c r="C234" s="185"/>
      <c r="I234" s="352"/>
      <c r="J234" s="7"/>
      <c r="K234" s="7"/>
      <c r="L234" s="7"/>
      <c r="M234" s="7"/>
      <c r="N234" s="7"/>
    </row>
    <row r="235" spans="1:14" s="16" customFormat="1" x14ac:dyDescent="0.2">
      <c r="A235" s="9"/>
      <c r="B235" s="9"/>
      <c r="C235" s="185"/>
      <c r="I235" s="352"/>
      <c r="J235" s="7"/>
      <c r="K235" s="7"/>
      <c r="L235" s="7"/>
      <c r="M235" s="7"/>
      <c r="N235" s="7"/>
    </row>
    <row r="236" spans="1:14" s="16" customFormat="1" x14ac:dyDescent="0.2">
      <c r="A236" s="9"/>
      <c r="B236" s="9"/>
      <c r="C236" s="185"/>
      <c r="I236" s="352"/>
      <c r="J236" s="7"/>
      <c r="K236" s="7"/>
      <c r="L236" s="7"/>
      <c r="M236" s="7"/>
      <c r="N236" s="7"/>
    </row>
    <row r="237" spans="1:14" s="16" customFormat="1" x14ac:dyDescent="0.2">
      <c r="A237" s="9"/>
      <c r="B237" s="9"/>
      <c r="C237" s="185"/>
      <c r="I237" s="352"/>
      <c r="J237" s="7"/>
      <c r="K237" s="7"/>
      <c r="L237" s="7"/>
      <c r="M237" s="7"/>
      <c r="N237" s="7"/>
    </row>
    <row r="238" spans="1:14" s="16" customFormat="1" x14ac:dyDescent="0.2">
      <c r="A238" s="9"/>
      <c r="B238" s="9"/>
      <c r="C238" s="185"/>
      <c r="I238" s="352"/>
      <c r="J238" s="7"/>
      <c r="K238" s="7"/>
      <c r="L238" s="7"/>
      <c r="M238" s="7"/>
      <c r="N238" s="7"/>
    </row>
    <row r="239" spans="1:14" s="16" customFormat="1" x14ac:dyDescent="0.2">
      <c r="A239" s="9"/>
      <c r="B239" s="9"/>
      <c r="C239" s="185"/>
      <c r="I239" s="352"/>
      <c r="J239" s="7"/>
      <c r="K239" s="7"/>
      <c r="L239" s="7"/>
      <c r="M239" s="7"/>
      <c r="N239" s="7"/>
    </row>
    <row r="240" spans="1:14" s="16" customFormat="1" x14ac:dyDescent="0.2">
      <c r="A240" s="9"/>
      <c r="B240" s="9"/>
      <c r="C240" s="185"/>
      <c r="I240" s="352"/>
      <c r="J240" s="7"/>
      <c r="K240" s="7"/>
      <c r="L240" s="7"/>
      <c r="M240" s="7"/>
      <c r="N240" s="7"/>
    </row>
    <row r="241" spans="1:14" s="16" customFormat="1" x14ac:dyDescent="0.2">
      <c r="A241" s="9"/>
      <c r="B241" s="9"/>
      <c r="C241" s="185"/>
      <c r="I241" s="352"/>
      <c r="J241" s="7"/>
      <c r="K241" s="7"/>
      <c r="L241" s="7"/>
      <c r="M241" s="7"/>
      <c r="N241" s="7"/>
    </row>
    <row r="242" spans="1:14" s="16" customFormat="1" x14ac:dyDescent="0.2">
      <c r="A242" s="9"/>
      <c r="B242" s="9"/>
      <c r="C242" s="185"/>
      <c r="I242" s="352"/>
      <c r="J242" s="7"/>
      <c r="K242" s="7"/>
      <c r="L242" s="7"/>
      <c r="M242" s="7"/>
      <c r="N242" s="7"/>
    </row>
    <row r="243" spans="1:14" s="16" customFormat="1" x14ac:dyDescent="0.2">
      <c r="A243" s="9"/>
      <c r="B243" s="9"/>
      <c r="C243" s="185"/>
      <c r="I243" s="352"/>
      <c r="J243" s="7"/>
      <c r="K243" s="7"/>
      <c r="L243" s="7"/>
      <c r="M243" s="7"/>
      <c r="N243" s="7"/>
    </row>
    <row r="244" spans="1:14" s="16" customFormat="1" x14ac:dyDescent="0.2">
      <c r="A244" s="9"/>
      <c r="B244" s="9"/>
      <c r="C244" s="185"/>
      <c r="I244" s="352"/>
      <c r="J244" s="7"/>
      <c r="K244" s="7"/>
      <c r="L244" s="7"/>
      <c r="M244" s="7"/>
      <c r="N244" s="7"/>
    </row>
    <row r="245" spans="1:14" s="16" customFormat="1" x14ac:dyDescent="0.2">
      <c r="A245" s="9"/>
      <c r="B245" s="9"/>
      <c r="C245" s="185"/>
      <c r="I245" s="352"/>
      <c r="J245" s="7"/>
      <c r="K245" s="7"/>
      <c r="L245" s="7"/>
      <c r="M245" s="7"/>
      <c r="N245" s="7"/>
    </row>
    <row r="246" spans="1:14" s="16" customFormat="1" x14ac:dyDescent="0.2">
      <c r="A246" s="9"/>
      <c r="B246" s="9"/>
      <c r="C246" s="185"/>
      <c r="I246" s="352"/>
      <c r="J246" s="7"/>
      <c r="K246" s="7"/>
      <c r="L246" s="7"/>
      <c r="M246" s="7"/>
      <c r="N246" s="7"/>
    </row>
    <row r="247" spans="1:14" s="16" customFormat="1" x14ac:dyDescent="0.2">
      <c r="A247" s="9"/>
      <c r="B247" s="9"/>
      <c r="C247" s="185"/>
      <c r="I247" s="352"/>
      <c r="J247" s="7"/>
      <c r="K247" s="7"/>
      <c r="L247" s="7"/>
      <c r="M247" s="7"/>
      <c r="N247" s="7"/>
    </row>
    <row r="248" spans="1:14" s="16" customFormat="1" x14ac:dyDescent="0.2">
      <c r="A248" s="9"/>
      <c r="B248" s="9"/>
      <c r="C248" s="185"/>
      <c r="I248" s="352"/>
      <c r="J248" s="7"/>
      <c r="K248" s="7"/>
      <c r="L248" s="7"/>
      <c r="M248" s="7"/>
      <c r="N248" s="7"/>
    </row>
    <row r="249" spans="1:14" s="16" customFormat="1" x14ac:dyDescent="0.2">
      <c r="A249" s="9"/>
      <c r="B249" s="9"/>
      <c r="C249" s="185"/>
      <c r="I249" s="352"/>
      <c r="J249" s="7"/>
      <c r="K249" s="7"/>
      <c r="L249" s="7"/>
      <c r="M249" s="7"/>
      <c r="N249" s="7"/>
    </row>
    <row r="250" spans="1:14" s="16" customFormat="1" x14ac:dyDescent="0.2">
      <c r="A250" s="9"/>
      <c r="B250" s="9"/>
      <c r="C250" s="185"/>
      <c r="I250" s="352"/>
      <c r="J250" s="7"/>
      <c r="K250" s="7"/>
      <c r="L250" s="7"/>
      <c r="M250" s="7"/>
      <c r="N250" s="7"/>
    </row>
    <row r="251" spans="1:14" s="16" customFormat="1" x14ac:dyDescent="0.2">
      <c r="A251" s="9"/>
      <c r="B251" s="9"/>
      <c r="C251" s="185"/>
      <c r="I251" s="352"/>
      <c r="J251" s="7"/>
      <c r="K251" s="7"/>
      <c r="L251" s="7"/>
      <c r="M251" s="7"/>
      <c r="N251" s="7"/>
    </row>
    <row r="252" spans="1:14" s="16" customFormat="1" x14ac:dyDescent="0.2">
      <c r="A252" s="9"/>
      <c r="B252" s="9"/>
      <c r="C252" s="185"/>
      <c r="I252" s="352"/>
      <c r="J252" s="7"/>
      <c r="K252" s="7"/>
      <c r="L252" s="7"/>
      <c r="M252" s="7"/>
      <c r="N252" s="7"/>
    </row>
    <row r="253" spans="1:14" s="16" customFormat="1" x14ac:dyDescent="0.2">
      <c r="A253" s="9"/>
      <c r="B253" s="9"/>
      <c r="C253" s="185"/>
      <c r="I253" s="6"/>
      <c r="J253" s="7"/>
      <c r="K253" s="7"/>
      <c r="L253" s="7"/>
      <c r="M253" s="7"/>
      <c r="N253" s="7"/>
    </row>
    <row r="254" spans="1:14" s="16" customFormat="1" x14ac:dyDescent="0.2">
      <c r="A254" s="9"/>
      <c r="B254" s="9"/>
      <c r="C254" s="185"/>
      <c r="I254" s="6"/>
      <c r="J254" s="7"/>
      <c r="K254" s="7"/>
      <c r="L254" s="7"/>
      <c r="M254" s="7"/>
      <c r="N254" s="7"/>
    </row>
    <row r="255" spans="1:14" s="16" customFormat="1" x14ac:dyDescent="0.2">
      <c r="A255" s="9"/>
      <c r="B255" s="9"/>
      <c r="C255" s="185"/>
      <c r="I255" s="6"/>
      <c r="J255" s="7"/>
      <c r="K255" s="7"/>
      <c r="L255" s="7"/>
      <c r="M255" s="7"/>
      <c r="N255" s="7"/>
    </row>
    <row r="256" spans="1:14" s="16" customFormat="1" x14ac:dyDescent="0.2">
      <c r="A256" s="9"/>
      <c r="B256" s="9"/>
      <c r="C256" s="185"/>
      <c r="I256" s="6"/>
      <c r="J256" s="7"/>
      <c r="K256" s="7"/>
      <c r="L256" s="7"/>
      <c r="M256" s="7"/>
      <c r="N256" s="7"/>
    </row>
    <row r="257" spans="1:14" s="16" customFormat="1" x14ac:dyDescent="0.2">
      <c r="A257" s="9"/>
      <c r="B257" s="9"/>
      <c r="C257" s="185"/>
      <c r="I257" s="6"/>
      <c r="J257" s="7"/>
      <c r="K257" s="7"/>
      <c r="L257" s="7"/>
      <c r="M257" s="7"/>
      <c r="N257" s="7"/>
    </row>
    <row r="258" spans="1:14" s="16" customFormat="1" x14ac:dyDescent="0.2">
      <c r="A258" s="9"/>
      <c r="B258" s="9"/>
      <c r="C258" s="185"/>
      <c r="I258" s="6"/>
      <c r="J258" s="7"/>
      <c r="K258" s="7"/>
      <c r="L258" s="7"/>
      <c r="M258" s="7"/>
      <c r="N258" s="7"/>
    </row>
    <row r="259" spans="1:14" s="16" customFormat="1" x14ac:dyDescent="0.2">
      <c r="A259" s="9"/>
      <c r="B259" s="9"/>
      <c r="C259" s="185"/>
      <c r="I259" s="6"/>
      <c r="J259" s="7"/>
      <c r="K259" s="7"/>
      <c r="L259" s="7"/>
      <c r="M259" s="7"/>
      <c r="N259" s="7"/>
    </row>
    <row r="260" spans="1:14" s="16" customFormat="1" x14ac:dyDescent="0.2">
      <c r="A260" s="9"/>
      <c r="B260" s="9"/>
      <c r="C260" s="185"/>
      <c r="I260" s="6"/>
      <c r="J260" s="7"/>
      <c r="K260" s="7"/>
      <c r="L260" s="7"/>
      <c r="M260" s="7"/>
      <c r="N260" s="7"/>
    </row>
    <row r="261" spans="1:14" s="16" customFormat="1" x14ac:dyDescent="0.2">
      <c r="A261" s="9"/>
      <c r="B261" s="9"/>
      <c r="C261" s="185"/>
      <c r="I261" s="6"/>
      <c r="J261" s="7"/>
      <c r="K261" s="7"/>
      <c r="L261" s="7"/>
      <c r="M261" s="7"/>
      <c r="N261" s="7"/>
    </row>
    <row r="262" spans="1:14" s="16" customFormat="1" x14ac:dyDescent="0.2">
      <c r="A262" s="9"/>
      <c r="B262" s="9"/>
      <c r="C262" s="185"/>
      <c r="I262" s="6"/>
      <c r="J262" s="7"/>
      <c r="K262" s="7"/>
      <c r="L262" s="7"/>
      <c r="M262" s="7"/>
      <c r="N262" s="7"/>
    </row>
    <row r="263" spans="1:14" s="16" customFormat="1" x14ac:dyDescent="0.2">
      <c r="A263" s="9"/>
      <c r="B263" s="9"/>
      <c r="C263" s="185"/>
      <c r="I263" s="6"/>
      <c r="J263" s="7"/>
      <c r="K263" s="7"/>
      <c r="L263" s="7"/>
      <c r="M263" s="7"/>
      <c r="N263" s="7"/>
    </row>
    <row r="264" spans="1:14" s="16" customFormat="1" x14ac:dyDescent="0.2">
      <c r="A264" s="9"/>
      <c r="B264" s="9"/>
      <c r="C264" s="185"/>
      <c r="I264" s="6"/>
      <c r="J264" s="7"/>
      <c r="K264" s="7"/>
      <c r="L264" s="7"/>
      <c r="M264" s="7"/>
      <c r="N264" s="7"/>
    </row>
    <row r="265" spans="1:14" s="16" customFormat="1" x14ac:dyDescent="0.2">
      <c r="A265" s="9"/>
      <c r="B265" s="9"/>
      <c r="C265" s="185"/>
      <c r="I265" s="6"/>
      <c r="J265" s="7"/>
      <c r="K265" s="7"/>
      <c r="L265" s="7"/>
      <c r="M265" s="7"/>
      <c r="N265" s="7"/>
    </row>
    <row r="266" spans="1:14" s="16" customFormat="1" x14ac:dyDescent="0.2">
      <c r="A266" s="9"/>
      <c r="B266" s="9"/>
      <c r="C266" s="185"/>
      <c r="I266" s="6"/>
      <c r="J266" s="7"/>
      <c r="K266" s="7"/>
      <c r="L266" s="7"/>
      <c r="M266" s="7"/>
      <c r="N266" s="7"/>
    </row>
    <row r="267" spans="1:14" s="16" customFormat="1" x14ac:dyDescent="0.2">
      <c r="A267" s="9"/>
      <c r="B267" s="9"/>
      <c r="C267" s="185"/>
      <c r="I267" s="6"/>
      <c r="J267" s="7"/>
      <c r="K267" s="7"/>
      <c r="L267" s="7"/>
      <c r="M267" s="7"/>
      <c r="N267" s="7"/>
    </row>
    <row r="268" spans="1:14" s="16" customFormat="1" x14ac:dyDescent="0.2">
      <c r="A268" s="9"/>
      <c r="B268" s="9"/>
      <c r="C268" s="185"/>
      <c r="I268" s="6"/>
      <c r="J268" s="7"/>
      <c r="K268" s="7"/>
      <c r="L268" s="7"/>
      <c r="M268" s="7"/>
      <c r="N268" s="7"/>
    </row>
    <row r="269" spans="1:14" s="16" customFormat="1" x14ac:dyDescent="0.2">
      <c r="A269" s="9"/>
      <c r="B269" s="9"/>
      <c r="C269" s="185"/>
      <c r="I269" s="6"/>
      <c r="J269" s="7"/>
      <c r="K269" s="7"/>
      <c r="L269" s="7"/>
      <c r="M269" s="7"/>
      <c r="N269" s="7"/>
    </row>
    <row r="270" spans="1:14" s="16" customFormat="1" x14ac:dyDescent="0.2">
      <c r="A270" s="9"/>
      <c r="B270" s="9"/>
      <c r="C270" s="185"/>
      <c r="I270" s="6"/>
      <c r="J270" s="7"/>
      <c r="K270" s="7"/>
      <c r="L270" s="7"/>
      <c r="M270" s="7"/>
      <c r="N270" s="7"/>
    </row>
    <row r="271" spans="1:14" s="16" customFormat="1" x14ac:dyDescent="0.2">
      <c r="A271" s="9"/>
      <c r="B271" s="9"/>
      <c r="C271" s="185"/>
      <c r="I271" s="6"/>
      <c r="J271" s="7"/>
      <c r="K271" s="7"/>
      <c r="L271" s="7"/>
      <c r="M271" s="7"/>
      <c r="N271" s="7"/>
    </row>
    <row r="272" spans="1:14" s="16" customFormat="1" x14ac:dyDescent="0.2">
      <c r="A272" s="9"/>
      <c r="B272" s="9"/>
      <c r="C272" s="185"/>
      <c r="I272" s="6"/>
      <c r="J272" s="7"/>
      <c r="K272" s="7"/>
      <c r="L272" s="7"/>
      <c r="M272" s="7"/>
      <c r="N272" s="7"/>
    </row>
    <row r="273" spans="1:14" s="16" customFormat="1" x14ac:dyDescent="0.2">
      <c r="A273" s="9"/>
      <c r="B273" s="9"/>
      <c r="C273" s="185"/>
      <c r="I273" s="6"/>
      <c r="J273" s="7"/>
      <c r="K273" s="7"/>
      <c r="L273" s="7"/>
      <c r="M273" s="7"/>
      <c r="N273" s="7"/>
    </row>
    <row r="274" spans="1:14" s="16" customFormat="1" x14ac:dyDescent="0.2">
      <c r="A274" s="9"/>
      <c r="B274" s="9"/>
      <c r="C274" s="185"/>
      <c r="I274" s="6"/>
      <c r="J274" s="7"/>
      <c r="K274" s="7"/>
      <c r="L274" s="7"/>
      <c r="M274" s="7"/>
      <c r="N274" s="7"/>
    </row>
    <row r="275" spans="1:14" s="16" customFormat="1" x14ac:dyDescent="0.2">
      <c r="A275" s="9"/>
      <c r="B275" s="9"/>
      <c r="C275" s="185"/>
      <c r="I275" s="6"/>
      <c r="J275" s="7"/>
      <c r="K275" s="7"/>
      <c r="L275" s="7"/>
      <c r="M275" s="7"/>
      <c r="N275" s="7"/>
    </row>
    <row r="276" spans="1:14" s="16" customFormat="1" x14ac:dyDescent="0.2">
      <c r="A276" s="9"/>
      <c r="B276" s="9"/>
      <c r="C276" s="185"/>
      <c r="I276" s="6"/>
      <c r="J276" s="7"/>
      <c r="K276" s="7"/>
      <c r="L276" s="7"/>
      <c r="M276" s="7"/>
      <c r="N276" s="7"/>
    </row>
    <row r="277" spans="1:14" s="16" customFormat="1" x14ac:dyDescent="0.2">
      <c r="A277" s="9"/>
      <c r="B277" s="9"/>
      <c r="C277" s="185"/>
      <c r="I277" s="6"/>
      <c r="J277" s="7"/>
      <c r="K277" s="7"/>
      <c r="L277" s="7"/>
      <c r="M277" s="7"/>
      <c r="N277" s="7"/>
    </row>
    <row r="278" spans="1:14" s="16" customFormat="1" x14ac:dyDescent="0.2">
      <c r="A278" s="9"/>
      <c r="B278" s="9"/>
      <c r="C278" s="185"/>
      <c r="I278" s="6"/>
      <c r="J278" s="7"/>
      <c r="K278" s="7"/>
      <c r="L278" s="7"/>
      <c r="M278" s="7"/>
      <c r="N278" s="7"/>
    </row>
    <row r="279" spans="1:14" s="16" customFormat="1" x14ac:dyDescent="0.2">
      <c r="A279" s="9"/>
      <c r="B279" s="9"/>
      <c r="C279" s="185"/>
      <c r="I279" s="6"/>
      <c r="J279" s="7"/>
      <c r="K279" s="7"/>
      <c r="L279" s="7"/>
      <c r="M279" s="7"/>
      <c r="N279" s="7"/>
    </row>
    <row r="280" spans="1:14" s="16" customFormat="1" x14ac:dyDescent="0.2">
      <c r="A280" s="9"/>
      <c r="B280" s="9"/>
      <c r="C280" s="185"/>
      <c r="I280" s="6"/>
      <c r="J280" s="7"/>
      <c r="K280" s="7"/>
      <c r="L280" s="7"/>
      <c r="M280" s="7"/>
      <c r="N280" s="7"/>
    </row>
    <row r="281" spans="1:14" s="16" customFormat="1" x14ac:dyDescent="0.2">
      <c r="A281" s="9"/>
      <c r="B281" s="9"/>
      <c r="C281" s="185"/>
      <c r="I281" s="6"/>
      <c r="J281" s="7"/>
      <c r="K281" s="7"/>
      <c r="L281" s="7"/>
      <c r="M281" s="7"/>
      <c r="N281" s="7"/>
    </row>
    <row r="282" spans="1:14" s="16" customFormat="1" x14ac:dyDescent="0.2">
      <c r="A282" s="9"/>
      <c r="B282" s="9"/>
      <c r="C282" s="185"/>
      <c r="I282" s="6"/>
      <c r="J282" s="7"/>
      <c r="K282" s="7"/>
      <c r="L282" s="7"/>
      <c r="M282" s="7"/>
      <c r="N282" s="7"/>
    </row>
    <row r="283" spans="1:14" s="16" customFormat="1" x14ac:dyDescent="0.2">
      <c r="A283" s="9"/>
      <c r="B283" s="9"/>
      <c r="C283" s="185"/>
      <c r="I283" s="6"/>
      <c r="J283" s="7"/>
      <c r="K283" s="7"/>
      <c r="L283" s="7"/>
      <c r="M283" s="7"/>
      <c r="N283" s="7"/>
    </row>
    <row r="284" spans="1:14" s="16" customFormat="1" x14ac:dyDescent="0.2">
      <c r="A284" s="9"/>
      <c r="B284" s="9"/>
      <c r="C284" s="185"/>
      <c r="I284" s="6"/>
      <c r="J284" s="7"/>
      <c r="K284" s="7"/>
      <c r="L284" s="7"/>
      <c r="M284" s="7"/>
      <c r="N284" s="7"/>
    </row>
    <row r="285" spans="1:14" s="16" customFormat="1" x14ac:dyDescent="0.2">
      <c r="A285" s="9"/>
      <c r="B285" s="9"/>
      <c r="C285" s="185"/>
      <c r="I285" s="6"/>
      <c r="J285" s="7"/>
      <c r="K285" s="7"/>
      <c r="L285" s="7"/>
      <c r="M285" s="7"/>
      <c r="N285" s="7"/>
    </row>
    <row r="286" spans="1:14" s="16" customFormat="1" x14ac:dyDescent="0.2">
      <c r="A286" s="9"/>
      <c r="B286" s="9"/>
      <c r="C286" s="185"/>
      <c r="I286" s="6"/>
      <c r="J286" s="7"/>
      <c r="K286" s="7"/>
      <c r="L286" s="7"/>
      <c r="M286" s="7"/>
      <c r="N286" s="7"/>
    </row>
    <row r="287" spans="1:14" s="16" customFormat="1" x14ac:dyDescent="0.2">
      <c r="A287" s="9"/>
      <c r="B287" s="9"/>
      <c r="C287" s="185"/>
      <c r="I287" s="6"/>
      <c r="J287" s="7"/>
      <c r="K287" s="7"/>
      <c r="L287" s="7"/>
      <c r="M287" s="7"/>
      <c r="N287" s="7"/>
    </row>
    <row r="288" spans="1:14" s="16" customFormat="1" x14ac:dyDescent="0.2">
      <c r="A288" s="9"/>
      <c r="B288" s="9"/>
      <c r="C288" s="185"/>
      <c r="I288" s="6"/>
      <c r="J288" s="7"/>
      <c r="K288" s="7"/>
      <c r="L288" s="7"/>
      <c r="M288" s="7"/>
      <c r="N288" s="7"/>
    </row>
    <row r="289" spans="1:14" s="16" customFormat="1" x14ac:dyDescent="0.2">
      <c r="A289" s="9"/>
      <c r="B289" s="9"/>
      <c r="C289" s="185"/>
      <c r="I289" s="6"/>
      <c r="J289" s="7"/>
      <c r="K289" s="7"/>
      <c r="L289" s="7"/>
      <c r="M289" s="7"/>
      <c r="N289" s="7"/>
    </row>
    <row r="290" spans="1:14" s="16" customFormat="1" x14ac:dyDescent="0.2">
      <c r="A290" s="9"/>
      <c r="B290" s="9"/>
      <c r="C290" s="185"/>
      <c r="I290" s="6"/>
      <c r="J290" s="7"/>
      <c r="K290" s="7"/>
      <c r="L290" s="7"/>
      <c r="M290" s="7"/>
      <c r="N290" s="7"/>
    </row>
    <row r="291" spans="1:14" s="16" customFormat="1" x14ac:dyDescent="0.2">
      <c r="A291" s="9"/>
      <c r="B291" s="9"/>
      <c r="C291" s="185"/>
      <c r="I291" s="6"/>
      <c r="J291" s="7"/>
      <c r="K291" s="7"/>
      <c r="L291" s="7"/>
      <c r="M291" s="7"/>
      <c r="N291" s="7"/>
    </row>
    <row r="292" spans="1:14" s="16" customFormat="1" x14ac:dyDescent="0.2">
      <c r="A292" s="9"/>
      <c r="B292" s="9"/>
      <c r="C292" s="185"/>
      <c r="I292" s="6"/>
      <c r="J292" s="7"/>
      <c r="K292" s="7"/>
      <c r="L292" s="7"/>
      <c r="M292" s="7"/>
      <c r="N292" s="7"/>
    </row>
    <row r="293" spans="1:14" s="16" customFormat="1" x14ac:dyDescent="0.2">
      <c r="A293" s="9"/>
      <c r="B293" s="9"/>
      <c r="C293" s="185"/>
      <c r="I293" s="6"/>
      <c r="J293" s="7"/>
      <c r="K293" s="7"/>
      <c r="L293" s="7"/>
      <c r="M293" s="7"/>
      <c r="N293" s="7"/>
    </row>
    <row r="294" spans="1:14" s="16" customFormat="1" x14ac:dyDescent="0.2">
      <c r="A294" s="9"/>
      <c r="B294" s="9"/>
      <c r="C294" s="185"/>
      <c r="I294" s="6"/>
      <c r="J294" s="7"/>
      <c r="K294" s="7"/>
      <c r="L294" s="7"/>
      <c r="M294" s="7"/>
      <c r="N294" s="7"/>
    </row>
    <row r="295" spans="1:14" s="16" customFormat="1" x14ac:dyDescent="0.2">
      <c r="A295" s="9"/>
      <c r="B295" s="9"/>
      <c r="C295" s="185"/>
      <c r="I295" s="6"/>
      <c r="J295" s="7"/>
      <c r="K295" s="7"/>
      <c r="L295" s="7"/>
      <c r="M295" s="7"/>
      <c r="N295" s="7"/>
    </row>
    <row r="296" spans="1:14" s="16" customFormat="1" x14ac:dyDescent="0.2">
      <c r="A296" s="9"/>
      <c r="B296" s="9"/>
      <c r="C296" s="185"/>
      <c r="I296" s="6"/>
      <c r="J296" s="7"/>
      <c r="K296" s="7"/>
      <c r="L296" s="7"/>
      <c r="M296" s="7"/>
      <c r="N296" s="7"/>
    </row>
    <row r="297" spans="1:14" s="16" customFormat="1" x14ac:dyDescent="0.2">
      <c r="A297" s="9"/>
      <c r="B297" s="9"/>
      <c r="C297" s="185"/>
      <c r="I297" s="6"/>
      <c r="J297" s="7"/>
      <c r="K297" s="7"/>
      <c r="L297" s="7"/>
      <c r="M297" s="7"/>
      <c r="N297" s="7"/>
    </row>
    <row r="298" spans="1:14" s="16" customFormat="1" x14ac:dyDescent="0.2">
      <c r="A298" s="9"/>
      <c r="B298" s="9"/>
      <c r="C298" s="185"/>
      <c r="I298" s="6"/>
      <c r="J298" s="7"/>
      <c r="K298" s="7"/>
      <c r="L298" s="7"/>
      <c r="M298" s="7"/>
      <c r="N298" s="7"/>
    </row>
    <row r="299" spans="1:14" s="16" customFormat="1" x14ac:dyDescent="0.2">
      <c r="A299" s="9"/>
      <c r="B299" s="9"/>
      <c r="C299" s="185"/>
      <c r="I299" s="6"/>
      <c r="J299" s="7"/>
      <c r="K299" s="7"/>
      <c r="L299" s="7"/>
      <c r="M299" s="7"/>
      <c r="N299" s="7"/>
    </row>
    <row r="300" spans="1:14" s="16" customFormat="1" x14ac:dyDescent="0.2">
      <c r="A300" s="9"/>
      <c r="B300" s="9"/>
      <c r="C300" s="185"/>
      <c r="I300" s="6"/>
      <c r="J300" s="7"/>
      <c r="K300" s="7"/>
      <c r="L300" s="7"/>
      <c r="M300" s="7"/>
      <c r="N300" s="7"/>
    </row>
    <row r="301" spans="1:14" s="16" customFormat="1" x14ac:dyDescent="0.2">
      <c r="A301" s="9"/>
      <c r="B301" s="9"/>
      <c r="C301" s="185"/>
      <c r="I301" s="6"/>
      <c r="J301" s="7"/>
      <c r="K301" s="7"/>
      <c r="L301" s="7"/>
      <c r="M301" s="7"/>
      <c r="N301" s="7"/>
    </row>
    <row r="302" spans="1:14" s="16" customFormat="1" x14ac:dyDescent="0.2">
      <c r="A302" s="9"/>
      <c r="B302" s="9"/>
      <c r="C302" s="185"/>
      <c r="I302" s="6"/>
      <c r="J302" s="7"/>
      <c r="K302" s="7"/>
      <c r="L302" s="7"/>
      <c r="M302" s="7"/>
      <c r="N302" s="7"/>
    </row>
    <row r="303" spans="1:14" s="16" customFormat="1" x14ac:dyDescent="0.2">
      <c r="A303" s="9"/>
      <c r="B303" s="9"/>
      <c r="C303" s="185"/>
      <c r="I303" s="6"/>
      <c r="J303" s="7"/>
      <c r="K303" s="7"/>
      <c r="L303" s="7"/>
      <c r="M303" s="7"/>
      <c r="N303" s="7"/>
    </row>
    <row r="304" spans="1:14" s="16" customFormat="1" x14ac:dyDescent="0.2">
      <c r="A304" s="9"/>
      <c r="B304" s="9"/>
      <c r="C304" s="185"/>
      <c r="I304" s="6"/>
      <c r="J304" s="7"/>
      <c r="K304" s="7"/>
      <c r="L304" s="7"/>
      <c r="M304" s="7"/>
      <c r="N304" s="7"/>
    </row>
    <row r="305" spans="1:14" s="16" customFormat="1" x14ac:dyDescent="0.2">
      <c r="A305" s="9"/>
      <c r="B305" s="9"/>
      <c r="C305" s="185"/>
      <c r="I305" s="6"/>
      <c r="J305" s="7"/>
      <c r="K305" s="7"/>
      <c r="L305" s="7"/>
      <c r="M305" s="7"/>
      <c r="N305" s="7"/>
    </row>
    <row r="306" spans="1:14" s="16" customFormat="1" x14ac:dyDescent="0.2">
      <c r="A306" s="9"/>
      <c r="B306" s="9"/>
      <c r="C306" s="185"/>
      <c r="I306" s="6"/>
      <c r="J306" s="7"/>
      <c r="K306" s="7"/>
      <c r="L306" s="7"/>
      <c r="M306" s="7"/>
      <c r="N306" s="7"/>
    </row>
    <row r="307" spans="1:14" s="16" customFormat="1" x14ac:dyDescent="0.2">
      <c r="A307" s="9"/>
      <c r="B307" s="9"/>
      <c r="C307" s="185"/>
      <c r="I307" s="6"/>
      <c r="J307" s="7"/>
      <c r="K307" s="7"/>
      <c r="L307" s="7"/>
      <c r="M307" s="7"/>
      <c r="N307" s="7"/>
    </row>
    <row r="308" spans="1:14" s="16" customFormat="1" x14ac:dyDescent="0.2">
      <c r="A308" s="9"/>
      <c r="B308" s="9"/>
      <c r="C308" s="185"/>
      <c r="I308" s="6"/>
      <c r="J308" s="7"/>
      <c r="K308" s="7"/>
      <c r="L308" s="7"/>
      <c r="M308" s="7"/>
      <c r="N308" s="7"/>
    </row>
    <row r="309" spans="1:14" s="16" customFormat="1" x14ac:dyDescent="0.2">
      <c r="A309" s="9"/>
      <c r="B309" s="9"/>
      <c r="C309" s="185"/>
      <c r="I309" s="6"/>
      <c r="J309" s="7"/>
      <c r="K309" s="7"/>
      <c r="L309" s="7"/>
      <c r="M309" s="7"/>
      <c r="N309" s="7"/>
    </row>
    <row r="310" spans="1:14" s="16" customFormat="1" x14ac:dyDescent="0.2">
      <c r="A310" s="9"/>
      <c r="B310" s="9"/>
      <c r="C310" s="185"/>
      <c r="I310" s="6"/>
      <c r="J310" s="7"/>
      <c r="K310" s="7"/>
      <c r="L310" s="7"/>
      <c r="M310" s="7"/>
      <c r="N310" s="7"/>
    </row>
    <row r="311" spans="1:14" s="16" customFormat="1" x14ac:dyDescent="0.2">
      <c r="A311" s="9"/>
      <c r="B311" s="9"/>
      <c r="C311" s="185"/>
      <c r="I311" s="6"/>
      <c r="J311" s="7"/>
      <c r="K311" s="7"/>
      <c r="L311" s="7"/>
      <c r="M311" s="7"/>
      <c r="N311" s="7"/>
    </row>
    <row r="312" spans="1:14" s="16" customFormat="1" x14ac:dyDescent="0.2">
      <c r="A312" s="9"/>
      <c r="B312" s="9"/>
      <c r="C312" s="185"/>
      <c r="I312" s="6"/>
      <c r="J312" s="7"/>
      <c r="K312" s="7"/>
      <c r="L312" s="7"/>
      <c r="M312" s="7"/>
      <c r="N312" s="7"/>
    </row>
    <row r="313" spans="1:14" s="16" customFormat="1" x14ac:dyDescent="0.2">
      <c r="A313" s="9"/>
      <c r="B313" s="9"/>
      <c r="C313" s="185"/>
      <c r="I313" s="6"/>
      <c r="J313" s="7"/>
      <c r="K313" s="7"/>
      <c r="L313" s="7"/>
      <c r="M313" s="7"/>
      <c r="N313" s="7"/>
    </row>
    <row r="314" spans="1:14" s="16" customFormat="1" x14ac:dyDescent="0.2">
      <c r="A314" s="9"/>
      <c r="B314" s="9"/>
      <c r="C314" s="185"/>
      <c r="I314" s="6"/>
      <c r="J314" s="7"/>
      <c r="K314" s="7"/>
      <c r="L314" s="7"/>
      <c r="M314" s="7"/>
      <c r="N314" s="7"/>
    </row>
    <row r="315" spans="1:14" s="16" customFormat="1" x14ac:dyDescent="0.2">
      <c r="A315" s="9"/>
      <c r="B315" s="9"/>
      <c r="C315" s="185"/>
      <c r="I315" s="6"/>
      <c r="J315" s="7"/>
      <c r="K315" s="7"/>
      <c r="L315" s="7"/>
      <c r="M315" s="7"/>
      <c r="N315" s="7"/>
    </row>
    <row r="316" spans="1:14" s="16" customFormat="1" x14ac:dyDescent="0.2">
      <c r="A316" s="9"/>
      <c r="B316" s="9"/>
      <c r="C316" s="185"/>
      <c r="I316" s="6"/>
      <c r="J316" s="7"/>
      <c r="K316" s="7"/>
      <c r="L316" s="7"/>
      <c r="M316" s="7"/>
      <c r="N316" s="7"/>
    </row>
    <row r="317" spans="1:14" s="16" customFormat="1" x14ac:dyDescent="0.2">
      <c r="A317" s="9"/>
      <c r="B317" s="9"/>
      <c r="C317" s="185"/>
      <c r="I317" s="6"/>
      <c r="J317" s="7"/>
      <c r="K317" s="7"/>
      <c r="L317" s="7"/>
      <c r="M317" s="7"/>
      <c r="N317" s="7"/>
    </row>
    <row r="318" spans="1:14" s="16" customFormat="1" x14ac:dyDescent="0.2">
      <c r="A318" s="9"/>
      <c r="B318" s="9"/>
      <c r="C318" s="185"/>
      <c r="I318" s="6"/>
      <c r="J318" s="7"/>
      <c r="K318" s="7"/>
      <c r="L318" s="7"/>
      <c r="M318" s="7"/>
      <c r="N318" s="7"/>
    </row>
    <row r="319" spans="1:14" s="16" customFormat="1" x14ac:dyDescent="0.2">
      <c r="A319" s="9"/>
      <c r="B319" s="9"/>
      <c r="C319" s="185"/>
      <c r="I319" s="6"/>
      <c r="J319" s="7"/>
      <c r="K319" s="7"/>
      <c r="L319" s="7"/>
      <c r="M319" s="7"/>
      <c r="N319" s="7"/>
    </row>
    <row r="320" spans="1:14" s="16" customFormat="1" x14ac:dyDescent="0.2">
      <c r="A320" s="9"/>
      <c r="B320" s="9"/>
      <c r="C320" s="185"/>
      <c r="I320" s="6"/>
      <c r="J320" s="7"/>
      <c r="K320" s="7"/>
      <c r="L320" s="7"/>
      <c r="M320" s="7"/>
      <c r="N320" s="7"/>
    </row>
    <row r="321" spans="1:14" s="16" customFormat="1" x14ac:dyDescent="0.2">
      <c r="A321" s="9"/>
      <c r="B321" s="9"/>
      <c r="C321" s="185"/>
      <c r="I321" s="6"/>
      <c r="J321" s="7"/>
      <c r="K321" s="7"/>
      <c r="L321" s="7"/>
      <c r="M321" s="7"/>
      <c r="N321" s="7"/>
    </row>
    <row r="322" spans="1:14" s="16" customFormat="1" x14ac:dyDescent="0.2">
      <c r="A322" s="9"/>
      <c r="B322" s="9"/>
      <c r="C322" s="185"/>
      <c r="I322" s="6"/>
      <c r="J322" s="7"/>
      <c r="K322" s="7"/>
      <c r="L322" s="7"/>
      <c r="M322" s="7"/>
      <c r="N322" s="7"/>
    </row>
    <row r="323" spans="1:14" s="16" customFormat="1" x14ac:dyDescent="0.2">
      <c r="A323" s="9"/>
      <c r="B323" s="9"/>
      <c r="C323" s="185"/>
      <c r="I323" s="6"/>
      <c r="J323" s="7"/>
      <c r="K323" s="7"/>
      <c r="L323" s="7"/>
      <c r="M323" s="7"/>
      <c r="N323" s="7"/>
    </row>
    <row r="324" spans="1:14" s="16" customFormat="1" x14ac:dyDescent="0.2">
      <c r="A324" s="9"/>
      <c r="B324" s="9"/>
      <c r="C324" s="185"/>
      <c r="I324" s="6"/>
      <c r="J324" s="7"/>
      <c r="K324" s="7"/>
      <c r="L324" s="7"/>
      <c r="M324" s="7"/>
      <c r="N324" s="7"/>
    </row>
    <row r="325" spans="1:14" s="16" customFormat="1" x14ac:dyDescent="0.2">
      <c r="A325" s="9"/>
      <c r="B325" s="9"/>
      <c r="C325" s="185"/>
      <c r="I325" s="6"/>
      <c r="J325" s="7"/>
      <c r="K325" s="7"/>
      <c r="L325" s="7"/>
      <c r="M325" s="7"/>
      <c r="N325" s="7"/>
    </row>
    <row r="326" spans="1:14" s="16" customFormat="1" x14ac:dyDescent="0.2">
      <c r="A326" s="9"/>
      <c r="B326" s="9"/>
      <c r="C326" s="185"/>
      <c r="I326" s="6"/>
      <c r="J326" s="7"/>
      <c r="K326" s="7"/>
      <c r="L326" s="7"/>
      <c r="M326" s="7"/>
      <c r="N326" s="7"/>
    </row>
    <row r="327" spans="1:14" s="16" customFormat="1" x14ac:dyDescent="0.2">
      <c r="A327" s="9"/>
      <c r="B327" s="9"/>
      <c r="C327" s="185"/>
      <c r="I327" s="6"/>
      <c r="J327" s="7"/>
      <c r="K327" s="7"/>
      <c r="L327" s="7"/>
      <c r="M327" s="7"/>
      <c r="N327" s="7"/>
    </row>
    <row r="328" spans="1:14" s="16" customFormat="1" x14ac:dyDescent="0.2">
      <c r="A328" s="9"/>
      <c r="B328" s="9"/>
      <c r="C328" s="185"/>
      <c r="I328" s="6"/>
      <c r="J328" s="7"/>
      <c r="K328" s="7"/>
      <c r="L328" s="7"/>
      <c r="M328" s="7"/>
      <c r="N328" s="7"/>
    </row>
    <row r="329" spans="1:14" s="16" customFormat="1" x14ac:dyDescent="0.2">
      <c r="A329" s="9"/>
      <c r="B329" s="9"/>
      <c r="C329" s="185"/>
      <c r="I329" s="6"/>
      <c r="J329" s="7"/>
      <c r="K329" s="7"/>
      <c r="L329" s="7"/>
      <c r="M329" s="7"/>
      <c r="N329" s="7"/>
    </row>
    <row r="330" spans="1:14" s="16" customFormat="1" x14ac:dyDescent="0.2">
      <c r="A330" s="9"/>
      <c r="B330" s="9"/>
      <c r="C330" s="185"/>
      <c r="I330" s="6"/>
      <c r="J330" s="7"/>
      <c r="K330" s="7"/>
      <c r="L330" s="7"/>
      <c r="M330" s="7"/>
      <c r="N330" s="7"/>
    </row>
    <row r="331" spans="1:14" s="16" customFormat="1" x14ac:dyDescent="0.2">
      <c r="A331" s="9"/>
      <c r="B331" s="9"/>
      <c r="C331" s="185"/>
      <c r="I331" s="6"/>
      <c r="J331" s="7"/>
      <c r="K331" s="7"/>
      <c r="L331" s="7"/>
      <c r="M331" s="7"/>
      <c r="N331" s="7"/>
    </row>
    <row r="332" spans="1:14" s="16" customFormat="1" x14ac:dyDescent="0.2">
      <c r="A332" s="9"/>
      <c r="B332" s="9"/>
      <c r="C332" s="185"/>
      <c r="I332" s="6"/>
      <c r="J332" s="7"/>
      <c r="K332" s="7"/>
      <c r="L332" s="7"/>
      <c r="M332" s="7"/>
      <c r="N332" s="7"/>
    </row>
    <row r="333" spans="1:14" s="16" customFormat="1" x14ac:dyDescent="0.2">
      <c r="A333" s="9"/>
      <c r="B333" s="9"/>
      <c r="C333" s="185"/>
      <c r="I333" s="6"/>
      <c r="J333" s="7"/>
      <c r="K333" s="7"/>
      <c r="L333" s="7"/>
      <c r="M333" s="7"/>
      <c r="N333" s="7"/>
    </row>
    <row r="334" spans="1:14" s="16" customFormat="1" x14ac:dyDescent="0.2">
      <c r="A334" s="9"/>
      <c r="B334" s="9"/>
      <c r="C334" s="185"/>
      <c r="I334" s="6"/>
      <c r="J334" s="7"/>
      <c r="K334" s="7"/>
      <c r="L334" s="7"/>
      <c r="M334" s="7"/>
      <c r="N334" s="7"/>
    </row>
    <row r="335" spans="1:14" s="16" customFormat="1" x14ac:dyDescent="0.2">
      <c r="A335" s="9"/>
      <c r="B335" s="9"/>
      <c r="C335" s="185"/>
      <c r="I335" s="6"/>
      <c r="J335" s="7"/>
      <c r="K335" s="7"/>
      <c r="L335" s="7"/>
      <c r="M335" s="7"/>
      <c r="N335" s="7"/>
    </row>
    <row r="336" spans="1:14" s="16" customFormat="1" x14ac:dyDescent="0.2">
      <c r="A336" s="9"/>
      <c r="B336" s="9"/>
      <c r="C336" s="185"/>
      <c r="I336" s="6"/>
      <c r="J336" s="7"/>
      <c r="K336" s="7"/>
      <c r="L336" s="7"/>
      <c r="M336" s="7"/>
      <c r="N336" s="7"/>
    </row>
    <row r="337" spans="1:14" s="16" customFormat="1" x14ac:dyDescent="0.2">
      <c r="A337" s="9"/>
      <c r="B337" s="9"/>
      <c r="C337" s="185"/>
      <c r="I337" s="6"/>
      <c r="J337" s="7"/>
      <c r="K337" s="7"/>
      <c r="L337" s="7"/>
      <c r="M337" s="7"/>
      <c r="N337" s="7"/>
    </row>
    <row r="338" spans="1:14" s="16" customFormat="1" x14ac:dyDescent="0.2">
      <c r="A338" s="9"/>
      <c r="B338" s="9"/>
      <c r="C338" s="185"/>
      <c r="I338" s="6"/>
      <c r="J338" s="7"/>
      <c r="K338" s="7"/>
      <c r="L338" s="7"/>
      <c r="M338" s="7"/>
      <c r="N338" s="7"/>
    </row>
    <row r="339" spans="1:14" s="16" customFormat="1" x14ac:dyDescent="0.2">
      <c r="A339" s="9"/>
      <c r="B339" s="9"/>
      <c r="C339" s="185"/>
      <c r="I339" s="6"/>
      <c r="J339" s="7"/>
      <c r="K339" s="7"/>
      <c r="L339" s="7"/>
      <c r="M339" s="7"/>
      <c r="N339" s="7"/>
    </row>
    <row r="340" spans="1:14" s="16" customFormat="1" x14ac:dyDescent="0.2">
      <c r="A340" s="9"/>
      <c r="B340" s="9"/>
      <c r="C340" s="185"/>
      <c r="I340" s="6"/>
      <c r="J340" s="7"/>
      <c r="K340" s="7"/>
      <c r="L340" s="7"/>
      <c r="M340" s="7"/>
      <c r="N340" s="7"/>
    </row>
    <row r="341" spans="1:14" s="16" customFormat="1" x14ac:dyDescent="0.2">
      <c r="A341" s="9"/>
      <c r="B341" s="9"/>
      <c r="C341" s="185"/>
      <c r="I341" s="6"/>
      <c r="J341" s="7"/>
      <c r="K341" s="7"/>
      <c r="L341" s="7"/>
      <c r="M341" s="7"/>
      <c r="N341" s="7"/>
    </row>
    <row r="342" spans="1:14" s="16" customFormat="1" x14ac:dyDescent="0.2">
      <c r="A342" s="9"/>
      <c r="B342" s="9"/>
      <c r="C342" s="185"/>
      <c r="I342" s="6"/>
      <c r="J342" s="7"/>
      <c r="K342" s="7"/>
      <c r="L342" s="7"/>
      <c r="M342" s="7"/>
      <c r="N342" s="7"/>
    </row>
    <row r="343" spans="1:14" s="16" customFormat="1" x14ac:dyDescent="0.2">
      <c r="A343" s="9"/>
      <c r="B343" s="9"/>
      <c r="C343" s="185"/>
      <c r="I343" s="6"/>
      <c r="J343" s="7"/>
      <c r="K343" s="7"/>
      <c r="L343" s="7"/>
      <c r="M343" s="7"/>
      <c r="N343" s="7"/>
    </row>
    <row r="344" spans="1:14" s="16" customFormat="1" x14ac:dyDescent="0.2">
      <c r="A344" s="9"/>
      <c r="B344" s="9"/>
      <c r="C344" s="185"/>
      <c r="I344" s="6"/>
      <c r="J344" s="7"/>
      <c r="K344" s="7"/>
      <c r="L344" s="7"/>
      <c r="M344" s="7"/>
      <c r="N344" s="7"/>
    </row>
    <row r="345" spans="1:14" s="16" customFormat="1" x14ac:dyDescent="0.2">
      <c r="A345" s="9"/>
      <c r="B345" s="9"/>
      <c r="C345" s="185"/>
      <c r="I345" s="6"/>
      <c r="J345" s="7"/>
      <c r="K345" s="7"/>
      <c r="L345" s="7"/>
      <c r="M345" s="7"/>
      <c r="N345" s="7"/>
    </row>
    <row r="346" spans="1:14" s="16" customFormat="1" x14ac:dyDescent="0.2">
      <c r="A346" s="9"/>
      <c r="B346" s="9"/>
      <c r="C346" s="185"/>
      <c r="I346" s="6"/>
      <c r="J346" s="7"/>
      <c r="K346" s="7"/>
      <c r="L346" s="7"/>
      <c r="M346" s="7"/>
      <c r="N346" s="7"/>
    </row>
    <row r="347" spans="1:14" s="16" customFormat="1" x14ac:dyDescent="0.2">
      <c r="A347" s="9"/>
      <c r="B347" s="9"/>
      <c r="C347" s="185"/>
      <c r="I347" s="6"/>
      <c r="J347" s="7"/>
      <c r="K347" s="7"/>
      <c r="L347" s="7"/>
      <c r="M347" s="7"/>
      <c r="N347" s="7"/>
    </row>
    <row r="348" spans="1:14" s="16" customFormat="1" x14ac:dyDescent="0.2">
      <c r="A348" s="9"/>
      <c r="B348" s="9"/>
      <c r="C348" s="185"/>
      <c r="I348" s="6"/>
      <c r="J348" s="7"/>
      <c r="K348" s="7"/>
      <c r="L348" s="7"/>
      <c r="M348" s="7"/>
      <c r="N348" s="7"/>
    </row>
    <row r="349" spans="1:14" s="16" customFormat="1" x14ac:dyDescent="0.2">
      <c r="A349" s="9"/>
      <c r="B349" s="9"/>
      <c r="C349" s="185"/>
      <c r="I349" s="6"/>
      <c r="J349" s="7"/>
      <c r="K349" s="7"/>
      <c r="L349" s="7"/>
      <c r="M349" s="7"/>
      <c r="N349" s="7"/>
    </row>
    <row r="350" spans="1:14" s="16" customFormat="1" x14ac:dyDescent="0.2">
      <c r="A350" s="9"/>
      <c r="B350" s="9"/>
      <c r="C350" s="185"/>
      <c r="I350" s="6"/>
      <c r="J350" s="7"/>
      <c r="K350" s="7"/>
      <c r="L350" s="7"/>
      <c r="M350" s="7"/>
      <c r="N350" s="7"/>
    </row>
    <row r="351" spans="1:14" s="16" customFormat="1" x14ac:dyDescent="0.2">
      <c r="A351" s="9"/>
      <c r="B351" s="9"/>
      <c r="C351" s="185"/>
      <c r="I351" s="6"/>
      <c r="J351" s="7"/>
      <c r="K351" s="7"/>
      <c r="L351" s="7"/>
      <c r="M351" s="7"/>
      <c r="N351" s="7"/>
    </row>
    <row r="352" spans="1:14" s="16" customFormat="1" x14ac:dyDescent="0.2">
      <c r="A352" s="9"/>
      <c r="B352" s="9"/>
      <c r="C352" s="185"/>
      <c r="I352" s="6"/>
      <c r="J352" s="7"/>
      <c r="K352" s="7"/>
      <c r="L352" s="7"/>
      <c r="M352" s="7"/>
      <c r="N352" s="7"/>
    </row>
    <row r="353" spans="1:14" s="16" customFormat="1" x14ac:dyDescent="0.2">
      <c r="A353" s="9"/>
      <c r="B353" s="9"/>
      <c r="C353" s="185"/>
      <c r="I353" s="6"/>
      <c r="J353" s="7"/>
      <c r="K353" s="7"/>
      <c r="L353" s="7"/>
      <c r="M353" s="7"/>
      <c r="N353" s="7"/>
    </row>
    <row r="354" spans="1:14" s="16" customFormat="1" x14ac:dyDescent="0.2">
      <c r="A354" s="9"/>
      <c r="B354" s="9"/>
      <c r="C354" s="185"/>
      <c r="I354" s="6"/>
      <c r="J354" s="7"/>
      <c r="K354" s="7"/>
      <c r="L354" s="7"/>
      <c r="M354" s="7"/>
      <c r="N354" s="7"/>
    </row>
    <row r="355" spans="1:14" s="16" customFormat="1" x14ac:dyDescent="0.2">
      <c r="A355" s="9"/>
      <c r="B355" s="9"/>
      <c r="C355" s="185"/>
      <c r="I355" s="6"/>
      <c r="J355" s="7"/>
      <c r="K355" s="7"/>
      <c r="L355" s="7"/>
      <c r="M355" s="7"/>
      <c r="N355" s="7"/>
    </row>
    <row r="356" spans="1:14" s="16" customFormat="1" x14ac:dyDescent="0.2">
      <c r="A356" s="9"/>
      <c r="B356" s="9"/>
      <c r="C356" s="185"/>
      <c r="I356" s="6"/>
      <c r="J356" s="7"/>
      <c r="K356" s="7"/>
      <c r="L356" s="7"/>
      <c r="M356" s="7"/>
      <c r="N356" s="7"/>
    </row>
    <row r="357" spans="1:14" s="16" customFormat="1" x14ac:dyDescent="0.2">
      <c r="A357" s="9"/>
      <c r="B357" s="9"/>
      <c r="C357" s="185"/>
      <c r="I357" s="6"/>
      <c r="J357" s="7"/>
      <c r="K357" s="7"/>
      <c r="L357" s="7"/>
      <c r="M357" s="7"/>
      <c r="N357" s="7"/>
    </row>
    <row r="358" spans="1:14" s="16" customFormat="1" x14ac:dyDescent="0.2">
      <c r="A358" s="9"/>
      <c r="B358" s="9"/>
      <c r="C358" s="185"/>
      <c r="I358" s="6"/>
      <c r="J358" s="7"/>
      <c r="K358" s="7"/>
      <c r="L358" s="7"/>
      <c r="M358" s="7"/>
      <c r="N358" s="7"/>
    </row>
    <row r="359" spans="1:14" s="16" customFormat="1" x14ac:dyDescent="0.2">
      <c r="A359" s="9"/>
      <c r="B359" s="9"/>
      <c r="C359" s="185"/>
      <c r="I359" s="6"/>
      <c r="J359" s="7"/>
      <c r="K359" s="7"/>
      <c r="L359" s="7"/>
      <c r="M359" s="7"/>
      <c r="N359" s="7"/>
    </row>
    <row r="360" spans="1:14" s="16" customFormat="1" x14ac:dyDescent="0.2">
      <c r="A360" s="9"/>
      <c r="B360" s="9"/>
      <c r="C360" s="185"/>
      <c r="I360" s="6"/>
      <c r="J360" s="7"/>
      <c r="K360" s="7"/>
      <c r="L360" s="7"/>
      <c r="M360" s="7"/>
      <c r="N360" s="7"/>
    </row>
    <row r="361" spans="1:14" s="16" customFormat="1" x14ac:dyDescent="0.2">
      <c r="A361" s="9"/>
      <c r="B361" s="9"/>
      <c r="C361" s="185"/>
      <c r="I361" s="6"/>
      <c r="J361" s="7"/>
      <c r="K361" s="7"/>
      <c r="L361" s="7"/>
      <c r="M361" s="7"/>
      <c r="N361" s="7"/>
    </row>
    <row r="362" spans="1:14" s="16" customFormat="1" x14ac:dyDescent="0.2">
      <c r="A362" s="9"/>
      <c r="B362" s="9"/>
      <c r="C362" s="185"/>
      <c r="I362" s="6"/>
      <c r="J362" s="7"/>
      <c r="K362" s="7"/>
      <c r="L362" s="7"/>
      <c r="M362" s="7"/>
      <c r="N362" s="7"/>
    </row>
    <row r="363" spans="1:14" s="16" customFormat="1" x14ac:dyDescent="0.2">
      <c r="A363" s="9"/>
      <c r="B363" s="9"/>
      <c r="C363" s="185"/>
      <c r="I363" s="6"/>
      <c r="J363" s="7"/>
      <c r="K363" s="7"/>
      <c r="L363" s="7"/>
      <c r="M363" s="7"/>
      <c r="N363" s="7"/>
    </row>
    <row r="364" spans="1:14" s="16" customFormat="1" x14ac:dyDescent="0.2">
      <c r="A364" s="9"/>
      <c r="B364" s="9"/>
      <c r="C364" s="185"/>
      <c r="I364" s="6"/>
      <c r="J364" s="7"/>
      <c r="K364" s="7"/>
      <c r="L364" s="7"/>
      <c r="M364" s="7"/>
      <c r="N364" s="7"/>
    </row>
    <row r="365" spans="1:14" s="16" customFormat="1" x14ac:dyDescent="0.2">
      <c r="A365" s="9"/>
      <c r="B365" s="9"/>
      <c r="C365" s="185"/>
      <c r="I365" s="6"/>
      <c r="J365" s="7"/>
      <c r="K365" s="7"/>
      <c r="L365" s="7"/>
      <c r="M365" s="7"/>
      <c r="N365" s="7"/>
    </row>
    <row r="366" spans="1:14" s="16" customFormat="1" x14ac:dyDescent="0.2">
      <c r="A366" s="9"/>
      <c r="B366" s="9"/>
      <c r="C366" s="185"/>
      <c r="I366" s="6"/>
      <c r="J366" s="7"/>
      <c r="K366" s="7"/>
      <c r="L366" s="7"/>
      <c r="M366" s="7"/>
      <c r="N366" s="7"/>
    </row>
    <row r="367" spans="1:14" s="16" customFormat="1" x14ac:dyDescent="0.2">
      <c r="A367" s="9"/>
      <c r="B367" s="9"/>
      <c r="C367" s="185"/>
      <c r="I367" s="6"/>
      <c r="J367" s="7"/>
      <c r="K367" s="7"/>
      <c r="L367" s="7"/>
      <c r="M367" s="7"/>
      <c r="N367" s="7"/>
    </row>
    <row r="368" spans="1:14" s="16" customFormat="1" x14ac:dyDescent="0.2">
      <c r="A368" s="9"/>
      <c r="B368" s="9"/>
      <c r="C368" s="185"/>
      <c r="I368" s="6"/>
      <c r="J368" s="7"/>
      <c r="K368" s="7"/>
      <c r="L368" s="7"/>
      <c r="M368" s="7"/>
      <c r="N368" s="7"/>
    </row>
    <row r="369" spans="1:14" s="16" customFormat="1" x14ac:dyDescent="0.2">
      <c r="A369" s="9"/>
      <c r="B369" s="9"/>
      <c r="C369" s="185"/>
      <c r="I369" s="6"/>
      <c r="J369" s="7"/>
      <c r="K369" s="7"/>
      <c r="L369" s="7"/>
      <c r="M369" s="7"/>
      <c r="N369" s="7"/>
    </row>
    <row r="370" spans="1:14" s="16" customFormat="1" x14ac:dyDescent="0.2">
      <c r="A370" s="9"/>
      <c r="B370" s="9"/>
      <c r="C370" s="185"/>
      <c r="I370" s="6"/>
      <c r="J370" s="7"/>
      <c r="K370" s="7"/>
      <c r="L370" s="7"/>
      <c r="M370" s="7"/>
      <c r="N370" s="7"/>
    </row>
    <row r="371" spans="1:14" s="16" customFormat="1" x14ac:dyDescent="0.2">
      <c r="A371" s="9"/>
      <c r="B371" s="9"/>
      <c r="C371" s="185"/>
      <c r="I371" s="6"/>
      <c r="J371" s="7"/>
      <c r="K371" s="7"/>
      <c r="L371" s="7"/>
      <c r="M371" s="7"/>
      <c r="N371" s="7"/>
    </row>
    <row r="372" spans="1:14" s="16" customFormat="1" x14ac:dyDescent="0.2">
      <c r="A372" s="9"/>
      <c r="B372" s="9"/>
      <c r="C372" s="185"/>
      <c r="I372" s="6"/>
      <c r="J372" s="7"/>
      <c r="K372" s="7"/>
      <c r="L372" s="7"/>
      <c r="M372" s="7"/>
      <c r="N372" s="7"/>
    </row>
    <row r="373" spans="1:14" s="16" customFormat="1" x14ac:dyDescent="0.2">
      <c r="A373" s="9"/>
      <c r="B373" s="9"/>
      <c r="C373" s="185"/>
      <c r="I373" s="6"/>
      <c r="J373" s="7"/>
      <c r="K373" s="7"/>
      <c r="L373" s="7"/>
      <c r="M373" s="7"/>
      <c r="N373" s="7"/>
    </row>
    <row r="374" spans="1:14" s="16" customFormat="1" x14ac:dyDescent="0.2">
      <c r="A374" s="9"/>
      <c r="B374" s="9"/>
      <c r="C374" s="185"/>
      <c r="I374" s="6"/>
      <c r="J374" s="7"/>
      <c r="K374" s="7"/>
      <c r="L374" s="7"/>
      <c r="M374" s="7"/>
      <c r="N374" s="7"/>
    </row>
    <row r="375" spans="1:14" s="16" customFormat="1" x14ac:dyDescent="0.2">
      <c r="A375" s="9"/>
      <c r="B375" s="9"/>
      <c r="C375" s="185"/>
      <c r="I375" s="6"/>
      <c r="J375" s="7"/>
      <c r="K375" s="7"/>
      <c r="L375" s="7"/>
      <c r="M375" s="7"/>
      <c r="N375" s="7"/>
    </row>
    <row r="376" spans="1:14" s="16" customFormat="1" x14ac:dyDescent="0.2">
      <c r="A376" s="9"/>
      <c r="B376" s="9"/>
      <c r="C376" s="185"/>
      <c r="I376" s="6"/>
      <c r="J376" s="7"/>
      <c r="K376" s="7"/>
      <c r="L376" s="7"/>
      <c r="M376" s="7"/>
      <c r="N376" s="7"/>
    </row>
    <row r="377" spans="1:14" s="16" customFormat="1" x14ac:dyDescent="0.2">
      <c r="A377" s="9"/>
      <c r="B377" s="9"/>
      <c r="C377" s="185"/>
      <c r="I377" s="6"/>
      <c r="J377" s="7"/>
      <c r="K377" s="7"/>
      <c r="L377" s="7"/>
      <c r="M377" s="7"/>
      <c r="N377" s="7"/>
    </row>
    <row r="378" spans="1:14" s="16" customFormat="1" x14ac:dyDescent="0.2">
      <c r="A378" s="9"/>
      <c r="B378" s="9"/>
      <c r="C378" s="185"/>
      <c r="I378" s="6"/>
      <c r="J378" s="7"/>
      <c r="K378" s="7"/>
      <c r="L378" s="7"/>
      <c r="M378" s="7"/>
      <c r="N378" s="7"/>
    </row>
    <row r="379" spans="1:14" s="16" customFormat="1" x14ac:dyDescent="0.2">
      <c r="A379" s="9"/>
      <c r="B379" s="9"/>
      <c r="C379" s="185"/>
      <c r="I379" s="6"/>
      <c r="J379" s="7"/>
      <c r="K379" s="7"/>
      <c r="L379" s="7"/>
      <c r="M379" s="7"/>
      <c r="N379" s="7"/>
    </row>
    <row r="380" spans="1:14" s="16" customFormat="1" x14ac:dyDescent="0.2">
      <c r="A380" s="9"/>
      <c r="B380" s="9"/>
      <c r="C380" s="185"/>
      <c r="I380" s="6"/>
      <c r="J380" s="7"/>
      <c r="K380" s="7"/>
      <c r="L380" s="7"/>
      <c r="M380" s="7"/>
      <c r="N380" s="7"/>
    </row>
    <row r="381" spans="1:14" s="16" customFormat="1" x14ac:dyDescent="0.2">
      <c r="A381" s="9"/>
      <c r="B381" s="9"/>
      <c r="C381" s="185"/>
      <c r="I381" s="6"/>
      <c r="J381" s="7"/>
      <c r="K381" s="7"/>
      <c r="L381" s="7"/>
      <c r="M381" s="7"/>
      <c r="N381" s="7"/>
    </row>
    <row r="382" spans="1:14" s="16" customFormat="1" x14ac:dyDescent="0.2">
      <c r="A382" s="9"/>
      <c r="B382" s="9"/>
      <c r="C382" s="185"/>
      <c r="I382" s="6"/>
      <c r="J382" s="7"/>
      <c r="K382" s="7"/>
      <c r="L382" s="7"/>
      <c r="M382" s="7"/>
      <c r="N382" s="7"/>
    </row>
    <row r="383" spans="1:14" s="16" customFormat="1" x14ac:dyDescent="0.2">
      <c r="A383" s="9"/>
      <c r="B383" s="9"/>
      <c r="C383" s="185"/>
      <c r="I383" s="6"/>
      <c r="J383" s="7"/>
      <c r="K383" s="7"/>
      <c r="L383" s="7"/>
      <c r="M383" s="7"/>
      <c r="N383" s="7"/>
    </row>
    <row r="384" spans="1:14" s="16" customFormat="1" x14ac:dyDescent="0.2">
      <c r="A384" s="9"/>
      <c r="B384" s="9"/>
      <c r="C384" s="185"/>
      <c r="I384" s="6"/>
      <c r="J384" s="7"/>
      <c r="K384" s="7"/>
      <c r="L384" s="7"/>
      <c r="M384" s="7"/>
      <c r="N384" s="7"/>
    </row>
    <row r="385" spans="1:14" s="16" customFormat="1" x14ac:dyDescent="0.2">
      <c r="A385" s="9"/>
      <c r="B385" s="9"/>
      <c r="C385" s="185"/>
      <c r="I385" s="6"/>
      <c r="J385" s="7"/>
      <c r="K385" s="7"/>
      <c r="L385" s="7"/>
      <c r="M385" s="7"/>
      <c r="N385" s="7"/>
    </row>
    <row r="386" spans="1:14" s="16" customFormat="1" x14ac:dyDescent="0.2">
      <c r="A386" s="9"/>
      <c r="B386" s="9"/>
      <c r="C386" s="185"/>
      <c r="I386" s="6"/>
      <c r="J386" s="7"/>
      <c r="K386" s="7"/>
      <c r="L386" s="7"/>
      <c r="M386" s="7"/>
      <c r="N386" s="7"/>
    </row>
    <row r="387" spans="1:14" s="16" customFormat="1" x14ac:dyDescent="0.2">
      <c r="A387" s="9"/>
      <c r="B387" s="9"/>
      <c r="C387" s="185"/>
      <c r="I387" s="6"/>
      <c r="J387" s="7"/>
      <c r="K387" s="7"/>
      <c r="L387" s="7"/>
      <c r="M387" s="7"/>
      <c r="N387" s="7"/>
    </row>
    <row r="388" spans="1:14" s="16" customFormat="1" x14ac:dyDescent="0.2">
      <c r="A388" s="9"/>
      <c r="B388" s="9"/>
      <c r="C388" s="185"/>
      <c r="I388" s="6"/>
      <c r="J388" s="7"/>
      <c r="K388" s="7"/>
      <c r="L388" s="7"/>
      <c r="M388" s="7"/>
      <c r="N388" s="7"/>
    </row>
    <row r="389" spans="1:14" s="16" customFormat="1" x14ac:dyDescent="0.2">
      <c r="A389" s="9"/>
      <c r="B389" s="9"/>
      <c r="C389" s="185"/>
      <c r="I389" s="6"/>
      <c r="J389" s="7"/>
      <c r="K389" s="7"/>
      <c r="L389" s="7"/>
      <c r="M389" s="7"/>
      <c r="N389" s="7"/>
    </row>
    <row r="390" spans="1:14" s="16" customFormat="1" x14ac:dyDescent="0.2">
      <c r="A390" s="9"/>
      <c r="B390" s="9"/>
      <c r="C390" s="185"/>
      <c r="I390" s="6"/>
      <c r="J390" s="7"/>
      <c r="K390" s="7"/>
      <c r="L390" s="7"/>
      <c r="M390" s="7"/>
      <c r="N390" s="7"/>
    </row>
    <row r="391" spans="1:14" s="16" customFormat="1" x14ac:dyDescent="0.2">
      <c r="A391" s="9"/>
      <c r="B391" s="9"/>
      <c r="C391" s="185"/>
      <c r="I391" s="6"/>
      <c r="J391" s="7"/>
      <c r="K391" s="7"/>
      <c r="L391" s="7"/>
      <c r="M391" s="7"/>
      <c r="N391" s="7"/>
    </row>
    <row r="392" spans="1:14" s="16" customFormat="1" x14ac:dyDescent="0.2">
      <c r="A392" s="9"/>
      <c r="B392" s="9"/>
      <c r="C392" s="185"/>
      <c r="I392" s="6"/>
      <c r="J392" s="7"/>
      <c r="K392" s="7"/>
      <c r="L392" s="7"/>
      <c r="M392" s="7"/>
      <c r="N392" s="7"/>
    </row>
    <row r="393" spans="1:14" s="16" customFormat="1" x14ac:dyDescent="0.2">
      <c r="A393" s="9"/>
      <c r="B393" s="9"/>
      <c r="C393" s="185"/>
      <c r="I393" s="6"/>
      <c r="J393" s="7"/>
      <c r="K393" s="7"/>
      <c r="L393" s="7"/>
      <c r="M393" s="7"/>
      <c r="N393" s="7"/>
    </row>
    <row r="394" spans="1:14" s="16" customFormat="1" x14ac:dyDescent="0.2">
      <c r="A394" s="9"/>
      <c r="B394" s="9"/>
      <c r="C394" s="185"/>
      <c r="I394" s="6"/>
      <c r="J394" s="7"/>
      <c r="K394" s="7"/>
      <c r="L394" s="7"/>
      <c r="M394" s="7"/>
      <c r="N394" s="7"/>
    </row>
    <row r="395" spans="1:14" s="16" customFormat="1" x14ac:dyDescent="0.2">
      <c r="A395" s="9"/>
      <c r="B395" s="9"/>
      <c r="C395" s="185"/>
      <c r="I395" s="6"/>
      <c r="J395" s="7"/>
      <c r="K395" s="7"/>
      <c r="L395" s="7"/>
      <c r="M395" s="7"/>
      <c r="N395" s="7"/>
    </row>
    <row r="396" spans="1:14" s="16" customFormat="1" x14ac:dyDescent="0.2">
      <c r="A396" s="9"/>
      <c r="B396" s="9"/>
      <c r="C396" s="185"/>
      <c r="I396" s="6"/>
      <c r="J396" s="7"/>
      <c r="K396" s="7"/>
      <c r="L396" s="7"/>
      <c r="M396" s="7"/>
      <c r="N396" s="7"/>
    </row>
    <row r="397" spans="1:14" s="16" customFormat="1" x14ac:dyDescent="0.2">
      <c r="A397" s="9"/>
      <c r="B397" s="9"/>
      <c r="C397" s="185"/>
      <c r="I397" s="6"/>
      <c r="J397" s="7"/>
      <c r="K397" s="7"/>
      <c r="L397" s="7"/>
      <c r="M397" s="7"/>
      <c r="N397" s="7"/>
    </row>
    <row r="398" spans="1:14" s="16" customFormat="1" x14ac:dyDescent="0.2">
      <c r="A398" s="9"/>
      <c r="B398" s="9"/>
      <c r="C398" s="185"/>
      <c r="I398" s="6"/>
      <c r="J398" s="7"/>
      <c r="K398" s="7"/>
      <c r="L398" s="7"/>
      <c r="M398" s="7"/>
      <c r="N398" s="7"/>
    </row>
    <row r="399" spans="1:14" s="16" customFormat="1" x14ac:dyDescent="0.2">
      <c r="A399" s="9"/>
      <c r="B399" s="9"/>
      <c r="C399" s="185"/>
      <c r="I399" s="6"/>
      <c r="J399" s="7"/>
      <c r="K399" s="7"/>
      <c r="L399" s="7"/>
      <c r="M399" s="7"/>
      <c r="N399" s="7"/>
    </row>
    <row r="400" spans="1:14" s="16" customFormat="1" x14ac:dyDescent="0.2">
      <c r="A400" s="9"/>
      <c r="B400" s="9"/>
      <c r="C400" s="185"/>
      <c r="I400" s="6"/>
      <c r="J400" s="7"/>
      <c r="K400" s="7"/>
      <c r="L400" s="7"/>
      <c r="M400" s="7"/>
      <c r="N400" s="7"/>
    </row>
    <row r="401" spans="1:14" s="16" customFormat="1" x14ac:dyDescent="0.2">
      <c r="A401" s="9"/>
      <c r="B401" s="9"/>
      <c r="C401" s="185"/>
      <c r="I401" s="6"/>
      <c r="J401" s="7"/>
      <c r="K401" s="7"/>
      <c r="L401" s="7"/>
      <c r="M401" s="7"/>
      <c r="N401" s="7"/>
    </row>
    <row r="402" spans="1:14" s="16" customFormat="1" x14ac:dyDescent="0.2">
      <c r="A402" s="9"/>
      <c r="B402" s="9"/>
      <c r="C402" s="185"/>
      <c r="I402" s="6"/>
      <c r="J402" s="7"/>
      <c r="K402" s="7"/>
      <c r="L402" s="7"/>
      <c r="M402" s="7"/>
      <c r="N402" s="7"/>
    </row>
    <row r="403" spans="1:14" s="16" customFormat="1" x14ac:dyDescent="0.2">
      <c r="A403" s="9"/>
      <c r="B403" s="9"/>
      <c r="C403" s="185"/>
      <c r="I403" s="6"/>
      <c r="J403" s="7"/>
      <c r="K403" s="7"/>
      <c r="L403" s="7"/>
      <c r="M403" s="7"/>
      <c r="N403" s="7"/>
    </row>
    <row r="404" spans="1:14" s="16" customFormat="1" x14ac:dyDescent="0.2">
      <c r="A404" s="9"/>
      <c r="B404" s="9"/>
      <c r="C404" s="185"/>
      <c r="I404" s="6"/>
      <c r="J404" s="7"/>
      <c r="K404" s="7"/>
      <c r="L404" s="7"/>
      <c r="M404" s="7"/>
      <c r="N404" s="7"/>
    </row>
    <row r="405" spans="1:14" s="16" customFormat="1" x14ac:dyDescent="0.2">
      <c r="A405" s="9"/>
      <c r="B405" s="9"/>
      <c r="C405" s="185"/>
      <c r="I405" s="6"/>
      <c r="J405" s="7"/>
      <c r="K405" s="7"/>
      <c r="L405" s="7"/>
      <c r="M405" s="7"/>
      <c r="N405" s="7"/>
    </row>
    <row r="406" spans="1:14" s="16" customFormat="1" x14ac:dyDescent="0.2">
      <c r="A406" s="9"/>
      <c r="B406" s="9"/>
      <c r="C406" s="185"/>
      <c r="I406" s="6"/>
      <c r="J406" s="7"/>
      <c r="K406" s="7"/>
      <c r="L406" s="7"/>
      <c r="M406" s="7"/>
      <c r="N406" s="7"/>
    </row>
    <row r="407" spans="1:14" s="16" customFormat="1" x14ac:dyDescent="0.2">
      <c r="A407" s="9"/>
      <c r="B407" s="9"/>
      <c r="C407" s="185"/>
      <c r="I407" s="6"/>
      <c r="J407" s="7"/>
      <c r="K407" s="7"/>
      <c r="L407" s="7"/>
      <c r="M407" s="7"/>
      <c r="N407" s="7"/>
    </row>
    <row r="408" spans="1:14" s="16" customFormat="1" x14ac:dyDescent="0.2">
      <c r="A408" s="9"/>
      <c r="B408" s="9"/>
      <c r="C408" s="185"/>
      <c r="I408" s="6"/>
      <c r="J408" s="7"/>
      <c r="K408" s="7"/>
      <c r="L408" s="7"/>
      <c r="M408" s="7"/>
      <c r="N408" s="7"/>
    </row>
    <row r="409" spans="1:14" s="16" customFormat="1" x14ac:dyDescent="0.2">
      <c r="A409" s="9"/>
      <c r="B409" s="9"/>
      <c r="C409" s="185"/>
      <c r="I409" s="6"/>
      <c r="J409" s="7"/>
      <c r="K409" s="7"/>
      <c r="L409" s="7"/>
      <c r="M409" s="7"/>
      <c r="N409" s="7"/>
    </row>
    <row r="410" spans="1:14" s="16" customFormat="1" x14ac:dyDescent="0.2">
      <c r="A410" s="9"/>
      <c r="B410" s="9"/>
      <c r="C410" s="185"/>
      <c r="I410" s="6"/>
      <c r="J410" s="7"/>
      <c r="K410" s="7"/>
      <c r="L410" s="7"/>
      <c r="M410" s="7"/>
      <c r="N410" s="7"/>
    </row>
    <row r="411" spans="1:14" s="16" customFormat="1" x14ac:dyDescent="0.2">
      <c r="A411" s="9"/>
      <c r="B411" s="9"/>
      <c r="C411" s="185"/>
      <c r="I411" s="6"/>
      <c r="J411" s="7"/>
      <c r="K411" s="7"/>
      <c r="L411" s="7"/>
      <c r="M411" s="7"/>
      <c r="N411" s="7"/>
    </row>
    <row r="412" spans="1:14" s="16" customFormat="1" x14ac:dyDescent="0.2">
      <c r="A412" s="9"/>
      <c r="B412" s="9"/>
      <c r="C412" s="185"/>
      <c r="I412" s="6"/>
      <c r="J412" s="7"/>
      <c r="K412" s="7"/>
      <c r="L412" s="7"/>
      <c r="M412" s="7"/>
      <c r="N412" s="7"/>
    </row>
    <row r="413" spans="1:14" s="16" customFormat="1" x14ac:dyDescent="0.2">
      <c r="A413" s="9"/>
      <c r="B413" s="9"/>
      <c r="C413" s="185"/>
      <c r="I413" s="6"/>
      <c r="J413" s="7"/>
      <c r="K413" s="7"/>
      <c r="L413" s="7"/>
      <c r="M413" s="7"/>
      <c r="N413" s="7"/>
    </row>
    <row r="414" spans="1:14" s="16" customFormat="1" x14ac:dyDescent="0.2">
      <c r="A414" s="9"/>
      <c r="B414" s="9"/>
      <c r="C414" s="185"/>
      <c r="I414" s="6"/>
      <c r="J414" s="7"/>
      <c r="K414" s="7"/>
      <c r="L414" s="7"/>
      <c r="M414" s="7"/>
      <c r="N414" s="7"/>
    </row>
    <row r="415" spans="1:14" s="16" customFormat="1" x14ac:dyDescent="0.2">
      <c r="A415" s="9"/>
      <c r="B415" s="9"/>
      <c r="C415" s="185"/>
      <c r="I415" s="6"/>
      <c r="J415" s="7"/>
      <c r="K415" s="7"/>
      <c r="L415" s="7"/>
      <c r="M415" s="7"/>
      <c r="N415" s="7"/>
    </row>
    <row r="416" spans="1:14" s="16" customFormat="1" x14ac:dyDescent="0.2">
      <c r="A416" s="9"/>
      <c r="B416" s="9"/>
      <c r="C416" s="185"/>
      <c r="I416" s="6"/>
      <c r="J416" s="7"/>
      <c r="K416" s="7"/>
      <c r="L416" s="7"/>
      <c r="M416" s="7"/>
      <c r="N416" s="7"/>
    </row>
    <row r="417" spans="1:14" s="16" customFormat="1" x14ac:dyDescent="0.2">
      <c r="A417" s="9"/>
      <c r="B417" s="9"/>
      <c r="C417" s="185"/>
      <c r="I417" s="6"/>
      <c r="J417" s="7"/>
      <c r="K417" s="7"/>
      <c r="L417" s="7"/>
      <c r="M417" s="7"/>
      <c r="N417" s="7"/>
    </row>
    <row r="418" spans="1:14" s="16" customFormat="1" x14ac:dyDescent="0.2">
      <c r="A418" s="9"/>
      <c r="B418" s="9"/>
      <c r="C418" s="185"/>
      <c r="I418" s="6"/>
      <c r="J418" s="7"/>
      <c r="K418" s="7"/>
      <c r="L418" s="7"/>
      <c r="M418" s="7"/>
      <c r="N418" s="7"/>
    </row>
    <row r="419" spans="1:14" s="16" customFormat="1" x14ac:dyDescent="0.2">
      <c r="A419" s="9"/>
      <c r="B419" s="9"/>
      <c r="C419" s="185"/>
      <c r="I419" s="6"/>
      <c r="J419" s="7"/>
      <c r="K419" s="7"/>
      <c r="L419" s="7"/>
      <c r="M419" s="7"/>
      <c r="N419" s="7"/>
    </row>
    <row r="420" spans="1:14" s="16" customFormat="1" x14ac:dyDescent="0.2">
      <c r="A420" s="9"/>
      <c r="B420" s="9"/>
      <c r="C420" s="185"/>
      <c r="I420" s="6"/>
      <c r="J420" s="7"/>
      <c r="K420" s="7"/>
      <c r="L420" s="7"/>
      <c r="M420" s="7"/>
      <c r="N420" s="7"/>
    </row>
    <row r="421" spans="1:14" s="16" customFormat="1" x14ac:dyDescent="0.2">
      <c r="A421" s="9"/>
      <c r="B421" s="9"/>
      <c r="C421" s="185"/>
      <c r="I421" s="6"/>
      <c r="J421" s="7"/>
      <c r="K421" s="7"/>
      <c r="L421" s="7"/>
      <c r="M421" s="7"/>
      <c r="N421" s="7"/>
    </row>
    <row r="422" spans="1:14" s="16" customFormat="1" x14ac:dyDescent="0.2">
      <c r="A422" s="9"/>
      <c r="B422" s="9"/>
      <c r="C422" s="185"/>
      <c r="I422" s="6"/>
      <c r="J422" s="7"/>
      <c r="K422" s="7"/>
      <c r="L422" s="7"/>
      <c r="M422" s="7"/>
      <c r="N422" s="7"/>
    </row>
    <row r="423" spans="1:14" s="16" customFormat="1" x14ac:dyDescent="0.2">
      <c r="A423" s="9"/>
      <c r="B423" s="9"/>
      <c r="C423" s="185"/>
      <c r="I423" s="6"/>
      <c r="J423" s="7"/>
      <c r="K423" s="7"/>
      <c r="L423" s="7"/>
      <c r="M423" s="7"/>
      <c r="N423" s="7"/>
    </row>
    <row r="424" spans="1:14" s="16" customFormat="1" x14ac:dyDescent="0.2">
      <c r="A424" s="9"/>
      <c r="B424" s="9"/>
      <c r="C424" s="185"/>
      <c r="I424" s="6"/>
      <c r="J424" s="7"/>
      <c r="K424" s="7"/>
      <c r="L424" s="7"/>
      <c r="M424" s="7"/>
      <c r="N424" s="7"/>
    </row>
    <row r="425" spans="1:14" s="16" customFormat="1" x14ac:dyDescent="0.2">
      <c r="A425" s="9"/>
      <c r="B425" s="9"/>
      <c r="C425" s="185"/>
      <c r="I425" s="6"/>
      <c r="J425" s="7"/>
      <c r="K425" s="7"/>
      <c r="L425" s="7"/>
      <c r="M425" s="7"/>
      <c r="N425" s="7"/>
    </row>
    <row r="426" spans="1:14" s="16" customFormat="1" x14ac:dyDescent="0.2">
      <c r="A426" s="9"/>
      <c r="B426" s="9"/>
      <c r="C426" s="185"/>
      <c r="I426" s="6"/>
      <c r="J426" s="7"/>
      <c r="K426" s="7"/>
      <c r="L426" s="7"/>
      <c r="M426" s="7"/>
      <c r="N426" s="7"/>
    </row>
    <row r="427" spans="1:14" s="16" customFormat="1" x14ac:dyDescent="0.2">
      <c r="A427" s="9"/>
      <c r="B427" s="9"/>
      <c r="C427" s="185"/>
      <c r="I427" s="6"/>
      <c r="J427" s="7"/>
      <c r="K427" s="7"/>
      <c r="L427" s="7"/>
      <c r="M427" s="7"/>
      <c r="N427" s="7"/>
    </row>
    <row r="428" spans="1:14" s="16" customFormat="1" x14ac:dyDescent="0.2">
      <c r="A428" s="9"/>
      <c r="B428" s="9"/>
      <c r="C428" s="185"/>
      <c r="I428" s="6"/>
      <c r="J428" s="7"/>
      <c r="K428" s="7"/>
      <c r="L428" s="7"/>
      <c r="M428" s="7"/>
      <c r="N428" s="7"/>
    </row>
    <row r="429" spans="1:14" s="16" customFormat="1" x14ac:dyDescent="0.2">
      <c r="A429" s="9"/>
      <c r="B429" s="9"/>
      <c r="C429" s="185"/>
      <c r="I429" s="6"/>
      <c r="J429" s="7"/>
      <c r="K429" s="7"/>
      <c r="L429" s="7"/>
      <c r="M429" s="7"/>
      <c r="N429" s="7"/>
    </row>
    <row r="430" spans="1:14" s="16" customFormat="1" x14ac:dyDescent="0.2">
      <c r="A430" s="9"/>
      <c r="B430" s="9"/>
      <c r="C430" s="185"/>
      <c r="I430" s="6"/>
      <c r="J430" s="7"/>
      <c r="K430" s="7"/>
      <c r="L430" s="7"/>
      <c r="M430" s="7"/>
      <c r="N430" s="7"/>
    </row>
    <row r="431" spans="1:14" s="16" customFormat="1" x14ac:dyDescent="0.2">
      <c r="A431" s="9"/>
      <c r="B431" s="9"/>
      <c r="C431" s="185"/>
      <c r="I431" s="6"/>
      <c r="J431" s="7"/>
      <c r="K431" s="7"/>
      <c r="L431" s="7"/>
      <c r="M431" s="7"/>
      <c r="N431" s="7"/>
    </row>
    <row r="432" spans="1:14" s="16" customFormat="1" x14ac:dyDescent="0.2">
      <c r="A432" s="9"/>
      <c r="B432" s="9"/>
      <c r="C432" s="185"/>
      <c r="I432" s="6"/>
      <c r="J432" s="7"/>
      <c r="K432" s="7"/>
      <c r="L432" s="7"/>
      <c r="M432" s="7"/>
      <c r="N432" s="7"/>
    </row>
    <row r="433" spans="1:14" s="16" customFormat="1" x14ac:dyDescent="0.2">
      <c r="A433" s="9"/>
      <c r="B433" s="9"/>
      <c r="C433" s="185"/>
      <c r="I433" s="6"/>
      <c r="J433" s="7"/>
      <c r="K433" s="7"/>
      <c r="L433" s="7"/>
      <c r="M433" s="7"/>
      <c r="N433" s="7"/>
    </row>
    <row r="434" spans="1:14" s="16" customFormat="1" x14ac:dyDescent="0.2">
      <c r="A434" s="9"/>
      <c r="B434" s="9"/>
      <c r="C434" s="185"/>
      <c r="I434" s="6"/>
      <c r="J434" s="7"/>
      <c r="K434" s="7"/>
      <c r="L434" s="7"/>
      <c r="M434" s="7"/>
      <c r="N434" s="7"/>
    </row>
    <row r="435" spans="1:14" s="16" customFormat="1" x14ac:dyDescent="0.2">
      <c r="A435" s="9"/>
      <c r="B435" s="9"/>
      <c r="C435" s="185"/>
      <c r="I435" s="6"/>
      <c r="J435" s="7"/>
      <c r="K435" s="7"/>
      <c r="L435" s="7"/>
      <c r="M435" s="7"/>
      <c r="N435" s="7"/>
    </row>
    <row r="436" spans="1:14" s="16" customFormat="1" x14ac:dyDescent="0.2">
      <c r="A436" s="9"/>
      <c r="B436" s="9"/>
      <c r="C436" s="185"/>
      <c r="I436" s="6"/>
      <c r="J436" s="7"/>
      <c r="K436" s="7"/>
      <c r="L436" s="7"/>
      <c r="M436" s="7"/>
      <c r="N436" s="7"/>
    </row>
    <row r="437" spans="1:14" s="16" customFormat="1" x14ac:dyDescent="0.2">
      <c r="A437" s="9"/>
      <c r="B437" s="9"/>
      <c r="C437" s="185"/>
      <c r="I437" s="6"/>
      <c r="J437" s="7"/>
      <c r="K437" s="7"/>
      <c r="L437" s="7"/>
      <c r="M437" s="7"/>
      <c r="N437" s="7"/>
    </row>
    <row r="438" spans="1:14" s="16" customFormat="1" x14ac:dyDescent="0.2">
      <c r="A438" s="9"/>
      <c r="B438" s="9"/>
      <c r="C438" s="185"/>
      <c r="I438" s="6"/>
      <c r="J438" s="7"/>
      <c r="K438" s="7"/>
      <c r="L438" s="7"/>
      <c r="M438" s="7"/>
      <c r="N438" s="7"/>
    </row>
    <row r="439" spans="1:14" s="16" customFormat="1" x14ac:dyDescent="0.2">
      <c r="A439" s="9"/>
      <c r="B439" s="9"/>
      <c r="C439" s="185"/>
      <c r="I439" s="6"/>
      <c r="J439" s="7"/>
      <c r="K439" s="7"/>
      <c r="L439" s="7"/>
      <c r="M439" s="7"/>
      <c r="N439" s="7"/>
    </row>
    <row r="440" spans="1:14" s="16" customFormat="1" x14ac:dyDescent="0.2">
      <c r="A440" s="9"/>
      <c r="B440" s="9"/>
      <c r="C440" s="185"/>
      <c r="I440" s="6"/>
      <c r="J440" s="7"/>
      <c r="K440" s="7"/>
      <c r="L440" s="7"/>
      <c r="M440" s="7"/>
      <c r="N440" s="7"/>
    </row>
    <row r="441" spans="1:14" s="16" customFormat="1" x14ac:dyDescent="0.2">
      <c r="A441" s="9"/>
      <c r="B441" s="9"/>
      <c r="C441" s="185"/>
      <c r="I441" s="6"/>
      <c r="J441" s="7"/>
      <c r="K441" s="7"/>
      <c r="L441" s="7"/>
      <c r="M441" s="7"/>
      <c r="N441" s="7"/>
    </row>
    <row r="442" spans="1:14" s="16" customFormat="1" x14ac:dyDescent="0.2">
      <c r="A442" s="9"/>
      <c r="B442" s="9"/>
      <c r="C442" s="185"/>
      <c r="I442" s="6"/>
      <c r="J442" s="7"/>
      <c r="K442" s="7"/>
      <c r="L442" s="7"/>
      <c r="M442" s="7"/>
      <c r="N442" s="7"/>
    </row>
    <row r="443" spans="1:14" s="16" customFormat="1" x14ac:dyDescent="0.2">
      <c r="A443" s="9"/>
      <c r="B443" s="9"/>
      <c r="C443" s="185"/>
      <c r="I443" s="6"/>
      <c r="J443" s="7"/>
      <c r="K443" s="7"/>
      <c r="L443" s="7"/>
      <c r="M443" s="7"/>
      <c r="N443" s="7"/>
    </row>
    <row r="444" spans="1:14" s="16" customFormat="1" x14ac:dyDescent="0.2">
      <c r="A444" s="9"/>
      <c r="B444" s="9"/>
      <c r="C444" s="185"/>
      <c r="I444" s="6"/>
      <c r="J444" s="7"/>
      <c r="K444" s="7"/>
      <c r="L444" s="7"/>
      <c r="M444" s="7"/>
      <c r="N444" s="7"/>
    </row>
    <row r="445" spans="1:14" s="16" customFormat="1" x14ac:dyDescent="0.2">
      <c r="A445" s="9"/>
      <c r="B445" s="9"/>
      <c r="C445" s="185"/>
      <c r="I445" s="6"/>
      <c r="J445" s="7"/>
      <c r="K445" s="7"/>
      <c r="L445" s="7"/>
      <c r="M445" s="7"/>
      <c r="N445" s="7"/>
    </row>
    <row r="446" spans="1:14" s="16" customFormat="1" x14ac:dyDescent="0.2">
      <c r="A446" s="9"/>
      <c r="B446" s="9"/>
      <c r="C446" s="185"/>
      <c r="I446" s="6"/>
      <c r="J446" s="7"/>
      <c r="K446" s="7"/>
      <c r="L446" s="7"/>
      <c r="M446" s="7"/>
      <c r="N446" s="7"/>
    </row>
    <row r="447" spans="1:14" s="16" customFormat="1" x14ac:dyDescent="0.2">
      <c r="A447" s="9"/>
      <c r="B447" s="9"/>
      <c r="C447" s="185"/>
      <c r="I447" s="6"/>
      <c r="J447" s="7"/>
      <c r="K447" s="7"/>
      <c r="L447" s="7"/>
      <c r="M447" s="7"/>
      <c r="N447" s="7"/>
    </row>
    <row r="448" spans="1:14" s="16" customFormat="1" x14ac:dyDescent="0.2">
      <c r="A448" s="9"/>
      <c r="B448" s="9"/>
      <c r="C448" s="185"/>
      <c r="I448" s="6"/>
      <c r="J448" s="7"/>
      <c r="K448" s="7"/>
      <c r="L448" s="7"/>
      <c r="M448" s="7"/>
      <c r="N448" s="7"/>
    </row>
    <row r="449" spans="1:14" s="16" customFormat="1" x14ac:dyDescent="0.2">
      <c r="A449" s="9"/>
      <c r="B449" s="9"/>
      <c r="C449" s="185"/>
      <c r="I449" s="6"/>
      <c r="J449" s="7"/>
      <c r="K449" s="7"/>
      <c r="L449" s="7"/>
      <c r="M449" s="7"/>
      <c r="N449" s="7"/>
    </row>
    <row r="450" spans="1:14" s="16" customFormat="1" x14ac:dyDescent="0.2">
      <c r="A450" s="9"/>
      <c r="B450" s="9"/>
      <c r="C450" s="185"/>
      <c r="I450" s="6"/>
      <c r="J450" s="7"/>
      <c r="K450" s="7"/>
      <c r="L450" s="7"/>
      <c r="M450" s="7"/>
      <c r="N450" s="7"/>
    </row>
    <row r="451" spans="1:14" s="16" customFormat="1" x14ac:dyDescent="0.2">
      <c r="A451" s="9"/>
      <c r="B451" s="9"/>
      <c r="C451" s="185"/>
      <c r="I451" s="6"/>
      <c r="J451" s="7"/>
      <c r="K451" s="7"/>
      <c r="L451" s="7"/>
      <c r="M451" s="7"/>
      <c r="N451" s="7"/>
    </row>
    <row r="452" spans="1:14" s="16" customFormat="1" x14ac:dyDescent="0.2">
      <c r="A452" s="9"/>
      <c r="B452" s="9"/>
      <c r="C452" s="185"/>
      <c r="I452" s="6"/>
      <c r="J452" s="7"/>
      <c r="K452" s="7"/>
      <c r="L452" s="7"/>
      <c r="M452" s="7"/>
      <c r="N452" s="7"/>
    </row>
    <row r="453" spans="1:14" s="16" customFormat="1" x14ac:dyDescent="0.2">
      <c r="A453" s="9"/>
      <c r="B453" s="9"/>
      <c r="C453" s="185"/>
      <c r="I453" s="6"/>
      <c r="J453" s="7"/>
      <c r="K453" s="7"/>
      <c r="L453" s="7"/>
      <c r="M453" s="7"/>
      <c r="N453" s="7"/>
    </row>
    <row r="454" spans="1:14" s="16" customFormat="1" x14ac:dyDescent="0.2">
      <c r="A454" s="9"/>
      <c r="B454" s="9"/>
      <c r="C454" s="185"/>
      <c r="I454" s="6"/>
      <c r="J454" s="7"/>
      <c r="K454" s="7"/>
      <c r="L454" s="7"/>
      <c r="M454" s="7"/>
      <c r="N454" s="7"/>
    </row>
    <row r="455" spans="1:14" s="16" customFormat="1" x14ac:dyDescent="0.2">
      <c r="A455" s="9"/>
      <c r="B455" s="9"/>
      <c r="C455" s="185"/>
      <c r="I455" s="6"/>
      <c r="J455" s="7"/>
      <c r="K455" s="7"/>
      <c r="L455" s="7"/>
      <c r="M455" s="7"/>
      <c r="N455" s="7"/>
    </row>
    <row r="456" spans="1:14" s="16" customFormat="1" x14ac:dyDescent="0.2">
      <c r="A456" s="9"/>
      <c r="B456" s="9"/>
      <c r="C456" s="185"/>
      <c r="I456" s="6"/>
      <c r="J456" s="7"/>
      <c r="K456" s="7"/>
      <c r="L456" s="7"/>
      <c r="M456" s="7"/>
      <c r="N456" s="7"/>
    </row>
    <row r="457" spans="1:14" s="16" customFormat="1" x14ac:dyDescent="0.2">
      <c r="A457" s="9"/>
      <c r="B457" s="9"/>
      <c r="C457" s="185"/>
      <c r="I457" s="6"/>
      <c r="J457" s="7"/>
      <c r="K457" s="7"/>
      <c r="L457" s="7"/>
      <c r="M457" s="7"/>
      <c r="N457" s="7"/>
    </row>
    <row r="458" spans="1:14" s="16" customFormat="1" x14ac:dyDescent="0.2">
      <c r="A458" s="9"/>
      <c r="B458" s="9"/>
      <c r="C458" s="185"/>
      <c r="I458" s="6"/>
      <c r="J458" s="7"/>
      <c r="K458" s="7"/>
      <c r="L458" s="7"/>
      <c r="M458" s="7"/>
      <c r="N458" s="7"/>
    </row>
    <row r="459" spans="1:14" s="16" customFormat="1" x14ac:dyDescent="0.2">
      <c r="A459" s="9"/>
      <c r="B459" s="9"/>
      <c r="C459" s="185"/>
      <c r="I459" s="6"/>
      <c r="J459" s="7"/>
      <c r="K459" s="7"/>
      <c r="L459" s="7"/>
      <c r="M459" s="7"/>
      <c r="N459" s="7"/>
    </row>
    <row r="460" spans="1:14" s="16" customFormat="1" x14ac:dyDescent="0.2">
      <c r="A460" s="9"/>
      <c r="B460" s="9"/>
      <c r="C460" s="185"/>
      <c r="I460" s="6"/>
      <c r="J460" s="7"/>
      <c r="K460" s="7"/>
      <c r="L460" s="7"/>
      <c r="M460" s="7"/>
      <c r="N460" s="7"/>
    </row>
    <row r="461" spans="1:14" s="16" customFormat="1" x14ac:dyDescent="0.2">
      <c r="A461" s="9"/>
      <c r="B461" s="9"/>
      <c r="C461" s="185"/>
      <c r="I461" s="6"/>
      <c r="J461" s="7"/>
      <c r="K461" s="7"/>
      <c r="L461" s="7"/>
      <c r="M461" s="7"/>
      <c r="N461" s="7"/>
    </row>
    <row r="462" spans="1:14" s="16" customFormat="1" x14ac:dyDescent="0.2">
      <c r="A462" s="9"/>
      <c r="B462" s="9"/>
      <c r="C462" s="185"/>
      <c r="I462" s="6"/>
      <c r="J462" s="7"/>
      <c r="K462" s="7"/>
      <c r="L462" s="7"/>
      <c r="M462" s="7"/>
      <c r="N462" s="7"/>
    </row>
    <row r="463" spans="1:14" s="16" customFormat="1" x14ac:dyDescent="0.2">
      <c r="A463" s="9"/>
      <c r="B463" s="9"/>
      <c r="C463" s="185"/>
      <c r="I463" s="6"/>
      <c r="J463" s="7"/>
      <c r="K463" s="7"/>
      <c r="L463" s="7"/>
      <c r="M463" s="7"/>
      <c r="N463" s="7"/>
    </row>
    <row r="464" spans="1:14" s="16" customFormat="1" x14ac:dyDescent="0.2">
      <c r="A464" s="9"/>
      <c r="B464" s="9"/>
      <c r="C464" s="185"/>
      <c r="I464" s="6"/>
      <c r="J464" s="7"/>
      <c r="K464" s="7"/>
      <c r="L464" s="7"/>
      <c r="M464" s="7"/>
      <c r="N464" s="7"/>
    </row>
    <row r="465" spans="1:14" s="16" customFormat="1" x14ac:dyDescent="0.2">
      <c r="A465" s="9"/>
      <c r="B465" s="9"/>
      <c r="C465" s="185"/>
      <c r="I465" s="6"/>
      <c r="J465" s="7"/>
      <c r="K465" s="7"/>
      <c r="L465" s="7"/>
      <c r="M465" s="7"/>
      <c r="N465" s="7"/>
    </row>
    <row r="466" spans="1:14" s="16" customFormat="1" x14ac:dyDescent="0.2">
      <c r="A466" s="9"/>
      <c r="B466" s="9"/>
      <c r="C466" s="185"/>
      <c r="I466" s="6"/>
      <c r="J466" s="7"/>
      <c r="K466" s="7"/>
      <c r="L466" s="7"/>
      <c r="M466" s="7"/>
      <c r="N466" s="7"/>
    </row>
    <row r="467" spans="1:14" s="16" customFormat="1" x14ac:dyDescent="0.2">
      <c r="A467" s="9"/>
      <c r="B467" s="9"/>
      <c r="C467" s="185"/>
      <c r="I467" s="6"/>
      <c r="J467" s="7"/>
      <c r="K467" s="7"/>
      <c r="L467" s="7"/>
      <c r="M467" s="7"/>
      <c r="N467" s="7"/>
    </row>
    <row r="468" spans="1:14" s="16" customFormat="1" x14ac:dyDescent="0.2">
      <c r="A468" s="9"/>
      <c r="B468" s="9"/>
      <c r="C468" s="185"/>
      <c r="I468" s="6"/>
      <c r="J468" s="7"/>
      <c r="K468" s="7"/>
      <c r="L468" s="7"/>
      <c r="M468" s="7"/>
      <c r="N468" s="7"/>
    </row>
    <row r="469" spans="1:14" s="16" customFormat="1" x14ac:dyDescent="0.2">
      <c r="A469" s="9"/>
      <c r="B469" s="9"/>
      <c r="C469" s="185"/>
      <c r="I469" s="6"/>
      <c r="J469" s="7"/>
      <c r="K469" s="7"/>
      <c r="L469" s="7"/>
      <c r="M469" s="7"/>
      <c r="N469" s="7"/>
    </row>
    <row r="470" spans="1:14" s="16" customFormat="1" x14ac:dyDescent="0.2">
      <c r="A470" s="9"/>
      <c r="B470" s="9"/>
      <c r="C470" s="185"/>
      <c r="I470" s="6"/>
      <c r="J470" s="7"/>
      <c r="K470" s="7"/>
      <c r="L470" s="7"/>
      <c r="M470" s="7"/>
      <c r="N470" s="7"/>
    </row>
    <row r="471" spans="1:14" s="16" customFormat="1" x14ac:dyDescent="0.2">
      <c r="A471" s="9"/>
      <c r="B471" s="9"/>
      <c r="C471" s="185"/>
      <c r="I471" s="6"/>
      <c r="J471" s="7"/>
      <c r="K471" s="7"/>
      <c r="L471" s="7"/>
      <c r="M471" s="7"/>
      <c r="N471" s="7"/>
    </row>
    <row r="472" spans="1:14" s="16" customFormat="1" x14ac:dyDescent="0.2">
      <c r="A472" s="9"/>
      <c r="B472" s="9"/>
      <c r="C472" s="185"/>
      <c r="I472" s="6"/>
      <c r="J472" s="7"/>
      <c r="K472" s="7"/>
      <c r="L472" s="7"/>
      <c r="M472" s="7"/>
      <c r="N472" s="7"/>
    </row>
    <row r="473" spans="1:14" s="16" customFormat="1" x14ac:dyDescent="0.2">
      <c r="A473" s="9"/>
      <c r="B473" s="9"/>
      <c r="C473" s="185"/>
      <c r="I473" s="6"/>
      <c r="J473" s="7"/>
      <c r="K473" s="7"/>
      <c r="L473" s="7"/>
      <c r="M473" s="7"/>
      <c r="N473" s="7"/>
    </row>
    <row r="474" spans="1:14" s="16" customFormat="1" x14ac:dyDescent="0.2">
      <c r="A474" s="9"/>
      <c r="B474" s="9"/>
      <c r="C474" s="185"/>
      <c r="I474" s="6"/>
      <c r="J474" s="7"/>
      <c r="K474" s="7"/>
      <c r="L474" s="7"/>
      <c r="M474" s="7"/>
      <c r="N474" s="7"/>
    </row>
    <row r="475" spans="1:14" s="16" customFormat="1" x14ac:dyDescent="0.2">
      <c r="A475" s="9"/>
      <c r="B475" s="9"/>
      <c r="C475" s="185"/>
      <c r="I475" s="6"/>
      <c r="J475" s="7"/>
      <c r="K475" s="7"/>
      <c r="L475" s="7"/>
      <c r="M475" s="7"/>
      <c r="N475" s="7"/>
    </row>
    <row r="476" spans="1:14" s="16" customFormat="1" x14ac:dyDescent="0.2">
      <c r="A476" s="9"/>
      <c r="B476" s="9"/>
      <c r="C476" s="185"/>
      <c r="I476" s="6"/>
      <c r="J476" s="7"/>
      <c r="K476" s="7"/>
      <c r="L476" s="7"/>
      <c r="M476" s="7"/>
      <c r="N476" s="7"/>
    </row>
    <row r="477" spans="1:14" s="16" customFormat="1" x14ac:dyDescent="0.2">
      <c r="A477" s="9"/>
      <c r="B477" s="9"/>
      <c r="C477" s="185"/>
      <c r="I477" s="6"/>
      <c r="J477" s="7"/>
      <c r="K477" s="7"/>
      <c r="L477" s="7"/>
      <c r="M477" s="7"/>
      <c r="N477" s="7"/>
    </row>
    <row r="478" spans="1:14" s="16" customFormat="1" x14ac:dyDescent="0.2">
      <c r="A478" s="9"/>
      <c r="B478" s="9"/>
      <c r="C478" s="185"/>
      <c r="I478" s="6"/>
      <c r="J478" s="7"/>
      <c r="K478" s="7"/>
      <c r="L478" s="7"/>
      <c r="M478" s="7"/>
      <c r="N478" s="7"/>
    </row>
    <row r="479" spans="1:14" s="16" customFormat="1" x14ac:dyDescent="0.2">
      <c r="A479" s="9"/>
      <c r="B479" s="9"/>
      <c r="C479" s="185"/>
      <c r="I479" s="6"/>
      <c r="J479" s="7"/>
      <c r="K479" s="7"/>
      <c r="L479" s="7"/>
      <c r="M479" s="7"/>
      <c r="N479" s="7"/>
    </row>
    <row r="480" spans="1:14" s="16" customFormat="1" x14ac:dyDescent="0.2">
      <c r="A480" s="9"/>
      <c r="B480" s="9"/>
      <c r="C480" s="185"/>
      <c r="I480" s="6"/>
      <c r="J480" s="7"/>
      <c r="K480" s="7"/>
      <c r="L480" s="7"/>
      <c r="M480" s="7"/>
      <c r="N480" s="7"/>
    </row>
    <row r="481" spans="1:14" s="16" customFormat="1" x14ac:dyDescent="0.2">
      <c r="A481" s="9"/>
      <c r="B481" s="9"/>
      <c r="C481" s="185"/>
      <c r="I481" s="6"/>
      <c r="J481" s="7"/>
      <c r="K481" s="7"/>
      <c r="L481" s="7"/>
      <c r="M481" s="7"/>
      <c r="N481" s="7"/>
    </row>
    <row r="482" spans="1:14" s="16" customFormat="1" x14ac:dyDescent="0.2">
      <c r="A482" s="9"/>
      <c r="B482" s="9"/>
      <c r="C482" s="185"/>
      <c r="I482" s="6"/>
      <c r="J482" s="7"/>
      <c r="K482" s="7"/>
      <c r="L482" s="7"/>
      <c r="M482" s="7"/>
      <c r="N482" s="7"/>
    </row>
    <row r="483" spans="1:14" s="16" customFormat="1" x14ac:dyDescent="0.2">
      <c r="A483" s="9"/>
      <c r="B483" s="9"/>
      <c r="C483" s="185"/>
      <c r="I483" s="6"/>
      <c r="J483" s="7"/>
      <c r="K483" s="7"/>
      <c r="L483" s="7"/>
      <c r="M483" s="7"/>
      <c r="N483" s="7"/>
    </row>
    <row r="484" spans="1:14" s="16" customFormat="1" x14ac:dyDescent="0.2">
      <c r="A484" s="9"/>
      <c r="B484" s="9"/>
      <c r="C484" s="185"/>
      <c r="I484" s="6"/>
      <c r="J484" s="7"/>
      <c r="K484" s="7"/>
      <c r="L484" s="7"/>
      <c r="M484" s="7"/>
      <c r="N484" s="7"/>
    </row>
    <row r="485" spans="1:14" s="16" customFormat="1" x14ac:dyDescent="0.2">
      <c r="A485" s="9"/>
      <c r="B485" s="9"/>
      <c r="C485" s="185"/>
      <c r="I485" s="6"/>
      <c r="J485" s="7"/>
      <c r="K485" s="7"/>
      <c r="L485" s="7"/>
      <c r="M485" s="7"/>
      <c r="N485" s="7"/>
    </row>
    <row r="486" spans="1:14" s="16" customFormat="1" x14ac:dyDescent="0.2">
      <c r="A486" s="9"/>
      <c r="B486" s="9"/>
      <c r="C486" s="185"/>
      <c r="I486" s="6"/>
      <c r="J486" s="7"/>
      <c r="K486" s="7"/>
      <c r="L486" s="7"/>
      <c r="M486" s="7"/>
      <c r="N486" s="7"/>
    </row>
    <row r="487" spans="1:14" s="16" customFormat="1" x14ac:dyDescent="0.2">
      <c r="A487" s="9"/>
      <c r="B487" s="9"/>
      <c r="C487" s="185"/>
      <c r="I487" s="6"/>
      <c r="J487" s="7"/>
      <c r="K487" s="7"/>
      <c r="L487" s="7"/>
      <c r="M487" s="7"/>
      <c r="N487" s="7"/>
    </row>
    <row r="488" spans="1:14" s="16" customFormat="1" x14ac:dyDescent="0.2">
      <c r="A488" s="9"/>
      <c r="B488" s="9"/>
      <c r="C488" s="185"/>
      <c r="I488" s="6"/>
      <c r="J488" s="7"/>
      <c r="K488" s="7"/>
      <c r="L488" s="7"/>
      <c r="M488" s="7"/>
      <c r="N488" s="7"/>
    </row>
    <row r="489" spans="1:14" s="16" customFormat="1" x14ac:dyDescent="0.2">
      <c r="A489" s="9"/>
      <c r="B489" s="9"/>
      <c r="C489" s="185"/>
      <c r="I489" s="6"/>
      <c r="J489" s="7"/>
      <c r="K489" s="7"/>
      <c r="L489" s="7"/>
      <c r="M489" s="7"/>
      <c r="N489" s="7"/>
    </row>
    <row r="490" spans="1:14" s="16" customFormat="1" x14ac:dyDescent="0.2">
      <c r="A490" s="9"/>
      <c r="B490" s="9"/>
      <c r="C490" s="185"/>
      <c r="I490" s="6"/>
      <c r="J490" s="7"/>
      <c r="K490" s="7"/>
      <c r="L490" s="7"/>
      <c r="M490" s="7"/>
      <c r="N490" s="7"/>
    </row>
    <row r="491" spans="1:14" s="16" customFormat="1" x14ac:dyDescent="0.2">
      <c r="A491" s="9"/>
      <c r="B491" s="9"/>
      <c r="C491" s="185"/>
      <c r="I491" s="6"/>
      <c r="J491" s="7"/>
      <c r="K491" s="7"/>
      <c r="L491" s="7"/>
      <c r="M491" s="7"/>
      <c r="N491" s="7"/>
    </row>
    <row r="492" spans="1:14" s="16" customFormat="1" x14ac:dyDescent="0.2">
      <c r="A492" s="9"/>
      <c r="B492" s="9"/>
      <c r="C492" s="185"/>
      <c r="I492" s="6"/>
      <c r="J492" s="7"/>
      <c r="K492" s="7"/>
      <c r="L492" s="7"/>
      <c r="M492" s="7"/>
      <c r="N492" s="7"/>
    </row>
    <row r="493" spans="1:14" s="16" customFormat="1" x14ac:dyDescent="0.2">
      <c r="A493" s="9"/>
      <c r="B493" s="9"/>
      <c r="C493" s="185"/>
      <c r="I493" s="6"/>
      <c r="J493" s="7"/>
      <c r="K493" s="7"/>
      <c r="L493" s="7"/>
      <c r="M493" s="7"/>
      <c r="N493" s="7"/>
    </row>
    <row r="494" spans="1:14" s="16" customFormat="1" x14ac:dyDescent="0.2">
      <c r="A494" s="9"/>
      <c r="B494" s="9"/>
      <c r="C494" s="185"/>
      <c r="I494" s="6"/>
      <c r="J494" s="7"/>
      <c r="K494" s="7"/>
      <c r="L494" s="7"/>
      <c r="M494" s="7"/>
      <c r="N494" s="7"/>
    </row>
    <row r="495" spans="1:14" s="16" customFormat="1" x14ac:dyDescent="0.2">
      <c r="A495" s="9"/>
      <c r="B495" s="9"/>
      <c r="C495" s="185"/>
      <c r="I495" s="6"/>
      <c r="J495" s="7"/>
      <c r="K495" s="7"/>
      <c r="L495" s="7"/>
      <c r="M495" s="7"/>
      <c r="N495" s="7"/>
    </row>
    <row r="496" spans="1:14" s="16" customFormat="1" x14ac:dyDescent="0.2">
      <c r="A496" s="9"/>
      <c r="B496" s="9"/>
      <c r="C496" s="185"/>
      <c r="I496" s="6"/>
      <c r="J496" s="7"/>
      <c r="K496" s="7"/>
      <c r="L496" s="7"/>
      <c r="M496" s="7"/>
      <c r="N496" s="7"/>
    </row>
    <row r="497" spans="1:14" s="16" customFormat="1" x14ac:dyDescent="0.2">
      <c r="A497" s="9"/>
      <c r="B497" s="9"/>
      <c r="C497" s="185"/>
      <c r="I497" s="6"/>
      <c r="J497" s="7"/>
      <c r="K497" s="7"/>
      <c r="L497" s="7"/>
      <c r="M497" s="7"/>
      <c r="N497" s="7"/>
    </row>
    <row r="498" spans="1:14" s="16" customFormat="1" x14ac:dyDescent="0.2">
      <c r="A498" s="9"/>
      <c r="B498" s="9"/>
      <c r="C498" s="185"/>
      <c r="I498" s="6"/>
      <c r="J498" s="7"/>
      <c r="K498" s="7"/>
      <c r="L498" s="7"/>
      <c r="M498" s="7"/>
      <c r="N498" s="7"/>
    </row>
    <row r="499" spans="1:14" s="16" customFormat="1" x14ac:dyDescent="0.2">
      <c r="A499" s="9"/>
      <c r="B499" s="9"/>
      <c r="C499" s="185"/>
      <c r="I499" s="6"/>
      <c r="J499" s="7"/>
      <c r="K499" s="7"/>
      <c r="L499" s="7"/>
      <c r="M499" s="7"/>
      <c r="N499" s="7"/>
    </row>
    <row r="500" spans="1:14" s="16" customFormat="1" x14ac:dyDescent="0.2">
      <c r="A500" s="9"/>
      <c r="B500" s="9"/>
      <c r="C500" s="185"/>
      <c r="I500" s="6"/>
      <c r="J500" s="7"/>
      <c r="K500" s="7"/>
      <c r="L500" s="7"/>
      <c r="M500" s="7"/>
      <c r="N500" s="7"/>
    </row>
    <row r="501" spans="1:14" s="16" customFormat="1" x14ac:dyDescent="0.2">
      <c r="A501" s="9"/>
      <c r="B501" s="9"/>
      <c r="C501" s="185"/>
      <c r="I501" s="6"/>
      <c r="J501" s="7"/>
      <c r="K501" s="7"/>
      <c r="L501" s="7"/>
      <c r="M501" s="7"/>
      <c r="N501" s="7"/>
    </row>
    <row r="502" spans="1:14" s="16" customFormat="1" x14ac:dyDescent="0.2">
      <c r="A502" s="9"/>
      <c r="B502" s="9"/>
      <c r="C502" s="185"/>
      <c r="I502" s="6"/>
      <c r="J502" s="7"/>
      <c r="K502" s="7"/>
      <c r="L502" s="7"/>
      <c r="M502" s="7"/>
      <c r="N502" s="7"/>
    </row>
    <row r="503" spans="1:14" s="16" customFormat="1" x14ac:dyDescent="0.2">
      <c r="A503" s="9"/>
      <c r="B503" s="9"/>
      <c r="C503" s="185"/>
      <c r="I503" s="6"/>
      <c r="J503" s="7"/>
      <c r="K503" s="7"/>
      <c r="L503" s="7"/>
      <c r="M503" s="7"/>
      <c r="N503" s="7"/>
    </row>
    <row r="504" spans="1:14" s="16" customFormat="1" x14ac:dyDescent="0.2">
      <c r="A504" s="9"/>
      <c r="B504" s="9"/>
      <c r="C504" s="185"/>
      <c r="I504" s="6"/>
      <c r="J504" s="7"/>
      <c r="K504" s="7"/>
      <c r="L504" s="7"/>
      <c r="M504" s="7"/>
      <c r="N504" s="7"/>
    </row>
    <row r="505" spans="1:14" s="16" customFormat="1" x14ac:dyDescent="0.2">
      <c r="A505" s="9"/>
      <c r="B505" s="9"/>
      <c r="C505" s="185"/>
      <c r="I505" s="6"/>
      <c r="J505" s="7"/>
      <c r="K505" s="7"/>
      <c r="L505" s="7"/>
      <c r="M505" s="7"/>
      <c r="N505" s="7"/>
    </row>
    <row r="506" spans="1:14" s="16" customFormat="1" x14ac:dyDescent="0.2">
      <c r="A506" s="9"/>
      <c r="B506" s="9"/>
      <c r="C506" s="185"/>
      <c r="I506" s="6"/>
      <c r="J506" s="7"/>
      <c r="K506" s="7"/>
      <c r="L506" s="7"/>
      <c r="M506" s="7"/>
      <c r="N506" s="7"/>
    </row>
    <row r="507" spans="1:14" s="16" customFormat="1" x14ac:dyDescent="0.2">
      <c r="A507" s="9"/>
      <c r="B507" s="9"/>
      <c r="C507" s="185"/>
      <c r="I507" s="6"/>
      <c r="J507" s="7"/>
      <c r="K507" s="7"/>
      <c r="L507" s="7"/>
      <c r="M507" s="7"/>
      <c r="N507" s="7"/>
    </row>
    <row r="508" spans="1:14" s="16" customFormat="1" x14ac:dyDescent="0.2">
      <c r="A508" s="9"/>
      <c r="B508" s="9"/>
      <c r="C508" s="185"/>
      <c r="I508" s="6"/>
      <c r="J508" s="7"/>
      <c r="K508" s="7"/>
      <c r="L508" s="7"/>
      <c r="M508" s="7"/>
      <c r="N508" s="7"/>
    </row>
    <row r="509" spans="1:14" s="16" customFormat="1" x14ac:dyDescent="0.2">
      <c r="A509" s="9"/>
      <c r="B509" s="9"/>
      <c r="C509" s="185"/>
      <c r="I509" s="6"/>
      <c r="J509" s="7"/>
      <c r="K509" s="7"/>
      <c r="L509" s="7"/>
      <c r="M509" s="7"/>
      <c r="N509" s="7"/>
    </row>
    <row r="510" spans="1:14" s="16" customFormat="1" x14ac:dyDescent="0.2">
      <c r="A510" s="9"/>
      <c r="B510" s="9"/>
      <c r="C510" s="185"/>
      <c r="I510" s="6"/>
      <c r="J510" s="7"/>
      <c r="K510" s="7"/>
      <c r="L510" s="7"/>
      <c r="M510" s="7"/>
      <c r="N510" s="7"/>
    </row>
    <row r="511" spans="1:14" s="16" customFormat="1" x14ac:dyDescent="0.2">
      <c r="A511" s="9"/>
      <c r="B511" s="9"/>
      <c r="C511" s="185"/>
      <c r="I511" s="6"/>
      <c r="J511" s="7"/>
      <c r="K511" s="7"/>
      <c r="L511" s="7"/>
      <c r="M511" s="7"/>
      <c r="N511" s="7"/>
    </row>
    <row r="512" spans="1:14" s="16" customFormat="1" x14ac:dyDescent="0.2">
      <c r="A512" s="9"/>
      <c r="B512" s="9"/>
      <c r="C512" s="185"/>
      <c r="I512" s="6"/>
      <c r="J512" s="7"/>
      <c r="K512" s="7"/>
      <c r="L512" s="7"/>
      <c r="M512" s="7"/>
      <c r="N512" s="7"/>
    </row>
    <row r="513" spans="1:14" s="16" customFormat="1" x14ac:dyDescent="0.2">
      <c r="A513" s="9"/>
      <c r="B513" s="9"/>
      <c r="C513" s="185"/>
      <c r="I513" s="6"/>
      <c r="J513" s="7"/>
      <c r="K513" s="7"/>
      <c r="L513" s="7"/>
      <c r="M513" s="7"/>
      <c r="N513" s="7"/>
    </row>
    <row r="514" spans="1:14" s="16" customFormat="1" x14ac:dyDescent="0.2">
      <c r="A514" s="9"/>
      <c r="B514" s="9"/>
      <c r="C514" s="185"/>
      <c r="I514" s="6"/>
      <c r="J514" s="7"/>
      <c r="K514" s="7"/>
      <c r="L514" s="7"/>
      <c r="M514" s="7"/>
      <c r="N514" s="7"/>
    </row>
    <row r="515" spans="1:14" s="16" customFormat="1" x14ac:dyDescent="0.2">
      <c r="A515" s="9"/>
      <c r="B515" s="9"/>
      <c r="C515" s="185"/>
      <c r="I515" s="6"/>
      <c r="J515" s="7"/>
      <c r="K515" s="7"/>
      <c r="L515" s="7"/>
      <c r="M515" s="7"/>
      <c r="N515" s="7"/>
    </row>
    <row r="516" spans="1:14" s="16" customFormat="1" x14ac:dyDescent="0.2">
      <c r="A516" s="9"/>
      <c r="B516" s="9"/>
      <c r="C516" s="185"/>
      <c r="I516" s="6"/>
      <c r="J516" s="7"/>
      <c r="K516" s="7"/>
      <c r="L516" s="7"/>
      <c r="M516" s="7"/>
      <c r="N516" s="7"/>
    </row>
    <row r="517" spans="1:14" s="16" customFormat="1" x14ac:dyDescent="0.2">
      <c r="A517" s="9"/>
      <c r="B517" s="9"/>
      <c r="C517" s="185"/>
      <c r="I517" s="6"/>
      <c r="J517" s="7"/>
      <c r="K517" s="7"/>
      <c r="L517" s="7"/>
      <c r="M517" s="7"/>
      <c r="N517" s="7"/>
    </row>
    <row r="518" spans="1:14" s="16" customFormat="1" x14ac:dyDescent="0.2">
      <c r="A518" s="9"/>
      <c r="B518" s="9"/>
      <c r="C518" s="185"/>
      <c r="I518" s="6"/>
      <c r="J518" s="7"/>
      <c r="K518" s="7"/>
      <c r="L518" s="7"/>
      <c r="M518" s="7"/>
      <c r="N518" s="7"/>
    </row>
    <row r="519" spans="1:14" s="16" customFormat="1" x14ac:dyDescent="0.2">
      <c r="A519" s="9"/>
      <c r="B519" s="9"/>
      <c r="C519" s="185"/>
      <c r="I519" s="6"/>
      <c r="J519" s="7"/>
      <c r="K519" s="7"/>
      <c r="L519" s="7"/>
      <c r="M519" s="7"/>
      <c r="N519" s="7"/>
    </row>
    <row r="520" spans="1:14" s="16" customFormat="1" x14ac:dyDescent="0.2">
      <c r="A520" s="9"/>
      <c r="B520" s="9"/>
      <c r="C520" s="185"/>
      <c r="I520" s="6"/>
      <c r="J520" s="7"/>
      <c r="K520" s="7"/>
      <c r="L520" s="7"/>
      <c r="M520" s="7"/>
      <c r="N520" s="7"/>
    </row>
    <row r="521" spans="1:14" s="16" customFormat="1" x14ac:dyDescent="0.2">
      <c r="A521" s="9"/>
      <c r="B521" s="9"/>
      <c r="C521" s="185"/>
      <c r="I521" s="6"/>
      <c r="J521" s="7"/>
      <c r="K521" s="7"/>
      <c r="L521" s="7"/>
      <c r="M521" s="7"/>
      <c r="N521" s="7"/>
    </row>
    <row r="522" spans="1:14" s="16" customFormat="1" x14ac:dyDescent="0.2">
      <c r="A522" s="9"/>
      <c r="B522" s="9"/>
      <c r="C522" s="185"/>
      <c r="I522" s="6"/>
      <c r="J522" s="7"/>
      <c r="K522" s="7"/>
      <c r="L522" s="7"/>
      <c r="M522" s="7"/>
      <c r="N522" s="7"/>
    </row>
    <row r="523" spans="1:14" s="16" customFormat="1" x14ac:dyDescent="0.2">
      <c r="A523" s="9"/>
      <c r="B523" s="9"/>
      <c r="C523" s="185"/>
      <c r="I523" s="6"/>
      <c r="J523" s="7"/>
      <c r="K523" s="7"/>
      <c r="L523" s="7"/>
      <c r="M523" s="7"/>
      <c r="N523" s="7"/>
    </row>
    <row r="524" spans="1:14" s="16" customFormat="1" x14ac:dyDescent="0.2">
      <c r="A524" s="9"/>
      <c r="B524" s="9"/>
      <c r="C524" s="185"/>
      <c r="I524" s="6"/>
      <c r="J524" s="7"/>
      <c r="K524" s="7"/>
      <c r="L524" s="7"/>
      <c r="M524" s="7"/>
      <c r="N524" s="7"/>
    </row>
    <row r="525" spans="1:14" s="16" customFormat="1" x14ac:dyDescent="0.2">
      <c r="A525" s="9"/>
      <c r="B525" s="9"/>
      <c r="C525" s="185"/>
      <c r="I525" s="6"/>
      <c r="J525" s="7"/>
      <c r="K525" s="7"/>
      <c r="L525" s="7"/>
      <c r="M525" s="7"/>
      <c r="N525" s="7"/>
    </row>
    <row r="526" spans="1:14" s="16" customFormat="1" x14ac:dyDescent="0.2">
      <c r="A526" s="9"/>
      <c r="B526" s="9"/>
      <c r="C526" s="185"/>
      <c r="I526" s="6"/>
      <c r="J526" s="7"/>
      <c r="K526" s="7"/>
      <c r="L526" s="7"/>
      <c r="M526" s="7"/>
      <c r="N526" s="7"/>
    </row>
    <row r="527" spans="1:14" s="16" customFormat="1" x14ac:dyDescent="0.2">
      <c r="A527" s="9"/>
      <c r="B527" s="9"/>
      <c r="C527" s="185"/>
      <c r="I527" s="6"/>
      <c r="J527" s="7"/>
      <c r="K527" s="7"/>
      <c r="L527" s="7"/>
      <c r="M527" s="7"/>
      <c r="N527" s="7"/>
    </row>
    <row r="528" spans="1:14" s="16" customFormat="1" x14ac:dyDescent="0.2">
      <c r="A528" s="9"/>
      <c r="B528" s="9"/>
      <c r="C528" s="185"/>
      <c r="I528" s="6"/>
      <c r="J528" s="7"/>
      <c r="K528" s="7"/>
      <c r="L528" s="7"/>
      <c r="M528" s="7"/>
      <c r="N528" s="7"/>
    </row>
    <row r="529" spans="1:14" s="16" customFormat="1" x14ac:dyDescent="0.2">
      <c r="A529" s="9"/>
      <c r="B529" s="9"/>
      <c r="C529" s="185"/>
      <c r="I529" s="6"/>
      <c r="J529" s="7"/>
      <c r="K529" s="7"/>
      <c r="L529" s="7"/>
      <c r="M529" s="7"/>
      <c r="N529" s="7"/>
    </row>
    <row r="530" spans="1:14" s="16" customFormat="1" x14ac:dyDescent="0.2">
      <c r="A530" s="9"/>
      <c r="B530" s="9"/>
      <c r="C530" s="185"/>
      <c r="I530" s="6"/>
      <c r="J530" s="7"/>
      <c r="K530" s="7"/>
      <c r="L530" s="7"/>
      <c r="M530" s="7"/>
      <c r="N530" s="7"/>
    </row>
    <row r="531" spans="1:14" s="16" customFormat="1" x14ac:dyDescent="0.2">
      <c r="A531" s="9"/>
      <c r="B531" s="9"/>
      <c r="C531" s="185"/>
      <c r="I531" s="6"/>
      <c r="J531" s="7"/>
      <c r="K531" s="7"/>
      <c r="L531" s="7"/>
      <c r="M531" s="7"/>
      <c r="N531" s="7"/>
    </row>
    <row r="532" spans="1:14" s="16" customFormat="1" x14ac:dyDescent="0.2">
      <c r="A532" s="9"/>
      <c r="B532" s="9"/>
      <c r="C532" s="185"/>
      <c r="I532" s="6"/>
      <c r="J532" s="7"/>
      <c r="K532" s="7"/>
      <c r="L532" s="7"/>
      <c r="M532" s="7"/>
      <c r="N532" s="7"/>
    </row>
    <row r="533" spans="1:14" s="16" customFormat="1" x14ac:dyDescent="0.2">
      <c r="A533" s="9"/>
      <c r="B533" s="9"/>
      <c r="C533" s="185"/>
      <c r="I533" s="6"/>
      <c r="J533" s="7"/>
      <c r="K533" s="7"/>
      <c r="L533" s="7"/>
      <c r="M533" s="7"/>
      <c r="N533" s="7"/>
    </row>
    <row r="534" spans="1:14" s="16" customFormat="1" x14ac:dyDescent="0.2">
      <c r="A534" s="9"/>
      <c r="B534" s="9"/>
      <c r="C534" s="185"/>
      <c r="I534" s="6"/>
      <c r="J534" s="7"/>
      <c r="K534" s="7"/>
      <c r="L534" s="7"/>
      <c r="M534" s="7"/>
      <c r="N534" s="7"/>
    </row>
    <row r="535" spans="1:14" s="16" customFormat="1" x14ac:dyDescent="0.2">
      <c r="A535" s="9"/>
      <c r="B535" s="9"/>
      <c r="C535" s="185"/>
      <c r="I535" s="6"/>
      <c r="J535" s="7"/>
      <c r="K535" s="7"/>
      <c r="L535" s="7"/>
      <c r="M535" s="7"/>
      <c r="N535" s="7"/>
    </row>
    <row r="536" spans="1:14" s="16" customFormat="1" x14ac:dyDescent="0.2">
      <c r="A536" s="9"/>
      <c r="B536" s="9"/>
      <c r="C536" s="185"/>
      <c r="I536" s="6"/>
      <c r="J536" s="7"/>
      <c r="K536" s="7"/>
      <c r="L536" s="7"/>
      <c r="M536" s="7"/>
      <c r="N536" s="7"/>
    </row>
    <row r="537" spans="1:14" s="16" customFormat="1" x14ac:dyDescent="0.2">
      <c r="A537" s="9"/>
      <c r="B537" s="9"/>
      <c r="C537" s="185"/>
      <c r="I537" s="6"/>
      <c r="J537" s="7"/>
      <c r="K537" s="7"/>
      <c r="L537" s="7"/>
      <c r="M537" s="7"/>
      <c r="N537" s="7"/>
    </row>
    <row r="538" spans="1:14" s="16" customFormat="1" x14ac:dyDescent="0.2">
      <c r="A538" s="9"/>
      <c r="B538" s="9"/>
      <c r="C538" s="185"/>
      <c r="I538" s="6"/>
      <c r="J538" s="7"/>
      <c r="K538" s="7"/>
      <c r="L538" s="7"/>
      <c r="M538" s="7"/>
      <c r="N538" s="7"/>
    </row>
    <row r="539" spans="1:14" s="16" customFormat="1" x14ac:dyDescent="0.2">
      <c r="A539" s="9"/>
      <c r="B539" s="9"/>
      <c r="C539" s="185"/>
      <c r="I539" s="6"/>
      <c r="J539" s="7"/>
      <c r="K539" s="7"/>
      <c r="L539" s="7"/>
      <c r="M539" s="7"/>
      <c r="N539" s="7"/>
    </row>
    <row r="540" spans="1:14" s="16" customFormat="1" x14ac:dyDescent="0.2">
      <c r="A540" s="9"/>
      <c r="B540" s="9"/>
      <c r="C540" s="185"/>
      <c r="I540" s="6"/>
      <c r="J540" s="7"/>
      <c r="K540" s="7"/>
      <c r="L540" s="7"/>
      <c r="M540" s="7"/>
      <c r="N540" s="7"/>
    </row>
    <row r="541" spans="1:14" s="16" customFormat="1" x14ac:dyDescent="0.2">
      <c r="A541" s="9"/>
      <c r="B541" s="9"/>
      <c r="C541" s="185"/>
      <c r="I541" s="6"/>
      <c r="J541" s="7"/>
      <c r="K541" s="7"/>
      <c r="L541" s="7"/>
      <c r="M541" s="7"/>
      <c r="N541" s="7"/>
    </row>
    <row r="542" spans="1:14" s="16" customFormat="1" x14ac:dyDescent="0.2">
      <c r="A542" s="9"/>
      <c r="B542" s="9"/>
      <c r="C542" s="185"/>
      <c r="I542" s="6"/>
      <c r="J542" s="7"/>
      <c r="K542" s="7"/>
      <c r="L542" s="7"/>
      <c r="M542" s="7"/>
      <c r="N542" s="7"/>
    </row>
    <row r="543" spans="1:14" s="16" customFormat="1" x14ac:dyDescent="0.2">
      <c r="A543" s="9"/>
      <c r="B543" s="9"/>
      <c r="C543" s="185"/>
      <c r="I543" s="6"/>
      <c r="J543" s="7"/>
      <c r="K543" s="7"/>
      <c r="L543" s="7"/>
      <c r="M543" s="7"/>
      <c r="N543" s="7"/>
    </row>
    <row r="544" spans="1:14" s="16" customFormat="1" x14ac:dyDescent="0.2">
      <c r="A544" s="9"/>
      <c r="B544" s="9"/>
      <c r="C544" s="185"/>
      <c r="I544" s="6"/>
      <c r="J544" s="7"/>
      <c r="K544" s="7"/>
      <c r="L544" s="7"/>
      <c r="M544" s="7"/>
      <c r="N544" s="7"/>
    </row>
    <row r="545" spans="1:14" s="16" customFormat="1" x14ac:dyDescent="0.2">
      <c r="A545" s="9"/>
      <c r="B545" s="9"/>
      <c r="C545" s="185"/>
      <c r="I545" s="6"/>
      <c r="J545" s="7"/>
      <c r="K545" s="7"/>
      <c r="L545" s="7"/>
      <c r="M545" s="7"/>
      <c r="N545" s="7"/>
    </row>
    <row r="546" spans="1:14" s="16" customFormat="1" x14ac:dyDescent="0.2">
      <c r="A546" s="9"/>
      <c r="B546" s="9"/>
      <c r="C546" s="185"/>
      <c r="I546" s="6"/>
      <c r="J546" s="7"/>
      <c r="K546" s="7"/>
      <c r="L546" s="7"/>
      <c r="M546" s="7"/>
      <c r="N546" s="7"/>
    </row>
    <row r="547" spans="1:14" s="16" customFormat="1" x14ac:dyDescent="0.2">
      <c r="A547" s="9"/>
      <c r="B547" s="9"/>
      <c r="C547" s="185"/>
      <c r="I547" s="6"/>
      <c r="J547" s="7"/>
      <c r="K547" s="7"/>
      <c r="L547" s="7"/>
      <c r="M547" s="7"/>
      <c r="N547" s="7"/>
    </row>
    <row r="548" spans="1:14" s="16" customFormat="1" x14ac:dyDescent="0.2">
      <c r="A548" s="9"/>
      <c r="B548" s="9"/>
      <c r="C548" s="185"/>
      <c r="I548" s="6"/>
      <c r="J548" s="7"/>
      <c r="K548" s="7"/>
      <c r="L548" s="7"/>
      <c r="M548" s="7"/>
      <c r="N548" s="7"/>
    </row>
    <row r="549" spans="1:14" s="16" customFormat="1" x14ac:dyDescent="0.2">
      <c r="A549" s="9"/>
      <c r="B549" s="9"/>
      <c r="C549" s="185"/>
      <c r="I549" s="6"/>
      <c r="J549" s="7"/>
      <c r="K549" s="7"/>
      <c r="L549" s="7"/>
      <c r="M549" s="7"/>
      <c r="N549" s="7"/>
    </row>
    <row r="550" spans="1:14" s="16" customFormat="1" x14ac:dyDescent="0.2">
      <c r="A550" s="9"/>
      <c r="B550" s="9"/>
      <c r="C550" s="185"/>
      <c r="I550" s="6"/>
      <c r="J550" s="7"/>
      <c r="K550" s="7"/>
      <c r="L550" s="7"/>
      <c r="M550" s="7"/>
      <c r="N550" s="7"/>
    </row>
    <row r="551" spans="1:14" s="16" customFormat="1" x14ac:dyDescent="0.2">
      <c r="A551" s="9"/>
      <c r="B551" s="9"/>
      <c r="C551" s="185"/>
      <c r="I551" s="6"/>
      <c r="J551" s="7"/>
      <c r="K551" s="7"/>
      <c r="L551" s="7"/>
      <c r="M551" s="7"/>
      <c r="N551" s="7"/>
    </row>
    <row r="552" spans="1:14" s="16" customFormat="1" x14ac:dyDescent="0.2">
      <c r="A552" s="9"/>
      <c r="B552" s="9"/>
      <c r="C552" s="185"/>
      <c r="I552" s="6"/>
      <c r="J552" s="7"/>
      <c r="K552" s="7"/>
      <c r="L552" s="7"/>
      <c r="M552" s="7"/>
      <c r="N552" s="7"/>
    </row>
    <row r="553" spans="1:14" s="16" customFormat="1" x14ac:dyDescent="0.2">
      <c r="A553" s="9"/>
      <c r="B553" s="9"/>
      <c r="C553" s="185"/>
      <c r="I553" s="6"/>
      <c r="J553" s="7"/>
      <c r="K553" s="7"/>
      <c r="L553" s="7"/>
      <c r="M553" s="7"/>
      <c r="N553" s="7"/>
    </row>
    <row r="554" spans="1:14" s="16" customFormat="1" x14ac:dyDescent="0.2">
      <c r="A554" s="9"/>
      <c r="B554" s="9"/>
      <c r="C554" s="185"/>
      <c r="I554" s="6"/>
      <c r="J554" s="7"/>
      <c r="K554" s="7"/>
      <c r="L554" s="7"/>
      <c r="M554" s="7"/>
      <c r="N554" s="7"/>
    </row>
    <row r="555" spans="1:14" s="16" customFormat="1" x14ac:dyDescent="0.2">
      <c r="A555" s="9"/>
      <c r="B555" s="9"/>
      <c r="C555" s="185"/>
      <c r="I555" s="6"/>
      <c r="J555" s="7"/>
      <c r="K555" s="7"/>
      <c r="L555" s="7"/>
      <c r="M555" s="7"/>
      <c r="N555" s="7"/>
    </row>
    <row r="556" spans="1:14" s="16" customFormat="1" x14ac:dyDescent="0.2">
      <c r="A556" s="9"/>
      <c r="B556" s="9"/>
      <c r="C556" s="185"/>
      <c r="I556" s="6"/>
      <c r="J556" s="7"/>
      <c r="K556" s="7"/>
      <c r="L556" s="7"/>
      <c r="M556" s="7"/>
      <c r="N556" s="7"/>
    </row>
    <row r="557" spans="1:14" s="16" customFormat="1" x14ac:dyDescent="0.2">
      <c r="A557" s="9"/>
      <c r="B557" s="9"/>
      <c r="C557" s="185"/>
      <c r="I557" s="6"/>
      <c r="J557" s="7"/>
      <c r="K557" s="7"/>
      <c r="L557" s="7"/>
      <c r="M557" s="7"/>
      <c r="N557" s="7"/>
    </row>
    <row r="558" spans="1:14" s="16" customFormat="1" x14ac:dyDescent="0.2">
      <c r="A558" s="9"/>
      <c r="B558" s="9"/>
      <c r="C558" s="185"/>
      <c r="I558" s="6"/>
      <c r="J558" s="7"/>
      <c r="K558" s="7"/>
      <c r="L558" s="7"/>
      <c r="M558" s="7"/>
      <c r="N558" s="7"/>
    </row>
    <row r="559" spans="1:14" s="16" customFormat="1" x14ac:dyDescent="0.2">
      <c r="A559" s="9"/>
      <c r="B559" s="9"/>
      <c r="C559" s="185"/>
      <c r="I559" s="6"/>
      <c r="J559" s="7"/>
      <c r="K559" s="7"/>
      <c r="L559" s="7"/>
      <c r="M559" s="7"/>
      <c r="N559" s="7"/>
    </row>
    <row r="560" spans="1:14" s="16" customFormat="1" x14ac:dyDescent="0.2">
      <c r="A560" s="9"/>
      <c r="B560" s="9"/>
      <c r="C560" s="185"/>
      <c r="I560" s="6"/>
      <c r="J560" s="7"/>
      <c r="K560" s="7"/>
      <c r="L560" s="7"/>
      <c r="M560" s="7"/>
      <c r="N560" s="7"/>
    </row>
    <row r="561" spans="1:14" s="16" customFormat="1" x14ac:dyDescent="0.2">
      <c r="A561" s="9"/>
      <c r="B561" s="9"/>
      <c r="C561" s="185"/>
      <c r="I561" s="6"/>
      <c r="J561" s="7"/>
      <c r="K561" s="7"/>
      <c r="L561" s="7"/>
      <c r="M561" s="7"/>
      <c r="N561" s="7"/>
    </row>
    <row r="562" spans="1:14" s="16" customFormat="1" x14ac:dyDescent="0.2">
      <c r="A562" s="9"/>
      <c r="B562" s="9"/>
      <c r="C562" s="185"/>
      <c r="I562" s="6"/>
      <c r="J562" s="7"/>
      <c r="K562" s="7"/>
      <c r="L562" s="7"/>
      <c r="M562" s="7"/>
      <c r="N562" s="7"/>
    </row>
    <row r="563" spans="1:14" s="16" customFormat="1" x14ac:dyDescent="0.2">
      <c r="A563" s="9"/>
      <c r="B563" s="9"/>
      <c r="C563" s="185"/>
      <c r="I563" s="6"/>
      <c r="J563" s="7"/>
      <c r="K563" s="7"/>
      <c r="L563" s="7"/>
      <c r="M563" s="7"/>
      <c r="N563" s="7"/>
    </row>
    <row r="564" spans="1:14" s="16" customFormat="1" x14ac:dyDescent="0.2">
      <c r="A564" s="9"/>
      <c r="B564" s="9"/>
      <c r="C564" s="185"/>
      <c r="I564" s="6"/>
      <c r="J564" s="7"/>
      <c r="K564" s="7"/>
      <c r="L564" s="7"/>
      <c r="M564" s="7"/>
      <c r="N564" s="7"/>
    </row>
    <row r="565" spans="1:14" s="16" customFormat="1" x14ac:dyDescent="0.2">
      <c r="A565" s="9"/>
      <c r="B565" s="9"/>
      <c r="C565" s="185"/>
      <c r="I565" s="6"/>
      <c r="J565" s="7"/>
      <c r="K565" s="7"/>
      <c r="L565" s="7"/>
      <c r="M565" s="7"/>
      <c r="N565" s="7"/>
    </row>
    <row r="566" spans="1:14" s="16" customFormat="1" x14ac:dyDescent="0.2">
      <c r="A566" s="9"/>
      <c r="B566" s="9"/>
      <c r="C566" s="185"/>
      <c r="I566" s="6"/>
      <c r="J566" s="7"/>
      <c r="K566" s="7"/>
      <c r="L566" s="7"/>
      <c r="M566" s="7"/>
      <c r="N566" s="7"/>
    </row>
    <row r="567" spans="1:14" s="16" customFormat="1" x14ac:dyDescent="0.2">
      <c r="A567" s="9"/>
      <c r="B567" s="9"/>
      <c r="C567" s="185"/>
      <c r="I567" s="6"/>
      <c r="J567" s="7"/>
      <c r="K567" s="7"/>
      <c r="L567" s="7"/>
      <c r="M567" s="7"/>
      <c r="N567" s="7"/>
    </row>
    <row r="568" spans="1:14" s="16" customFormat="1" x14ac:dyDescent="0.2">
      <c r="A568" s="9"/>
      <c r="B568" s="9"/>
      <c r="C568" s="185"/>
      <c r="I568" s="6"/>
      <c r="J568" s="7"/>
      <c r="K568" s="7"/>
      <c r="L568" s="7"/>
      <c r="M568" s="7"/>
      <c r="N568" s="7"/>
    </row>
    <row r="569" spans="1:14" s="16" customFormat="1" x14ac:dyDescent="0.2">
      <c r="A569" s="9"/>
      <c r="B569" s="9"/>
      <c r="C569" s="185"/>
      <c r="I569" s="6"/>
      <c r="J569" s="7"/>
      <c r="K569" s="7"/>
      <c r="L569" s="7"/>
      <c r="M569" s="7"/>
      <c r="N569" s="7"/>
    </row>
    <row r="570" spans="1:14" s="16" customFormat="1" x14ac:dyDescent="0.2">
      <c r="A570" s="9"/>
      <c r="B570" s="9"/>
      <c r="C570" s="185"/>
      <c r="I570" s="6"/>
      <c r="J570" s="7"/>
      <c r="K570" s="7"/>
      <c r="L570" s="7"/>
      <c r="M570" s="7"/>
      <c r="N570" s="7"/>
    </row>
    <row r="571" spans="1:14" s="16" customFormat="1" x14ac:dyDescent="0.2">
      <c r="A571" s="9"/>
      <c r="B571" s="9"/>
      <c r="C571" s="185"/>
      <c r="I571" s="6"/>
      <c r="J571" s="7"/>
      <c r="K571" s="7"/>
      <c r="L571" s="7"/>
      <c r="M571" s="7"/>
      <c r="N571" s="7"/>
    </row>
    <row r="572" spans="1:14" s="16" customFormat="1" x14ac:dyDescent="0.2">
      <c r="A572" s="9"/>
      <c r="B572" s="9"/>
      <c r="C572" s="185"/>
      <c r="I572" s="6"/>
      <c r="J572" s="7"/>
      <c r="K572" s="7"/>
      <c r="L572" s="7"/>
      <c r="M572" s="7"/>
      <c r="N572" s="7"/>
    </row>
    <row r="573" spans="1:14" s="16" customFormat="1" x14ac:dyDescent="0.2">
      <c r="A573" s="9"/>
      <c r="B573" s="9"/>
      <c r="C573" s="185"/>
      <c r="I573" s="6"/>
      <c r="J573" s="7"/>
      <c r="K573" s="7"/>
      <c r="L573" s="7"/>
      <c r="M573" s="7"/>
      <c r="N573" s="7"/>
    </row>
    <row r="574" spans="1:14" s="16" customFormat="1" x14ac:dyDescent="0.2">
      <c r="A574" s="9"/>
      <c r="B574" s="9"/>
      <c r="C574" s="185"/>
      <c r="I574" s="6"/>
      <c r="J574" s="7"/>
      <c r="K574" s="7"/>
      <c r="L574" s="7"/>
      <c r="M574" s="7"/>
      <c r="N574" s="7"/>
    </row>
    <row r="575" spans="1:14" s="16" customFormat="1" x14ac:dyDescent="0.2">
      <c r="A575" s="9"/>
      <c r="B575" s="9"/>
      <c r="C575" s="185"/>
      <c r="I575" s="6"/>
      <c r="J575" s="7"/>
      <c r="K575" s="7"/>
      <c r="L575" s="7"/>
      <c r="M575" s="7"/>
      <c r="N575" s="7"/>
    </row>
    <row r="576" spans="1:14" s="16" customFormat="1" x14ac:dyDescent="0.2">
      <c r="A576" s="9"/>
      <c r="B576" s="9"/>
      <c r="C576" s="185"/>
      <c r="I576" s="6"/>
      <c r="J576" s="7"/>
      <c r="K576" s="7"/>
      <c r="L576" s="7"/>
      <c r="M576" s="7"/>
      <c r="N576" s="7"/>
    </row>
    <row r="577" spans="1:14" s="16" customFormat="1" x14ac:dyDescent="0.2">
      <c r="A577" s="9"/>
      <c r="B577" s="9"/>
      <c r="C577" s="185"/>
      <c r="I577" s="6"/>
      <c r="J577" s="7"/>
      <c r="K577" s="7"/>
      <c r="L577" s="7"/>
      <c r="M577" s="7"/>
      <c r="N577" s="7"/>
    </row>
    <row r="578" spans="1:14" s="16" customFormat="1" x14ac:dyDescent="0.2">
      <c r="A578" s="9"/>
      <c r="B578" s="9"/>
      <c r="C578" s="185"/>
      <c r="I578" s="6"/>
      <c r="J578" s="7"/>
      <c r="K578" s="7"/>
      <c r="L578" s="7"/>
      <c r="M578" s="7"/>
      <c r="N578" s="7"/>
    </row>
    <row r="579" spans="1:14" s="16" customFormat="1" x14ac:dyDescent="0.2">
      <c r="A579" s="9"/>
      <c r="B579" s="9"/>
      <c r="C579" s="185"/>
      <c r="I579" s="6"/>
      <c r="J579" s="7"/>
      <c r="K579" s="7"/>
      <c r="L579" s="7"/>
      <c r="M579" s="7"/>
      <c r="N579" s="7"/>
    </row>
    <row r="580" spans="1:14" s="16" customFormat="1" x14ac:dyDescent="0.2">
      <c r="A580" s="9"/>
      <c r="B580" s="9"/>
      <c r="C580" s="185"/>
      <c r="I580" s="6"/>
      <c r="J580" s="7"/>
      <c r="K580" s="7"/>
      <c r="L580" s="7"/>
      <c r="M580" s="7"/>
      <c r="N580" s="7"/>
    </row>
    <row r="581" spans="1:14" s="16" customFormat="1" x14ac:dyDescent="0.2">
      <c r="A581" s="9"/>
      <c r="B581" s="9"/>
      <c r="C581" s="185"/>
      <c r="I581" s="6"/>
      <c r="J581" s="7"/>
      <c r="K581" s="7"/>
      <c r="L581" s="7"/>
      <c r="M581" s="7"/>
      <c r="N581" s="7"/>
    </row>
    <row r="582" spans="1:14" s="16" customFormat="1" x14ac:dyDescent="0.2">
      <c r="A582" s="9"/>
      <c r="B582" s="9"/>
      <c r="C582" s="185"/>
      <c r="I582" s="6"/>
      <c r="J582" s="7"/>
      <c r="K582" s="7"/>
      <c r="L582" s="7"/>
      <c r="M582" s="7"/>
      <c r="N582" s="7"/>
    </row>
    <row r="583" spans="1:14" s="16" customFormat="1" x14ac:dyDescent="0.2">
      <c r="A583" s="9"/>
      <c r="B583" s="9"/>
      <c r="C583" s="185"/>
      <c r="I583" s="6"/>
      <c r="J583" s="7"/>
      <c r="K583" s="7"/>
      <c r="L583" s="7"/>
      <c r="M583" s="7"/>
      <c r="N583" s="7"/>
    </row>
    <row r="584" spans="1:14" s="16" customFormat="1" x14ac:dyDescent="0.2">
      <c r="A584" s="9"/>
      <c r="B584" s="9"/>
      <c r="C584" s="185"/>
      <c r="I584" s="6"/>
      <c r="J584" s="7"/>
      <c r="K584" s="7"/>
      <c r="L584" s="7"/>
      <c r="M584" s="7"/>
      <c r="N584" s="7"/>
    </row>
    <row r="585" spans="1:14" s="16" customFormat="1" x14ac:dyDescent="0.2">
      <c r="A585" s="9"/>
      <c r="B585" s="9"/>
      <c r="C585" s="185"/>
      <c r="I585" s="6"/>
      <c r="J585" s="7"/>
      <c r="K585" s="7"/>
      <c r="L585" s="7"/>
      <c r="M585" s="7"/>
      <c r="N585" s="7"/>
    </row>
    <row r="586" spans="1:14" s="16" customFormat="1" x14ac:dyDescent="0.2">
      <c r="A586" s="9"/>
      <c r="B586" s="9"/>
      <c r="C586" s="185"/>
      <c r="I586" s="6"/>
      <c r="J586" s="7"/>
      <c r="K586" s="7"/>
      <c r="L586" s="7"/>
      <c r="M586" s="7"/>
      <c r="N586" s="7"/>
    </row>
    <row r="587" spans="1:14" s="16" customFormat="1" x14ac:dyDescent="0.2">
      <c r="A587" s="9"/>
      <c r="B587" s="9"/>
      <c r="C587" s="185"/>
      <c r="I587" s="6"/>
      <c r="J587" s="7"/>
      <c r="K587" s="7"/>
      <c r="L587" s="7"/>
      <c r="M587" s="7"/>
      <c r="N587" s="7"/>
    </row>
    <row r="588" spans="1:14" s="16" customFormat="1" x14ac:dyDescent="0.2">
      <c r="A588" s="9"/>
      <c r="B588" s="9"/>
      <c r="C588" s="185"/>
      <c r="I588" s="6"/>
      <c r="J588" s="7"/>
      <c r="K588" s="7"/>
      <c r="L588" s="7"/>
      <c r="M588" s="7"/>
      <c r="N588" s="7"/>
    </row>
    <row r="589" spans="1:14" s="16" customFormat="1" x14ac:dyDescent="0.2">
      <c r="A589" s="9"/>
      <c r="B589" s="9"/>
      <c r="C589" s="185"/>
      <c r="I589" s="6"/>
      <c r="J589" s="7"/>
      <c r="K589" s="7"/>
      <c r="L589" s="7"/>
      <c r="M589" s="7"/>
      <c r="N589" s="7"/>
    </row>
    <row r="590" spans="1:14" s="16" customFormat="1" x14ac:dyDescent="0.2">
      <c r="A590" s="9"/>
      <c r="B590" s="9"/>
      <c r="C590" s="185"/>
      <c r="I590" s="6"/>
      <c r="J590" s="7"/>
      <c r="K590" s="7"/>
      <c r="L590" s="7"/>
      <c r="M590" s="7"/>
      <c r="N590" s="7"/>
    </row>
    <row r="591" spans="1:14" s="16" customFormat="1" x14ac:dyDescent="0.2">
      <c r="A591" s="9"/>
      <c r="B591" s="9"/>
      <c r="C591" s="185"/>
      <c r="I591" s="6"/>
      <c r="J591" s="7"/>
      <c r="K591" s="7"/>
      <c r="L591" s="7"/>
      <c r="M591" s="7"/>
      <c r="N591" s="7"/>
    </row>
    <row r="592" spans="1:14" s="16" customFormat="1" x14ac:dyDescent="0.2">
      <c r="A592" s="9"/>
      <c r="B592" s="9"/>
      <c r="C592" s="185"/>
      <c r="I592" s="6"/>
      <c r="J592" s="7"/>
      <c r="K592" s="7"/>
      <c r="L592" s="7"/>
      <c r="M592" s="7"/>
      <c r="N592" s="7"/>
    </row>
    <row r="593" spans="1:14" s="16" customFormat="1" x14ac:dyDescent="0.2">
      <c r="A593" s="9"/>
      <c r="B593" s="9"/>
      <c r="C593" s="185"/>
      <c r="I593" s="6"/>
      <c r="J593" s="7"/>
      <c r="K593" s="7"/>
      <c r="L593" s="7"/>
      <c r="M593" s="7"/>
      <c r="N593" s="7"/>
    </row>
    <row r="594" spans="1:14" s="16" customFormat="1" x14ac:dyDescent="0.2">
      <c r="A594" s="9"/>
      <c r="B594" s="9"/>
      <c r="C594" s="185"/>
      <c r="I594" s="6"/>
      <c r="J594" s="7"/>
      <c r="K594" s="7"/>
      <c r="L594" s="7"/>
      <c r="M594" s="7"/>
      <c r="N594" s="7"/>
    </row>
    <row r="595" spans="1:14" s="16" customFormat="1" x14ac:dyDescent="0.2">
      <c r="A595" s="9"/>
      <c r="B595" s="9"/>
      <c r="C595" s="185"/>
      <c r="I595" s="6"/>
      <c r="J595" s="7"/>
      <c r="K595" s="7"/>
      <c r="L595" s="7"/>
      <c r="M595" s="7"/>
      <c r="N595" s="7"/>
    </row>
    <row r="596" spans="1:14" s="16" customFormat="1" x14ac:dyDescent="0.2">
      <c r="A596" s="9"/>
      <c r="B596" s="9"/>
      <c r="C596" s="185"/>
      <c r="I596" s="6"/>
      <c r="J596" s="7"/>
      <c r="K596" s="7"/>
      <c r="L596" s="7"/>
      <c r="M596" s="7"/>
      <c r="N596" s="7"/>
    </row>
    <row r="597" spans="1:14" s="16" customFormat="1" x14ac:dyDescent="0.2">
      <c r="A597" s="9"/>
      <c r="B597" s="9"/>
      <c r="C597" s="185"/>
      <c r="I597" s="6"/>
      <c r="J597" s="7"/>
      <c r="K597" s="7"/>
      <c r="L597" s="7"/>
      <c r="M597" s="7"/>
      <c r="N597" s="7"/>
    </row>
    <row r="598" spans="1:14" s="16" customFormat="1" x14ac:dyDescent="0.2">
      <c r="A598" s="9"/>
      <c r="B598" s="9"/>
      <c r="C598" s="185"/>
      <c r="I598" s="6"/>
      <c r="J598" s="7"/>
      <c r="K598" s="7"/>
      <c r="L598" s="7"/>
      <c r="M598" s="7"/>
      <c r="N598" s="7"/>
    </row>
    <row r="599" spans="1:14" s="16" customFormat="1" x14ac:dyDescent="0.2">
      <c r="A599" s="9"/>
      <c r="B599" s="9"/>
      <c r="C599" s="185"/>
      <c r="I599" s="6"/>
      <c r="J599" s="7"/>
      <c r="K599" s="7"/>
      <c r="L599" s="7"/>
      <c r="M599" s="7"/>
      <c r="N599" s="7"/>
    </row>
    <row r="600" spans="1:14" s="16" customFormat="1" x14ac:dyDescent="0.2">
      <c r="A600" s="9"/>
      <c r="B600" s="9"/>
      <c r="C600" s="185"/>
      <c r="I600" s="6"/>
      <c r="J600" s="7"/>
      <c r="K600" s="7"/>
      <c r="L600" s="7"/>
      <c r="M600" s="7"/>
      <c r="N600" s="7"/>
    </row>
    <row r="601" spans="1:14" s="16" customFormat="1" x14ac:dyDescent="0.2">
      <c r="A601" s="9"/>
      <c r="B601" s="9"/>
      <c r="C601" s="185"/>
      <c r="I601" s="6"/>
      <c r="J601" s="7"/>
      <c r="K601" s="7"/>
      <c r="L601" s="7"/>
      <c r="M601" s="7"/>
      <c r="N601" s="7"/>
    </row>
    <row r="602" spans="1:14" s="16" customFormat="1" x14ac:dyDescent="0.2">
      <c r="A602" s="9"/>
      <c r="B602" s="9"/>
      <c r="C602" s="185"/>
      <c r="I602" s="6"/>
      <c r="J602" s="7"/>
      <c r="K602" s="7"/>
      <c r="L602" s="7"/>
      <c r="M602" s="7"/>
      <c r="N602" s="7"/>
    </row>
    <row r="603" spans="1:14" s="16" customFormat="1" x14ac:dyDescent="0.2">
      <c r="A603" s="9"/>
      <c r="B603" s="9"/>
      <c r="C603" s="185"/>
      <c r="I603" s="6"/>
      <c r="J603" s="7"/>
      <c r="K603" s="7"/>
      <c r="L603" s="7"/>
      <c r="M603" s="7"/>
      <c r="N603" s="7"/>
    </row>
    <row r="604" spans="1:14" s="16" customFormat="1" x14ac:dyDescent="0.2">
      <c r="A604" s="9"/>
      <c r="B604" s="9"/>
      <c r="C604" s="185"/>
      <c r="I604" s="6"/>
      <c r="J604" s="7"/>
      <c r="K604" s="7"/>
      <c r="L604" s="7"/>
      <c r="M604" s="7"/>
      <c r="N604" s="7"/>
    </row>
    <row r="605" spans="1:14" s="16" customFormat="1" x14ac:dyDescent="0.2">
      <c r="A605" s="9"/>
      <c r="B605" s="9"/>
      <c r="C605" s="185"/>
      <c r="I605" s="6"/>
      <c r="J605" s="7"/>
      <c r="K605" s="7"/>
      <c r="L605" s="7"/>
      <c r="M605" s="7"/>
      <c r="N605" s="7"/>
    </row>
    <row r="606" spans="1:14" s="16" customFormat="1" x14ac:dyDescent="0.2">
      <c r="A606" s="9"/>
      <c r="B606" s="9"/>
      <c r="C606" s="185"/>
      <c r="I606" s="6"/>
      <c r="J606" s="7"/>
      <c r="K606" s="7"/>
      <c r="L606" s="7"/>
      <c r="M606" s="7"/>
      <c r="N606" s="7"/>
    </row>
    <row r="607" spans="1:14" s="16" customFormat="1" x14ac:dyDescent="0.2">
      <c r="A607" s="9"/>
      <c r="B607" s="9"/>
      <c r="C607" s="185"/>
      <c r="I607" s="6"/>
      <c r="J607" s="7"/>
      <c r="K607" s="7"/>
      <c r="L607" s="7"/>
      <c r="M607" s="7"/>
      <c r="N607" s="7"/>
    </row>
    <row r="608" spans="1:14" s="16" customFormat="1" x14ac:dyDescent="0.2">
      <c r="A608" s="9"/>
      <c r="B608" s="9"/>
      <c r="C608" s="185"/>
      <c r="I608" s="6"/>
      <c r="J608" s="7"/>
      <c r="K608" s="7"/>
      <c r="L608" s="7"/>
      <c r="M608" s="7"/>
      <c r="N608" s="7"/>
    </row>
    <row r="609" spans="1:14" s="16" customFormat="1" x14ac:dyDescent="0.2">
      <c r="A609" s="9"/>
      <c r="B609" s="9"/>
      <c r="C609" s="185"/>
      <c r="I609" s="6"/>
      <c r="J609" s="7"/>
      <c r="K609" s="7"/>
      <c r="L609" s="7"/>
      <c r="M609" s="7"/>
      <c r="N609" s="7"/>
    </row>
    <row r="610" spans="1:14" s="16" customFormat="1" x14ac:dyDescent="0.2">
      <c r="A610" s="9"/>
      <c r="B610" s="9"/>
      <c r="C610" s="185"/>
      <c r="I610" s="6"/>
      <c r="J610" s="7"/>
      <c r="K610" s="7"/>
      <c r="L610" s="7"/>
      <c r="M610" s="7"/>
      <c r="N610" s="7"/>
    </row>
    <row r="611" spans="1:14" s="16" customFormat="1" x14ac:dyDescent="0.2">
      <c r="A611" s="9"/>
      <c r="B611" s="9"/>
      <c r="C611" s="185"/>
      <c r="I611" s="6"/>
      <c r="J611" s="7"/>
      <c r="K611" s="7"/>
      <c r="L611" s="7"/>
      <c r="M611" s="7"/>
      <c r="N611" s="7"/>
    </row>
    <row r="612" spans="1:14" s="16" customFormat="1" x14ac:dyDescent="0.2">
      <c r="A612" s="9"/>
      <c r="B612" s="9"/>
      <c r="C612" s="185"/>
      <c r="I612" s="6"/>
      <c r="J612" s="7"/>
      <c r="K612" s="7"/>
      <c r="L612" s="7"/>
      <c r="M612" s="7"/>
      <c r="N612" s="7"/>
    </row>
    <row r="613" spans="1:14" s="16" customFormat="1" x14ac:dyDescent="0.2">
      <c r="A613" s="9"/>
      <c r="B613" s="9"/>
      <c r="C613" s="185"/>
      <c r="I613" s="6"/>
      <c r="J613" s="7"/>
      <c r="K613" s="7"/>
      <c r="L613" s="7"/>
      <c r="M613" s="7"/>
      <c r="N613" s="7"/>
    </row>
    <row r="614" spans="1:14" s="16" customFormat="1" x14ac:dyDescent="0.2">
      <c r="A614" s="9"/>
      <c r="B614" s="9"/>
      <c r="C614" s="185"/>
      <c r="I614" s="6"/>
      <c r="J614" s="7"/>
      <c r="K614" s="7"/>
      <c r="L614" s="7"/>
      <c r="M614" s="7"/>
      <c r="N614" s="7"/>
    </row>
    <row r="615" spans="1:14" s="16" customFormat="1" x14ac:dyDescent="0.2">
      <c r="A615" s="9"/>
      <c r="B615" s="9"/>
      <c r="C615" s="185"/>
      <c r="I615" s="6"/>
      <c r="J615" s="7"/>
      <c r="K615" s="7"/>
      <c r="L615" s="7"/>
      <c r="M615" s="7"/>
      <c r="N615" s="7"/>
    </row>
    <row r="616" spans="1:14" s="16" customFormat="1" x14ac:dyDescent="0.2">
      <c r="A616" s="9"/>
      <c r="B616" s="9"/>
      <c r="C616" s="185"/>
      <c r="I616" s="6"/>
      <c r="J616" s="7"/>
      <c r="K616" s="7"/>
      <c r="L616" s="7"/>
      <c r="M616" s="7"/>
      <c r="N616" s="7"/>
    </row>
    <row r="617" spans="1:14" s="16" customFormat="1" x14ac:dyDescent="0.2">
      <c r="A617" s="9"/>
      <c r="B617" s="9"/>
      <c r="C617" s="185"/>
      <c r="I617" s="6"/>
      <c r="J617" s="7"/>
      <c r="K617" s="7"/>
      <c r="L617" s="7"/>
      <c r="M617" s="7"/>
      <c r="N617" s="7"/>
    </row>
    <row r="618" spans="1:14" s="16" customFormat="1" x14ac:dyDescent="0.2">
      <c r="A618" s="9"/>
      <c r="B618" s="9"/>
      <c r="C618" s="185"/>
      <c r="I618" s="6"/>
      <c r="J618" s="7"/>
      <c r="K618" s="7"/>
      <c r="L618" s="7"/>
      <c r="M618" s="7"/>
      <c r="N618" s="7"/>
    </row>
    <row r="619" spans="1:14" s="16" customFormat="1" x14ac:dyDescent="0.2">
      <c r="A619" s="9"/>
      <c r="B619" s="9"/>
      <c r="C619" s="185"/>
      <c r="I619" s="6"/>
      <c r="J619" s="7"/>
      <c r="K619" s="7"/>
      <c r="L619" s="7"/>
      <c r="M619" s="7"/>
      <c r="N619" s="7"/>
    </row>
    <row r="620" spans="1:14" s="16" customFormat="1" x14ac:dyDescent="0.2">
      <c r="A620" s="9"/>
      <c r="B620" s="9"/>
      <c r="C620" s="185"/>
      <c r="I620" s="6"/>
      <c r="J620" s="7"/>
      <c r="K620" s="7"/>
      <c r="L620" s="7"/>
      <c r="M620" s="7"/>
      <c r="N620" s="7"/>
    </row>
    <row r="621" spans="1:14" s="16" customFormat="1" x14ac:dyDescent="0.2">
      <c r="A621" s="9"/>
      <c r="B621" s="9"/>
      <c r="C621" s="185"/>
      <c r="I621" s="6"/>
      <c r="J621" s="7"/>
      <c r="K621" s="7"/>
      <c r="L621" s="7"/>
      <c r="M621" s="7"/>
      <c r="N621" s="7"/>
    </row>
    <row r="622" spans="1:14" s="16" customFormat="1" x14ac:dyDescent="0.2">
      <c r="A622" s="9"/>
      <c r="B622" s="9"/>
      <c r="C622" s="185"/>
      <c r="I622" s="6"/>
      <c r="J622" s="7"/>
      <c r="K622" s="7"/>
      <c r="L622" s="7"/>
      <c r="M622" s="7"/>
      <c r="N622" s="7"/>
    </row>
    <row r="623" spans="1:14" s="16" customFormat="1" x14ac:dyDescent="0.2">
      <c r="A623" s="9"/>
      <c r="B623" s="9"/>
      <c r="C623" s="185"/>
      <c r="I623" s="6"/>
      <c r="J623" s="7"/>
      <c r="K623" s="7"/>
      <c r="L623" s="7"/>
      <c r="M623" s="7"/>
      <c r="N623" s="7"/>
    </row>
    <row r="624" spans="1:14" s="16" customFormat="1" x14ac:dyDescent="0.2">
      <c r="A624" s="9"/>
      <c r="B624" s="9"/>
      <c r="C624" s="185"/>
      <c r="I624" s="6"/>
      <c r="J624" s="7"/>
      <c r="K624" s="7"/>
      <c r="L624" s="7"/>
      <c r="M624" s="7"/>
      <c r="N624" s="7"/>
    </row>
    <row r="625" spans="1:14" s="16" customFormat="1" x14ac:dyDescent="0.2">
      <c r="A625" s="9"/>
      <c r="B625" s="9"/>
      <c r="C625" s="185"/>
      <c r="I625" s="6"/>
      <c r="J625" s="7"/>
      <c r="K625" s="7"/>
      <c r="L625" s="7"/>
      <c r="M625" s="7"/>
      <c r="N625" s="7"/>
    </row>
    <row r="626" spans="1:14" s="16" customFormat="1" x14ac:dyDescent="0.2">
      <c r="A626" s="9"/>
      <c r="B626" s="9"/>
      <c r="C626" s="185"/>
      <c r="I626" s="6"/>
      <c r="J626" s="7"/>
      <c r="K626" s="7"/>
      <c r="L626" s="7"/>
      <c r="M626" s="7"/>
      <c r="N626" s="7"/>
    </row>
    <row r="627" spans="1:14" s="16" customFormat="1" x14ac:dyDescent="0.2">
      <c r="A627" s="9"/>
      <c r="B627" s="9"/>
      <c r="C627" s="185"/>
      <c r="I627" s="6"/>
      <c r="J627" s="7"/>
      <c r="K627" s="7"/>
      <c r="L627" s="7"/>
      <c r="M627" s="7"/>
      <c r="N627" s="7"/>
    </row>
    <row r="628" spans="1:14" s="16" customFormat="1" x14ac:dyDescent="0.2">
      <c r="A628" s="9"/>
      <c r="B628" s="9"/>
      <c r="C628" s="185"/>
      <c r="I628" s="6"/>
      <c r="J628" s="7"/>
      <c r="K628" s="7"/>
      <c r="L628" s="7"/>
      <c r="M628" s="7"/>
      <c r="N628" s="7"/>
    </row>
    <row r="629" spans="1:14" s="16" customFormat="1" x14ac:dyDescent="0.2">
      <c r="A629" s="9"/>
      <c r="B629" s="9"/>
      <c r="C629" s="185"/>
      <c r="I629" s="6"/>
      <c r="J629" s="7"/>
      <c r="K629" s="7"/>
      <c r="L629" s="7"/>
      <c r="M629" s="7"/>
      <c r="N629" s="7"/>
    </row>
    <row r="630" spans="1:14" s="16" customFormat="1" x14ac:dyDescent="0.2">
      <c r="A630" s="9"/>
      <c r="B630" s="9"/>
      <c r="C630" s="185"/>
      <c r="I630" s="6"/>
      <c r="J630" s="7"/>
      <c r="K630" s="7"/>
      <c r="L630" s="7"/>
      <c r="M630" s="7"/>
      <c r="N630" s="7"/>
    </row>
    <row r="631" spans="1:14" s="16" customFormat="1" x14ac:dyDescent="0.2">
      <c r="A631" s="9"/>
      <c r="B631" s="9"/>
      <c r="C631" s="185"/>
      <c r="I631" s="6"/>
      <c r="J631" s="7"/>
      <c r="K631" s="7"/>
      <c r="L631" s="7"/>
      <c r="M631" s="7"/>
      <c r="N631" s="7"/>
    </row>
    <row r="632" spans="1:14" s="16" customFormat="1" x14ac:dyDescent="0.2">
      <c r="A632" s="9"/>
      <c r="B632" s="9"/>
      <c r="C632" s="185"/>
      <c r="I632" s="6"/>
      <c r="J632" s="7"/>
      <c r="K632" s="7"/>
      <c r="L632" s="7"/>
      <c r="M632" s="7"/>
      <c r="N632" s="7"/>
    </row>
    <row r="633" spans="1:14" s="16" customFormat="1" x14ac:dyDescent="0.2">
      <c r="A633" s="9"/>
      <c r="B633" s="9"/>
      <c r="C633" s="185"/>
      <c r="I633" s="6"/>
      <c r="J633" s="7"/>
      <c r="K633" s="7"/>
      <c r="L633" s="7"/>
      <c r="M633" s="7"/>
      <c r="N633" s="7"/>
    </row>
    <row r="634" spans="1:14" s="16" customFormat="1" x14ac:dyDescent="0.2">
      <c r="A634" s="9"/>
      <c r="B634" s="9"/>
      <c r="C634" s="185"/>
      <c r="I634" s="6"/>
      <c r="J634" s="7"/>
      <c r="K634" s="7"/>
      <c r="L634" s="7"/>
      <c r="M634" s="7"/>
      <c r="N634" s="7"/>
    </row>
    <row r="635" spans="1:14" s="16" customFormat="1" x14ac:dyDescent="0.2">
      <c r="A635" s="9"/>
      <c r="B635" s="9"/>
      <c r="C635" s="185"/>
      <c r="I635" s="6"/>
      <c r="J635" s="7"/>
      <c r="K635" s="7"/>
      <c r="L635" s="7"/>
      <c r="M635" s="7"/>
      <c r="N635" s="7"/>
    </row>
    <row r="636" spans="1:14" s="16" customFormat="1" x14ac:dyDescent="0.2">
      <c r="A636" s="9"/>
      <c r="B636" s="9"/>
      <c r="C636" s="185"/>
      <c r="I636" s="6"/>
      <c r="J636" s="7"/>
      <c r="K636" s="7"/>
      <c r="L636" s="7"/>
      <c r="M636" s="7"/>
      <c r="N636" s="7"/>
    </row>
    <row r="637" spans="1:14" s="16" customFormat="1" x14ac:dyDescent="0.2">
      <c r="A637" s="9"/>
      <c r="B637" s="9"/>
      <c r="C637" s="185"/>
      <c r="I637" s="6"/>
      <c r="J637" s="7"/>
      <c r="K637" s="7"/>
      <c r="L637" s="7"/>
      <c r="M637" s="7"/>
      <c r="N637" s="7"/>
    </row>
    <row r="638" spans="1:14" s="16" customFormat="1" x14ac:dyDescent="0.2">
      <c r="A638" s="9"/>
      <c r="B638" s="9"/>
      <c r="C638" s="185"/>
      <c r="I638" s="6"/>
      <c r="J638" s="7"/>
      <c r="K638" s="7"/>
      <c r="L638" s="7"/>
      <c r="M638" s="7"/>
      <c r="N638" s="7"/>
    </row>
    <row r="639" spans="1:14" s="16" customFormat="1" x14ac:dyDescent="0.2">
      <c r="A639" s="9"/>
      <c r="B639" s="9"/>
      <c r="C639" s="185"/>
      <c r="I639" s="6"/>
      <c r="J639" s="7"/>
      <c r="K639" s="7"/>
      <c r="L639" s="7"/>
      <c r="M639" s="7"/>
      <c r="N639" s="7"/>
    </row>
    <row r="640" spans="1:14" s="16" customFormat="1" x14ac:dyDescent="0.2">
      <c r="A640" s="9"/>
      <c r="B640" s="9"/>
      <c r="C640" s="185"/>
      <c r="I640" s="6"/>
      <c r="J640" s="7"/>
      <c r="K640" s="7"/>
      <c r="L640" s="7"/>
      <c r="M640" s="7"/>
      <c r="N640" s="7"/>
    </row>
    <row r="641" spans="1:14" s="16" customFormat="1" x14ac:dyDescent="0.2">
      <c r="A641" s="9"/>
      <c r="B641" s="9"/>
      <c r="C641" s="185"/>
      <c r="I641" s="6"/>
      <c r="J641" s="7"/>
      <c r="K641" s="7"/>
      <c r="L641" s="7"/>
      <c r="M641" s="7"/>
      <c r="N641" s="7"/>
    </row>
    <row r="642" spans="1:14" s="16" customFormat="1" x14ac:dyDescent="0.2">
      <c r="A642" s="9"/>
      <c r="B642" s="9"/>
      <c r="C642" s="185"/>
      <c r="I642" s="6"/>
      <c r="J642" s="7"/>
      <c r="K642" s="7"/>
      <c r="L642" s="7"/>
      <c r="M642" s="7"/>
      <c r="N642" s="7"/>
    </row>
    <row r="643" spans="1:14" s="16" customFormat="1" x14ac:dyDescent="0.2">
      <c r="A643" s="9"/>
      <c r="B643" s="9"/>
      <c r="C643" s="185"/>
      <c r="I643" s="6"/>
      <c r="J643" s="7"/>
      <c r="K643" s="7"/>
      <c r="L643" s="7"/>
      <c r="M643" s="7"/>
      <c r="N643" s="7"/>
    </row>
    <row r="644" spans="1:14" s="16" customFormat="1" x14ac:dyDescent="0.2">
      <c r="A644" s="9"/>
      <c r="B644" s="9"/>
      <c r="C644" s="185"/>
      <c r="I644" s="6"/>
      <c r="J644" s="7"/>
      <c r="K644" s="7"/>
      <c r="L644" s="7"/>
      <c r="M644" s="7"/>
      <c r="N644" s="7"/>
    </row>
    <row r="645" spans="1:14" s="16" customFormat="1" x14ac:dyDescent="0.2">
      <c r="A645" s="9"/>
      <c r="B645" s="9"/>
      <c r="C645" s="185"/>
      <c r="I645" s="6"/>
      <c r="J645" s="7"/>
      <c r="K645" s="7"/>
      <c r="L645" s="7"/>
      <c r="M645" s="7"/>
      <c r="N645" s="7"/>
    </row>
    <row r="646" spans="1:14" s="16" customFormat="1" x14ac:dyDescent="0.2">
      <c r="A646" s="9"/>
      <c r="B646" s="9"/>
      <c r="C646" s="185"/>
      <c r="I646" s="6"/>
      <c r="J646" s="7"/>
      <c r="K646" s="7"/>
      <c r="L646" s="7"/>
      <c r="M646" s="7"/>
      <c r="N646" s="7"/>
    </row>
    <row r="647" spans="1:14" s="16" customFormat="1" x14ac:dyDescent="0.2">
      <c r="A647" s="9"/>
      <c r="B647" s="9"/>
      <c r="C647" s="185"/>
      <c r="I647" s="6"/>
      <c r="J647" s="7"/>
      <c r="K647" s="7"/>
      <c r="L647" s="7"/>
      <c r="M647" s="7"/>
      <c r="N647" s="7"/>
    </row>
    <row r="648" spans="1:14" s="16" customFormat="1" x14ac:dyDescent="0.2">
      <c r="A648" s="9"/>
      <c r="B648" s="9"/>
      <c r="C648" s="185"/>
      <c r="I648" s="6"/>
      <c r="J648" s="7"/>
      <c r="K648" s="7"/>
      <c r="L648" s="7"/>
      <c r="M648" s="7"/>
      <c r="N648" s="7"/>
    </row>
    <row r="649" spans="1:14" s="16" customFormat="1" x14ac:dyDescent="0.2">
      <c r="A649" s="9"/>
      <c r="B649" s="9"/>
      <c r="C649" s="185"/>
      <c r="I649" s="6"/>
      <c r="J649" s="7"/>
      <c r="K649" s="7"/>
      <c r="L649" s="7"/>
      <c r="M649" s="7"/>
      <c r="N649" s="7"/>
    </row>
    <row r="650" spans="1:14" s="16" customFormat="1" x14ac:dyDescent="0.2">
      <c r="A650" s="9"/>
      <c r="B650" s="9"/>
      <c r="C650" s="185"/>
      <c r="I650" s="6"/>
      <c r="J650" s="7"/>
      <c r="K650" s="7"/>
      <c r="L650" s="7"/>
      <c r="M650" s="7"/>
      <c r="N650" s="7"/>
    </row>
    <row r="651" spans="1:14" s="16" customFormat="1" x14ac:dyDescent="0.2">
      <c r="A651" s="9"/>
      <c r="B651" s="9"/>
      <c r="C651" s="185"/>
      <c r="I651" s="6"/>
      <c r="J651" s="7"/>
      <c r="K651" s="7"/>
      <c r="L651" s="7"/>
      <c r="M651" s="7"/>
      <c r="N651" s="7"/>
    </row>
    <row r="652" spans="1:14" s="16" customFormat="1" x14ac:dyDescent="0.2">
      <c r="A652" s="9"/>
      <c r="B652" s="9"/>
      <c r="C652" s="185"/>
      <c r="I652" s="6"/>
      <c r="J652" s="7"/>
      <c r="K652" s="7"/>
      <c r="L652" s="7"/>
      <c r="M652" s="7"/>
      <c r="N652" s="7"/>
    </row>
    <row r="653" spans="1:14" s="16" customFormat="1" x14ac:dyDescent="0.2">
      <c r="A653" s="9"/>
      <c r="B653" s="9"/>
      <c r="C653" s="185"/>
      <c r="I653" s="6"/>
      <c r="J653" s="7"/>
      <c r="K653" s="7"/>
      <c r="L653" s="7"/>
      <c r="M653" s="7"/>
      <c r="N653" s="7"/>
    </row>
    <row r="654" spans="1:14" s="16" customFormat="1" x14ac:dyDescent="0.2">
      <c r="A654" s="9"/>
      <c r="B654" s="9"/>
      <c r="C654" s="185"/>
      <c r="I654" s="6"/>
      <c r="J654" s="7"/>
      <c r="K654" s="7"/>
      <c r="L654" s="7"/>
      <c r="M654" s="7"/>
      <c r="N654" s="7"/>
    </row>
    <row r="655" spans="1:14" s="16" customFormat="1" x14ac:dyDescent="0.2">
      <c r="A655" s="9"/>
      <c r="B655" s="9"/>
      <c r="C655" s="185"/>
      <c r="I655" s="6"/>
      <c r="J655" s="7"/>
      <c r="K655" s="7"/>
      <c r="L655" s="7"/>
      <c r="M655" s="7"/>
      <c r="N655" s="7"/>
    </row>
    <row r="656" spans="1:14" s="16" customFormat="1" x14ac:dyDescent="0.2">
      <c r="A656" s="9"/>
      <c r="B656" s="9"/>
      <c r="C656" s="185"/>
      <c r="I656" s="6"/>
      <c r="J656" s="7"/>
      <c r="K656" s="7"/>
      <c r="L656" s="7"/>
      <c r="M656" s="7"/>
      <c r="N656" s="7"/>
    </row>
    <row r="657" spans="1:14" s="16" customFormat="1" x14ac:dyDescent="0.2">
      <c r="A657" s="9"/>
      <c r="B657" s="9"/>
      <c r="C657" s="185"/>
      <c r="I657" s="6"/>
      <c r="J657" s="7"/>
      <c r="K657" s="7"/>
      <c r="L657" s="7"/>
      <c r="M657" s="7"/>
      <c r="N657" s="7"/>
    </row>
    <row r="658" spans="1:14" s="16" customFormat="1" x14ac:dyDescent="0.2">
      <c r="A658" s="9"/>
      <c r="B658" s="9"/>
      <c r="C658" s="185"/>
      <c r="I658" s="6"/>
      <c r="J658" s="7"/>
      <c r="K658" s="7"/>
      <c r="L658" s="7"/>
      <c r="M658" s="7"/>
      <c r="N658" s="7"/>
    </row>
    <row r="659" spans="1:14" s="16" customFormat="1" x14ac:dyDescent="0.2">
      <c r="A659" s="9"/>
      <c r="B659" s="9"/>
      <c r="C659" s="185"/>
      <c r="I659" s="6"/>
      <c r="J659" s="7"/>
      <c r="K659" s="7"/>
      <c r="L659" s="7"/>
      <c r="M659" s="7"/>
      <c r="N659" s="7"/>
    </row>
    <row r="660" spans="1:14" s="16" customFormat="1" x14ac:dyDescent="0.2">
      <c r="A660" s="9"/>
      <c r="B660" s="9"/>
      <c r="C660" s="185"/>
      <c r="I660" s="6"/>
      <c r="J660" s="7"/>
      <c r="K660" s="7"/>
      <c r="L660" s="7"/>
      <c r="M660" s="7"/>
      <c r="N660" s="7"/>
    </row>
    <row r="661" spans="1:14" s="16" customFormat="1" x14ac:dyDescent="0.2">
      <c r="A661" s="9"/>
      <c r="B661" s="9"/>
      <c r="C661" s="185"/>
      <c r="I661" s="6"/>
      <c r="J661" s="7"/>
      <c r="K661" s="7"/>
      <c r="L661" s="7"/>
      <c r="M661" s="7"/>
      <c r="N661" s="7"/>
    </row>
    <row r="662" spans="1:14" s="16" customFormat="1" x14ac:dyDescent="0.2">
      <c r="A662" s="9"/>
      <c r="B662" s="9"/>
      <c r="C662" s="185"/>
      <c r="I662" s="6"/>
      <c r="J662" s="7"/>
      <c r="K662" s="7"/>
      <c r="L662" s="7"/>
      <c r="M662" s="7"/>
      <c r="N662" s="7"/>
    </row>
    <row r="663" spans="1:14" s="16" customFormat="1" x14ac:dyDescent="0.2">
      <c r="A663" s="9"/>
      <c r="B663" s="9"/>
      <c r="C663" s="185"/>
      <c r="I663" s="6"/>
      <c r="J663" s="7"/>
      <c r="K663" s="7"/>
      <c r="L663" s="7"/>
      <c r="M663" s="7"/>
      <c r="N663" s="7"/>
    </row>
    <row r="664" spans="1:14" s="16" customFormat="1" x14ac:dyDescent="0.2">
      <c r="A664" s="9"/>
      <c r="B664" s="9"/>
      <c r="C664" s="185"/>
      <c r="I664" s="6"/>
      <c r="J664" s="7"/>
      <c r="K664" s="7"/>
      <c r="L664" s="7"/>
      <c r="M664" s="7"/>
      <c r="N664" s="7"/>
    </row>
    <row r="665" spans="1:14" s="16" customFormat="1" x14ac:dyDescent="0.2">
      <c r="A665" s="9"/>
      <c r="B665" s="9"/>
      <c r="C665" s="185"/>
      <c r="I665" s="6"/>
      <c r="J665" s="7"/>
      <c r="K665" s="7"/>
      <c r="L665" s="7"/>
      <c r="M665" s="7"/>
      <c r="N665" s="7"/>
    </row>
    <row r="666" spans="1:14" s="16" customFormat="1" x14ac:dyDescent="0.2">
      <c r="A666" s="9"/>
      <c r="B666" s="9"/>
      <c r="C666" s="185"/>
      <c r="I666" s="6"/>
      <c r="J666" s="7"/>
      <c r="K666" s="7"/>
      <c r="L666" s="7"/>
      <c r="M666" s="7"/>
      <c r="N666" s="7"/>
    </row>
    <row r="667" spans="1:14" s="16" customFormat="1" x14ac:dyDescent="0.2">
      <c r="A667" s="9"/>
      <c r="B667" s="9"/>
      <c r="C667" s="185"/>
      <c r="I667" s="6"/>
      <c r="J667" s="7"/>
      <c r="K667" s="7"/>
      <c r="L667" s="7"/>
      <c r="M667" s="7"/>
      <c r="N667" s="7"/>
    </row>
    <row r="668" spans="1:14" s="16" customFormat="1" x14ac:dyDescent="0.2">
      <c r="A668" s="9"/>
      <c r="B668" s="9"/>
      <c r="C668" s="185"/>
      <c r="I668" s="6"/>
      <c r="J668" s="7"/>
      <c r="K668" s="7"/>
      <c r="L668" s="7"/>
      <c r="M668" s="7"/>
      <c r="N668" s="7"/>
    </row>
    <row r="669" spans="1:14" s="16" customFormat="1" x14ac:dyDescent="0.2">
      <c r="A669" s="9"/>
      <c r="B669" s="9"/>
      <c r="C669" s="185"/>
      <c r="I669" s="6"/>
      <c r="J669" s="7"/>
      <c r="K669" s="7"/>
      <c r="L669" s="7"/>
      <c r="M669" s="7"/>
      <c r="N669" s="7"/>
    </row>
    <row r="670" spans="1:14" s="16" customFormat="1" x14ac:dyDescent="0.2">
      <c r="A670" s="9"/>
      <c r="B670" s="9"/>
      <c r="C670" s="185"/>
      <c r="I670" s="6"/>
      <c r="J670" s="7"/>
      <c r="K670" s="7"/>
      <c r="L670" s="7"/>
      <c r="M670" s="7"/>
      <c r="N670" s="7"/>
    </row>
    <row r="671" spans="1:14" s="16" customFormat="1" x14ac:dyDescent="0.2">
      <c r="A671" s="9"/>
      <c r="B671" s="9"/>
      <c r="C671" s="185"/>
      <c r="I671" s="6"/>
      <c r="J671" s="7"/>
      <c r="K671" s="7"/>
      <c r="L671" s="7"/>
      <c r="M671" s="7"/>
      <c r="N671" s="7"/>
    </row>
    <row r="672" spans="1:14" s="16" customFormat="1" x14ac:dyDescent="0.2">
      <c r="A672" s="9"/>
      <c r="B672" s="9"/>
      <c r="C672" s="185"/>
      <c r="I672" s="6"/>
      <c r="J672" s="7"/>
      <c r="K672" s="7"/>
      <c r="L672" s="7"/>
      <c r="M672" s="7"/>
      <c r="N672" s="7"/>
    </row>
    <row r="673" spans="1:14" s="16" customFormat="1" x14ac:dyDescent="0.2">
      <c r="A673" s="9"/>
      <c r="B673" s="9"/>
      <c r="C673" s="185"/>
      <c r="I673" s="6"/>
      <c r="J673" s="7"/>
      <c r="K673" s="7"/>
      <c r="L673" s="7"/>
      <c r="M673" s="7"/>
      <c r="N673" s="7"/>
    </row>
    <row r="674" spans="1:14" s="16" customFormat="1" x14ac:dyDescent="0.2">
      <c r="A674" s="9"/>
      <c r="B674" s="9"/>
      <c r="C674" s="185"/>
      <c r="I674" s="6"/>
      <c r="J674" s="7"/>
      <c r="K674" s="7"/>
      <c r="L674" s="7"/>
      <c r="M674" s="7"/>
      <c r="N674" s="7"/>
    </row>
    <row r="675" spans="1:14" s="16" customFormat="1" x14ac:dyDescent="0.2">
      <c r="A675" s="9"/>
      <c r="B675" s="9"/>
      <c r="C675" s="185"/>
      <c r="I675" s="6"/>
      <c r="J675" s="7"/>
      <c r="K675" s="7"/>
      <c r="L675" s="7"/>
      <c r="M675" s="7"/>
      <c r="N675" s="7"/>
    </row>
    <row r="676" spans="1:14" s="16" customFormat="1" x14ac:dyDescent="0.2">
      <c r="A676" s="9"/>
      <c r="B676" s="9"/>
      <c r="C676" s="185"/>
      <c r="I676" s="6"/>
      <c r="J676" s="7"/>
      <c r="K676" s="7"/>
      <c r="L676" s="7"/>
      <c r="M676" s="7"/>
      <c r="N676" s="7"/>
    </row>
    <row r="677" spans="1:14" s="16" customFormat="1" x14ac:dyDescent="0.2">
      <c r="A677" s="9"/>
      <c r="B677" s="9"/>
      <c r="C677" s="185"/>
      <c r="I677" s="6"/>
      <c r="J677" s="7"/>
      <c r="K677" s="7"/>
      <c r="L677" s="7"/>
      <c r="M677" s="7"/>
      <c r="N677" s="7"/>
    </row>
    <row r="678" spans="1:14" s="16" customFormat="1" x14ac:dyDescent="0.2">
      <c r="A678" s="9"/>
      <c r="B678" s="9"/>
      <c r="C678" s="185"/>
      <c r="I678" s="6"/>
      <c r="J678" s="7"/>
      <c r="K678" s="7"/>
      <c r="L678" s="7"/>
      <c r="M678" s="7"/>
      <c r="N678" s="7"/>
    </row>
    <row r="679" spans="1:14" s="16" customFormat="1" x14ac:dyDescent="0.2">
      <c r="A679" s="9"/>
      <c r="B679" s="9"/>
      <c r="C679" s="185"/>
      <c r="I679" s="6"/>
      <c r="J679" s="7"/>
      <c r="K679" s="7"/>
      <c r="L679" s="7"/>
      <c r="M679" s="7"/>
      <c r="N679" s="7"/>
    </row>
    <row r="680" spans="1:14" s="16" customFormat="1" x14ac:dyDescent="0.2">
      <c r="A680" s="9"/>
      <c r="B680" s="9"/>
      <c r="C680" s="185"/>
      <c r="I680" s="6"/>
      <c r="J680" s="7"/>
      <c r="K680" s="7"/>
      <c r="L680" s="7"/>
      <c r="M680" s="7"/>
      <c r="N680" s="7"/>
    </row>
    <row r="681" spans="1:14" s="16" customFormat="1" x14ac:dyDescent="0.2">
      <c r="A681" s="9"/>
      <c r="B681" s="9"/>
      <c r="C681" s="185"/>
      <c r="I681" s="6"/>
      <c r="J681" s="7"/>
      <c r="K681" s="7"/>
      <c r="L681" s="7"/>
      <c r="M681" s="7"/>
      <c r="N681" s="7"/>
    </row>
    <row r="682" spans="1:14" s="16" customFormat="1" x14ac:dyDescent="0.2">
      <c r="A682" s="9"/>
      <c r="B682" s="9"/>
      <c r="C682" s="185"/>
      <c r="I682" s="6"/>
      <c r="J682" s="7"/>
      <c r="K682" s="7"/>
      <c r="L682" s="7"/>
      <c r="M682" s="7"/>
      <c r="N682" s="7"/>
    </row>
    <row r="683" spans="1:14" s="16" customFormat="1" x14ac:dyDescent="0.2">
      <c r="A683" s="9"/>
      <c r="B683" s="9"/>
      <c r="C683" s="185"/>
      <c r="I683" s="6"/>
      <c r="J683" s="7"/>
      <c r="K683" s="7"/>
      <c r="L683" s="7"/>
      <c r="M683" s="7"/>
      <c r="N683" s="7"/>
    </row>
    <row r="684" spans="1:14" s="16" customFormat="1" x14ac:dyDescent="0.2">
      <c r="A684" s="9"/>
      <c r="B684" s="9"/>
      <c r="C684" s="185"/>
      <c r="I684" s="6"/>
      <c r="J684" s="7"/>
      <c r="K684" s="7"/>
      <c r="L684" s="7"/>
      <c r="M684" s="7"/>
      <c r="N684" s="7"/>
    </row>
    <row r="685" spans="1:14" s="16" customFormat="1" x14ac:dyDescent="0.2">
      <c r="A685" s="9"/>
      <c r="B685" s="9"/>
      <c r="C685" s="185"/>
      <c r="I685" s="6"/>
      <c r="J685" s="7"/>
      <c r="K685" s="7"/>
      <c r="L685" s="7"/>
      <c r="M685" s="7"/>
      <c r="N685" s="7"/>
    </row>
    <row r="686" spans="1:14" s="16" customFormat="1" x14ac:dyDescent="0.2">
      <c r="A686" s="9"/>
      <c r="B686" s="9"/>
      <c r="C686" s="185"/>
      <c r="I686" s="6"/>
      <c r="J686" s="7"/>
      <c r="K686" s="7"/>
      <c r="L686" s="7"/>
      <c r="M686" s="7"/>
      <c r="N686" s="7"/>
    </row>
    <row r="687" spans="1:14" s="16" customFormat="1" x14ac:dyDescent="0.2">
      <c r="A687" s="9"/>
      <c r="B687" s="9"/>
      <c r="C687" s="185"/>
      <c r="I687" s="6"/>
      <c r="J687" s="7"/>
      <c r="K687" s="7"/>
      <c r="L687" s="7"/>
      <c r="M687" s="7"/>
      <c r="N687" s="7"/>
    </row>
    <row r="688" spans="1:14" s="16" customFormat="1" x14ac:dyDescent="0.2">
      <c r="A688" s="9"/>
      <c r="B688" s="9"/>
      <c r="C688" s="185"/>
      <c r="I688" s="6"/>
      <c r="J688" s="7"/>
      <c r="K688" s="7"/>
      <c r="L688" s="7"/>
      <c r="M688" s="7"/>
      <c r="N688" s="7"/>
    </row>
    <row r="689" spans="1:14" s="16" customFormat="1" x14ac:dyDescent="0.2">
      <c r="A689" s="9"/>
      <c r="B689" s="9"/>
      <c r="C689" s="185"/>
      <c r="I689" s="6"/>
      <c r="J689" s="7"/>
      <c r="K689" s="7"/>
      <c r="L689" s="7"/>
      <c r="M689" s="7"/>
      <c r="N689" s="7"/>
    </row>
    <row r="690" spans="1:14" s="16" customFormat="1" x14ac:dyDescent="0.2">
      <c r="A690" s="9"/>
      <c r="B690" s="9"/>
      <c r="C690" s="185"/>
      <c r="I690" s="6"/>
      <c r="J690" s="7"/>
      <c r="K690" s="7"/>
      <c r="L690" s="7"/>
      <c r="M690" s="7"/>
      <c r="N690" s="7"/>
    </row>
    <row r="691" spans="1:14" s="16" customFormat="1" x14ac:dyDescent="0.2">
      <c r="A691" s="9"/>
      <c r="B691" s="9"/>
      <c r="C691" s="185"/>
      <c r="I691" s="6"/>
      <c r="J691" s="7"/>
      <c r="K691" s="7"/>
      <c r="L691" s="7"/>
      <c r="M691" s="7"/>
      <c r="N691" s="7"/>
    </row>
    <row r="692" spans="1:14" s="16" customFormat="1" x14ac:dyDescent="0.2">
      <c r="A692" s="9"/>
      <c r="B692" s="9"/>
      <c r="C692" s="185"/>
      <c r="I692" s="6"/>
      <c r="J692" s="7"/>
      <c r="K692" s="7"/>
      <c r="L692" s="7"/>
      <c r="M692" s="7"/>
      <c r="N692" s="7"/>
    </row>
    <row r="693" spans="1:14" s="16" customFormat="1" x14ac:dyDescent="0.2">
      <c r="A693" s="9"/>
      <c r="B693" s="9"/>
      <c r="C693" s="185"/>
      <c r="I693" s="6"/>
      <c r="J693" s="7"/>
      <c r="K693" s="7"/>
      <c r="L693" s="7"/>
      <c r="M693" s="7"/>
      <c r="N693" s="7"/>
    </row>
    <row r="694" spans="1:14" s="16" customFormat="1" x14ac:dyDescent="0.2">
      <c r="A694" s="9"/>
      <c r="B694" s="9"/>
      <c r="C694" s="185"/>
      <c r="I694" s="6"/>
      <c r="J694" s="7"/>
      <c r="K694" s="7"/>
      <c r="L694" s="7"/>
      <c r="M694" s="7"/>
      <c r="N694" s="7"/>
    </row>
    <row r="695" spans="1:14" s="16" customFormat="1" x14ac:dyDescent="0.2">
      <c r="A695" s="9"/>
      <c r="B695" s="9"/>
      <c r="C695" s="185"/>
      <c r="I695" s="6"/>
      <c r="J695" s="7"/>
      <c r="K695" s="7"/>
      <c r="L695" s="7"/>
      <c r="M695" s="7"/>
      <c r="N695" s="7"/>
    </row>
    <row r="696" spans="1:14" s="16" customFormat="1" x14ac:dyDescent="0.2">
      <c r="A696" s="9"/>
      <c r="B696" s="9"/>
      <c r="C696" s="185"/>
      <c r="I696" s="6"/>
      <c r="J696" s="7"/>
      <c r="K696" s="7"/>
      <c r="L696" s="7"/>
      <c r="M696" s="7"/>
      <c r="N696" s="7"/>
    </row>
    <row r="697" spans="1:14" s="16" customFormat="1" x14ac:dyDescent="0.2">
      <c r="A697" s="9"/>
      <c r="B697" s="9"/>
      <c r="C697" s="185"/>
      <c r="I697" s="6"/>
      <c r="J697" s="7"/>
      <c r="K697" s="7"/>
      <c r="L697" s="7"/>
      <c r="M697" s="7"/>
      <c r="N697" s="7"/>
    </row>
    <row r="698" spans="1:14" s="16" customFormat="1" x14ac:dyDescent="0.2">
      <c r="A698" s="9"/>
      <c r="B698" s="9"/>
      <c r="C698" s="185"/>
      <c r="I698" s="6"/>
      <c r="J698" s="7"/>
      <c r="K698" s="7"/>
      <c r="L698" s="7"/>
      <c r="M698" s="7"/>
      <c r="N698" s="7"/>
    </row>
    <row r="699" spans="1:14" s="16" customFormat="1" x14ac:dyDescent="0.2">
      <c r="A699" s="9"/>
      <c r="B699" s="9"/>
      <c r="C699" s="185"/>
      <c r="I699" s="6"/>
      <c r="J699" s="7"/>
      <c r="K699" s="7"/>
      <c r="L699" s="7"/>
      <c r="M699" s="7"/>
      <c r="N699" s="7"/>
    </row>
    <row r="700" spans="1:14" s="16" customFormat="1" x14ac:dyDescent="0.2">
      <c r="A700" s="9"/>
      <c r="B700" s="9"/>
      <c r="C700" s="185"/>
      <c r="I700" s="6"/>
      <c r="J700" s="7"/>
      <c r="K700" s="7"/>
      <c r="L700" s="7"/>
      <c r="M700" s="7"/>
      <c r="N700" s="7"/>
    </row>
    <row r="701" spans="1:14" s="16" customFormat="1" x14ac:dyDescent="0.2">
      <c r="A701" s="9"/>
      <c r="B701" s="9"/>
      <c r="C701" s="185"/>
      <c r="I701" s="6"/>
      <c r="J701" s="7"/>
      <c r="K701" s="7"/>
      <c r="L701" s="7"/>
      <c r="M701" s="7"/>
      <c r="N701" s="7"/>
    </row>
    <row r="702" spans="1:14" s="16" customFormat="1" x14ac:dyDescent="0.2">
      <c r="A702" s="9"/>
      <c r="B702" s="9"/>
      <c r="C702" s="185"/>
      <c r="I702" s="6"/>
      <c r="J702" s="7"/>
      <c r="K702" s="7"/>
      <c r="L702" s="7"/>
      <c r="M702" s="7"/>
      <c r="N702" s="7"/>
    </row>
    <row r="703" spans="1:14" s="16" customFormat="1" x14ac:dyDescent="0.2">
      <c r="A703" s="9"/>
      <c r="B703" s="9"/>
      <c r="C703" s="185"/>
      <c r="I703" s="6"/>
      <c r="J703" s="7"/>
      <c r="K703" s="7"/>
      <c r="L703" s="7"/>
      <c r="M703" s="7"/>
      <c r="N703" s="7"/>
    </row>
    <row r="704" spans="1:14" s="16" customFormat="1" x14ac:dyDescent="0.2">
      <c r="A704" s="9"/>
      <c r="B704" s="9"/>
      <c r="C704" s="185"/>
      <c r="I704" s="6"/>
      <c r="J704" s="7"/>
      <c r="K704" s="7"/>
      <c r="L704" s="7"/>
      <c r="M704" s="7"/>
      <c r="N704" s="7"/>
    </row>
    <row r="705" spans="1:14" s="16" customFormat="1" x14ac:dyDescent="0.2">
      <c r="A705" s="9"/>
      <c r="B705" s="9"/>
      <c r="C705" s="185"/>
      <c r="I705" s="6"/>
      <c r="J705" s="7"/>
      <c r="K705" s="7"/>
      <c r="L705" s="7"/>
      <c r="M705" s="7"/>
      <c r="N705" s="7"/>
    </row>
    <row r="706" spans="1:14" s="16" customFormat="1" x14ac:dyDescent="0.2">
      <c r="A706" s="9"/>
      <c r="B706" s="9"/>
      <c r="C706" s="185"/>
      <c r="I706" s="6"/>
      <c r="J706" s="7"/>
      <c r="K706" s="7"/>
      <c r="L706" s="7"/>
      <c r="M706" s="7"/>
      <c r="N706" s="7"/>
    </row>
    <row r="707" spans="1:14" s="16" customFormat="1" x14ac:dyDescent="0.2">
      <c r="A707" s="9"/>
      <c r="B707" s="9"/>
      <c r="C707" s="185"/>
      <c r="I707" s="6"/>
      <c r="J707" s="7"/>
      <c r="K707" s="7"/>
      <c r="L707" s="7"/>
      <c r="M707" s="7"/>
      <c r="N707" s="7"/>
    </row>
    <row r="708" spans="1:14" s="16" customFormat="1" x14ac:dyDescent="0.2">
      <c r="A708" s="9"/>
      <c r="B708" s="9"/>
      <c r="C708" s="185"/>
      <c r="I708" s="6"/>
      <c r="J708" s="7"/>
      <c r="K708" s="7"/>
      <c r="L708" s="7"/>
      <c r="M708" s="7"/>
      <c r="N708" s="7"/>
    </row>
    <row r="709" spans="1:14" s="16" customFormat="1" x14ac:dyDescent="0.2">
      <c r="A709" s="9"/>
      <c r="B709" s="9"/>
      <c r="C709" s="185"/>
      <c r="I709" s="6"/>
      <c r="J709" s="7"/>
      <c r="K709" s="7"/>
      <c r="L709" s="7"/>
      <c r="M709" s="7"/>
      <c r="N709" s="7"/>
    </row>
    <row r="710" spans="1:14" s="16" customFormat="1" x14ac:dyDescent="0.2">
      <c r="A710" s="9"/>
      <c r="B710" s="9"/>
      <c r="C710" s="185"/>
      <c r="I710" s="6"/>
      <c r="J710" s="7"/>
      <c r="K710" s="7"/>
      <c r="L710" s="7"/>
      <c r="M710" s="7"/>
      <c r="N710" s="7"/>
    </row>
  </sheetData>
  <sheetProtection pivotTables="0"/>
  <mergeCells count="2">
    <mergeCell ref="A1:A4"/>
    <mergeCell ref="C1:I4"/>
  </mergeCells>
  <phoneticPr fontId="86" type="noConversion"/>
  <conditionalFormatting sqref="B18:B29">
    <cfRule type="cellIs" dxfId="2474" priority="123" stopIfTrue="1" operator="equal">
      <formula>0</formula>
    </cfRule>
  </conditionalFormatting>
  <conditionalFormatting sqref="B18:B29">
    <cfRule type="cellIs" dxfId="2473" priority="122" stopIfTrue="1" operator="equal">
      <formula>0</formula>
    </cfRule>
  </conditionalFormatting>
  <conditionalFormatting sqref="B18:B29">
    <cfRule type="cellIs" dxfId="2472" priority="121" stopIfTrue="1" operator="equal">
      <formula>0</formula>
    </cfRule>
  </conditionalFormatting>
  <conditionalFormatting sqref="I42">
    <cfRule type="cellIs" dxfId="2471" priority="120" stopIfTrue="1" operator="equal">
      <formula>0</formula>
    </cfRule>
  </conditionalFormatting>
  <conditionalFormatting sqref="I42">
    <cfRule type="cellIs" dxfId="2470" priority="119" stopIfTrue="1" operator="equal">
      <formula>0</formula>
    </cfRule>
  </conditionalFormatting>
  <conditionalFormatting sqref="I42">
    <cfRule type="cellIs" dxfId="2469" priority="118" stopIfTrue="1" operator="equal">
      <formula>0</formula>
    </cfRule>
  </conditionalFormatting>
  <conditionalFormatting sqref="I52:I59">
    <cfRule type="cellIs" dxfId="2468" priority="117" stopIfTrue="1" operator="equal">
      <formula>0</formula>
    </cfRule>
  </conditionalFormatting>
  <conditionalFormatting sqref="I52:I59">
    <cfRule type="cellIs" dxfId="2467" priority="116" stopIfTrue="1" operator="equal">
      <formula>0</formula>
    </cfRule>
  </conditionalFormatting>
  <conditionalFormatting sqref="I52:I59">
    <cfRule type="cellIs" dxfId="2466" priority="115" stopIfTrue="1" operator="equal">
      <formula>0</formula>
    </cfRule>
  </conditionalFormatting>
  <conditionalFormatting sqref="I71:I76">
    <cfRule type="cellIs" dxfId="2465" priority="114" stopIfTrue="1" operator="equal">
      <formula>0</formula>
    </cfRule>
  </conditionalFormatting>
  <conditionalFormatting sqref="I71:I76">
    <cfRule type="cellIs" dxfId="2464" priority="113" stopIfTrue="1" operator="equal">
      <formula>0</formula>
    </cfRule>
  </conditionalFormatting>
  <conditionalFormatting sqref="I71:I76">
    <cfRule type="cellIs" dxfId="2463" priority="112" stopIfTrue="1" operator="equal">
      <formula>0</formula>
    </cfRule>
  </conditionalFormatting>
  <conditionalFormatting sqref="I89:I93">
    <cfRule type="cellIs" dxfId="2462" priority="111" stopIfTrue="1" operator="equal">
      <formula>0</formula>
    </cfRule>
  </conditionalFormatting>
  <conditionalFormatting sqref="I89:I93">
    <cfRule type="cellIs" dxfId="2461" priority="110" stopIfTrue="1" operator="equal">
      <formula>0</formula>
    </cfRule>
  </conditionalFormatting>
  <conditionalFormatting sqref="I89:I93">
    <cfRule type="cellIs" dxfId="2460" priority="109" stopIfTrue="1" operator="equal">
      <formula>0</formula>
    </cfRule>
  </conditionalFormatting>
  <conditionalFormatting sqref="I106:I111">
    <cfRule type="cellIs" dxfId="2459" priority="108" stopIfTrue="1" operator="equal">
      <formula>0</formula>
    </cfRule>
  </conditionalFormatting>
  <conditionalFormatting sqref="I106:I111">
    <cfRule type="cellIs" dxfId="2458" priority="107" stopIfTrue="1" operator="equal">
      <formula>0</formula>
    </cfRule>
  </conditionalFormatting>
  <conditionalFormatting sqref="I106:I111">
    <cfRule type="cellIs" dxfId="2457" priority="106" stopIfTrue="1" operator="equal">
      <formula>0</formula>
    </cfRule>
  </conditionalFormatting>
  <conditionalFormatting sqref="I121:I128">
    <cfRule type="cellIs" dxfId="2456" priority="105" stopIfTrue="1" operator="equal">
      <formula>0</formula>
    </cfRule>
  </conditionalFormatting>
  <conditionalFormatting sqref="I121:I128">
    <cfRule type="cellIs" dxfId="2455" priority="104" stopIfTrue="1" operator="equal">
      <formula>0</formula>
    </cfRule>
  </conditionalFormatting>
  <conditionalFormatting sqref="I121:I128">
    <cfRule type="cellIs" dxfId="2454" priority="103" stopIfTrue="1" operator="equal">
      <formula>0</formula>
    </cfRule>
  </conditionalFormatting>
  <conditionalFormatting sqref="I133:I145">
    <cfRule type="cellIs" dxfId="2453" priority="102" stopIfTrue="1" operator="equal">
      <formula>0</formula>
    </cfRule>
  </conditionalFormatting>
  <conditionalFormatting sqref="I133:I145">
    <cfRule type="cellIs" dxfId="2452" priority="101" stopIfTrue="1" operator="equal">
      <formula>0</formula>
    </cfRule>
  </conditionalFormatting>
  <conditionalFormatting sqref="I133:I145">
    <cfRule type="cellIs" dxfId="2451" priority="100" stopIfTrue="1" operator="equal">
      <formula>0</formula>
    </cfRule>
  </conditionalFormatting>
  <conditionalFormatting sqref="I150:I162">
    <cfRule type="cellIs" dxfId="2450" priority="99" stopIfTrue="1" operator="equal">
      <formula>0</formula>
    </cfRule>
  </conditionalFormatting>
  <conditionalFormatting sqref="I150:I162">
    <cfRule type="cellIs" dxfId="2449" priority="98" stopIfTrue="1" operator="equal">
      <formula>0</formula>
    </cfRule>
  </conditionalFormatting>
  <conditionalFormatting sqref="I150:I162">
    <cfRule type="cellIs" dxfId="2448" priority="97" stopIfTrue="1" operator="equal">
      <formula>0</formula>
    </cfRule>
  </conditionalFormatting>
  <conditionalFormatting sqref="I166:I179">
    <cfRule type="cellIs" dxfId="2447" priority="96" stopIfTrue="1" operator="equal">
      <formula>0</formula>
    </cfRule>
  </conditionalFormatting>
  <conditionalFormatting sqref="I166:I179">
    <cfRule type="cellIs" dxfId="2446" priority="95" stopIfTrue="1" operator="equal">
      <formula>0</formula>
    </cfRule>
  </conditionalFormatting>
  <conditionalFormatting sqref="I166:I179">
    <cfRule type="cellIs" dxfId="2445" priority="94" stopIfTrue="1" operator="equal">
      <formula>0</formula>
    </cfRule>
  </conditionalFormatting>
  <conditionalFormatting sqref="I117:I120">
    <cfRule type="cellIs" dxfId="2444" priority="87" stopIfTrue="1" operator="equal">
      <formula>0</formula>
    </cfRule>
  </conditionalFormatting>
  <conditionalFormatting sqref="I117:I120">
    <cfRule type="cellIs" dxfId="2443" priority="86" stopIfTrue="1" operator="equal">
      <formula>0</formula>
    </cfRule>
  </conditionalFormatting>
  <conditionalFormatting sqref="I117:I120">
    <cfRule type="cellIs" dxfId="2442" priority="85" stopIfTrue="1" operator="equal">
      <formula>0</formula>
    </cfRule>
  </conditionalFormatting>
  <conditionalFormatting sqref="I165">
    <cfRule type="cellIs" dxfId="2441" priority="84" stopIfTrue="1" operator="equal">
      <formula>0</formula>
    </cfRule>
  </conditionalFormatting>
  <conditionalFormatting sqref="I165">
    <cfRule type="cellIs" dxfId="2440" priority="83" stopIfTrue="1" operator="equal">
      <formula>0</formula>
    </cfRule>
  </conditionalFormatting>
  <conditionalFormatting sqref="I165">
    <cfRule type="cellIs" dxfId="2439" priority="82" stopIfTrue="1" operator="equal">
      <formula>0</formula>
    </cfRule>
  </conditionalFormatting>
  <conditionalFormatting sqref="B17">
    <cfRule type="cellIs" dxfId="2438" priority="81" stopIfTrue="1" operator="equal">
      <formula>0</formula>
    </cfRule>
  </conditionalFormatting>
  <conditionalFormatting sqref="B17">
    <cfRule type="cellIs" dxfId="2437" priority="80" stopIfTrue="1" operator="equal">
      <formula>0</formula>
    </cfRule>
  </conditionalFormatting>
  <conditionalFormatting sqref="B17">
    <cfRule type="cellIs" dxfId="2436" priority="79" stopIfTrue="1" operator="equal">
      <formula>0</formula>
    </cfRule>
  </conditionalFormatting>
  <conditionalFormatting sqref="I32:I36">
    <cfRule type="cellIs" dxfId="2435" priority="78" stopIfTrue="1" operator="equal">
      <formula>0</formula>
    </cfRule>
  </conditionalFormatting>
  <conditionalFormatting sqref="I32:I36">
    <cfRule type="cellIs" dxfId="2434" priority="77" stopIfTrue="1" operator="equal">
      <formula>0</formula>
    </cfRule>
  </conditionalFormatting>
  <conditionalFormatting sqref="I32:I36">
    <cfRule type="cellIs" dxfId="2433" priority="76" stopIfTrue="1" operator="equal">
      <formula>0</formula>
    </cfRule>
  </conditionalFormatting>
  <conditionalFormatting sqref="I45:I51">
    <cfRule type="cellIs" dxfId="2432" priority="75" stopIfTrue="1" operator="equal">
      <formula>0</formula>
    </cfRule>
  </conditionalFormatting>
  <conditionalFormatting sqref="I45:I51">
    <cfRule type="cellIs" dxfId="2431" priority="74" stopIfTrue="1" operator="equal">
      <formula>0</formula>
    </cfRule>
  </conditionalFormatting>
  <conditionalFormatting sqref="I45:I51">
    <cfRule type="cellIs" dxfId="2430" priority="73" stopIfTrue="1" operator="equal">
      <formula>0</formula>
    </cfRule>
  </conditionalFormatting>
  <conditionalFormatting sqref="I62:I64">
    <cfRule type="cellIs" dxfId="2429" priority="72" stopIfTrue="1" operator="equal">
      <formula>0</formula>
    </cfRule>
  </conditionalFormatting>
  <conditionalFormatting sqref="I62:I64">
    <cfRule type="cellIs" dxfId="2428" priority="71" stopIfTrue="1" operator="equal">
      <formula>0</formula>
    </cfRule>
  </conditionalFormatting>
  <conditionalFormatting sqref="I62:I64">
    <cfRule type="cellIs" dxfId="2427" priority="70" stopIfTrue="1" operator="equal">
      <formula>0</formula>
    </cfRule>
  </conditionalFormatting>
  <conditionalFormatting sqref="I79:I80">
    <cfRule type="cellIs" dxfId="2426" priority="69" stopIfTrue="1" operator="equal">
      <formula>0</formula>
    </cfRule>
  </conditionalFormatting>
  <conditionalFormatting sqref="I79:I80">
    <cfRule type="cellIs" dxfId="2425" priority="68" stopIfTrue="1" operator="equal">
      <formula>0</formula>
    </cfRule>
  </conditionalFormatting>
  <conditionalFormatting sqref="I79:I80">
    <cfRule type="cellIs" dxfId="2424" priority="67" stopIfTrue="1" operator="equal">
      <formula>0</formula>
    </cfRule>
  </conditionalFormatting>
  <conditionalFormatting sqref="I114:I115">
    <cfRule type="cellIs" dxfId="2423" priority="58" stopIfTrue="1" operator="equal">
      <formula>0</formula>
    </cfRule>
  </conditionalFormatting>
  <conditionalFormatting sqref="I131:I132">
    <cfRule type="cellIs" dxfId="2422" priority="57" stopIfTrue="1" operator="equal">
      <formula>0</formula>
    </cfRule>
  </conditionalFormatting>
  <conditionalFormatting sqref="I131:I132">
    <cfRule type="cellIs" dxfId="2421" priority="56" stopIfTrue="1" operator="equal">
      <formula>0</formula>
    </cfRule>
  </conditionalFormatting>
  <conditionalFormatting sqref="I116">
    <cfRule type="cellIs" dxfId="2420" priority="63" stopIfTrue="1" operator="equal">
      <formula>0</formula>
    </cfRule>
  </conditionalFormatting>
  <conditionalFormatting sqref="I116">
    <cfRule type="cellIs" dxfId="2419" priority="62" stopIfTrue="1" operator="equal">
      <formula>0</formula>
    </cfRule>
  </conditionalFormatting>
  <conditionalFormatting sqref="I116">
    <cfRule type="cellIs" dxfId="2418" priority="61" stopIfTrue="1" operator="equal">
      <formula>0</formula>
    </cfRule>
  </conditionalFormatting>
  <conditionalFormatting sqref="I114:I115">
    <cfRule type="cellIs" dxfId="2417" priority="60" stopIfTrue="1" operator="equal">
      <formula>0</formula>
    </cfRule>
  </conditionalFormatting>
  <conditionalFormatting sqref="I114:I115">
    <cfRule type="cellIs" dxfId="2416" priority="59" stopIfTrue="1" operator="equal">
      <formula>0</formula>
    </cfRule>
  </conditionalFormatting>
  <conditionalFormatting sqref="I131:I132">
    <cfRule type="cellIs" dxfId="2415" priority="55" stopIfTrue="1" operator="equal">
      <formula>0</formula>
    </cfRule>
  </conditionalFormatting>
  <conditionalFormatting sqref="I148:I149">
    <cfRule type="cellIs" dxfId="2414" priority="54" stopIfTrue="1" operator="equal">
      <formula>0</formula>
    </cfRule>
  </conditionalFormatting>
  <conditionalFormatting sqref="I148:I149">
    <cfRule type="cellIs" dxfId="2413" priority="53" stopIfTrue="1" operator="equal">
      <formula>0</formula>
    </cfRule>
  </conditionalFormatting>
  <conditionalFormatting sqref="I148:I149">
    <cfRule type="cellIs" dxfId="2412" priority="52" stopIfTrue="1" operator="equal">
      <formula>0</formula>
    </cfRule>
  </conditionalFormatting>
  <conditionalFormatting sqref="I15:I16">
    <cfRule type="cellIs" dxfId="2411" priority="35" stopIfTrue="1" operator="equal">
      <formula>0</formula>
    </cfRule>
  </conditionalFormatting>
  <conditionalFormatting sqref="I15:I16">
    <cfRule type="cellIs" dxfId="2410" priority="37" stopIfTrue="1" operator="equal">
      <formula>0</formula>
    </cfRule>
  </conditionalFormatting>
  <conditionalFormatting sqref="I15:I16">
    <cfRule type="cellIs" dxfId="2409" priority="36" stopIfTrue="1" operator="equal">
      <formula>0</formula>
    </cfRule>
  </conditionalFormatting>
  <conditionalFormatting sqref="B37 B40">
    <cfRule type="expression" dxfId="2408" priority="33">
      <formula>$G37&lt;&gt;""</formula>
    </cfRule>
  </conditionalFormatting>
  <conditionalFormatting sqref="I37:I38 I41">
    <cfRule type="cellIs" dxfId="2407" priority="32" stopIfTrue="1" operator="equal">
      <formula>0</formula>
    </cfRule>
  </conditionalFormatting>
  <conditionalFormatting sqref="I37:I38 I41">
    <cfRule type="cellIs" dxfId="2406" priority="31" stopIfTrue="1" operator="equal">
      <formula>0</formula>
    </cfRule>
  </conditionalFormatting>
  <conditionalFormatting sqref="I37:I38 I41">
    <cfRule type="cellIs" dxfId="2405" priority="30" stopIfTrue="1" operator="equal">
      <formula>0</formula>
    </cfRule>
  </conditionalFormatting>
  <conditionalFormatting sqref="I39">
    <cfRule type="cellIs" dxfId="2404" priority="29" stopIfTrue="1" operator="equal">
      <formula>0</formula>
    </cfRule>
  </conditionalFormatting>
  <conditionalFormatting sqref="I39">
    <cfRule type="cellIs" dxfId="2403" priority="28" stopIfTrue="1" operator="equal">
      <formula>0</formula>
    </cfRule>
  </conditionalFormatting>
  <conditionalFormatting sqref="I39">
    <cfRule type="cellIs" dxfId="2402" priority="27" stopIfTrue="1" operator="equal">
      <formula>0</formula>
    </cfRule>
  </conditionalFormatting>
  <conditionalFormatting sqref="I40">
    <cfRule type="cellIs" dxfId="2401" priority="26" stopIfTrue="1" operator="equal">
      <formula>0</formula>
    </cfRule>
  </conditionalFormatting>
  <conditionalFormatting sqref="I40">
    <cfRule type="cellIs" dxfId="2400" priority="25" stopIfTrue="1" operator="equal">
      <formula>0</formula>
    </cfRule>
  </conditionalFormatting>
  <conditionalFormatting sqref="I40">
    <cfRule type="cellIs" dxfId="2399" priority="24" stopIfTrue="1" operator="equal">
      <formula>0</formula>
    </cfRule>
  </conditionalFormatting>
  <conditionalFormatting sqref="B52:B53">
    <cfRule type="expression" dxfId="2398" priority="23">
      <formula>$G52&lt;&gt;""</formula>
    </cfRule>
  </conditionalFormatting>
  <conditionalFormatting sqref="B65 B70">
    <cfRule type="expression" dxfId="2397" priority="22">
      <formula>$G65&lt;&gt;""</formula>
    </cfRule>
  </conditionalFormatting>
  <conditionalFormatting sqref="I65:I70">
    <cfRule type="cellIs" dxfId="2396" priority="21" stopIfTrue="1" operator="equal">
      <formula>0</formula>
    </cfRule>
  </conditionalFormatting>
  <conditionalFormatting sqref="I65:I70">
    <cfRule type="cellIs" dxfId="2395" priority="20" stopIfTrue="1" operator="equal">
      <formula>0</formula>
    </cfRule>
  </conditionalFormatting>
  <conditionalFormatting sqref="I65:I70">
    <cfRule type="cellIs" dxfId="2394" priority="19" stopIfTrue="1" operator="equal">
      <formula>0</formula>
    </cfRule>
  </conditionalFormatting>
  <conditionalFormatting sqref="B82">
    <cfRule type="expression" dxfId="2393" priority="18">
      <formula>$G82&lt;&gt;""</formula>
    </cfRule>
  </conditionalFormatting>
  <conditionalFormatting sqref="I83:I88">
    <cfRule type="cellIs" dxfId="2392" priority="17" stopIfTrue="1" operator="equal">
      <formula>0</formula>
    </cfRule>
  </conditionalFormatting>
  <conditionalFormatting sqref="I83:I88">
    <cfRule type="cellIs" dxfId="2391" priority="16" stopIfTrue="1" operator="equal">
      <formula>0</formula>
    </cfRule>
  </conditionalFormatting>
  <conditionalFormatting sqref="I83:I88">
    <cfRule type="cellIs" dxfId="2390" priority="15" stopIfTrue="1" operator="equal">
      <formula>0</formula>
    </cfRule>
  </conditionalFormatting>
  <conditionalFormatting sqref="I81:I82">
    <cfRule type="cellIs" dxfId="2389" priority="14" stopIfTrue="1" operator="equal">
      <formula>0</formula>
    </cfRule>
  </conditionalFormatting>
  <conditionalFormatting sqref="I81:I82">
    <cfRule type="cellIs" dxfId="2388" priority="13" stopIfTrue="1" operator="equal">
      <formula>0</formula>
    </cfRule>
  </conditionalFormatting>
  <conditionalFormatting sqref="I81:I82">
    <cfRule type="cellIs" dxfId="2387" priority="12" stopIfTrue="1" operator="equal">
      <formula>0</formula>
    </cfRule>
  </conditionalFormatting>
  <conditionalFormatting sqref="B96 B98:B105">
    <cfRule type="expression" dxfId="2386" priority="11">
      <formula>$G96&lt;&gt;""</formula>
    </cfRule>
  </conditionalFormatting>
  <conditionalFormatting sqref="I99:I105">
    <cfRule type="cellIs" dxfId="2385" priority="5" stopIfTrue="1" operator="equal">
      <formula>0</formula>
    </cfRule>
  </conditionalFormatting>
  <conditionalFormatting sqref="I96:I98">
    <cfRule type="cellIs" dxfId="2384" priority="4" stopIfTrue="1" operator="equal">
      <formula>0</formula>
    </cfRule>
  </conditionalFormatting>
  <conditionalFormatting sqref="I96:I98">
    <cfRule type="cellIs" dxfId="2383" priority="3" stopIfTrue="1" operator="equal">
      <formula>0</formula>
    </cfRule>
  </conditionalFormatting>
  <conditionalFormatting sqref="I96:I98">
    <cfRule type="cellIs" dxfId="2382" priority="2"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7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101"/>
  <sheetViews>
    <sheetView showGridLines="0" topLeftCell="A56" zoomScale="80" zoomScaleNormal="80" workbookViewId="0">
      <pane xSplit="2" topLeftCell="K1" activePane="topRight" state="frozen"/>
      <selection activeCell="H27" sqref="H27"/>
      <selection pane="topRight" activeCell="B67" sqref="B67"/>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f>F21</f>
        <v>1</v>
      </c>
      <c r="E21" s="241"/>
      <c r="F21" s="243">
        <f>IFERROR(IF(G71="NON"," ",H21/G21),"")</f>
        <v>1</v>
      </c>
      <c r="G21" s="244">
        <f>SUM(G22:G26)</f>
        <v>110</v>
      </c>
      <c r="H21" s="245">
        <f>(IF(G71="NON"," ",(SUM(H22:H26))))</f>
        <v>110</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f>IFERROR(AVERAGE(F21,L21,R21,X21,AD21),"")</f>
        <v>1</v>
      </c>
      <c r="AI21" s="245">
        <f>IFERROR(AVERAGE(H21,N21,T21,Z21,AF21),"")</f>
        <v>110</v>
      </c>
      <c r="AP21" s="197"/>
    </row>
    <row r="22" spans="1:42" ht="18" x14ac:dyDescent="0.25">
      <c r="A22" s="231"/>
      <c r="B22" s="247" t="str">
        <f>Référentiel!C15</f>
        <v xml:space="preserve">Accueil du client </v>
      </c>
      <c r="D22" s="242">
        <f>IFERROR(H22/G22,"")</f>
        <v>1</v>
      </c>
      <c r="E22" s="248"/>
      <c r="F22" s="249">
        <v>2</v>
      </c>
      <c r="G22" s="250">
        <f>IF(F22="NE","",Référentiel!I15)</f>
        <v>60</v>
      </c>
      <c r="H22" s="251">
        <f>IF(G71="NON","",IF(F22=F9,G22,IF(F22=F10,0,IF(F22=F11,0,IF(F22=F12,"",)))))</f>
        <v>60</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f t="shared" ref="AH22:AH26" si="1">IFERROR(AVERAGE(H22,N22,T22,Z22,AF22),"")</f>
        <v>60</v>
      </c>
      <c r="AI22" s="255">
        <f>IFERROR(AVERAGE(D22,J22,P22,V22,AB22),"")</f>
        <v>1</v>
      </c>
      <c r="AP22" s="197"/>
    </row>
    <row r="23" spans="1:42" ht="18" x14ac:dyDescent="0.25">
      <c r="A23" s="256"/>
      <c r="B23" s="247" t="str">
        <f>Référentiel!C16</f>
        <v>Présentation</v>
      </c>
      <c r="D23" s="242">
        <f t="shared" ref="D23:D27" si="2">IFERROR(H23/G23,"")</f>
        <v>1</v>
      </c>
      <c r="E23" s="248"/>
      <c r="F23" s="249">
        <v>2</v>
      </c>
      <c r="G23" s="250">
        <f>IF(F23="NE","",Référentiel!I16)</f>
        <v>50</v>
      </c>
      <c r="H23" s="251">
        <f>IF(G71="NON","",IF(F23=F9,G23,IF(F23=F11,0,IF(F23=F12,0,IF(F23=F13,"",)))))</f>
        <v>50</v>
      </c>
      <c r="I23" s="242"/>
      <c r="J23" s="242" t="str">
        <f t="shared" si="0"/>
        <v/>
      </c>
      <c r="K23" s="248"/>
      <c r="L23" s="249">
        <v>2</v>
      </c>
      <c r="M23" s="250">
        <f>IF(L23="NE","",Référentiel!I16)</f>
        <v>50</v>
      </c>
      <c r="N23" s="251" t="str">
        <f>IF(M71="NON","",IF(L23=F9,M23,IF(L23=F10,0,IF(L23=F11,0,IF(L23=F12,"",)))))</f>
        <v/>
      </c>
      <c r="O23" s="242"/>
      <c r="P23" s="242" t="str">
        <f t="shared" ref="P23:P45" si="3">IFERROR(T23/S23,"")</f>
        <v/>
      </c>
      <c r="Q23" s="248"/>
      <c r="R23" s="249">
        <v>2</v>
      </c>
      <c r="S23" s="250">
        <f>IF(R23="NE","",Référentiel!I16)</f>
        <v>50</v>
      </c>
      <c r="T23" s="251" t="str">
        <f>IF(S71="NON","",IF(R23=F9,S23,IF(R23=F10,0,IF(R23=F11,0,IF(R23=F12,"",)))))</f>
        <v/>
      </c>
      <c r="U23" s="252"/>
      <c r="V23" s="242" t="str">
        <f t="shared" ref="V23:V45" si="4">IFERROR(Z23/Y23,"")</f>
        <v/>
      </c>
      <c r="W23" s="248"/>
      <c r="X23" s="249">
        <v>2</v>
      </c>
      <c r="Y23" s="250">
        <f>IF(X23="NE","",Référentiel!I16)</f>
        <v>50</v>
      </c>
      <c r="Z23" s="251" t="str">
        <f>IF(Y71="NON","",IF(X23=F9,Y23,IF(X23=F10,0,IF(X23=F11,0,IF(X23=F12,"",)))))</f>
        <v/>
      </c>
      <c r="AA23" s="242"/>
      <c r="AB23" s="242" t="str">
        <f t="shared" ref="AB23:AB45" si="5">IFERROR(AF23/AE23,"")</f>
        <v/>
      </c>
      <c r="AC23" s="248"/>
      <c r="AD23" s="249">
        <v>2</v>
      </c>
      <c r="AE23" s="250">
        <f>IF(AD23="NE","",Référentiel!I16)</f>
        <v>50</v>
      </c>
      <c r="AF23" s="251" t="str">
        <f>IF(AE71="NON","",IF(AD23=F9,AE23,IF(AD23=F10,0,IF(AD23=F11,0,IF(AD23=F12,"",)))))</f>
        <v/>
      </c>
      <c r="AG23" s="253"/>
      <c r="AH23" s="254">
        <f t="shared" si="1"/>
        <v>50</v>
      </c>
      <c r="AI23" s="255">
        <f t="shared" ref="AI23:AI26" si="6">IFERROR(AVERAGE(D23,J23,P23,V23,AB23),"")</f>
        <v>1</v>
      </c>
      <c r="AP23" s="197"/>
    </row>
    <row r="24" spans="1:42" ht="18" x14ac:dyDescent="0.25">
      <c r="A24" s="256"/>
      <c r="B24" s="247" t="e">
        <f>Référentiel!#REF!</f>
        <v>#REF!</v>
      </c>
      <c r="D24" s="242" t="str">
        <f t="shared" si="2"/>
        <v/>
      </c>
      <c r="E24" s="248"/>
      <c r="F24" s="249">
        <v>2</v>
      </c>
      <c r="G24" s="250">
        <f>IF(F24="NE","",Référentiel!B17)</f>
        <v>0</v>
      </c>
      <c r="H24" s="251">
        <f>IF($G$71="NON","",IF(F24=F9,G24,IF(F24=F12,0,IF(F24=F13,0,IF(F24=F14,"",)))))</f>
        <v>0</v>
      </c>
      <c r="I24" s="242"/>
      <c r="J24" s="242" t="str">
        <f t="shared" si="0"/>
        <v/>
      </c>
      <c r="K24" s="248"/>
      <c r="L24" s="249">
        <v>2</v>
      </c>
      <c r="M24" s="250">
        <f>IF(L24="NE","",Référentiel!B17)</f>
        <v>0</v>
      </c>
      <c r="N24" s="251" t="str">
        <f>IF(M71="NON","",IF(L24=F9,M24,IF(L24=F9,(M24/2),IF(L24=F11,0,IF(L24=F12,"",)))))</f>
        <v/>
      </c>
      <c r="O24" s="242"/>
      <c r="P24" s="242" t="str">
        <f t="shared" si="3"/>
        <v/>
      </c>
      <c r="Q24" s="248"/>
      <c r="R24" s="249">
        <v>2</v>
      </c>
      <c r="S24" s="250">
        <f>IF(R24="NE","",Référentiel!B17)</f>
        <v>0</v>
      </c>
      <c r="T24" s="251" t="str">
        <f>IF(S71="NON","",IF(R24=F9,S24,IF(R24=#REF!,(S24/2),IF(R24=F11,0,IF(R24=F12,"",)))))</f>
        <v/>
      </c>
      <c r="U24" s="252"/>
      <c r="V24" s="242" t="str">
        <f t="shared" si="4"/>
        <v/>
      </c>
      <c r="W24" s="248"/>
      <c r="X24" s="249">
        <v>2</v>
      </c>
      <c r="Y24" s="250">
        <f>IF(X24="NE","",Référentiel!B17)</f>
        <v>0</v>
      </c>
      <c r="Z24" s="251" t="str">
        <f>IF(Y71="NON","",IF(X24=F9,Y24,IF(X24=#REF!,(Y24/2),IF(X24=F11,0,IF(X24=F12,"",)))))</f>
        <v/>
      </c>
      <c r="AA24" s="242"/>
      <c r="AB24" s="242" t="str">
        <f t="shared" si="5"/>
        <v/>
      </c>
      <c r="AC24" s="248"/>
      <c r="AD24" s="249">
        <v>2</v>
      </c>
      <c r="AE24" s="250">
        <f>IF(AD24="NE","",Référentiel!B17)</f>
        <v>0</v>
      </c>
      <c r="AF24" s="251" t="str">
        <f>IF(AE71="NON","",IF(AD24=F9,AE24,IF(AD24=#REF!,(AE24/2),IF(AD24=F11,0,IF(AD24=F12,"",)))))</f>
        <v/>
      </c>
      <c r="AG24" s="253"/>
      <c r="AH24" s="254">
        <f t="shared" si="1"/>
        <v>0</v>
      </c>
      <c r="AI24" s="255" t="str">
        <f t="shared" si="6"/>
        <v/>
      </c>
      <c r="AP24" s="197"/>
    </row>
    <row r="25" spans="1:42" ht="18" x14ac:dyDescent="0.25">
      <c r="A25" s="257"/>
      <c r="B25" s="247" t="e">
        <f>Référentiel!#REF!</f>
        <v>#REF!</v>
      </c>
      <c r="D25" s="242" t="str">
        <f t="shared" si="2"/>
        <v/>
      </c>
      <c r="E25" s="248"/>
      <c r="F25" s="249">
        <v>2</v>
      </c>
      <c r="G25" s="250">
        <f>IF(F25="NE","",Référentiel!B18)</f>
        <v>0</v>
      </c>
      <c r="H25" s="251">
        <f>IF($G$71="NON","",IF(F25=F9,G25,IF(F25=F13,0,IF(F25=F14,0,IF(F25=F15,"",)))))</f>
        <v>0</v>
      </c>
      <c r="I25" s="242"/>
      <c r="J25" s="242" t="str">
        <f t="shared" si="0"/>
        <v/>
      </c>
      <c r="K25" s="248"/>
      <c r="L25" s="249">
        <v>2</v>
      </c>
      <c r="M25" s="250">
        <f>IF(L25="NE","",Référentiel!B18)</f>
        <v>0</v>
      </c>
      <c r="N25" s="251" t="str">
        <f>IF(M71="NON","",IF(L25=F9,M25,IF(L25=F9,(M25/2),IF(L25=F11,0,IF(L25=F12,"",)))))</f>
        <v/>
      </c>
      <c r="O25" s="242"/>
      <c r="P25" s="242" t="str">
        <f t="shared" si="3"/>
        <v/>
      </c>
      <c r="Q25" s="248"/>
      <c r="R25" s="249">
        <v>2</v>
      </c>
      <c r="S25" s="250">
        <f>IF(R25="NE","",Référentiel!B18)</f>
        <v>0</v>
      </c>
      <c r="T25" s="251" t="str">
        <f>IF(S71="NON","",IF(R25=F9,S25,IF(R25=#REF!,(S25/2),IF(R25=F11,0,IF(R25=F12,"",)))))</f>
        <v/>
      </c>
      <c r="U25" s="252"/>
      <c r="V25" s="242" t="str">
        <f t="shared" si="4"/>
        <v/>
      </c>
      <c r="W25" s="248"/>
      <c r="X25" s="249">
        <v>2</v>
      </c>
      <c r="Y25" s="250">
        <f>IF(X25="NE","",Référentiel!B18)</f>
        <v>0</v>
      </c>
      <c r="Z25" s="251" t="str">
        <f>IF(Y71="NON","",IF(X25=F9,Y25,IF(X25=#REF!,(Y25/2),IF(X25=F11,0,IF(X25=F12,"",)))))</f>
        <v/>
      </c>
      <c r="AA25" s="242"/>
      <c r="AB25" s="242" t="str">
        <f t="shared" si="5"/>
        <v/>
      </c>
      <c r="AC25" s="248"/>
      <c r="AD25" s="249">
        <v>2</v>
      </c>
      <c r="AE25" s="250">
        <f>IF(AD25="NE","",Référentiel!B18)</f>
        <v>0</v>
      </c>
      <c r="AF25" s="251" t="str">
        <f>IF(AE71="NON","",IF(AD25=F9,AE25,IF(AD25=#REF!,(AE25/2),IF(AD25=F11,0,IF(AD25=F12,"",)))))</f>
        <v/>
      </c>
      <c r="AG25" s="253"/>
      <c r="AH25" s="254">
        <f t="shared" si="1"/>
        <v>0</v>
      </c>
      <c r="AI25" s="255" t="str">
        <f t="shared" si="6"/>
        <v/>
      </c>
      <c r="AP25" s="197"/>
    </row>
    <row r="26" spans="1:42" ht="18" x14ac:dyDescent="0.25">
      <c r="A26" s="257"/>
      <c r="B26" s="247" t="e">
        <f>Référentiel!#REF!</f>
        <v>#REF!</v>
      </c>
      <c r="D26" s="242" t="str">
        <f t="shared" si="2"/>
        <v/>
      </c>
      <c r="E26" s="248"/>
      <c r="F26" s="249">
        <v>2</v>
      </c>
      <c r="G26" s="250">
        <f>IF(F26="NE","",Référentiel!B19)</f>
        <v>0</v>
      </c>
      <c r="H26" s="251">
        <f>IF($G$71="NON","",IF(F26=F9,G26,IF(F26=F14,0,IF(F26=F15,0,IF(F26=F16,"",)))))</f>
        <v>0</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4"/>
        <v/>
      </c>
      <c r="W26" s="248"/>
      <c r="X26" s="249">
        <v>2</v>
      </c>
      <c r="Y26" s="250">
        <f>IF(X26="NE","",Référentiel!B19)</f>
        <v>0</v>
      </c>
      <c r="Z26" s="251" t="str">
        <f>IF(Y71="NON","",IF(F9=F9,Y26,IF(F9=#REF!,(Y26/2),IF(F9=F11,0,IF(F9=F12,"",)))))</f>
        <v/>
      </c>
      <c r="AA26" s="242"/>
      <c r="AB26" s="242" t="str">
        <f t="shared" si="5"/>
        <v/>
      </c>
      <c r="AC26" s="248"/>
      <c r="AD26" s="249">
        <v>2</v>
      </c>
      <c r="AE26" s="250">
        <f>IF(AD26="NE","",Référentiel!B19)</f>
        <v>0</v>
      </c>
      <c r="AF26" s="251" t="str">
        <f>IF(AE71="NON","",IF(F9=F9,AE26,IF(F9=#REF!,(AE26/2),IF(F9=F11,0,IF(F9=F12,"",)))))</f>
        <v/>
      </c>
      <c r="AG26" s="253"/>
      <c r="AH26" s="254">
        <f t="shared" si="1"/>
        <v>0</v>
      </c>
      <c r="AI26" s="255" t="str">
        <f t="shared" si="6"/>
        <v/>
      </c>
      <c r="AP26" s="197"/>
    </row>
    <row r="27" spans="1:42" ht="6.75" customHeight="1" x14ac:dyDescent="0.25">
      <c r="A27" s="258"/>
      <c r="B27" s="259"/>
      <c r="D27" s="242" t="str">
        <f t="shared" si="2"/>
        <v/>
      </c>
      <c r="E27" s="260"/>
      <c r="F27" s="197"/>
      <c r="G27" s="261"/>
      <c r="H27" s="242"/>
      <c r="I27" s="242"/>
      <c r="J27" s="242" t="str">
        <f t="shared" si="0"/>
        <v/>
      </c>
      <c r="K27" s="260"/>
      <c r="L27" s="197"/>
      <c r="M27" s="261"/>
      <c r="N27" s="261"/>
      <c r="O27" s="242"/>
      <c r="P27" s="242" t="str">
        <f t="shared" si="3"/>
        <v/>
      </c>
      <c r="Q27" s="260"/>
      <c r="R27" s="197"/>
      <c r="S27" s="261"/>
      <c r="T27" s="261"/>
      <c r="U27" s="252"/>
      <c r="V27" s="242" t="str">
        <f t="shared" si="4"/>
        <v/>
      </c>
      <c r="W27" s="260"/>
      <c r="X27" s="197"/>
      <c r="Y27" s="261"/>
      <c r="Z27" s="261"/>
      <c r="AA27" s="242"/>
      <c r="AB27" s="242" t="str">
        <f t="shared" si="5"/>
        <v/>
      </c>
      <c r="AC27" s="260"/>
      <c r="AD27" s="197"/>
      <c r="AE27" s="261"/>
      <c r="AF27" s="261"/>
      <c r="AG27" s="253"/>
      <c r="AH27" s="197"/>
      <c r="AP27" s="197"/>
    </row>
    <row r="28" spans="1:42" ht="15.75" x14ac:dyDescent="0.25">
      <c r="A28" s="256"/>
      <c r="B28" s="240" t="str">
        <f>Référentiel!C31</f>
        <v>Prise en charge et traitement de la demande</v>
      </c>
      <c r="D28" s="242">
        <f>F28</f>
        <v>1</v>
      </c>
      <c r="E28" s="241"/>
      <c r="F28" s="243">
        <f>IFERROR(IF(G71="NON"," ",H28/G28),"")</f>
        <v>1</v>
      </c>
      <c r="G28" s="244">
        <f>SUM(G29:G33)</f>
        <v>180</v>
      </c>
      <c r="H28" s="245">
        <f>(IF(G71="NON"," ",(SUM(H29:H33))))</f>
        <v>180</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f>IFERROR(AVERAGE(F28,L28,R28,X28,AD28),"")</f>
        <v>1</v>
      </c>
      <c r="AI28" s="245">
        <f>IFERROR(AVERAGE(H28,N28,T28,Z28,AF28),"")</f>
        <v>180</v>
      </c>
      <c r="AP28" s="197"/>
    </row>
    <row r="29" spans="1:42" ht="18" x14ac:dyDescent="0.25">
      <c r="B29" s="247" t="str">
        <f>Référentiel!C37</f>
        <v>Aide à la formulation</v>
      </c>
      <c r="D29" s="242">
        <f t="shared" ref="D29:D34" si="7">IFERROR(H29/G29,"")</f>
        <v>1</v>
      </c>
      <c r="E29" s="248"/>
      <c r="F29" s="249">
        <v>2</v>
      </c>
      <c r="G29" s="250">
        <f>IF(F29="NE","",Référentiel!I37)</f>
        <v>30</v>
      </c>
      <c r="H29" s="251">
        <f>IF(G71="NON","",IF(F29=F9,G29,IF(F29=F10,0,IF(F29=F11,0,IF(F29=F12,"",)))))</f>
        <v>30</v>
      </c>
      <c r="I29" s="242"/>
      <c r="J29" s="242" t="str">
        <f t="shared" ref="J29:J34" si="8">IFERROR(N29/M29,"")</f>
        <v/>
      </c>
      <c r="K29" s="248"/>
      <c r="L29" s="249">
        <v>2</v>
      </c>
      <c r="M29" s="250">
        <f>IF(L29="NE","",Référentiel!I37)</f>
        <v>30</v>
      </c>
      <c r="N29" s="251" t="str">
        <f>IF(M71="NON","",IF(L29=F9,M29,IF(L29=F10,0,IF(L29=F11,0,IF(L29=F12,"",)))))</f>
        <v/>
      </c>
      <c r="O29" s="242"/>
      <c r="P29" s="242" t="str">
        <f t="shared" si="3"/>
        <v/>
      </c>
      <c r="Q29" s="248"/>
      <c r="R29" s="249">
        <v>2</v>
      </c>
      <c r="S29" s="250">
        <f>IF(R29="NE","",Référentiel!I37)</f>
        <v>30</v>
      </c>
      <c r="T29" s="251" t="str">
        <f>IF(S71="NON","",IF(R29=F9,S29,IF(R29=F10,0,IF(R29=F11,0,IF(R29=F12,"",)))))</f>
        <v/>
      </c>
      <c r="U29" s="252"/>
      <c r="V29" s="242" t="str">
        <f t="shared" si="4"/>
        <v/>
      </c>
      <c r="W29" s="248"/>
      <c r="X29" s="249">
        <v>2</v>
      </c>
      <c r="Y29" s="250">
        <f>IF(X29="NE","",Référentiel!I37)</f>
        <v>30</v>
      </c>
      <c r="Z29" s="251" t="str">
        <f>IF(Y71="NON","",IF(X29=F9,Y29,IF(X29=F10,0,IF(X29=F11,0,IF(X29=F12,"",)))))</f>
        <v/>
      </c>
      <c r="AA29" s="242"/>
      <c r="AB29" s="242" t="str">
        <f t="shared" si="5"/>
        <v/>
      </c>
      <c r="AC29" s="248"/>
      <c r="AD29" s="249">
        <v>2</v>
      </c>
      <c r="AE29" s="250">
        <f>IF(AD29="NE","",Référentiel!I37)</f>
        <v>30</v>
      </c>
      <c r="AF29" s="251" t="str">
        <f>IF(AE71="NON","",IF(AD29=F9,AE29,IF(AD29=F10,0,IF(AD29=F11,0,IF(AD29=F12,"",)))))</f>
        <v/>
      </c>
      <c r="AG29" s="253"/>
      <c r="AH29" s="254">
        <f t="shared" ref="AH29:AH33" si="9">IFERROR(AVERAGE(H29,N29,T29,Z29,AF29),"")</f>
        <v>30</v>
      </c>
      <c r="AI29" s="255">
        <f>IFERROR(AVERAGE(D29,J29,P29,V29,AB29),"")</f>
        <v>1</v>
      </c>
      <c r="AP29" s="197"/>
    </row>
    <row r="30" spans="1:42" ht="18" x14ac:dyDescent="0.25">
      <c r="B30" s="247" t="str">
        <f>Référentiel!C38</f>
        <v>Analyse claire et concise du dossier/Exploitation des outils</v>
      </c>
      <c r="D30" s="242">
        <f t="shared" si="7"/>
        <v>1</v>
      </c>
      <c r="E30" s="248"/>
      <c r="F30" s="249">
        <v>2</v>
      </c>
      <c r="G30" s="250">
        <f>IF(F30="NE","",Référentiel!I38)</f>
        <v>40</v>
      </c>
      <c r="H30" s="251">
        <f>IF(G71="NON","",IF(F30=F9,G30,IF(F30=F10,0,IF(F30=F11,0,IF(F30=F12,"",)))))</f>
        <v>40</v>
      </c>
      <c r="I30" s="242"/>
      <c r="J30" s="242" t="str">
        <f t="shared" si="8"/>
        <v/>
      </c>
      <c r="K30" s="248"/>
      <c r="L30" s="249">
        <v>2</v>
      </c>
      <c r="M30" s="250">
        <f>IF(L30="NE","",Référentiel!I38)</f>
        <v>40</v>
      </c>
      <c r="N30" s="251" t="str">
        <f>IF(M71="NON","",IF(L30=F9,M30,IF(L30=F10,0,IF(L30=F11,0,IF(L30=F12,"",)))))</f>
        <v/>
      </c>
      <c r="O30" s="242"/>
      <c r="P30" s="242" t="str">
        <f t="shared" si="3"/>
        <v/>
      </c>
      <c r="Q30" s="248"/>
      <c r="R30" s="249">
        <v>2</v>
      </c>
      <c r="S30" s="250">
        <f>IF(R30="NE","",Référentiel!I38)</f>
        <v>40</v>
      </c>
      <c r="T30" s="251" t="str">
        <f>IF(S71="NON","",IF(R30=F9,S30,IF(R30=F10,0,IF(R30=F11,0,IF(R30=F12,"",)))))</f>
        <v/>
      </c>
      <c r="U30" s="252"/>
      <c r="V30" s="242" t="str">
        <f t="shared" si="4"/>
        <v/>
      </c>
      <c r="W30" s="248"/>
      <c r="X30" s="249">
        <v>2</v>
      </c>
      <c r="Y30" s="250">
        <f>IF(X30="NE","",Référentiel!I38)</f>
        <v>40</v>
      </c>
      <c r="Z30" s="251" t="str">
        <f>IF(Y71="NON","",IF(X30=F9,Y30,IF(X30=F10,0,IF(X30=F11,0,IF(X30=F12,"",)))))</f>
        <v/>
      </c>
      <c r="AA30" s="242"/>
      <c r="AB30" s="242" t="str">
        <f t="shared" si="5"/>
        <v/>
      </c>
      <c r="AC30" s="248"/>
      <c r="AD30" s="249">
        <v>2</v>
      </c>
      <c r="AE30" s="250">
        <f>IF(AD30="NE","",Référentiel!I38)</f>
        <v>40</v>
      </c>
      <c r="AF30" s="251" t="str">
        <f>IF(AE71="NON","",IF(AD30=F9,AE30,IF(AD30=F10,0,IF(AD30=F11,0,IF(AD30=F12,"",)))))</f>
        <v/>
      </c>
      <c r="AG30" s="253"/>
      <c r="AH30" s="254">
        <f t="shared" si="9"/>
        <v>40</v>
      </c>
      <c r="AI30" s="255">
        <f t="shared" ref="AI30:AI33" si="10">IFERROR(AVERAGE(D30,J30,P30,V30,AB30),"")</f>
        <v>1</v>
      </c>
      <c r="AP30" s="197"/>
    </row>
    <row r="31" spans="1:42" ht="18" x14ac:dyDescent="0.25">
      <c r="B31" s="247" t="str">
        <f>Référentiel!C39</f>
        <v>Reformulation de la demande</v>
      </c>
      <c r="D31" s="242">
        <f t="shared" si="7"/>
        <v>1</v>
      </c>
      <c r="E31" s="248"/>
      <c r="F31" s="249">
        <v>2</v>
      </c>
      <c r="G31" s="250">
        <f>IF(F31="NE","",Référentiel!I39)</f>
        <v>30</v>
      </c>
      <c r="H31" s="251">
        <f>IF(G71="NON","",IF(F31=F9,G31,IF(F31=F10,0,IF(F31=F11,0,IF(F31=F12,"",)))))</f>
        <v>30</v>
      </c>
      <c r="I31" s="242"/>
      <c r="J31" s="242" t="str">
        <f t="shared" si="8"/>
        <v/>
      </c>
      <c r="K31" s="248"/>
      <c r="L31" s="249">
        <v>2</v>
      </c>
      <c r="M31" s="250">
        <f>IF(L31="NE","",Référentiel!I39)</f>
        <v>30</v>
      </c>
      <c r="N31" s="251" t="str">
        <f>IF(M71="NON","",IF(L31=F9,M31,IF(L31=F10,0,IF(L31=F11,0,IF(L31=F12,"",)))))</f>
        <v/>
      </c>
      <c r="O31" s="242"/>
      <c r="P31" s="242" t="str">
        <f t="shared" si="3"/>
        <v/>
      </c>
      <c r="Q31" s="248"/>
      <c r="R31" s="249">
        <v>2</v>
      </c>
      <c r="S31" s="250">
        <f>IF(R31="NE","",Référentiel!I39)</f>
        <v>30</v>
      </c>
      <c r="T31" s="251" t="str">
        <f>IF(S71="NON","",IF(R31=F9,S31,IF(R31=F10,0,IF(R31=F11,0,IF(R31=F12,"",)))))</f>
        <v/>
      </c>
      <c r="U31" s="252"/>
      <c r="V31" s="242" t="str">
        <f t="shared" si="4"/>
        <v/>
      </c>
      <c r="W31" s="248"/>
      <c r="X31" s="249">
        <v>2</v>
      </c>
      <c r="Y31" s="250">
        <f>IF(X31="NE","",Référentiel!I39)</f>
        <v>30</v>
      </c>
      <c r="Z31" s="251" t="str">
        <f>IF(Y71="NON","",IF(X31=F9,Y31,IF(X31=F10,0,IF(X31=F11,0,IF(X31=F12,"",)))))</f>
        <v/>
      </c>
      <c r="AA31" s="242"/>
      <c r="AB31" s="242" t="str">
        <f t="shared" si="5"/>
        <v/>
      </c>
      <c r="AC31" s="248"/>
      <c r="AD31" s="249">
        <v>2</v>
      </c>
      <c r="AE31" s="250">
        <f>IF(AD31="NE","",Référentiel!I39)</f>
        <v>30</v>
      </c>
      <c r="AF31" s="251" t="str">
        <f>IF(AE71="NON","",IF(AD31=F9,AE31,IF(AD31=F10,0,IF(AD31=F11,0,IF(AD31=F12,"",)))))</f>
        <v/>
      </c>
      <c r="AG31" s="253"/>
      <c r="AH31" s="254">
        <f t="shared" si="9"/>
        <v>30</v>
      </c>
      <c r="AI31" s="255">
        <f t="shared" si="10"/>
        <v>1</v>
      </c>
      <c r="AP31" s="197"/>
    </row>
    <row r="32" spans="1:42" ht="18" x14ac:dyDescent="0.25">
      <c r="B32" s="247" t="str">
        <f>Référentiel!C40</f>
        <v>Réponse adéquate</v>
      </c>
      <c r="D32" s="242">
        <f t="shared" si="7"/>
        <v>1</v>
      </c>
      <c r="E32" s="248"/>
      <c r="F32" s="249">
        <v>2</v>
      </c>
      <c r="G32" s="250">
        <f>IF(F32="NE","",Référentiel!I40)</f>
        <v>60</v>
      </c>
      <c r="H32" s="251">
        <f>IF(G71="NON","",IF(F32=F9,G32,IF(F32=F10,0,IF(F32=F11,0,IF(F32=F12,"",)))))</f>
        <v>60</v>
      </c>
      <c r="I32" s="242"/>
      <c r="J32" s="242" t="str">
        <f t="shared" si="8"/>
        <v/>
      </c>
      <c r="K32" s="248"/>
      <c r="L32" s="249">
        <v>2</v>
      </c>
      <c r="M32" s="250">
        <f>IF(L32="NE","",Référentiel!I40)</f>
        <v>60</v>
      </c>
      <c r="N32" s="251" t="str">
        <f>IF(M71="NON","",IF(L32=F9,M32,IF(L32=F10,0,IF(L32=F11,0,IF(L32=F12,"",)))))</f>
        <v/>
      </c>
      <c r="O32" s="242"/>
      <c r="P32" s="242" t="str">
        <f t="shared" si="3"/>
        <v/>
      </c>
      <c r="Q32" s="248"/>
      <c r="R32" s="249">
        <v>2</v>
      </c>
      <c r="S32" s="250">
        <f>IF(R32="NE","",Référentiel!I40)</f>
        <v>60</v>
      </c>
      <c r="T32" s="251" t="str">
        <f>IF(S71="NON","",IF(R32=F9,S32,IF(R32=F10,0,IF(R32=F11,0,IF(R32=F12,"",)))))</f>
        <v/>
      </c>
      <c r="U32" s="252"/>
      <c r="V32" s="242" t="str">
        <f t="shared" si="4"/>
        <v/>
      </c>
      <c r="W32" s="248"/>
      <c r="X32" s="249">
        <v>2</v>
      </c>
      <c r="Y32" s="250">
        <f>IF(X32="NE","",Référentiel!I40)</f>
        <v>60</v>
      </c>
      <c r="Z32" s="251" t="str">
        <f>IF(Y71="NON","",IF(X32=F9,Y32,IF(X32=F10,0,IF(X32=F11,0,IF(X32=F12,"",)))))</f>
        <v/>
      </c>
      <c r="AA32" s="242"/>
      <c r="AB32" s="242" t="str">
        <f t="shared" si="5"/>
        <v/>
      </c>
      <c r="AC32" s="248"/>
      <c r="AD32" s="249">
        <v>2</v>
      </c>
      <c r="AE32" s="250">
        <f>IF(AD32="NE","",Référentiel!I40)</f>
        <v>60</v>
      </c>
      <c r="AF32" s="251" t="str">
        <f>IF(AE71="NON","",IF(AD32=F9,AE32,IF(AD32=F10,0,IF(AD32=F11,0,IF(AD32=F12,"",)))))</f>
        <v/>
      </c>
      <c r="AG32" s="253"/>
      <c r="AH32" s="254">
        <f t="shared" si="9"/>
        <v>60</v>
      </c>
      <c r="AI32" s="255">
        <f t="shared" si="10"/>
        <v>1</v>
      </c>
      <c r="AP32" s="197"/>
    </row>
    <row r="33" spans="1:42" ht="26.25" customHeight="1" x14ac:dyDescent="0.25">
      <c r="B33" s="247" t="str">
        <f>Référentiel!C41</f>
        <v>Présentation des bénéfices de la solution</v>
      </c>
      <c r="D33" s="242">
        <f t="shared" si="7"/>
        <v>1</v>
      </c>
      <c r="E33" s="248"/>
      <c r="F33" s="249">
        <v>2</v>
      </c>
      <c r="G33" s="250">
        <f>IF(F33="NE","",Référentiel!I41)</f>
        <v>20</v>
      </c>
      <c r="H33" s="251">
        <f>IF(G71="NON","",IF(F33=F9,G33,IF(F33=10,0,IF(F33=F11,0,IF(F33=F12,"",)))))</f>
        <v>20</v>
      </c>
      <c r="I33" s="242"/>
      <c r="J33" s="242" t="str">
        <f t="shared" si="8"/>
        <v/>
      </c>
      <c r="K33" s="248"/>
      <c r="L33" s="249">
        <v>2</v>
      </c>
      <c r="M33" s="250">
        <f>IF(L33="NE","",Référentiel!I41)</f>
        <v>20</v>
      </c>
      <c r="N33" s="251" t="str">
        <f>IF(M71="NON","",IF(L33=F9,M33,IF(L33=F10,0,IF(L33=F11,0,IF(L33=F12,"",)))))</f>
        <v/>
      </c>
      <c r="O33" s="242"/>
      <c r="P33" s="242" t="str">
        <f t="shared" si="3"/>
        <v/>
      </c>
      <c r="Q33" s="248"/>
      <c r="R33" s="249">
        <v>2</v>
      </c>
      <c r="S33" s="250">
        <f>IF(R33="NE","",Référentiel!I41)</f>
        <v>20</v>
      </c>
      <c r="T33" s="251" t="str">
        <f>IF(S71="NON","",IF(R33=F9,S33,IF(R33=F10,0,IF(R33=F11,0,IF(R33=F12,"",)))))</f>
        <v/>
      </c>
      <c r="U33" s="252"/>
      <c r="V33" s="242" t="str">
        <f t="shared" si="4"/>
        <v/>
      </c>
      <c r="W33" s="248"/>
      <c r="X33" s="249">
        <v>2</v>
      </c>
      <c r="Y33" s="250">
        <f>IF(X33="NE","",Référentiel!I41)</f>
        <v>20</v>
      </c>
      <c r="Z33" s="251" t="str">
        <f>IF(Y71="NON","",IF(X33=F9,Y33,IF(X33=F10,0,IF(X33=F11,0,IF(X33=F12,"",)))))</f>
        <v/>
      </c>
      <c r="AA33" s="242"/>
      <c r="AB33" s="242" t="str">
        <f t="shared" si="5"/>
        <v/>
      </c>
      <c r="AC33" s="248"/>
      <c r="AD33" s="249">
        <v>2</v>
      </c>
      <c r="AE33" s="250">
        <f>IF(AD33="NE","",Référentiel!I41)</f>
        <v>20</v>
      </c>
      <c r="AF33" s="251" t="str">
        <f>IF(AE71="NON","",IF(AD33=F9,AE33,IF(AD33=F10,0,IF(AD33=F11,0,IF(AD33=F12,"",)))))</f>
        <v/>
      </c>
      <c r="AG33" s="253"/>
      <c r="AH33" s="254">
        <f t="shared" si="9"/>
        <v>20</v>
      </c>
      <c r="AI33" s="255">
        <f t="shared" si="10"/>
        <v>1</v>
      </c>
      <c r="AP33" s="197"/>
    </row>
    <row r="34" spans="1:42" ht="6.75" customHeight="1" x14ac:dyDescent="0.25">
      <c r="B34" s="262"/>
      <c r="D34" s="242" t="str">
        <f t="shared" si="7"/>
        <v/>
      </c>
      <c r="E34" s="263"/>
      <c r="F34" s="264"/>
      <c r="G34" s="265"/>
      <c r="H34" s="265"/>
      <c r="I34" s="242"/>
      <c r="J34" s="242" t="str">
        <f t="shared" si="8"/>
        <v/>
      </c>
      <c r="K34" s="263"/>
      <c r="L34" s="264"/>
      <c r="M34" s="265"/>
      <c r="N34" s="265"/>
      <c r="O34" s="242"/>
      <c r="P34" s="242" t="str">
        <f t="shared" si="3"/>
        <v/>
      </c>
      <c r="Q34" s="263"/>
      <c r="R34" s="265"/>
      <c r="S34" s="265"/>
      <c r="T34" s="265"/>
      <c r="U34" s="252"/>
      <c r="V34" s="242" t="str">
        <f t="shared" si="4"/>
        <v/>
      </c>
      <c r="W34" s="263"/>
      <c r="X34" s="264"/>
      <c r="Y34" s="265"/>
      <c r="Z34" s="265"/>
      <c r="AA34" s="242"/>
      <c r="AB34" s="242" t="str">
        <f t="shared" si="5"/>
        <v/>
      </c>
      <c r="AC34" s="263"/>
      <c r="AD34" s="264"/>
      <c r="AE34" s="265"/>
      <c r="AF34" s="265"/>
      <c r="AG34" s="266"/>
      <c r="AH34" s="200"/>
      <c r="AP34" s="197"/>
    </row>
    <row r="35" spans="1:42" ht="15.75" x14ac:dyDescent="0.25">
      <c r="A35" s="256"/>
      <c r="B35" s="240" t="str">
        <f>Référentiel!C44</f>
        <v>Prise de congé</v>
      </c>
      <c r="D35" s="242">
        <f>F35</f>
        <v>1</v>
      </c>
      <c r="E35" s="241"/>
      <c r="F35" s="243">
        <f>IFERROR(IF(G71="NON"," ",H35/G35),"")</f>
        <v>1</v>
      </c>
      <c r="G35" s="244">
        <f>SUM(G36:G37)</f>
        <v>110</v>
      </c>
      <c r="H35" s="245">
        <f>(IF(G71="NON"," ",(SUM(H36:H37))))</f>
        <v>110</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f>IFERROR(AVERAGE(F35,L35,R35,X35,AD35),"")</f>
        <v>1</v>
      </c>
      <c r="AI35" s="245">
        <f>IFERROR(AVERAGE(H35,N35,T35,Z35,AF35),"")</f>
        <v>110</v>
      </c>
      <c r="AP35" s="197"/>
    </row>
    <row r="36" spans="1:42" ht="18" x14ac:dyDescent="0.25">
      <c r="B36" s="247" t="str">
        <f>Référentiel!C52</f>
        <v>Synthèse et validation</v>
      </c>
      <c r="D36" s="242">
        <f t="shared" ref="D36:D38" si="11">IFERROR(H36/G36,"")</f>
        <v>1</v>
      </c>
      <c r="E36" s="248"/>
      <c r="F36" s="249">
        <v>2</v>
      </c>
      <c r="G36" s="250">
        <f>IF(F36="NE","",Référentiel!I52)</f>
        <v>50</v>
      </c>
      <c r="H36" s="251">
        <f>IF(G71="NON","",IF(F36=F9,G36,IF(F36=F10,0,IF(F36=F11,0,IF(F36=F12,"",)))))</f>
        <v>50</v>
      </c>
      <c r="I36" s="242"/>
      <c r="J36" s="242" t="str">
        <f t="shared" ref="J36:J38" si="12">IFERROR(N36/M36,"")</f>
        <v/>
      </c>
      <c r="K36" s="248"/>
      <c r="L36" s="249">
        <v>2</v>
      </c>
      <c r="M36" s="250">
        <f>IF(L36="NE","",Référentiel!I52)</f>
        <v>50</v>
      </c>
      <c r="N36" s="251" t="str">
        <f>IF(M71="NON","",IF(L36=F9,M36,IF(L36=F10,0,IF(L36=F11,0,IF(L36=F12,"",)))))</f>
        <v/>
      </c>
      <c r="O36" s="242"/>
      <c r="P36" s="242" t="str">
        <f t="shared" si="3"/>
        <v/>
      </c>
      <c r="Q36" s="248"/>
      <c r="R36" s="249">
        <v>2</v>
      </c>
      <c r="S36" s="250">
        <f>IF(R36="NE","",Référentiel!I52)</f>
        <v>50</v>
      </c>
      <c r="T36" s="251" t="str">
        <f>IF(S71="NON","",IF(R36=F9,S36,IF(R36=F10,0,IF(R36=F11,0,IF(R36=F12,"",)))))</f>
        <v/>
      </c>
      <c r="U36" s="252"/>
      <c r="V36" s="242" t="str">
        <f t="shared" si="4"/>
        <v/>
      </c>
      <c r="W36" s="248"/>
      <c r="X36" s="249">
        <v>2</v>
      </c>
      <c r="Y36" s="250">
        <f>IF(X36="NE","",Référentiel!I52)</f>
        <v>50</v>
      </c>
      <c r="Z36" s="251" t="str">
        <f>IF(Y71="NON","",IF(X36=F9,Y36,IF(X36=F10,0,IF(X36=F11,0,IF(X36=F12,"",)))))</f>
        <v/>
      </c>
      <c r="AA36" s="242"/>
      <c r="AB36" s="242" t="str">
        <f t="shared" si="5"/>
        <v/>
      </c>
      <c r="AC36" s="248"/>
      <c r="AD36" s="249">
        <v>2</v>
      </c>
      <c r="AE36" s="250">
        <f>IF(AD36="NE","",Référentiel!I52)</f>
        <v>50</v>
      </c>
      <c r="AF36" s="251" t="str">
        <f>IF(AE71="NON","",IF(AD36=F9,AE36,IF(AD36=F10,0,IF(AD36=F11,0,IF(AD36=F12,"",)))))</f>
        <v/>
      </c>
      <c r="AG36" s="253"/>
      <c r="AH36" s="254">
        <f t="shared" ref="AH36:AH37" si="13">IFERROR(AVERAGE(H36,N36,T36,Z36,AF36),"")</f>
        <v>50</v>
      </c>
      <c r="AI36" s="255">
        <f>IFERROR(AVERAGE(D36,J36,P36,V36,AB36),"")</f>
        <v>1</v>
      </c>
      <c r="AP36" s="197"/>
    </row>
    <row r="37" spans="1:42" ht="18" x14ac:dyDescent="0.25">
      <c r="B37" s="247" t="str">
        <f>Référentiel!C53</f>
        <v>Prise de congé</v>
      </c>
      <c r="D37" s="242">
        <f t="shared" si="11"/>
        <v>1</v>
      </c>
      <c r="E37" s="248"/>
      <c r="F37" s="249">
        <v>2</v>
      </c>
      <c r="G37" s="250">
        <f>IF(F37="NE","",Référentiel!I53)</f>
        <v>60</v>
      </c>
      <c r="H37" s="251">
        <f>IF(G71="NON","",IF(F37=F9,G37,IF(F37=F10,0,IF(F37=F11,0,IF(F37=F12,"",)))))</f>
        <v>60</v>
      </c>
      <c r="I37" s="242"/>
      <c r="J37" s="242" t="str">
        <f t="shared" si="12"/>
        <v/>
      </c>
      <c r="K37" s="248"/>
      <c r="L37" s="249">
        <v>2</v>
      </c>
      <c r="M37" s="250">
        <f>IF(L37="NE","",Référentiel!I53)</f>
        <v>60</v>
      </c>
      <c r="N37" s="251" t="str">
        <f>IF(M71="NON","",IF(L37=F9,M37,IF(L37=F10,0,IF(L37=F11,0,IF(L37=F12,"",)))))</f>
        <v/>
      </c>
      <c r="O37" s="242"/>
      <c r="P37" s="242" t="str">
        <f t="shared" si="3"/>
        <v/>
      </c>
      <c r="Q37" s="248"/>
      <c r="R37" s="249">
        <v>2</v>
      </c>
      <c r="S37" s="250">
        <f>IF(R37="NE","",Référentiel!I53)</f>
        <v>60</v>
      </c>
      <c r="T37" s="251" t="str">
        <f>IF(S71="NON","",IF(R37=F9,S37,IF(R37=F10,0,IF(R37=F11,0,IF(R37=F12,"",)))))</f>
        <v/>
      </c>
      <c r="U37" s="252"/>
      <c r="V37" s="242" t="str">
        <f t="shared" si="4"/>
        <v/>
      </c>
      <c r="W37" s="248"/>
      <c r="X37" s="249">
        <v>2</v>
      </c>
      <c r="Y37" s="250">
        <f>IF(X37="NE","",Référentiel!I53)</f>
        <v>60</v>
      </c>
      <c r="Z37" s="251" t="str">
        <f>IF(Y71="NON","",IF(X37=F9,Y37,IF(X37=F10,0,IF(X37=F11,0,IF(X37=F12,"",)))))</f>
        <v/>
      </c>
      <c r="AA37" s="242"/>
      <c r="AB37" s="242" t="str">
        <f t="shared" si="5"/>
        <v/>
      </c>
      <c r="AC37" s="248"/>
      <c r="AD37" s="249">
        <v>2</v>
      </c>
      <c r="AE37" s="250">
        <f>IF(AD37="NE","",Référentiel!I53)</f>
        <v>60</v>
      </c>
      <c r="AF37" s="251" t="str">
        <f>IF(AE71="NON","",IF(AD37=F9,AE37,IF(AD37=F10,0,IF(AD37=F11,0,IF(AD37=F12,"",)))))</f>
        <v/>
      </c>
      <c r="AG37" s="253"/>
      <c r="AH37" s="254">
        <f t="shared" si="13"/>
        <v>60</v>
      </c>
      <c r="AI37" s="255">
        <f t="shared" ref="AI37" si="14">IFERROR(AVERAGE(D37,J37,P37,V37,AB37),"")</f>
        <v>1</v>
      </c>
      <c r="AP37" s="197"/>
    </row>
    <row r="38" spans="1:42" ht="6.75" customHeight="1" x14ac:dyDescent="0.25">
      <c r="B38" s="268"/>
      <c r="D38" s="242" t="str">
        <f t="shared" si="11"/>
        <v/>
      </c>
      <c r="E38" s="269"/>
      <c r="F38" s="270"/>
      <c r="G38" s="271"/>
      <c r="H38" s="272"/>
      <c r="I38" s="242"/>
      <c r="J38" s="242" t="str">
        <f t="shared" si="12"/>
        <v/>
      </c>
      <c r="K38" s="269"/>
      <c r="L38" s="270"/>
      <c r="M38" s="271"/>
      <c r="N38" s="272"/>
      <c r="O38" s="242"/>
      <c r="P38" s="242" t="str">
        <f t="shared" si="3"/>
        <v/>
      </c>
      <c r="Q38" s="269"/>
      <c r="R38" s="270"/>
      <c r="S38" s="271"/>
      <c r="T38" s="272"/>
      <c r="U38" s="252"/>
      <c r="V38" s="242" t="str">
        <f t="shared" si="4"/>
        <v/>
      </c>
      <c r="W38" s="269"/>
      <c r="X38" s="270"/>
      <c r="Y38" s="271"/>
      <c r="Z38" s="272"/>
      <c r="AA38" s="242"/>
      <c r="AB38" s="242" t="str">
        <f t="shared" si="5"/>
        <v/>
      </c>
      <c r="AC38" s="269"/>
      <c r="AD38" s="270"/>
      <c r="AE38" s="271"/>
      <c r="AF38" s="272"/>
      <c r="AG38" s="239"/>
      <c r="AH38" s="270"/>
      <c r="AP38" s="197"/>
    </row>
    <row r="39" spans="1:42" ht="15.75" x14ac:dyDescent="0.25">
      <c r="A39" s="256"/>
      <c r="B39" s="240" t="str">
        <f>Référentiel!C61</f>
        <v>Mise en attente</v>
      </c>
      <c r="D39" s="242">
        <f>F39</f>
        <v>1</v>
      </c>
      <c r="E39" s="241"/>
      <c r="F39" s="243">
        <f>IFERROR(IF(G71="NON"," ",H39/G39),"")</f>
        <v>1</v>
      </c>
      <c r="G39" s="244">
        <f>SUM(G40:G45)</f>
        <v>50</v>
      </c>
      <c r="H39" s="245">
        <f>(IF(G71="NON"," ",(SUM(H40:H45))))</f>
        <v>50</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f>IFERROR(AVERAGE(F39,L39,R39,X39,AD39),"")</f>
        <v>1</v>
      </c>
      <c r="AI39" s="245">
        <f>IFERROR(AVERAGE(H39,N39,T39,Z39,AF39),"")</f>
        <v>50</v>
      </c>
      <c r="AP39" s="197"/>
    </row>
    <row r="40" spans="1:42" ht="18" x14ac:dyDescent="0.25">
      <c r="B40" s="247" t="str">
        <f>Référentiel!C65</f>
        <v>Mise en attente</v>
      </c>
      <c r="D40" s="242">
        <f t="shared" ref="D40:D46" si="15">IFERROR(H40/G40,"")</f>
        <v>1</v>
      </c>
      <c r="E40" s="248"/>
      <c r="F40" s="249">
        <v>2</v>
      </c>
      <c r="G40" s="250">
        <f>IF(F40="NE","",Référentiel!I65)</f>
        <v>20</v>
      </c>
      <c r="H40" s="251">
        <f>IF(G71="NON","",IF(F40=F9,G40,IF(F40=F10,0,IF(F40=F11,0,IF(F40=F12,"",)))))</f>
        <v>20</v>
      </c>
      <c r="I40" s="242"/>
      <c r="J40" s="242" t="str">
        <f t="shared" ref="J40:J46" si="16">IFERROR(N40/M40,"")</f>
        <v/>
      </c>
      <c r="K40" s="248"/>
      <c r="L40" s="249">
        <v>2</v>
      </c>
      <c r="M40" s="250">
        <f>IF(L40="NE","",Référentiel!I65)</f>
        <v>20</v>
      </c>
      <c r="N40" s="251" t="str">
        <f>IF(M71="NON","",IF(L40=F9,M40,IF(L40=F10,0,IF(L40=F11,0,IF(L40=F12,"",)))))</f>
        <v/>
      </c>
      <c r="O40" s="242"/>
      <c r="P40" s="242" t="str">
        <f t="shared" si="3"/>
        <v/>
      </c>
      <c r="Q40" s="248"/>
      <c r="R40" s="249">
        <v>2</v>
      </c>
      <c r="S40" s="250">
        <f>IF(R40="NE","",Référentiel!I65)</f>
        <v>20</v>
      </c>
      <c r="T40" s="251" t="str">
        <f>IF(S71="NON","",IF(R40=F9,S40,IF(R40=F10,0,IF(R40=F11,0,IF(R40=F12,"",)))))</f>
        <v/>
      </c>
      <c r="U40" s="252"/>
      <c r="V40" s="242" t="str">
        <f t="shared" si="4"/>
        <v/>
      </c>
      <c r="W40" s="248"/>
      <c r="X40" s="249">
        <v>2</v>
      </c>
      <c r="Y40" s="250">
        <f>IF(X40="NE","",Référentiel!I65)</f>
        <v>20</v>
      </c>
      <c r="Z40" s="251" t="str">
        <f>IF(Y71="NON","",IF(X40=F9,Y40,IF(X40=F10,0,IF(X40=F11,0,IF(X40=F12,"",)))))</f>
        <v/>
      </c>
      <c r="AA40" s="242"/>
      <c r="AB40" s="242" t="str">
        <f t="shared" si="5"/>
        <v/>
      </c>
      <c r="AC40" s="248"/>
      <c r="AD40" s="249">
        <v>2</v>
      </c>
      <c r="AE40" s="250">
        <f>IF(AD40="NE","",Référentiel!I65)</f>
        <v>20</v>
      </c>
      <c r="AF40" s="251" t="str">
        <f>IF(AE71="NON","",IF(AD40=F9,AE40,IF(AD40=F10,0,IF(AD40=F11,0,IF(AD40=F12,"",)))))</f>
        <v/>
      </c>
      <c r="AG40" s="253"/>
      <c r="AH40" s="254">
        <f t="shared" ref="AH40:AH45" si="17">IFERROR(AVERAGE(H40,N40,T40,Z40,AF40),"")</f>
        <v>20</v>
      </c>
      <c r="AI40" s="255">
        <f>IFERROR(AVERAGE(D40,J40,P40,V40,AB40),"")</f>
        <v>1</v>
      </c>
      <c r="AP40" s="197"/>
    </row>
    <row r="41" spans="1:42" ht="18.75" customHeight="1" x14ac:dyDescent="0.25">
      <c r="B41" s="247" t="str">
        <f>Référentiel!C66</f>
        <v>Annonce de la mise en attente</v>
      </c>
      <c r="D41" s="242">
        <f t="shared" si="15"/>
        <v>1</v>
      </c>
      <c r="E41" s="248"/>
      <c r="F41" s="249">
        <v>2</v>
      </c>
      <c r="G41" s="250">
        <f>IF(F41="NE","",Référentiel!I66)</f>
        <v>5</v>
      </c>
      <c r="H41" s="251">
        <f>IF(G71="NON","",IF(F41=F9,G41,IF(F41=F10,0,IF(F41=F11,0,IF(F41=F12,"",)))))</f>
        <v>5</v>
      </c>
      <c r="I41" s="242"/>
      <c r="J41" s="242" t="str">
        <f t="shared" si="16"/>
        <v/>
      </c>
      <c r="K41" s="248"/>
      <c r="L41" s="249">
        <v>2</v>
      </c>
      <c r="M41" s="250">
        <f>IF(L41="NE","",Référentiel!I66)</f>
        <v>5</v>
      </c>
      <c r="N41" s="251" t="str">
        <f>IF(M71="NON","",IF(L41=F9,M41,IF(L41=F10,0,IF(L41=F11,0,IF(L41=F12,"",)))))</f>
        <v/>
      </c>
      <c r="O41" s="242"/>
      <c r="P41" s="242" t="str">
        <f t="shared" si="3"/>
        <v/>
      </c>
      <c r="Q41" s="248"/>
      <c r="R41" s="249">
        <v>2</v>
      </c>
      <c r="S41" s="250">
        <f>IF(R41="NE","",Référentiel!I66)</f>
        <v>5</v>
      </c>
      <c r="T41" s="251" t="str">
        <f>IF(S71="NON","",IF(R41=F9,S41,IF(R41=F10,0,IF(R41=F11,0,IF(R41=F12,"",)))))</f>
        <v/>
      </c>
      <c r="U41" s="252"/>
      <c r="V41" s="242" t="str">
        <f t="shared" si="4"/>
        <v/>
      </c>
      <c r="W41" s="248"/>
      <c r="X41" s="249">
        <v>2</v>
      </c>
      <c r="Y41" s="250">
        <f>IF(X41="NE","",Référentiel!I66)</f>
        <v>5</v>
      </c>
      <c r="Z41" s="251" t="str">
        <f>IF(Y71="NON","",IF(X41=F9,Y41,IF(X41=F10,0,IF(X41=F11,0,IF(X41=F12,"",)))))</f>
        <v/>
      </c>
      <c r="AA41" s="242"/>
      <c r="AB41" s="242" t="str">
        <f t="shared" si="5"/>
        <v/>
      </c>
      <c r="AC41" s="248"/>
      <c r="AD41" s="249">
        <v>2</v>
      </c>
      <c r="AE41" s="250">
        <f>IF(AD41="NE","",Référentiel!I66)</f>
        <v>5</v>
      </c>
      <c r="AF41" s="251" t="str">
        <f>IF(AE71="NON","",IF(AD41=F9,AE41,IF(AD41=F10,0,IF(AD41=F11,0,IF(AD41=F12,"",)))))</f>
        <v/>
      </c>
      <c r="AG41" s="253"/>
      <c r="AH41" s="254">
        <f t="shared" si="17"/>
        <v>5</v>
      </c>
      <c r="AI41" s="255">
        <f t="shared" ref="AI41:AI45" si="18">IFERROR(AVERAGE(D41,J41,P41,V41,AB41),"")</f>
        <v>1</v>
      </c>
      <c r="AP41" s="197"/>
    </row>
    <row r="42" spans="1:42" ht="18" customHeight="1" x14ac:dyDescent="0.25">
      <c r="B42" s="247" t="str">
        <f>Référentiel!C67</f>
        <v>Pertinence de la mise en attente</v>
      </c>
      <c r="D42" s="242">
        <f t="shared" si="15"/>
        <v>1</v>
      </c>
      <c r="E42" s="248"/>
      <c r="F42" s="249">
        <v>2</v>
      </c>
      <c r="G42" s="250">
        <f>IF(F42="NE","",Référentiel!I67)</f>
        <v>5</v>
      </c>
      <c r="H42" s="251">
        <f>IF(G71="NON","",IF(F42=F9,G42,IF(F42=F10,0,IF(F42=F11,0,IF(F42=F12,"",)))))</f>
        <v>5</v>
      </c>
      <c r="I42" s="242"/>
      <c r="J42" s="242" t="str">
        <f t="shared" si="16"/>
        <v/>
      </c>
      <c r="K42" s="248"/>
      <c r="L42" s="249">
        <v>2</v>
      </c>
      <c r="M42" s="250">
        <f>IF(L42="NE","",Référentiel!I67)</f>
        <v>5</v>
      </c>
      <c r="N42" s="251" t="str">
        <f>IF(M71="NON","",IF(L42=F9,M42,IF(L42=F10,0,IF(L42=F11,0,IF(L42=F12,"",)))))</f>
        <v/>
      </c>
      <c r="O42" s="242"/>
      <c r="P42" s="242" t="str">
        <f t="shared" si="3"/>
        <v/>
      </c>
      <c r="Q42" s="248"/>
      <c r="R42" s="249">
        <v>2</v>
      </c>
      <c r="S42" s="250">
        <f>IF(R42="NE","",Référentiel!I67)</f>
        <v>5</v>
      </c>
      <c r="T42" s="251" t="str">
        <f>IF(S71="NON","",IF(R42=F9,S42,IF(R42=F10,0,IF(R42=F11,0,IF(R42=F12,"",)))))</f>
        <v/>
      </c>
      <c r="U42" s="252"/>
      <c r="V42" s="242" t="str">
        <f t="shared" si="4"/>
        <v/>
      </c>
      <c r="W42" s="248"/>
      <c r="X42" s="249">
        <v>2</v>
      </c>
      <c r="Y42" s="250">
        <f>IF(X42="NE","",Référentiel!I67)</f>
        <v>5</v>
      </c>
      <c r="Z42" s="251" t="str">
        <f>IF(Y71="NON","",IF(X42=F9,Y42,IF(X42=F10,0,IF(X42=F11,0,IF(X42=F12,"",)))))</f>
        <v/>
      </c>
      <c r="AA42" s="242"/>
      <c r="AB42" s="242" t="str">
        <f t="shared" si="5"/>
        <v/>
      </c>
      <c r="AC42" s="248"/>
      <c r="AD42" s="249">
        <v>2</v>
      </c>
      <c r="AE42" s="250">
        <f>IF(AD42="NE","",Référentiel!I67)</f>
        <v>5</v>
      </c>
      <c r="AF42" s="251" t="str">
        <f>IF(AE71="NON","",IF(AD42=F9,AE42,IF(AD42=F10,0,IF(AD42=F11,0,IF(AD42=F12,"",)))))</f>
        <v/>
      </c>
      <c r="AG42" s="253"/>
      <c r="AH42" s="254">
        <f t="shared" si="17"/>
        <v>5</v>
      </c>
      <c r="AI42" s="255">
        <f t="shared" si="18"/>
        <v>1</v>
      </c>
      <c r="AP42" s="197"/>
    </row>
    <row r="43" spans="1:42" ht="18" customHeight="1" x14ac:dyDescent="0.25">
      <c r="B43" s="247" t="str">
        <f>Référentiel!C68</f>
        <v>Gestion de la mise en attente</v>
      </c>
      <c r="D43" s="242">
        <f t="shared" si="15"/>
        <v>1</v>
      </c>
      <c r="E43" s="248"/>
      <c r="F43" s="249">
        <v>2</v>
      </c>
      <c r="G43" s="250">
        <f>IF(F43="NE","",Référentiel!I68)</f>
        <v>5</v>
      </c>
      <c r="H43" s="251">
        <f>IF(G71="NON","",IF(F43=F9,G43,IF(F43=F10,0,IF(F43=F11,0,IF(F43=F12,"",)))))</f>
        <v>5</v>
      </c>
      <c r="I43" s="242"/>
      <c r="J43" s="242" t="str">
        <f t="shared" si="16"/>
        <v/>
      </c>
      <c r="K43" s="248"/>
      <c r="L43" s="249">
        <v>2</v>
      </c>
      <c r="M43" s="250">
        <f>IF(L43="NE","",Référentiel!I68)</f>
        <v>5</v>
      </c>
      <c r="N43" s="251" t="str">
        <f>IF(M71="NON","",IF(L43=F9,M43,IF(L43=F10,0,IF(L43=F11,0,IF(L43=F12,"",)))))</f>
        <v/>
      </c>
      <c r="O43" s="242"/>
      <c r="P43" s="242" t="str">
        <f t="shared" si="3"/>
        <v/>
      </c>
      <c r="Q43" s="248"/>
      <c r="R43" s="249">
        <v>2</v>
      </c>
      <c r="S43" s="250">
        <f>IF(R43="NE","",Référentiel!I68)</f>
        <v>5</v>
      </c>
      <c r="T43" s="251" t="str">
        <f>IF(S71="NON","",IF(R43=F9,S43,IF(R43=F10,0,IF(R43=F11,0,IF(R43=F12,"",)))))</f>
        <v/>
      </c>
      <c r="U43" s="252"/>
      <c r="V43" s="242" t="str">
        <f t="shared" si="4"/>
        <v/>
      </c>
      <c r="W43" s="248"/>
      <c r="X43" s="249">
        <v>2</v>
      </c>
      <c r="Y43" s="250">
        <f>IF(X43="NE","",Référentiel!I68)</f>
        <v>5</v>
      </c>
      <c r="Z43" s="251" t="str">
        <f>IF(Y71="NON","",IF(X43=F9,Y43,IF(X43=F10,0,IF(X43=F11,0,IF(X43=F12,"",)))))</f>
        <v/>
      </c>
      <c r="AA43" s="242"/>
      <c r="AB43" s="242" t="str">
        <f t="shared" si="5"/>
        <v/>
      </c>
      <c r="AC43" s="248"/>
      <c r="AD43" s="249">
        <v>2</v>
      </c>
      <c r="AE43" s="250">
        <f>IF(AD43="NE","",Référentiel!I68)</f>
        <v>5</v>
      </c>
      <c r="AF43" s="251" t="str">
        <f>IF(AE71="NON","",IF(AD43=F9,AE43,IF(AD43=F10,0,IF(AD43=F11,0,IF(AD43=F12,"",)))))</f>
        <v/>
      </c>
      <c r="AG43" s="253"/>
      <c r="AH43" s="254">
        <f t="shared" si="17"/>
        <v>5</v>
      </c>
      <c r="AI43" s="255">
        <f t="shared" si="18"/>
        <v>1</v>
      </c>
      <c r="AP43" s="197"/>
    </row>
    <row r="44" spans="1:42" ht="18" customHeight="1" x14ac:dyDescent="0.25">
      <c r="B44" s="247" t="str">
        <f>Référentiel!C69</f>
        <v>Reprise définitive de la communication</v>
      </c>
      <c r="D44" s="242">
        <f t="shared" si="15"/>
        <v>1</v>
      </c>
      <c r="E44" s="248"/>
      <c r="F44" s="249">
        <v>2</v>
      </c>
      <c r="G44" s="250">
        <f>IF(F44="NE","",Référentiel!I69)</f>
        <v>10</v>
      </c>
      <c r="H44" s="251">
        <f>IF(G71="NON","",IF(F44=F9,G44,IF(F44=F10,0,IF(F44=F11,0,IF(F44=F12,"",)))))</f>
        <v>10</v>
      </c>
      <c r="I44" s="242"/>
      <c r="J44" s="242" t="str">
        <f t="shared" si="16"/>
        <v/>
      </c>
      <c r="K44" s="248"/>
      <c r="L44" s="249">
        <v>2</v>
      </c>
      <c r="M44" s="250">
        <f>IF(L44="NE","",Référentiel!I69)</f>
        <v>10</v>
      </c>
      <c r="N44" s="251" t="str">
        <f>IF(M71="NON","",IF(L44=F9,M44,IF(L44=F10,0,IF(L44=F11,0,IF(L44=F12,"",)))))</f>
        <v/>
      </c>
      <c r="O44" s="242"/>
      <c r="P44" s="242" t="str">
        <f t="shared" si="3"/>
        <v/>
      </c>
      <c r="Q44" s="248"/>
      <c r="R44" s="249">
        <v>2</v>
      </c>
      <c r="S44" s="250">
        <f>IF(R44="NE","",Référentiel!I69)</f>
        <v>10</v>
      </c>
      <c r="T44" s="251" t="str">
        <f>IF(S71="NON","",IF(R44=F9,S44,IF(R44=F10,0,IF(R44=F11,0,IF(R44=F12,"",)))))</f>
        <v/>
      </c>
      <c r="U44" s="252"/>
      <c r="V44" s="242" t="str">
        <f t="shared" si="4"/>
        <v/>
      </c>
      <c r="W44" s="248"/>
      <c r="X44" s="249">
        <v>2</v>
      </c>
      <c r="Y44" s="250">
        <f>IF(X44="NE","",Référentiel!I69)</f>
        <v>10</v>
      </c>
      <c r="Z44" s="251" t="str">
        <f>IF(Y71="NON","",IF(X44=F9,Y44,IF(X44=F10,0,IF(X44=F11,0,IF(X44=F12,"",)))))</f>
        <v/>
      </c>
      <c r="AA44" s="242"/>
      <c r="AB44" s="242" t="str">
        <f t="shared" si="5"/>
        <v/>
      </c>
      <c r="AC44" s="248"/>
      <c r="AD44" s="249">
        <v>2</v>
      </c>
      <c r="AE44" s="250">
        <f>IF(AD44="NE","",Référentiel!I69)</f>
        <v>10</v>
      </c>
      <c r="AF44" s="251" t="str">
        <f>IF(AE71="NON","",IF(AD44=F9,AE44,IF(AD44=F10,0,IF(AD44=F11,0,IF(AD44=F12,"",)))))</f>
        <v/>
      </c>
      <c r="AG44" s="253"/>
      <c r="AH44" s="254">
        <f t="shared" si="17"/>
        <v>10</v>
      </c>
      <c r="AI44" s="255">
        <f t="shared" si="18"/>
        <v>1</v>
      </c>
      <c r="AP44" s="197"/>
    </row>
    <row r="45" spans="1:42" ht="18" customHeight="1" x14ac:dyDescent="0.25">
      <c r="B45" s="247" t="str">
        <f>Référentiel!C70</f>
        <v>Temps d'attente</v>
      </c>
      <c r="D45" s="242">
        <f t="shared" si="15"/>
        <v>1</v>
      </c>
      <c r="E45" s="248"/>
      <c r="F45" s="249">
        <v>2</v>
      </c>
      <c r="G45" s="250">
        <f>IF(F45="NE","",Référentiel!I70)</f>
        <v>5</v>
      </c>
      <c r="H45" s="251">
        <f>IF(G71="NON","",IF(F45=F9,G45,IF(F45=F10,0,IF(F45=F11,0,IF(F45=F12,"",)))))</f>
        <v>5</v>
      </c>
      <c r="I45" s="242"/>
      <c r="J45" s="242" t="str">
        <f t="shared" si="16"/>
        <v/>
      </c>
      <c r="K45" s="248"/>
      <c r="L45" s="249">
        <v>2</v>
      </c>
      <c r="M45" s="250">
        <f>IF(L45="NE","",Référentiel!I70)</f>
        <v>5</v>
      </c>
      <c r="N45" s="251" t="str">
        <f>IF(M71="NON","",IF(L45=F9,M45,IF(L45=F10,0,IF(L45=F11,0,IF(L45=F12,"",)))))</f>
        <v/>
      </c>
      <c r="O45" s="242"/>
      <c r="P45" s="242" t="str">
        <f t="shared" si="3"/>
        <v/>
      </c>
      <c r="Q45" s="248"/>
      <c r="R45" s="249">
        <v>2</v>
      </c>
      <c r="S45" s="250">
        <f>IF(R45="NE","",Référentiel!I70)</f>
        <v>5</v>
      </c>
      <c r="T45" s="251" t="str">
        <f>IF(S71="NON","",IF(R45=F9,S45,IF(R45=F10,0,IF(R45=F11,0,IF(R45=F12,"",)))))</f>
        <v/>
      </c>
      <c r="U45" s="252"/>
      <c r="V45" s="242" t="str">
        <f t="shared" si="4"/>
        <v/>
      </c>
      <c r="W45" s="248"/>
      <c r="X45" s="249">
        <v>2</v>
      </c>
      <c r="Y45" s="250">
        <f>IF(X45="NE","",Référentiel!I70)</f>
        <v>5</v>
      </c>
      <c r="Z45" s="251" t="str">
        <f>IF(Y71="NON","",IF(X45=F9,Y45,IF(X45=F10,0,IF(X45=F11,0,IF(X45=F12,"",)))))</f>
        <v/>
      </c>
      <c r="AA45" s="242"/>
      <c r="AB45" s="242" t="str">
        <f t="shared" si="5"/>
        <v/>
      </c>
      <c r="AC45" s="248"/>
      <c r="AD45" s="249">
        <v>2</v>
      </c>
      <c r="AE45" s="250">
        <f>IF(AD45="NE","",Référentiel!I70)</f>
        <v>5</v>
      </c>
      <c r="AF45" s="251" t="str">
        <f>IF(AE71="NON","",IF(AD45=F9,AE45,IF(AD45=F10,0,IF(AD45=F11,0,IF(AD45=F12,"",)))))</f>
        <v/>
      </c>
      <c r="AG45" s="253"/>
      <c r="AH45" s="254">
        <f t="shared" si="17"/>
        <v>5</v>
      </c>
      <c r="AI45" s="255">
        <f t="shared" si="18"/>
        <v>1</v>
      </c>
      <c r="AP45" s="197"/>
    </row>
    <row r="46" spans="1:42" ht="8.25" customHeight="1" x14ac:dyDescent="0.25">
      <c r="B46" s="268"/>
      <c r="D46" s="242" t="str">
        <f t="shared" si="15"/>
        <v/>
      </c>
      <c r="E46" s="269"/>
      <c r="F46" s="270"/>
      <c r="G46" s="271"/>
      <c r="H46" s="272"/>
      <c r="I46" s="242"/>
      <c r="J46" s="242" t="str">
        <f t="shared" si="16"/>
        <v/>
      </c>
      <c r="K46" s="269"/>
      <c r="L46" s="270"/>
      <c r="M46" s="271"/>
      <c r="N46" s="272"/>
      <c r="O46" s="242"/>
      <c r="P46" s="242" t="str">
        <f t="shared" ref="P46:P68" si="19">IFERROR(T46/S46,"")</f>
        <v/>
      </c>
      <c r="Q46" s="269"/>
      <c r="R46" s="270"/>
      <c r="S46" s="271"/>
      <c r="T46" s="272"/>
      <c r="U46" s="252"/>
      <c r="V46" s="242" t="str">
        <f t="shared" ref="V46:V68" si="20">IFERROR(Z46/Y46,"")</f>
        <v/>
      </c>
      <c r="W46" s="269"/>
      <c r="X46" s="270"/>
      <c r="Y46" s="271"/>
      <c r="Z46" s="272"/>
      <c r="AA46" s="242"/>
      <c r="AB46" s="242" t="str">
        <f t="shared" ref="AB46:AB68" si="21">IFERROR(AF46/AE46,"")</f>
        <v/>
      </c>
      <c r="AC46" s="269"/>
      <c r="AD46" s="270"/>
      <c r="AE46" s="271"/>
      <c r="AF46" s="272"/>
      <c r="AG46" s="239"/>
      <c r="AH46" s="270"/>
      <c r="AP46" s="197"/>
    </row>
    <row r="47" spans="1:42" ht="15.75" x14ac:dyDescent="0.25">
      <c r="A47" s="256"/>
      <c r="B47" s="240" t="str">
        <f>Référentiel!C78</f>
        <v>Savoir être téléphonique</v>
      </c>
      <c r="D47" s="242">
        <f>F47</f>
        <v>1</v>
      </c>
      <c r="E47" s="241"/>
      <c r="F47" s="243">
        <f>IFERROR(IF(G71="NON"," ",H47/G47),"")</f>
        <v>1</v>
      </c>
      <c r="G47" s="244">
        <f>SUM(G48:G55)</f>
        <v>230</v>
      </c>
      <c r="H47" s="245">
        <f>(IF(G71="NON"," ",(SUM(H48:H55))))</f>
        <v>230</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f>IFERROR(AVERAGE(F47,L47,R47,X47,AD47),"")</f>
        <v>1</v>
      </c>
      <c r="AI47" s="245">
        <f>IFERROR(AVERAGE(H47,N47,T47,Z47,AF47),"")</f>
        <v>230</v>
      </c>
      <c r="AP47" s="197"/>
    </row>
    <row r="48" spans="1:42" ht="24.75" customHeight="1" x14ac:dyDescent="0.25">
      <c r="B48" s="247" t="str">
        <f>Référentiel!C81</f>
        <v>Personnalisation</v>
      </c>
      <c r="D48" s="242">
        <f t="shared" ref="D48:D56" si="22">IFERROR(H48/G48,"")</f>
        <v>1</v>
      </c>
      <c r="E48" s="248"/>
      <c r="F48" s="249">
        <v>2</v>
      </c>
      <c r="G48" s="250">
        <f>IF(F48="NE","",Référentiel!I81)</f>
        <v>20</v>
      </c>
      <c r="H48" s="251">
        <f>IF(G71="NON","",IF(F48=F9,G48,IF(F48=F10,0,IF(F48=F11,0,IF(F48=F12,"",)))))</f>
        <v>20</v>
      </c>
      <c r="I48" s="242"/>
      <c r="J48" s="242" t="str">
        <f t="shared" ref="J48:J56" si="23">IFERROR(N48/M48,"")</f>
        <v/>
      </c>
      <c r="K48" s="248"/>
      <c r="L48" s="249">
        <v>2</v>
      </c>
      <c r="M48" s="250">
        <f>IF(L48="NE","",Référentiel!I81)</f>
        <v>20</v>
      </c>
      <c r="N48" s="251" t="str">
        <f>IF(M71="NON","",IF(L48=F9,M48,IF(L48=F10,0,IF(L48=L11,0,IF(L48=L12,"",)))))</f>
        <v/>
      </c>
      <c r="O48" s="242"/>
      <c r="P48" s="242" t="str">
        <f t="shared" si="19"/>
        <v/>
      </c>
      <c r="Q48" s="248"/>
      <c r="R48" s="249">
        <v>2</v>
      </c>
      <c r="S48" s="250">
        <f>IF(R48="NE","",Référentiel!I81)</f>
        <v>20</v>
      </c>
      <c r="T48" s="251" t="str">
        <f>IF(S71="NON","",IF(R48=F9,S48,IF(R48=F10,0,IF(R48=F11,0,IF(R48=F12,"",)))))</f>
        <v/>
      </c>
      <c r="U48" s="252"/>
      <c r="V48" s="242" t="str">
        <f t="shared" si="20"/>
        <v/>
      </c>
      <c r="W48" s="248"/>
      <c r="X48" s="249">
        <v>2</v>
      </c>
      <c r="Y48" s="250">
        <f>IF(X48="NE","",Référentiel!I81)</f>
        <v>20</v>
      </c>
      <c r="Z48" s="251" t="str">
        <f>IF(Y71="NON","",IF(X48=F9,Y48,IF(X48=F10,0,IF(X48=F11,0,IF(X48=F12,"",)))))</f>
        <v/>
      </c>
      <c r="AA48" s="242"/>
      <c r="AB48" s="242" t="str">
        <f t="shared" si="21"/>
        <v/>
      </c>
      <c r="AC48" s="248"/>
      <c r="AD48" s="249">
        <v>2</v>
      </c>
      <c r="AE48" s="250">
        <f>IF(AD48="NE","",Référentiel!I81)</f>
        <v>20</v>
      </c>
      <c r="AF48" s="251" t="str">
        <f>IF(AE71="NON","",IF(AD48=F9,AE48,IF(AD48=F10,0,IF(AD48=F11,0,IF(AD48=F12,"",)))))</f>
        <v/>
      </c>
      <c r="AG48" s="253"/>
      <c r="AH48" s="254">
        <f t="shared" ref="AH48:AH55" si="24">IFERROR(AVERAGE(H48,N48,T48,Z48,AF48),"")</f>
        <v>20</v>
      </c>
      <c r="AI48" s="255">
        <f>IFERROR(AVERAGE(D48,J48,P48,V48,AB48),"")</f>
        <v>1</v>
      </c>
      <c r="AP48" s="197"/>
    </row>
    <row r="49" spans="1:42" ht="17.25" customHeight="1" x14ac:dyDescent="0.25">
      <c r="B49" s="247" t="str">
        <f>Référentiel!C82</f>
        <v>Expression orale</v>
      </c>
      <c r="D49" s="242">
        <f t="shared" si="22"/>
        <v>1</v>
      </c>
      <c r="E49" s="248"/>
      <c r="F49" s="249">
        <v>2</v>
      </c>
      <c r="G49" s="250">
        <f>IF(F49="NE","",Référentiel!I82)</f>
        <v>50</v>
      </c>
      <c r="H49" s="251">
        <f>IF(G71="NON","",IF(F49=F9,G49,IF(F49=F10,0,IF(F49=F11,0,IF(F49=F12,"",)))))</f>
        <v>50</v>
      </c>
      <c r="I49" s="242"/>
      <c r="J49" s="242" t="str">
        <f t="shared" si="23"/>
        <v/>
      </c>
      <c r="K49" s="248"/>
      <c r="L49" s="249">
        <v>2</v>
      </c>
      <c r="M49" s="250">
        <f>IF(L49="NE","",Référentiel!I82)</f>
        <v>50</v>
      </c>
      <c r="N49" s="251" t="str">
        <f>IF(M71="NON","",IF(L49=F9,M49,IF(L49=F10,0,IF(L49=F11,0,IF(L49=F10,"",)))))</f>
        <v/>
      </c>
      <c r="O49" s="242"/>
      <c r="P49" s="242" t="str">
        <f t="shared" si="19"/>
        <v/>
      </c>
      <c r="Q49" s="248"/>
      <c r="R49" s="249">
        <v>2</v>
      </c>
      <c r="S49" s="250">
        <f>IF(R49="NE","",Référentiel!I82)</f>
        <v>50</v>
      </c>
      <c r="T49" s="251" t="str">
        <f>IF(S71="NON","",IF(R49=F9,S49,IF(R49=F10,0,IF(R49=F11,0,IF(R49=F12,"",)))))</f>
        <v/>
      </c>
      <c r="U49" s="252"/>
      <c r="V49" s="242" t="str">
        <f t="shared" si="20"/>
        <v/>
      </c>
      <c r="W49" s="248"/>
      <c r="X49" s="249">
        <v>2</v>
      </c>
      <c r="Y49" s="250">
        <f>IF(X49="NE","",Référentiel!I82)</f>
        <v>50</v>
      </c>
      <c r="Z49" s="251" t="str">
        <f>IF(Y71="NON","",IF(X49=F9,Y49,IF(X49=F10,0,IF(X49=F11,0,IF(X49=F12,"",)))))</f>
        <v/>
      </c>
      <c r="AA49" s="242"/>
      <c r="AB49" s="242" t="str">
        <f t="shared" si="21"/>
        <v/>
      </c>
      <c r="AC49" s="248"/>
      <c r="AD49" s="249">
        <v>2</v>
      </c>
      <c r="AE49" s="250">
        <f>IF(AD49="NE","",Référentiel!I82)</f>
        <v>50</v>
      </c>
      <c r="AF49" s="251" t="str">
        <f>IF(AE71="NON","",IF(AD49=F9,AE49,IF(AD49=F10,0,IF(AD49=F11,0,IF(AD49=F12,"",)))))</f>
        <v/>
      </c>
      <c r="AG49" s="253"/>
      <c r="AH49" s="254">
        <f t="shared" si="24"/>
        <v>50</v>
      </c>
      <c r="AI49" s="255">
        <f t="shared" ref="AI49:AI54" si="25">IFERROR(AVERAGE(D49,J49,P49,V49,AB49),"")</f>
        <v>1</v>
      </c>
      <c r="AP49" s="197"/>
    </row>
    <row r="50" spans="1:42" ht="18.75" customHeight="1" x14ac:dyDescent="0.25">
      <c r="B50" s="247" t="str">
        <f>Référentiel!C83</f>
        <v>Convivialité, ton</v>
      </c>
      <c r="D50" s="242">
        <f t="shared" si="22"/>
        <v>1</v>
      </c>
      <c r="E50" s="248"/>
      <c r="F50" s="249">
        <v>2</v>
      </c>
      <c r="G50" s="250">
        <f>IF(F50="NE","",Référentiel!I83)</f>
        <v>30</v>
      </c>
      <c r="H50" s="251">
        <f>IF(G71="NON","",IF(F50=F9,G50,IF(F50=F10,0,IF(F50=F11,0,IF(F50=F12,"",)))))</f>
        <v>30</v>
      </c>
      <c r="I50" s="242"/>
      <c r="J50" s="242" t="str">
        <f t="shared" si="23"/>
        <v/>
      </c>
      <c r="K50" s="248"/>
      <c r="L50" s="249">
        <v>2</v>
      </c>
      <c r="M50" s="250">
        <f>IF(L50="NE","",Référentiel!I83)</f>
        <v>30</v>
      </c>
      <c r="N50" s="251" t="str">
        <f>IF(M71="NON","",IF(L50=F9,M50,IF(L50=F10,0,IF(L50=F11,0,IF(L50=F14,"",)))))</f>
        <v/>
      </c>
      <c r="O50" s="242"/>
      <c r="P50" s="242" t="str">
        <f t="shared" si="19"/>
        <v/>
      </c>
      <c r="Q50" s="248"/>
      <c r="R50" s="249">
        <v>2</v>
      </c>
      <c r="S50" s="250">
        <f>IF(R50="NE","",Référentiel!I83)</f>
        <v>30</v>
      </c>
      <c r="T50" s="251" t="str">
        <f>IF(S71="NON","",IF(R50=F9,S50,IF(R50=F10,0,IF(R50=F11,0,IF(R50=F12,"",)))))</f>
        <v/>
      </c>
      <c r="U50" s="252"/>
      <c r="V50" s="242" t="str">
        <f t="shared" si="20"/>
        <v/>
      </c>
      <c r="W50" s="248"/>
      <c r="X50" s="249">
        <v>2</v>
      </c>
      <c r="Y50" s="250">
        <f>IF(X50="NE","",Référentiel!I83)</f>
        <v>30</v>
      </c>
      <c r="Z50" s="251" t="str">
        <f>IF(Y71="NON","",IF(X50=F9,Y50,IF(X50=F10,0,IF(X50=F11,0,IF(X50=F12,"",)))))</f>
        <v/>
      </c>
      <c r="AA50" s="242"/>
      <c r="AB50" s="242" t="str">
        <f t="shared" si="21"/>
        <v/>
      </c>
      <c r="AC50" s="248"/>
      <c r="AD50" s="249">
        <v>2</v>
      </c>
      <c r="AE50" s="250">
        <f>IF(AD50="NE","",Référentiel!I83)</f>
        <v>30</v>
      </c>
      <c r="AF50" s="251" t="str">
        <f>IF(AE71="NON","",IF(AD50=F9,AE50,IF(AD50=F10,0,IF(AD50=F11,0,IF(AD50=F12,"",)))))</f>
        <v/>
      </c>
      <c r="AG50" s="253"/>
      <c r="AH50" s="254">
        <f t="shared" si="24"/>
        <v>30</v>
      </c>
      <c r="AI50" s="255">
        <f t="shared" si="25"/>
        <v>1</v>
      </c>
      <c r="AP50" s="197"/>
    </row>
    <row r="51" spans="1:42" ht="21.75" customHeight="1" x14ac:dyDescent="0.25">
      <c r="B51" s="247" t="str">
        <f>Référentiel!C84</f>
        <v>Rythme</v>
      </c>
      <c r="D51" s="242">
        <f t="shared" si="22"/>
        <v>1</v>
      </c>
      <c r="E51" s="248"/>
      <c r="F51" s="249">
        <v>2</v>
      </c>
      <c r="G51" s="250">
        <f>IF(F51="NE","",Référentiel!I84)</f>
        <v>20</v>
      </c>
      <c r="H51" s="251">
        <f>IF(G71="NON","",IF(F51=F9,G51,IF(F51=F10,0,IF(F51=F11,0,IF(F51=F12,"",)))))</f>
        <v>20</v>
      </c>
      <c r="I51" s="242"/>
      <c r="J51" s="242" t="str">
        <f t="shared" si="23"/>
        <v/>
      </c>
      <c r="K51" s="248"/>
      <c r="L51" s="249">
        <v>2</v>
      </c>
      <c r="M51" s="250">
        <f>IF(L51="NE","",Référentiel!I84)</f>
        <v>20</v>
      </c>
      <c r="N51" s="251" t="str">
        <f>IF(M71="NON","",IF(L51=F9,M51,IF(L51=F10,0,IF(L51=F11,0,IF(L51=F15,"",)))))</f>
        <v/>
      </c>
      <c r="O51" s="242"/>
      <c r="P51" s="242" t="str">
        <f t="shared" si="19"/>
        <v/>
      </c>
      <c r="Q51" s="248"/>
      <c r="R51" s="249">
        <v>2</v>
      </c>
      <c r="S51" s="250">
        <f>IF(R51="NE","",Référentiel!I84)</f>
        <v>20</v>
      </c>
      <c r="T51" s="251" t="str">
        <f>IF(S71="NON","",IF(R51=F9,S51,IF(R51=F10,0,IF(R51=F11,0,IF(R51=F12,"",)))))</f>
        <v/>
      </c>
      <c r="U51" s="252"/>
      <c r="V51" s="242" t="str">
        <f t="shared" si="20"/>
        <v/>
      </c>
      <c r="W51" s="248"/>
      <c r="X51" s="249">
        <v>2</v>
      </c>
      <c r="Y51" s="250">
        <f>IF(X51="NE","",Référentiel!I84)</f>
        <v>20</v>
      </c>
      <c r="Z51" s="251" t="str">
        <f>IF(Y71="NON","",IF(X51=F9,Y51,IF(X51=F10,0,IF(X51=F11,0,IF(X51=F12,"",)))))</f>
        <v/>
      </c>
      <c r="AA51" s="242"/>
      <c r="AB51" s="242" t="str">
        <f t="shared" si="21"/>
        <v/>
      </c>
      <c r="AC51" s="248"/>
      <c r="AD51" s="249">
        <v>2</v>
      </c>
      <c r="AE51" s="250">
        <f>IF(AD51="NE","",Référentiel!I84)</f>
        <v>20</v>
      </c>
      <c r="AF51" s="251" t="str">
        <f>IF(AE71="NON","",IF(AD51=F9,AE51,IF(AD51=F10,0,IF(AD51=F11,0,IF(AD51=F12,"",)))))</f>
        <v/>
      </c>
      <c r="AG51" s="253"/>
      <c r="AH51" s="254">
        <f t="shared" si="24"/>
        <v>20</v>
      </c>
      <c r="AI51" s="255">
        <f t="shared" si="25"/>
        <v>1</v>
      </c>
      <c r="AP51" s="197"/>
    </row>
    <row r="52" spans="1:42" ht="21" customHeight="1" x14ac:dyDescent="0.25">
      <c r="B52" s="247" t="str">
        <f>Référentiel!C85</f>
        <v>Écoute active / Empathie</v>
      </c>
      <c r="D52" s="242">
        <f t="shared" si="22"/>
        <v>1</v>
      </c>
      <c r="E52" s="248"/>
      <c r="F52" s="249">
        <v>2</v>
      </c>
      <c r="G52" s="250">
        <f>IF(F52="NE","",Référentiel!I85)</f>
        <v>30</v>
      </c>
      <c r="H52" s="251">
        <f>IF(G71="NON","",IF(F52=F9,G52,IF(F52=F10,0,IF(F52=F11,0,IF(F52=F12,"",)))))</f>
        <v>30</v>
      </c>
      <c r="I52" s="242"/>
      <c r="J52" s="242" t="str">
        <f t="shared" si="23"/>
        <v/>
      </c>
      <c r="K52" s="248"/>
      <c r="L52" s="249">
        <v>2</v>
      </c>
      <c r="M52" s="250">
        <f>IF(L52="NE","",Référentiel!I85)</f>
        <v>30</v>
      </c>
      <c r="N52" s="251" t="str">
        <f>IF(M71="NON","",IF(L52=F9,M52,IF(L52=F10,0,IF(L52=F11,0,IF(L52=F16,"",)))))</f>
        <v/>
      </c>
      <c r="O52" s="242"/>
      <c r="P52" s="242" t="str">
        <f t="shared" si="19"/>
        <v/>
      </c>
      <c r="Q52" s="248"/>
      <c r="R52" s="249">
        <v>2</v>
      </c>
      <c r="S52" s="250">
        <f>IF(R52="NE","",Référentiel!I85)</f>
        <v>30</v>
      </c>
      <c r="T52" s="251" t="str">
        <f>IF(S71="NON","",IF(R52=F9,S52,IF(R52=F10,0,IF(R52=F11,0,IF(R52=F12,"",)))))</f>
        <v/>
      </c>
      <c r="U52" s="252"/>
      <c r="V52" s="242" t="str">
        <f t="shared" si="20"/>
        <v/>
      </c>
      <c r="W52" s="248"/>
      <c r="X52" s="249">
        <v>2</v>
      </c>
      <c r="Y52" s="250">
        <f>IF(X52="NE","",Référentiel!I85)</f>
        <v>30</v>
      </c>
      <c r="Z52" s="251" t="str">
        <f>IF(Y71="NON","",IF(X52=F9,Y52,IF(X52=F10,0,IF(X52=F11,0,IF(X52=F12,"",)))))</f>
        <v/>
      </c>
      <c r="AA52" s="242"/>
      <c r="AB52" s="242" t="str">
        <f t="shared" si="21"/>
        <v/>
      </c>
      <c r="AC52" s="248"/>
      <c r="AD52" s="249">
        <v>2</v>
      </c>
      <c r="AE52" s="250">
        <f>IF(AD52="NE","",Référentiel!I85)</f>
        <v>30</v>
      </c>
      <c r="AF52" s="251" t="str">
        <f>IF(AE71="NON","",IF(AD52=F9,AE52,IF(AD52=F10,0,IF(AD52=F11,0,IF(AD52=F12,"",)))))</f>
        <v/>
      </c>
      <c r="AG52" s="253"/>
      <c r="AH52" s="254">
        <f t="shared" si="24"/>
        <v>30</v>
      </c>
      <c r="AI52" s="255">
        <f t="shared" si="25"/>
        <v>1</v>
      </c>
      <c r="AP52" s="197"/>
    </row>
    <row r="53" spans="1:42" ht="18.75" customHeight="1" x14ac:dyDescent="0.25">
      <c r="B53" s="247" t="str">
        <f>Référentiel!C86</f>
        <v>Directivité / Gestion de l'entretien</v>
      </c>
      <c r="D53" s="242">
        <f t="shared" si="22"/>
        <v>1</v>
      </c>
      <c r="E53" s="248"/>
      <c r="F53" s="249">
        <v>2</v>
      </c>
      <c r="G53" s="250">
        <f>IF(F53="NE","",Référentiel!I86)</f>
        <v>30</v>
      </c>
      <c r="H53" s="251">
        <f>IF(G71="NON","",IF(F53=F9,G53,IF(F53=F10,0,IF(F53=F11,0,IF(F53=F12,"",)))))</f>
        <v>30</v>
      </c>
      <c r="I53" s="242"/>
      <c r="J53" s="242" t="str">
        <f t="shared" si="23"/>
        <v/>
      </c>
      <c r="K53" s="248"/>
      <c r="L53" s="249">
        <v>2</v>
      </c>
      <c r="M53" s="250">
        <f>IF(L53="NE","",Référentiel!I86)</f>
        <v>30</v>
      </c>
      <c r="N53" s="251" t="str">
        <f>IF(M71="NON","",IF(L53=F9,M53,IF(L53=F10,0,IF(L53=F11,0,IF(L53=F17,"",)))))</f>
        <v/>
      </c>
      <c r="O53" s="242"/>
      <c r="P53" s="242" t="str">
        <f t="shared" si="19"/>
        <v/>
      </c>
      <c r="Q53" s="248"/>
      <c r="R53" s="249">
        <v>2</v>
      </c>
      <c r="S53" s="250">
        <f>IF(R53="NE","",Référentiel!I86)</f>
        <v>30</v>
      </c>
      <c r="T53" s="251" t="str">
        <f>IF(S71="NON","",IF(R53=F9,S53,IF(R53=F10,0,IF(R53=F11,0,IF(R53=F12,"",)))))</f>
        <v/>
      </c>
      <c r="U53" s="252"/>
      <c r="V53" s="242" t="str">
        <f t="shared" si="20"/>
        <v/>
      </c>
      <c r="W53" s="248"/>
      <c r="X53" s="249">
        <v>2</v>
      </c>
      <c r="Y53" s="250">
        <f>IF(X53="NE","",Référentiel!I86)</f>
        <v>30</v>
      </c>
      <c r="Z53" s="251" t="str">
        <f>IF(Y71="NON","",IF(X53=F9,Y53,IF(X53=F10,0,IF(X53=F11,0,IF(X53=F12,"",)))))</f>
        <v/>
      </c>
      <c r="AA53" s="242"/>
      <c r="AB53" s="242" t="str">
        <f t="shared" si="21"/>
        <v/>
      </c>
      <c r="AC53" s="248"/>
      <c r="AD53" s="249">
        <v>2</v>
      </c>
      <c r="AE53" s="250">
        <f>IF(AD53="NE","",Référentiel!I86)</f>
        <v>30</v>
      </c>
      <c r="AF53" s="251" t="str">
        <f>IF(AE71="NON","",IF(AD53=F9,AE53,IF(AD53=F10,0,IF(AD53=F11,0,IF(AD53=F12,"",)))))</f>
        <v/>
      </c>
      <c r="AG53" s="253"/>
      <c r="AH53" s="254">
        <f t="shared" si="24"/>
        <v>30</v>
      </c>
      <c r="AI53" s="255">
        <f t="shared" si="25"/>
        <v>1</v>
      </c>
      <c r="AP53" s="197"/>
    </row>
    <row r="54" spans="1:42" ht="26.25" customHeight="1" x14ac:dyDescent="0.25">
      <c r="B54" s="247" t="str">
        <f>Référentiel!C87</f>
        <v>Pro activité &amp; valorisation</v>
      </c>
      <c r="D54" s="242">
        <f t="shared" si="22"/>
        <v>1</v>
      </c>
      <c r="E54" s="248"/>
      <c r="F54" s="249">
        <v>2</v>
      </c>
      <c r="G54" s="250">
        <f>IF(F54="NE","",Référentiel!I87)</f>
        <v>20</v>
      </c>
      <c r="H54" s="251">
        <f>IF(G71="NON","",IF(F54=F9,G54,IF(F54=F10,0,IF(F54=F11,0,IF(F54=F12,"",)))))</f>
        <v>20</v>
      </c>
      <c r="I54" s="242"/>
      <c r="J54" s="242" t="str">
        <f t="shared" si="23"/>
        <v/>
      </c>
      <c r="K54" s="248"/>
      <c r="L54" s="249">
        <v>2</v>
      </c>
      <c r="M54" s="250">
        <f>IF(L54="NE","",Référentiel!I87)</f>
        <v>20</v>
      </c>
      <c r="N54" s="251" t="str">
        <f>IF(M71="NON","",IF(L54=F9,M54,IF(L54=F10,0,IF(L54=F11,0,IF(L54=F18,"",)))))</f>
        <v/>
      </c>
      <c r="O54" s="242"/>
      <c r="P54" s="242" t="str">
        <f t="shared" si="19"/>
        <v/>
      </c>
      <c r="Q54" s="248"/>
      <c r="R54" s="249">
        <v>2</v>
      </c>
      <c r="S54" s="250">
        <f>IF(R54="NE","",Référentiel!I87)</f>
        <v>20</v>
      </c>
      <c r="T54" s="251" t="str">
        <f>IF(S71="NON","",IF(R54=F9,S54,IF(R54=F10,0,IF(R54=F11,0,IF(R54=F12,"",)))))</f>
        <v/>
      </c>
      <c r="U54" s="252"/>
      <c r="V54" s="242" t="str">
        <f t="shared" si="20"/>
        <v/>
      </c>
      <c r="W54" s="248"/>
      <c r="X54" s="249">
        <v>2</v>
      </c>
      <c r="Y54" s="250">
        <f>IF(X54="NE","",Référentiel!I87)</f>
        <v>20</v>
      </c>
      <c r="Z54" s="251" t="str">
        <f>IF(Y71="NON","",IF(X54=F9,Y54,IF(X54=F10,0,IF(X54=F11,0,IF(X54=F12,"",)))))</f>
        <v/>
      </c>
      <c r="AA54" s="242"/>
      <c r="AB54" s="242" t="str">
        <f t="shared" si="21"/>
        <v/>
      </c>
      <c r="AC54" s="248"/>
      <c r="AD54" s="249">
        <v>2</v>
      </c>
      <c r="AE54" s="250">
        <f>IF(AD54="NE","",Référentiel!I87)</f>
        <v>20</v>
      </c>
      <c r="AF54" s="251" t="str">
        <f>IF(AE71="NON","",IF(AD54=F9,AE54,IF(AD54=#REF!,(AE54/2),IF(AD54=F11,0,IF(AD54=F12,"",)))))</f>
        <v/>
      </c>
      <c r="AG54" s="253"/>
      <c r="AH54" s="254">
        <f t="shared" si="24"/>
        <v>20</v>
      </c>
      <c r="AI54" s="255">
        <f t="shared" si="25"/>
        <v>1</v>
      </c>
      <c r="AP54" s="197"/>
    </row>
    <row r="55" spans="1:42" ht="20.25" customHeight="1" x14ac:dyDescent="0.25">
      <c r="B55" s="247" t="str">
        <f>Référentiel!C88</f>
        <v>Capital confiance / Qualité relationnelle</v>
      </c>
      <c r="D55" s="242">
        <f t="shared" si="22"/>
        <v>1</v>
      </c>
      <c r="E55" s="248"/>
      <c r="F55" s="249">
        <v>2</v>
      </c>
      <c r="G55" s="250">
        <f>IF(F55="NE","",Référentiel!I88)</f>
        <v>30</v>
      </c>
      <c r="H55" s="251">
        <f>IF(G71="NON","",IF(F55=F9,G55,IF(F55=F10,0,IF(F55=F11,0,IF(F55=F12,"",)))))</f>
        <v>30</v>
      </c>
      <c r="I55" s="242"/>
      <c r="J55" s="242" t="str">
        <f t="shared" si="23"/>
        <v/>
      </c>
      <c r="K55" s="248"/>
      <c r="L55" s="249">
        <v>2</v>
      </c>
      <c r="M55" s="250">
        <f>IF(L55="NE","",Référentiel!I88)</f>
        <v>30</v>
      </c>
      <c r="N55" s="251" t="str">
        <f>IF(M71="NON","",IF(L55=F9,M55,IF(L55=F10,0,IF(L55=F11,0,IF(L55=F19,"",)))))</f>
        <v/>
      </c>
      <c r="O55" s="242"/>
      <c r="P55" s="242" t="str">
        <f t="shared" si="19"/>
        <v/>
      </c>
      <c r="Q55" s="248"/>
      <c r="R55" s="249">
        <v>2</v>
      </c>
      <c r="S55" s="250">
        <f>IF(R55="NE","",Référentiel!I88)</f>
        <v>30</v>
      </c>
      <c r="T55" s="251" t="str">
        <f>IF(S71="NON","",IF(R55=F9,S55,IF(R55=F10,0,IF(R55=F11,0,IF(R55=F12,"",)))))</f>
        <v/>
      </c>
      <c r="U55" s="252"/>
      <c r="V55" s="242" t="str">
        <f t="shared" si="20"/>
        <v/>
      </c>
      <c r="W55" s="248"/>
      <c r="X55" s="249">
        <v>2</v>
      </c>
      <c r="Y55" s="250">
        <f>IF(X55="NE","",Référentiel!I88)</f>
        <v>30</v>
      </c>
      <c r="Z55" s="251" t="str">
        <f>IF(Y71="NON","",IF(X55=F9,Y55,IF(X55=F10,0,IF(X55=F11,0,IF(X55=F12,"",)))))</f>
        <v/>
      </c>
      <c r="AA55" s="242"/>
      <c r="AB55" s="242" t="str">
        <f t="shared" si="21"/>
        <v/>
      </c>
      <c r="AC55" s="248"/>
      <c r="AD55" s="249">
        <v>2</v>
      </c>
      <c r="AE55" s="250">
        <f>IF(AD55="NE","",Référentiel!I88)</f>
        <v>30</v>
      </c>
      <c r="AF55" s="251" t="str">
        <f>IF(AE71="NON","",IF(AD55=F9,AE55,IF(AD55=F10,0,IF(AD55=F11,0,IF(AD55=F12,"",)))))</f>
        <v/>
      </c>
      <c r="AG55" s="253"/>
      <c r="AH55" s="254">
        <f t="shared" si="24"/>
        <v>30</v>
      </c>
      <c r="AI55" s="255">
        <f>IFERROR(AVERAGE(D55,J55,P55,V55,AB55),"")</f>
        <v>1</v>
      </c>
      <c r="AP55" s="197"/>
    </row>
    <row r="56" spans="1:42" ht="8.25" customHeight="1" x14ac:dyDescent="0.25">
      <c r="B56" s="268"/>
      <c r="D56" s="242" t="str">
        <f t="shared" si="22"/>
        <v/>
      </c>
      <c r="E56" s="269"/>
      <c r="F56" s="270"/>
      <c r="G56" s="271"/>
      <c r="H56" s="272"/>
      <c r="I56" s="242"/>
      <c r="J56" s="242" t="str">
        <f t="shared" si="23"/>
        <v/>
      </c>
      <c r="K56" s="269"/>
      <c r="L56" s="270"/>
      <c r="M56" s="271"/>
      <c r="N56" s="272"/>
      <c r="O56" s="242"/>
      <c r="P56" s="242" t="str">
        <f t="shared" si="19"/>
        <v/>
      </c>
      <c r="Q56" s="269"/>
      <c r="R56" s="270"/>
      <c r="S56" s="271"/>
      <c r="T56" s="272"/>
      <c r="U56" s="252"/>
      <c r="V56" s="242" t="str">
        <f t="shared" si="20"/>
        <v/>
      </c>
      <c r="W56" s="269"/>
      <c r="X56" s="270"/>
      <c r="Y56" s="271"/>
      <c r="Z56" s="272"/>
      <c r="AA56" s="242"/>
      <c r="AB56" s="242" t="str">
        <f t="shared" si="21"/>
        <v/>
      </c>
      <c r="AC56" s="269"/>
      <c r="AD56" s="270"/>
      <c r="AE56" s="271"/>
      <c r="AF56" s="272"/>
      <c r="AG56" s="239"/>
      <c r="AH56" s="270"/>
      <c r="AP56" s="197"/>
    </row>
    <row r="57" spans="1:42" ht="15.75" x14ac:dyDescent="0.25">
      <c r="A57" s="256"/>
      <c r="B57" s="240" t="str">
        <f>Référentiel!C95</f>
        <v>Respect des process de traitement</v>
      </c>
      <c r="D57" s="242" t="str">
        <f>F57</f>
        <v/>
      </c>
      <c r="E57" s="241"/>
      <c r="F57" s="243" t="str">
        <f>IFERROR(IF(G71="NON"," ",H57/G57),"")</f>
        <v/>
      </c>
      <c r="G57" s="244" t="e">
        <f>SUM(G58:G68)</f>
        <v>#REF!</v>
      </c>
      <c r="H57" s="245" t="e">
        <f>(IF(G71="NON"," ",(SUM(H58:H68))))</f>
        <v>#REF!</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f t="shared" ref="D58:D68" si="26">IFERROR(H58/G58,"")</f>
        <v>1</v>
      </c>
      <c r="E58" s="248"/>
      <c r="F58" s="249">
        <v>2</v>
      </c>
      <c r="G58" s="250">
        <f>IF(F58="NE","",Référentiel!I96)</f>
        <v>70</v>
      </c>
      <c r="H58" s="251">
        <f>IF(G71="NON","",IF(F58=F9,G58,IF(F58=F10,0,IF(F58=F11,0,IF(F58=F12,"",)))))</f>
        <v>70</v>
      </c>
      <c r="I58" s="242"/>
      <c r="J58" s="242" t="str">
        <f t="shared" ref="J58:J68" si="27">IFERROR(N58/M58,"")</f>
        <v/>
      </c>
      <c r="K58" s="248"/>
      <c r="L58" s="249">
        <v>2</v>
      </c>
      <c r="M58" s="250">
        <f>IF(L58="NE","",Référentiel!I96)</f>
        <v>70</v>
      </c>
      <c r="N58" s="251" t="str">
        <f>IF(M71="NON","",IF(L58=F9,M58,IF(L58=F10,0,IF(L58=F11,0,IF(L58=F12,"",)))))</f>
        <v/>
      </c>
      <c r="O58" s="242"/>
      <c r="P58" s="242" t="str">
        <f t="shared" si="19"/>
        <v/>
      </c>
      <c r="Q58" s="248"/>
      <c r="R58" s="249">
        <v>2</v>
      </c>
      <c r="S58" s="250">
        <f>IF(R58="NE","",Référentiel!I96)</f>
        <v>70</v>
      </c>
      <c r="T58" s="251" t="str">
        <f>IF(S71="NON","",IF(R58=F9,S58,IF(R58=F10,0,IF(R58=F11,0,IF(R58=F12,"",)))))</f>
        <v/>
      </c>
      <c r="U58" s="252"/>
      <c r="V58" s="242" t="str">
        <f t="shared" si="20"/>
        <v/>
      </c>
      <c r="W58" s="248"/>
      <c r="X58" s="249">
        <v>2</v>
      </c>
      <c r="Y58" s="250">
        <f>IF(X58="NE","",Référentiel!I96)</f>
        <v>70</v>
      </c>
      <c r="Z58" s="251" t="str">
        <f>IF(Y71="NON","",IF(X58=F9,Y58,IF(X58=F10,0,IF(X58=F11,0,IF(X58=F12,"",)))))</f>
        <v/>
      </c>
      <c r="AA58" s="242"/>
      <c r="AB58" s="242" t="str">
        <f t="shared" si="21"/>
        <v/>
      </c>
      <c r="AC58" s="248"/>
      <c r="AD58" s="249">
        <v>2</v>
      </c>
      <c r="AE58" s="250">
        <f>IF(AD58="NE","",Référentiel!I96)</f>
        <v>70</v>
      </c>
      <c r="AF58" s="251" t="str">
        <f>IF(AE71="NON","",IF(AD58=F9,AE58,IF(AD58=F10,0,IF(AD58=F11,0,IF(AD58=F12,"",)))))</f>
        <v/>
      </c>
      <c r="AG58" s="253"/>
      <c r="AH58" s="254">
        <f t="shared" ref="AH58:AH68" si="28">IFERROR(AVERAGE(H58,N58,T58,Z58,AF58),"")</f>
        <v>70</v>
      </c>
      <c r="AI58" s="255">
        <f>IFERROR(AVERAGE(D58,J58,P58,V58,AB58),"")</f>
        <v>1</v>
      </c>
      <c r="AP58" s="197"/>
    </row>
    <row r="59" spans="1:42" ht="18" x14ac:dyDescent="0.25">
      <c r="B59" s="247" t="str">
        <f>Référentiel!C97</f>
        <v>Contre Appel</v>
      </c>
      <c r="D59" s="242">
        <f t="shared" si="26"/>
        <v>1</v>
      </c>
      <c r="E59" s="248"/>
      <c r="F59" s="249">
        <v>2</v>
      </c>
      <c r="G59" s="250">
        <f>IF(F59="NE","",Référentiel!I97)</f>
        <v>20</v>
      </c>
      <c r="H59" s="251">
        <f>IF(G71="NON","",IF(F59=F9,G59,IF(F59=F10,0,IF(F59=F11,0,IF(F59=F12,"",)))))</f>
        <v>20</v>
      </c>
      <c r="I59" s="242"/>
      <c r="J59" s="242" t="str">
        <f t="shared" si="27"/>
        <v/>
      </c>
      <c r="K59" s="248"/>
      <c r="L59" s="249">
        <v>2</v>
      </c>
      <c r="M59" s="250">
        <f>IF(L59="NE","",Référentiel!I97)</f>
        <v>20</v>
      </c>
      <c r="N59" s="251" t="str">
        <f>IF(M71="NON","",IF(L59=F9,M59,IF(L59=F10,0,IF(L59=F11,0,IF(L59=F12,"",)))))</f>
        <v/>
      </c>
      <c r="O59" s="242"/>
      <c r="P59" s="242" t="str">
        <f t="shared" si="19"/>
        <v/>
      </c>
      <c r="Q59" s="248"/>
      <c r="R59" s="249">
        <v>2</v>
      </c>
      <c r="S59" s="250">
        <f>IF(R59="NE","",Référentiel!I97)</f>
        <v>20</v>
      </c>
      <c r="T59" s="251" t="str">
        <f>IF(S71="NON","",IF(R59=F9,S59,IF(R59=F10,0,IF(R59=F11,0,IF(R59=F12,"",)))))</f>
        <v/>
      </c>
      <c r="U59" s="252"/>
      <c r="V59" s="242" t="str">
        <f t="shared" si="20"/>
        <v/>
      </c>
      <c r="W59" s="248"/>
      <c r="X59" s="249">
        <v>2</v>
      </c>
      <c r="Y59" s="250">
        <f>IF(X59="NE","",Référentiel!I97)</f>
        <v>20</v>
      </c>
      <c r="Z59" s="251" t="str">
        <f>IF(Y71="NON","",IF(X59=F9,Y59,IF(X59=F10,0,IF(X59=F11,0,IF(X59=F12,"",)))))</f>
        <v/>
      </c>
      <c r="AA59" s="242"/>
      <c r="AB59" s="242" t="str">
        <f t="shared" si="21"/>
        <v/>
      </c>
      <c r="AC59" s="248"/>
      <c r="AD59" s="249">
        <v>2</v>
      </c>
      <c r="AE59" s="250">
        <f>IF(AD59="NE","",Référentiel!I97)</f>
        <v>20</v>
      </c>
      <c r="AF59" s="251" t="str">
        <f>IF(AE71="NON","",IF(AD59=F9,AE59,IF(AD59=F10,0,IF(AD59=F11,0,IF(AD59=F12,"",)))))</f>
        <v/>
      </c>
      <c r="AG59" s="253"/>
      <c r="AH59" s="254">
        <f t="shared" si="28"/>
        <v>20</v>
      </c>
      <c r="AI59" s="255">
        <f t="shared" ref="AI59:AI68" si="29">IFERROR(AVERAGE(D59,J59,P59,V59,AB59),"")</f>
        <v>1</v>
      </c>
      <c r="AP59" s="197"/>
    </row>
    <row r="60" spans="1:42" ht="18" hidden="1" x14ac:dyDescent="0.25">
      <c r="B60" s="247">
        <f>Référentiel!C98</f>
        <v>0</v>
      </c>
      <c r="D60" s="242" t="str">
        <f t="shared" si="26"/>
        <v/>
      </c>
      <c r="E60" s="248"/>
      <c r="F60" s="249">
        <v>2</v>
      </c>
      <c r="G60" s="250">
        <f>IF(F60="NE","",Référentiel!I98)</f>
        <v>0</v>
      </c>
      <c r="H60" s="251">
        <f>IF(G71="NON","",IF(F60=F9,G60,IF(F60=F10,0,IF(F60=F11,0,IF(F60=F12,"",)))))</f>
        <v>0</v>
      </c>
      <c r="I60" s="242"/>
      <c r="J60" s="242" t="str">
        <f t="shared" si="27"/>
        <v/>
      </c>
      <c r="K60" s="248"/>
      <c r="L60" s="249">
        <v>2</v>
      </c>
      <c r="M60" s="250">
        <f>IF(L60="NE","",Référentiel!I98)</f>
        <v>0</v>
      </c>
      <c r="N60" s="251" t="str">
        <f>IF(M71="NON","",IF(L60=F9,M60,IF(L60=F10,0,IF(L60=F11,0,IF(L60=F12,"",)))))</f>
        <v/>
      </c>
      <c r="O60" s="242"/>
      <c r="P60" s="242" t="str">
        <f t="shared" si="19"/>
        <v/>
      </c>
      <c r="Q60" s="248"/>
      <c r="R60" s="249">
        <v>2</v>
      </c>
      <c r="S60" s="250">
        <f>IF(R60="NE","",Référentiel!I98)</f>
        <v>0</v>
      </c>
      <c r="T60" s="251" t="str">
        <f>IF(S71="NON","",IF(R60=F9,S60,IF(R60=F10,0,IF(R60=F11,0,IF(R60=F12,"",)))))</f>
        <v/>
      </c>
      <c r="U60" s="252"/>
      <c r="V60" s="242" t="str">
        <f t="shared" si="20"/>
        <v/>
      </c>
      <c r="W60" s="248"/>
      <c r="X60" s="249">
        <v>2</v>
      </c>
      <c r="Y60" s="250">
        <f>IF(X60="NE","",Référentiel!I98)</f>
        <v>0</v>
      </c>
      <c r="Z60" s="251" t="str">
        <f>IF(Y71="NON","",IF(X60=F9,Y60,IF(X60=F10,0,IF(X60=F11,0,IF(X60=F12,"",)))))</f>
        <v/>
      </c>
      <c r="AA60" s="242"/>
      <c r="AB60" s="242" t="str">
        <f t="shared" si="21"/>
        <v/>
      </c>
      <c r="AC60" s="248"/>
      <c r="AD60" s="249">
        <v>2</v>
      </c>
      <c r="AE60" s="250">
        <f>IF(AD60="NE","",Référentiel!I98)</f>
        <v>0</v>
      </c>
      <c r="AF60" s="251" t="str">
        <f>IF(AE71="NON","",IF(AD60=F9,AE60,IF(AD60=F10,0,IF(AD60=F11,0,IF(AD60=F12,"",)))))</f>
        <v/>
      </c>
      <c r="AG60" s="253"/>
      <c r="AH60" s="254">
        <f t="shared" si="28"/>
        <v>0</v>
      </c>
      <c r="AI60" s="255" t="str">
        <f t="shared" si="29"/>
        <v/>
      </c>
      <c r="AP60" s="197"/>
    </row>
    <row r="61" spans="1:42" ht="18" x14ac:dyDescent="0.25">
      <c r="B61" s="247" t="str">
        <f>Référentiel!C99</f>
        <v>Rappel</v>
      </c>
      <c r="D61" s="242">
        <f t="shared" si="26"/>
        <v>1</v>
      </c>
      <c r="E61" s="248"/>
      <c r="F61" s="249">
        <v>2</v>
      </c>
      <c r="G61" s="250">
        <f>IF(F61="NE","",Référentiel!I99)</f>
        <v>20</v>
      </c>
      <c r="H61" s="251">
        <f>IF(G71="NON","",IF(F61=F9,G61,IF(F61=F10,0,IF(F61=F11,0,IF(F61=F12,"",)))))</f>
        <v>20</v>
      </c>
      <c r="I61" s="242"/>
      <c r="J61" s="242" t="str">
        <f t="shared" si="27"/>
        <v/>
      </c>
      <c r="K61" s="248"/>
      <c r="L61" s="249">
        <v>2</v>
      </c>
      <c r="M61" s="250">
        <f>IF(L61="NE","",Référentiel!I99)</f>
        <v>20</v>
      </c>
      <c r="N61" s="251" t="str">
        <f>IF(M71="NON","",IF(L61=F9,M61,IF(L61=F10,0,IF(L11=F14,0,IF(L61=F12,"",)))))</f>
        <v/>
      </c>
      <c r="O61" s="242"/>
      <c r="P61" s="242" t="str">
        <f t="shared" si="19"/>
        <v/>
      </c>
      <c r="Q61" s="248"/>
      <c r="R61" s="249">
        <v>2</v>
      </c>
      <c r="S61" s="250">
        <f>IF(R61="NE","",Référentiel!I99)</f>
        <v>20</v>
      </c>
      <c r="T61" s="251" t="str">
        <f>IF(S71="NON","",IF(R61=F9,S61,IF(R61=F10,0,IF(R61=F11,0,IF(R61=F12,"",)))))</f>
        <v/>
      </c>
      <c r="U61" s="252"/>
      <c r="V61" s="242" t="str">
        <f t="shared" si="20"/>
        <v/>
      </c>
      <c r="W61" s="248"/>
      <c r="X61" s="249">
        <v>2</v>
      </c>
      <c r="Y61" s="250">
        <f>IF(X61="NE","",Référentiel!I99)</f>
        <v>20</v>
      </c>
      <c r="Z61" s="251" t="str">
        <f>IF(Y71="NON","",IF(X61=F9,Y61,IF(X61=F10,0,IF(X61=F11,0,IF(X61=F12,"",)))))</f>
        <v/>
      </c>
      <c r="AA61" s="242"/>
      <c r="AB61" s="242" t="str">
        <f t="shared" si="21"/>
        <v/>
      </c>
      <c r="AC61" s="248"/>
      <c r="AD61" s="249">
        <v>2</v>
      </c>
      <c r="AE61" s="250">
        <f>IF(AD61="NE","",Référentiel!I99)</f>
        <v>20</v>
      </c>
      <c r="AF61" s="251" t="str">
        <f>IF(AE71="NON","",IF(AD61=F9,AE61,IF(AD61=F10,0,IF(AD61=F11,0,IF(AD61=F12,"",)))))</f>
        <v/>
      </c>
      <c r="AG61" s="253"/>
      <c r="AH61" s="254">
        <f t="shared" si="28"/>
        <v>20</v>
      </c>
      <c r="AI61" s="255">
        <f t="shared" si="29"/>
        <v>1</v>
      </c>
      <c r="AP61" s="197"/>
    </row>
    <row r="62" spans="1:42" ht="18" x14ac:dyDescent="0.25">
      <c r="B62" s="247" t="str">
        <f>Référentiel!C100</f>
        <v>Traçage de la demande dans le SI</v>
      </c>
      <c r="D62" s="242">
        <f t="shared" si="26"/>
        <v>1</v>
      </c>
      <c r="E62" s="248"/>
      <c r="F62" s="249">
        <v>2</v>
      </c>
      <c r="G62" s="250">
        <f>IF(F62="NE","",Référentiel!I100)</f>
        <v>70</v>
      </c>
      <c r="H62" s="251">
        <f>IF(G71="NON","",IF(F62=F9,G62,IF(F62=F10,0,IF(F62=F11,0,IF(F62=F12,"",)))))</f>
        <v>70</v>
      </c>
      <c r="I62" s="242"/>
      <c r="J62" s="242" t="str">
        <f t="shared" si="27"/>
        <v/>
      </c>
      <c r="K62" s="248"/>
      <c r="L62" s="249">
        <v>2</v>
      </c>
      <c r="M62" s="250">
        <f>IF(L62="NE","",Référentiel!I100)</f>
        <v>70</v>
      </c>
      <c r="N62" s="251" t="str">
        <f>IF(M71="NON","",IF(L62=F9,M62,IF(L62=F10,0,IF(L62=F11,0,IF(L62=F12,"",)))))</f>
        <v/>
      </c>
      <c r="O62" s="242"/>
      <c r="P62" s="242" t="str">
        <f t="shared" si="19"/>
        <v/>
      </c>
      <c r="Q62" s="248"/>
      <c r="R62" s="249">
        <v>2</v>
      </c>
      <c r="S62" s="250">
        <f>IF(R62="NE","",Référentiel!I100)</f>
        <v>70</v>
      </c>
      <c r="T62" s="251" t="str">
        <f>IF(S71="NON","",IF(R62=F9,S62,IF(R62=F10,0,IF(R62=F11,0,IF(R62=F12,"",)))))</f>
        <v/>
      </c>
      <c r="U62" s="252"/>
      <c r="V62" s="242" t="str">
        <f t="shared" si="20"/>
        <v/>
      </c>
      <c r="W62" s="248"/>
      <c r="X62" s="249">
        <v>2</v>
      </c>
      <c r="Y62" s="250">
        <f>IF(X62="NE","",Référentiel!I100)</f>
        <v>70</v>
      </c>
      <c r="Z62" s="251" t="str">
        <f>IF(Y71="NON","",IF(X62=F9,Y62,IF(X62=F10,0,IF(X62=F11,0,IF(X62=F12,"",)))))</f>
        <v/>
      </c>
      <c r="AA62" s="242"/>
      <c r="AB62" s="242" t="str">
        <f t="shared" si="21"/>
        <v/>
      </c>
      <c r="AC62" s="248"/>
      <c r="AD62" s="249">
        <v>2</v>
      </c>
      <c r="AE62" s="250">
        <f>IF(AD62="NE","",Référentiel!I100)</f>
        <v>70</v>
      </c>
      <c r="AF62" s="251" t="str">
        <f>IF(AE71="NON","",IF(AD62=F9,AE62,IF(AD62=F10,0,IF(AD62=F11,0,IF(AD62=F12,"",)))))</f>
        <v/>
      </c>
      <c r="AG62" s="253"/>
      <c r="AH62" s="254">
        <f t="shared" si="28"/>
        <v>70</v>
      </c>
      <c r="AI62" s="255">
        <f t="shared" si="29"/>
        <v>1</v>
      </c>
      <c r="AP62" s="197"/>
    </row>
    <row r="63" spans="1:42" ht="18" hidden="1" x14ac:dyDescent="0.25">
      <c r="B63" s="247">
        <f>Référentiel!C101</f>
        <v>0</v>
      </c>
      <c r="D63" s="242" t="str">
        <f t="shared" si="26"/>
        <v/>
      </c>
      <c r="E63" s="248"/>
      <c r="F63" s="249">
        <v>2</v>
      </c>
      <c r="G63" s="250">
        <f>IF(F63="NE","",Référentiel!I101)</f>
        <v>0</v>
      </c>
      <c r="H63" s="251">
        <f>IF(G71="NON","",IF(F63=F9,G63,IF(F63=F10,0,IF(F63=F11,0,IF(F63=F12,"",)))))</f>
        <v>0</v>
      </c>
      <c r="I63" s="242"/>
      <c r="J63" s="242" t="str">
        <f t="shared" si="27"/>
        <v/>
      </c>
      <c r="K63" s="248"/>
      <c r="L63" s="249">
        <v>2</v>
      </c>
      <c r="M63" s="250">
        <f>IF(L63="NE","",Référentiel!I101)</f>
        <v>0</v>
      </c>
      <c r="N63" s="251" t="str">
        <f>IF(M71="NON","",IF(L63=F9,M63,IF(L63=F10,0,IF(L63=F11,0,IF(L63=F12,"",)))))</f>
        <v/>
      </c>
      <c r="O63" s="242"/>
      <c r="P63" s="242" t="str">
        <f t="shared" si="19"/>
        <v/>
      </c>
      <c r="Q63" s="248"/>
      <c r="R63" s="249">
        <v>2</v>
      </c>
      <c r="S63" s="250">
        <f>IF(R63="NE","",Référentiel!I101)</f>
        <v>0</v>
      </c>
      <c r="T63" s="251" t="str">
        <f>IF(S71="NON","",IF(R63=F9,S63,IF(R63=F10,0,IF(R63=F11,0,IF(R63=F12,"",)))))</f>
        <v/>
      </c>
      <c r="U63" s="252"/>
      <c r="V63" s="242" t="str">
        <f t="shared" si="20"/>
        <v/>
      </c>
      <c r="W63" s="248"/>
      <c r="X63" s="249">
        <v>2</v>
      </c>
      <c r="Y63" s="250">
        <f>IF(X63="NE","",Référentiel!I101)</f>
        <v>0</v>
      </c>
      <c r="Z63" s="251" t="str">
        <f>IF(Y71="NON","",IF(X63=F9,Y63,IF(X63=F10,0,IF(X63=F11,0,IF(X63=F12,"",)))))</f>
        <v/>
      </c>
      <c r="AA63" s="242"/>
      <c r="AB63" s="242" t="str">
        <f t="shared" si="21"/>
        <v/>
      </c>
      <c r="AC63" s="248"/>
      <c r="AD63" s="249">
        <v>2</v>
      </c>
      <c r="AE63" s="250">
        <f>IF(AD63="NE","",Référentiel!I101)</f>
        <v>0</v>
      </c>
      <c r="AF63" s="251" t="str">
        <f>IF(AE71="NON","",IF(AD63=F9,AE63,IF(AD63=F10,0,IF(AD63=F11,0,IF(AD63=F12,"",)))))</f>
        <v/>
      </c>
      <c r="AG63" s="253"/>
      <c r="AH63" s="254">
        <f t="shared" si="28"/>
        <v>0</v>
      </c>
      <c r="AI63" s="255" t="str">
        <f t="shared" si="29"/>
        <v/>
      </c>
      <c r="AP63" s="197"/>
    </row>
    <row r="64" spans="1:42" ht="18" x14ac:dyDescent="0.25">
      <c r="B64" s="247" t="str">
        <f>Référentiel!C102</f>
        <v>Traçage adapté à la demande</v>
      </c>
      <c r="D64" s="242">
        <f t="shared" si="26"/>
        <v>1</v>
      </c>
      <c r="E64" s="248"/>
      <c r="F64" s="249">
        <v>2</v>
      </c>
      <c r="G64" s="250">
        <f>IF(F64="NE","",Référentiel!I102)</f>
        <v>50</v>
      </c>
      <c r="H64" s="251">
        <f>IF(G71="NON","",IF(F64=F9,G64,IF(F64=F10,0,IF(F64=F11,0,IF(F64=F12,"",)))))</f>
        <v>50</v>
      </c>
      <c r="I64" s="242"/>
      <c r="J64" s="242" t="str">
        <f t="shared" si="27"/>
        <v/>
      </c>
      <c r="K64" s="248"/>
      <c r="L64" s="249">
        <v>2</v>
      </c>
      <c r="M64" s="250">
        <f>IF(L64="NE","",Référentiel!I102)</f>
        <v>50</v>
      </c>
      <c r="N64" s="251" t="str">
        <f>IF(M71="NON","",IF(L64=F9,M64,IF(L64=F10,0,IF(L64=F11,0,IF(L64=F12,"",)))))</f>
        <v/>
      </c>
      <c r="O64" s="242"/>
      <c r="P64" s="242" t="str">
        <f t="shared" si="19"/>
        <v/>
      </c>
      <c r="Q64" s="248"/>
      <c r="R64" s="249">
        <v>2</v>
      </c>
      <c r="S64" s="250">
        <f>IF(R64="NE","",Référentiel!I102)</f>
        <v>50</v>
      </c>
      <c r="T64" s="251" t="str">
        <f>IF(S71="NON","",IF(R64=F9,S64,IF(R64=F10,0,IF(R64=F11,0,IF(R64=F12,"",)))))</f>
        <v/>
      </c>
      <c r="U64" s="252"/>
      <c r="V64" s="242" t="str">
        <f t="shared" si="20"/>
        <v/>
      </c>
      <c r="W64" s="248"/>
      <c r="X64" s="249">
        <v>2</v>
      </c>
      <c r="Y64" s="250">
        <f>IF(X64="NE","",Référentiel!I102)</f>
        <v>50</v>
      </c>
      <c r="Z64" s="251" t="str">
        <f>IF(Y71="NON","",IF(X64=F9,Y64,IF(X64=F10,0,IF(X64=F11,0,IF(X64=F12,"",)))))</f>
        <v/>
      </c>
      <c r="AA64" s="242"/>
      <c r="AB64" s="242" t="str">
        <f t="shared" si="21"/>
        <v/>
      </c>
      <c r="AC64" s="248"/>
      <c r="AD64" s="249">
        <v>2</v>
      </c>
      <c r="AE64" s="250">
        <f>IF(AD64="NE","",Référentiel!I102)</f>
        <v>50</v>
      </c>
      <c r="AF64" s="251" t="str">
        <f>IF(AE71="NON","",IF(AD64=F9,AE64,IF(AD64=F10,0,IF(AD64=F11,0,IF(AD64=F12,"",)))))</f>
        <v/>
      </c>
      <c r="AG64" s="253"/>
      <c r="AH64" s="254">
        <f t="shared" si="28"/>
        <v>50</v>
      </c>
      <c r="AI64" s="255">
        <f t="shared" si="29"/>
        <v>1</v>
      </c>
      <c r="AP64" s="197"/>
    </row>
    <row r="65" spans="1:42" ht="24.75" customHeight="1" x14ac:dyDescent="0.25">
      <c r="B65" s="247" t="e">
        <f>Référentiel!#REF!</f>
        <v>#REF!</v>
      </c>
      <c r="D65" s="242" t="str">
        <f t="shared" si="26"/>
        <v/>
      </c>
      <c r="E65" s="248"/>
      <c r="F65" s="249">
        <v>2</v>
      </c>
      <c r="G65" s="250" t="e">
        <f>IF(F65="NE","",Référentiel!#REF!)</f>
        <v>#REF!</v>
      </c>
      <c r="H65" s="251" t="e">
        <f>IF(G71="NON","",IF(F65=F9,G65,IF(F65=F10,0,IF(F65=F11,0,IF(F65=F12,"",)))))</f>
        <v>#REF!</v>
      </c>
      <c r="I65" s="242"/>
      <c r="J65" s="242" t="str">
        <f t="shared" si="27"/>
        <v/>
      </c>
      <c r="K65" s="248"/>
      <c r="L65" s="249">
        <v>2</v>
      </c>
      <c r="M65" s="250" t="e">
        <f>IF(L65="NE","",Référentiel!#REF!)</f>
        <v>#REF!</v>
      </c>
      <c r="N65" s="251" t="str">
        <f>IF(M71="NON","",IF(L65=F9,M65,IF(L65=F10,0,IF(L65=F11,0,IF(L65=F12,"",)))))</f>
        <v/>
      </c>
      <c r="O65" s="242"/>
      <c r="P65" s="242" t="str">
        <f t="shared" si="19"/>
        <v/>
      </c>
      <c r="Q65" s="248"/>
      <c r="R65" s="249">
        <v>2</v>
      </c>
      <c r="S65" s="250" t="e">
        <f>IF(R65="NE","",Référentiel!#REF!)</f>
        <v>#REF!</v>
      </c>
      <c r="T65" s="251" t="str">
        <f>IF(S71="NON","",IF(R65=F9,S65,IF(R65=F10,0,IF(R65=F11,0,IF(R65=F12,"",)))))</f>
        <v/>
      </c>
      <c r="U65" s="252"/>
      <c r="V65" s="242" t="str">
        <f t="shared" si="20"/>
        <v/>
      </c>
      <c r="W65" s="248"/>
      <c r="X65" s="249">
        <v>2</v>
      </c>
      <c r="Y65" s="250" t="e">
        <f>IF(X65="NE","",Référentiel!#REF!)</f>
        <v>#REF!</v>
      </c>
      <c r="Z65" s="251" t="str">
        <f>IF(Y71="NON","",IF(X65=F9,Y65,IF(X65=F10,0,IF(X65=F11,0,IF(X65=F12,"",)))))</f>
        <v/>
      </c>
      <c r="AA65" s="242"/>
      <c r="AB65" s="242" t="str">
        <f t="shared" si="21"/>
        <v/>
      </c>
      <c r="AC65" s="248"/>
      <c r="AD65" s="249">
        <v>2</v>
      </c>
      <c r="AE65" s="250" t="e">
        <f>IF(AD65="NE","",Référentiel!#REF!)</f>
        <v>#REF!</v>
      </c>
      <c r="AF65" s="251" t="str">
        <f>IF(AE71="NON","",IF(AD65=F9,AE65,IF(AD65=F10,0,IF(AD65=F11,0,IF(AD65=F12,"",)))))</f>
        <v/>
      </c>
      <c r="AG65" s="253"/>
      <c r="AH65" s="254" t="str">
        <f t="shared" si="28"/>
        <v/>
      </c>
      <c r="AI65" s="255" t="str">
        <f>IFERROR(AVERAGE(D65,J65,P65,V65,AB65),"")</f>
        <v/>
      </c>
      <c r="AP65" s="197"/>
    </row>
    <row r="66" spans="1:42" ht="21" customHeight="1" x14ac:dyDescent="0.25">
      <c r="B66" s="247" t="e">
        <f>Référentiel!#REF!</f>
        <v>#REF!</v>
      </c>
      <c r="D66" s="242" t="str">
        <f t="shared" si="26"/>
        <v/>
      </c>
      <c r="E66" s="248"/>
      <c r="F66" s="249">
        <v>2</v>
      </c>
      <c r="G66" s="250" t="e">
        <f>IF(F66="NE","",Référentiel!#REF!)</f>
        <v>#REF!</v>
      </c>
      <c r="H66" s="251" t="e">
        <f>IF(G71="NON","",IF(F66=F9,G66,IF(F66=F10,0,IF(F66=F11,0,IF(F66=F12,"",)))))</f>
        <v>#REF!</v>
      </c>
      <c r="I66" s="242"/>
      <c r="J66" s="242" t="str">
        <f t="shared" si="27"/>
        <v/>
      </c>
      <c r="K66" s="248"/>
      <c r="L66" s="249">
        <v>2</v>
      </c>
      <c r="M66" s="250" t="e">
        <f>IF(L66="NE","",Référentiel!#REF!)</f>
        <v>#REF!</v>
      </c>
      <c r="N66" s="251" t="str">
        <f>IF(M71="NON","",IF(L66=F9,M66,IF(L66=F10,0,IF(L66=F11,0,IF(L66=F12,"",)))))</f>
        <v/>
      </c>
      <c r="O66" s="242"/>
      <c r="P66" s="242" t="str">
        <f t="shared" si="19"/>
        <v/>
      </c>
      <c r="Q66" s="248"/>
      <c r="R66" s="249">
        <v>2</v>
      </c>
      <c r="S66" s="250" t="e">
        <f>IF(R66="NE","",Référentiel!#REF!)</f>
        <v>#REF!</v>
      </c>
      <c r="T66" s="251" t="str">
        <f>IF(S71="NON","",IF(R66=F9,S66,IF(R66=F10,0,IF(R66=F11,0,IF(R66=F12,"",)))))</f>
        <v/>
      </c>
      <c r="U66" s="252"/>
      <c r="V66" s="242" t="str">
        <f t="shared" si="20"/>
        <v/>
      </c>
      <c r="W66" s="248"/>
      <c r="X66" s="249">
        <v>2</v>
      </c>
      <c r="Y66" s="250" t="e">
        <f>IF(X66="NE","",Référentiel!#REF!)</f>
        <v>#REF!</v>
      </c>
      <c r="Z66" s="251" t="str">
        <f>IF(Y71="NON","",IF(X66=F9,Y66,IF(X66=F10,0,IF(X66=F11,0,IF(X66=F12,"",)))))</f>
        <v/>
      </c>
      <c r="AA66" s="242"/>
      <c r="AB66" s="242" t="str">
        <f t="shared" si="21"/>
        <v/>
      </c>
      <c r="AC66" s="248"/>
      <c r="AD66" s="249">
        <v>2</v>
      </c>
      <c r="AE66" s="250" t="e">
        <f>IF(AD66="NE","",Référentiel!#REF!)</f>
        <v>#REF!</v>
      </c>
      <c r="AF66" s="251" t="str">
        <f>IF(AE71="NON","",IF(AD66=F9,AE66,IF(AD66=F10,0,IF(AD66=F11,0,IF(AD66=F12,"",)))))</f>
        <v/>
      </c>
      <c r="AG66" s="253"/>
      <c r="AH66" s="254" t="str">
        <f t="shared" si="28"/>
        <v/>
      </c>
      <c r="AI66" s="255" t="str">
        <f t="shared" si="29"/>
        <v/>
      </c>
      <c r="AP66" s="197"/>
    </row>
    <row r="67" spans="1:42" ht="21" customHeight="1" x14ac:dyDescent="0.25">
      <c r="B67" s="247" t="str">
        <f>Référentiel!C103</f>
        <v>Respect des engagements pris</v>
      </c>
      <c r="D67" s="242">
        <f t="shared" si="26"/>
        <v>1</v>
      </c>
      <c r="E67" s="248"/>
      <c r="F67" s="249">
        <v>2</v>
      </c>
      <c r="G67" s="250">
        <f>IF(F67="NE","",Référentiel!I103)</f>
        <v>30</v>
      </c>
      <c r="H67" s="251">
        <f>IF(G71="NON","",IF(F67=F9,G67,IF(F67=F10,0,IF(F67=F11,0,IF(F67=F12,"",)))))</f>
        <v>30</v>
      </c>
      <c r="I67" s="242"/>
      <c r="J67" s="242" t="str">
        <f t="shared" si="27"/>
        <v/>
      </c>
      <c r="K67" s="248"/>
      <c r="L67" s="249">
        <v>2</v>
      </c>
      <c r="M67" s="250">
        <f>IF(L67="NE","",Référentiel!I103)</f>
        <v>30</v>
      </c>
      <c r="N67" s="251" t="str">
        <f>IF(M71="NON","",IF(L67=F9,M67,IF(L67=F10,0,IF(L67=F11,0,IF(L67=F12,"",)))))</f>
        <v/>
      </c>
      <c r="O67" s="242"/>
      <c r="P67" s="242" t="str">
        <f t="shared" si="19"/>
        <v/>
      </c>
      <c r="Q67" s="248"/>
      <c r="R67" s="249">
        <v>2</v>
      </c>
      <c r="S67" s="250">
        <f>IF(R67="NE","",Référentiel!I103)</f>
        <v>30</v>
      </c>
      <c r="T67" s="251" t="str">
        <f>IF(S71="NON","",IF(R67=F9,S67,IF(R67=F10,0,IF(R67=F11,0,IF(R67=F12,"",)))))</f>
        <v/>
      </c>
      <c r="U67" s="252"/>
      <c r="V67" s="242" t="str">
        <f t="shared" si="20"/>
        <v/>
      </c>
      <c r="W67" s="248"/>
      <c r="X67" s="249">
        <v>2</v>
      </c>
      <c r="Y67" s="250">
        <f>IF(X67="NE","",Référentiel!I103)</f>
        <v>30</v>
      </c>
      <c r="Z67" s="251" t="str">
        <f>IF(Y71="NON","",IF(X67=F9,Y67,IF(X67=F10,0,IF(X67=F11,0,IF(X67=F12,"",)))))</f>
        <v/>
      </c>
      <c r="AA67" s="242"/>
      <c r="AB67" s="242" t="str">
        <f t="shared" si="21"/>
        <v/>
      </c>
      <c r="AC67" s="248"/>
      <c r="AD67" s="249">
        <v>2</v>
      </c>
      <c r="AE67" s="250">
        <f>IF(AD67="NE","",Référentiel!I103)</f>
        <v>30</v>
      </c>
      <c r="AF67" s="251" t="str">
        <f>IF(AE71="NON","",IF(AD67=F9,AE67,IF(AD67=F10,0,IF(AD67=F11,0,IF(AD67=F12,"",)))))</f>
        <v/>
      </c>
      <c r="AG67" s="253"/>
      <c r="AH67" s="254">
        <f t="shared" si="28"/>
        <v>30</v>
      </c>
      <c r="AI67" s="255">
        <f t="shared" si="29"/>
        <v>1</v>
      </c>
      <c r="AP67" s="197"/>
    </row>
    <row r="68" spans="1:42" ht="25.5" customHeight="1" x14ac:dyDescent="0.25">
      <c r="B68" s="247" t="str">
        <f>Référentiel!C104</f>
        <v>Clarté des commentaires</v>
      </c>
      <c r="D68" s="242">
        <f t="shared" si="26"/>
        <v>1</v>
      </c>
      <c r="E68" s="248"/>
      <c r="F68" s="249">
        <v>2</v>
      </c>
      <c r="G68" s="250">
        <f>IF(F68="NE","",Référentiel!I104)</f>
        <v>30</v>
      </c>
      <c r="H68" s="251">
        <f>IF(G71="NON","",IF(F68=F9,G68,IF(F68=F10,0,IF(F68=F11,0,IF(F68=F12,"",)))))</f>
        <v>30</v>
      </c>
      <c r="I68" s="242"/>
      <c r="J68" s="242" t="str">
        <f t="shared" si="27"/>
        <v/>
      </c>
      <c r="K68" s="248"/>
      <c r="L68" s="249">
        <v>2</v>
      </c>
      <c r="M68" s="250">
        <f>IF(L68="NE","",Référentiel!I104)</f>
        <v>30</v>
      </c>
      <c r="N68" s="251" t="str">
        <f>IF(M71="NON","",IF(L68=F9,M68,IF(L68=F10,0,IF(L68=F11,0,IF(L68=F12,"",)))))</f>
        <v/>
      </c>
      <c r="O68" s="242"/>
      <c r="P68" s="242" t="str">
        <f t="shared" si="19"/>
        <v/>
      </c>
      <c r="Q68" s="248"/>
      <c r="R68" s="249">
        <v>2</v>
      </c>
      <c r="S68" s="250">
        <f>IF(R68="NE","",Référentiel!I104)</f>
        <v>30</v>
      </c>
      <c r="T68" s="251" t="str">
        <f>IF(S71="NON","",IF(R68=F9,S68,IF(R68=F10,0,IF(R68=F11,0,IF(R68=F12,"",)))))</f>
        <v/>
      </c>
      <c r="U68" s="252"/>
      <c r="V68" s="242" t="str">
        <f t="shared" si="20"/>
        <v/>
      </c>
      <c r="W68" s="248"/>
      <c r="X68" s="249">
        <v>2</v>
      </c>
      <c r="Y68" s="250">
        <f>IF(X68="NE","",Référentiel!I104)</f>
        <v>30</v>
      </c>
      <c r="Z68" s="251" t="str">
        <f>IF(Y71="NON","",IF(X68=F9,Y68,IF(X68=F10,0,IF(X68=F11,0,IF(X68=F12,"",)))))</f>
        <v/>
      </c>
      <c r="AA68" s="242"/>
      <c r="AB68" s="242" t="str">
        <f t="shared" si="21"/>
        <v/>
      </c>
      <c r="AC68" s="248"/>
      <c r="AD68" s="249">
        <v>2</v>
      </c>
      <c r="AE68" s="250">
        <f>IF(AD68="NE","",Référentiel!I104)</f>
        <v>30</v>
      </c>
      <c r="AF68" s="251" t="str">
        <f>IF(AE71="NON","",IF(AD68=F9,AE68,IF(AD68=F10,0,IF(AD68=F11,0,IF(AD68=F12,"",)))))</f>
        <v/>
      </c>
      <c r="AG68" s="253"/>
      <c r="AH68" s="254">
        <f t="shared" si="28"/>
        <v>30</v>
      </c>
      <c r="AI68" s="255">
        <f t="shared" si="29"/>
        <v>1</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SUM(Y22:Y26,Y29:Y33,Y36:Y37,Y40:Y45,Y48:Y55,Y58:Y68)</f>
        <v>#REF!</v>
      </c>
      <c r="Z69" s="198"/>
      <c r="AA69" s="242"/>
      <c r="AB69" s="248"/>
      <c r="AC69" s="248"/>
      <c r="AD69" s="331"/>
      <c r="AE69" s="332" t="e">
        <f>SUM(AE22:AE26,AE29:AE33,AE36:AE37,AE40:AE45,AE48:AE55,AE58:AE68)</f>
        <v>#REF!</v>
      </c>
      <c r="AF69" s="198"/>
      <c r="AG69" s="253"/>
      <c r="AH69" s="433"/>
      <c r="AI69" s="434"/>
      <c r="AP69" s="197"/>
    </row>
    <row r="70" spans="1:42" ht="15.75" x14ac:dyDescent="0.25">
      <c r="B70" s="268"/>
      <c r="C70" s="269"/>
      <c r="D70" s="269"/>
      <c r="E70" s="269"/>
      <c r="F70" s="270"/>
      <c r="G70" s="273" t="e">
        <f>SUM(H21,H28,H35,H39,H47,H57)</f>
        <v>#REF!</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f>SUM(Z21,Z28,Z35,Z39,Z47,Z57)</f>
        <v>0</v>
      </c>
      <c r="Z70" s="275"/>
      <c r="AA70" s="274"/>
      <c r="AB70" s="269"/>
      <c r="AC70" s="269"/>
      <c r="AD70" s="270"/>
      <c r="AE70" s="273">
        <f>SUM(AF21,AF28,AF35,AF39,AF47,AF57)</f>
        <v>0</v>
      </c>
      <c r="AF70" s="275"/>
      <c r="AG70" s="239"/>
      <c r="AH70" s="435"/>
      <c r="AI70" s="436"/>
      <c r="AP70" s="197"/>
    </row>
    <row r="71" spans="1:42" ht="15.75" x14ac:dyDescent="0.25">
      <c r="B71" s="267" t="s">
        <v>228</v>
      </c>
      <c r="C71" s="276"/>
      <c r="D71" s="276"/>
      <c r="E71" s="276"/>
      <c r="F71" s="277" t="e">
        <f>IF(G71="NON"," ",IF(F69="SI",0,G70/G69))</f>
        <v>#REF!</v>
      </c>
      <c r="G71" s="278" t="s">
        <v>44</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D92:AJ92"/>
    <mergeCell ref="AD93:AJ93"/>
    <mergeCell ref="AD94:AJ94"/>
    <mergeCell ref="AD95:AJ95"/>
    <mergeCell ref="B90:C90"/>
    <mergeCell ref="AD87:AJ87"/>
    <mergeCell ref="AD88:AJ88"/>
    <mergeCell ref="AD89:AJ89"/>
    <mergeCell ref="AD90:AJ90"/>
    <mergeCell ref="AD91:AJ91"/>
    <mergeCell ref="W87:AC87"/>
    <mergeCell ref="W88:AC88"/>
    <mergeCell ref="W89:AC89"/>
    <mergeCell ref="W90:AC90"/>
    <mergeCell ref="W91:AC91"/>
    <mergeCell ref="N91:V91"/>
    <mergeCell ref="F94:M94"/>
    <mergeCell ref="N94:T94"/>
    <mergeCell ref="F95:M95"/>
    <mergeCell ref="N95:V95"/>
    <mergeCell ref="F92:M92"/>
    <mergeCell ref="F93:M93"/>
    <mergeCell ref="N92:T92"/>
    <mergeCell ref="N93:V93"/>
    <mergeCell ref="F90:M90"/>
    <mergeCell ref="B95:C95"/>
    <mergeCell ref="B92:C92"/>
    <mergeCell ref="B94:C94"/>
    <mergeCell ref="B91:C91"/>
    <mergeCell ref="B93:C93"/>
    <mergeCell ref="F91:M91"/>
    <mergeCell ref="B89:C89"/>
    <mergeCell ref="W92:AC92"/>
    <mergeCell ref="W93:AC93"/>
    <mergeCell ref="W94:AC94"/>
    <mergeCell ref="W95:AC95"/>
    <mergeCell ref="B87:C87"/>
    <mergeCell ref="B88:C88"/>
    <mergeCell ref="N87:V87"/>
    <mergeCell ref="N88:V88"/>
    <mergeCell ref="N89:V89"/>
    <mergeCell ref="L84:M84"/>
    <mergeCell ref="S81:AJ81"/>
    <mergeCell ref="S80:AJ80"/>
    <mergeCell ref="N83:R83"/>
    <mergeCell ref="N84:R84"/>
    <mergeCell ref="F87:M87"/>
    <mergeCell ref="F88:M88"/>
    <mergeCell ref="F89:M89"/>
    <mergeCell ref="C84:G84"/>
    <mergeCell ref="C83:G83"/>
    <mergeCell ref="B81:F81"/>
    <mergeCell ref="B80:F80"/>
    <mergeCell ref="AH20:AI20"/>
    <mergeCell ref="AH18:AI19"/>
    <mergeCell ref="G80:O80"/>
    <mergeCell ref="G81:O81"/>
    <mergeCell ref="L83:M83"/>
    <mergeCell ref="Z83:AD83"/>
    <mergeCell ref="Z84:AD84"/>
    <mergeCell ref="S83:T83"/>
    <mergeCell ref="S84:T84"/>
    <mergeCell ref="W83:Y83"/>
    <mergeCell ref="W84:Y84"/>
    <mergeCell ref="AH71:AI71"/>
    <mergeCell ref="L18:N18"/>
    <mergeCell ref="R18:T18"/>
    <mergeCell ref="AE17:AF17"/>
    <mergeCell ref="AD18:AF18"/>
    <mergeCell ref="Y17:Z17"/>
    <mergeCell ref="X18:Z18"/>
    <mergeCell ref="F18:H18"/>
    <mergeCell ref="AH69:AI70"/>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s>
  <conditionalFormatting sqref="AH27 A27:B27 F27:G27 E22:E27 Q69">
    <cfRule type="cellIs" dxfId="2381" priority="288" stopIfTrue="1" operator="lessThan">
      <formula>#REF!</formula>
    </cfRule>
  </conditionalFormatting>
  <conditionalFormatting sqref="L27:M27">
    <cfRule type="cellIs" dxfId="2380" priority="287" stopIfTrue="1" operator="lessThan">
      <formula>#REF!</formula>
    </cfRule>
  </conditionalFormatting>
  <conditionalFormatting sqref="R27:S27 AG36:AG37 AG40:AG45 AG48:AG55 AG21:AG33 AG58:AG69">
    <cfRule type="cellIs" dxfId="2379" priority="286" stopIfTrue="1" operator="lessThan">
      <formula>#REF!</formula>
    </cfRule>
  </conditionalFormatting>
  <conditionalFormatting sqref="E29:E33 K22:K27 Q22:Q27 W22:W27 AC22:AC27 E69 K69 W69 AC69">
    <cfRule type="cellIs" dxfId="2378" priority="285" stopIfTrue="1" operator="lessThan">
      <formula>#REF!</formula>
    </cfRule>
  </conditionalFormatting>
  <conditionalFormatting sqref="E36:E37">
    <cfRule type="cellIs" dxfId="2377" priority="284" stopIfTrue="1" operator="lessThan">
      <formula>#REF!</formula>
    </cfRule>
  </conditionalFormatting>
  <conditionalFormatting sqref="E40:E45">
    <cfRule type="cellIs" dxfId="2376" priority="283" stopIfTrue="1" operator="lessThan">
      <formula>#REF!</formula>
    </cfRule>
  </conditionalFormatting>
  <conditionalFormatting sqref="E48:E55">
    <cfRule type="cellIs" dxfId="2375" priority="282" stopIfTrue="1" operator="lessThan">
      <formula>#REF!</formula>
    </cfRule>
  </conditionalFormatting>
  <conditionalFormatting sqref="E58:E68">
    <cfRule type="cellIs" dxfId="2374" priority="281" stopIfTrue="1" operator="lessThan">
      <formula>#REF!</formula>
    </cfRule>
  </conditionalFormatting>
  <conditionalFormatting sqref="K29:K33">
    <cfRule type="cellIs" dxfId="2373" priority="244" stopIfTrue="1" operator="lessThan">
      <formula>#REF!</formula>
    </cfRule>
  </conditionalFormatting>
  <conditionalFormatting sqref="K36:K37">
    <cfRule type="cellIs" dxfId="2372" priority="243" stopIfTrue="1" operator="lessThan">
      <formula>#REF!</formula>
    </cfRule>
  </conditionalFormatting>
  <conditionalFormatting sqref="K40:K45">
    <cfRule type="cellIs" dxfId="2371" priority="242" stopIfTrue="1" operator="lessThan">
      <formula>#REF!</formula>
    </cfRule>
  </conditionalFormatting>
  <conditionalFormatting sqref="K48:K55">
    <cfRule type="cellIs" dxfId="2370" priority="241" stopIfTrue="1" operator="lessThan">
      <formula>#REF!</formula>
    </cfRule>
  </conditionalFormatting>
  <conditionalFormatting sqref="K58:K68">
    <cfRule type="cellIs" dxfId="2369" priority="240" stopIfTrue="1" operator="lessThan">
      <formula>#REF!</formula>
    </cfRule>
  </conditionalFormatting>
  <conditionalFormatting sqref="Q29:Q33">
    <cfRule type="cellIs" dxfId="2368" priority="202" stopIfTrue="1" operator="lessThan">
      <formula>#REF!</formula>
    </cfRule>
  </conditionalFormatting>
  <conditionalFormatting sqref="Q36:Q37">
    <cfRule type="cellIs" dxfId="2367" priority="201" stopIfTrue="1" operator="lessThan">
      <formula>#REF!</formula>
    </cfRule>
  </conditionalFormatting>
  <conditionalFormatting sqref="Q40:Q45">
    <cfRule type="cellIs" dxfId="2366" priority="200" stopIfTrue="1" operator="lessThan">
      <formula>#REF!</formula>
    </cfRule>
  </conditionalFormatting>
  <conditionalFormatting sqref="Q48:Q55">
    <cfRule type="cellIs" dxfId="2365" priority="199" stopIfTrue="1" operator="lessThan">
      <formula>#REF!</formula>
    </cfRule>
  </conditionalFormatting>
  <conditionalFormatting sqref="Q58:Q68">
    <cfRule type="cellIs" dxfId="2364" priority="198" stopIfTrue="1" operator="lessThan">
      <formula>#REF!</formula>
    </cfRule>
  </conditionalFormatting>
  <conditionalFormatting sqref="P69">
    <cfRule type="cellIs" dxfId="2363" priority="115" stopIfTrue="1" operator="lessThan">
      <formula>#REF!</formula>
    </cfRule>
  </conditionalFormatting>
  <conditionalFormatting sqref="X27:Y27">
    <cfRule type="cellIs" dxfId="2362" priority="114" stopIfTrue="1" operator="lessThan">
      <formula>#REF!</formula>
    </cfRule>
  </conditionalFormatting>
  <conditionalFormatting sqref="AD27:AE27">
    <cfRule type="cellIs" dxfId="2361" priority="113" stopIfTrue="1" operator="lessThan">
      <formula>#REF!</formula>
    </cfRule>
  </conditionalFormatting>
  <conditionalFormatting sqref="W29:W33">
    <cfRule type="cellIs" dxfId="2360" priority="111" stopIfTrue="1" operator="lessThan">
      <formula>#REF!</formula>
    </cfRule>
  </conditionalFormatting>
  <conditionalFormatting sqref="W36:W37">
    <cfRule type="cellIs" dxfId="2359" priority="110" stopIfTrue="1" operator="lessThan">
      <formula>#REF!</formula>
    </cfRule>
  </conditionalFormatting>
  <conditionalFormatting sqref="W40:W45">
    <cfRule type="cellIs" dxfId="2358" priority="109" stopIfTrue="1" operator="lessThan">
      <formula>#REF!</formula>
    </cfRule>
  </conditionalFormatting>
  <conditionalFormatting sqref="W48:W55">
    <cfRule type="cellIs" dxfId="2357" priority="108" stopIfTrue="1" operator="lessThan">
      <formula>#REF!</formula>
    </cfRule>
  </conditionalFormatting>
  <conditionalFormatting sqref="W58:W68">
    <cfRule type="cellIs" dxfId="2356" priority="107" stopIfTrue="1" operator="lessThan">
      <formula>#REF!</formula>
    </cfRule>
  </conditionalFormatting>
  <conditionalFormatting sqref="AC29:AC33">
    <cfRule type="cellIs" dxfId="2355" priority="70" stopIfTrue="1" operator="lessThan">
      <formula>#REF!</formula>
    </cfRule>
  </conditionalFormatting>
  <conditionalFormatting sqref="AC36:AC37">
    <cfRule type="cellIs" dxfId="2354" priority="69" stopIfTrue="1" operator="lessThan">
      <formula>#REF!</formula>
    </cfRule>
  </conditionalFormatting>
  <conditionalFormatting sqref="AC40:AC45">
    <cfRule type="cellIs" dxfId="2353" priority="68" stopIfTrue="1" operator="lessThan">
      <formula>#REF!</formula>
    </cfRule>
  </conditionalFormatting>
  <conditionalFormatting sqref="AC48:AC55">
    <cfRule type="cellIs" dxfId="2352" priority="67" stopIfTrue="1" operator="lessThan">
      <formula>#REF!</formula>
    </cfRule>
  </conditionalFormatting>
  <conditionalFormatting sqref="AC58:AC68">
    <cfRule type="cellIs" dxfId="2351" priority="66" stopIfTrue="1" operator="lessThan">
      <formula>#REF!</formula>
    </cfRule>
  </conditionalFormatting>
  <conditionalFormatting sqref="V69">
    <cfRule type="cellIs" dxfId="2350" priority="30" stopIfTrue="1" operator="lessThan">
      <formula>#REF!</formula>
    </cfRule>
  </conditionalFormatting>
  <conditionalFormatting sqref="AB69">
    <cfRule type="cellIs" dxfId="2349" priority="29" stopIfTrue="1" operator="lessThan">
      <formula>#REF!</formula>
    </cfRule>
  </conditionalFormatting>
  <conditionalFormatting sqref="N27">
    <cfRule type="cellIs" dxfId="2348" priority="28" stopIfTrue="1" operator="lessThan">
      <formula>#REF!</formula>
    </cfRule>
  </conditionalFormatting>
  <conditionalFormatting sqref="T27">
    <cfRule type="cellIs" dxfId="2347" priority="27" stopIfTrue="1" operator="lessThan">
      <formula>#REF!</formula>
    </cfRule>
  </conditionalFormatting>
  <conditionalFormatting sqref="Z27">
    <cfRule type="cellIs" dxfId="2346" priority="26" stopIfTrue="1" operator="lessThan">
      <formula>#REF!</formula>
    </cfRule>
  </conditionalFormatting>
  <conditionalFormatting sqref="AF27">
    <cfRule type="cellIs" dxfId="2345" priority="25" stopIfTrue="1" operator="lessThan">
      <formula>#REF!</formula>
    </cfRule>
  </conditionalFormatting>
  <conditionalFormatting sqref="AG35">
    <cfRule type="cellIs" dxfId="2344" priority="24" stopIfTrue="1" operator="lessThan">
      <formula>#REF!</formula>
    </cfRule>
  </conditionalFormatting>
  <conditionalFormatting sqref="AG39">
    <cfRule type="cellIs" dxfId="2343" priority="21" stopIfTrue="1" operator="lessThan">
      <formula>#REF!</formula>
    </cfRule>
  </conditionalFormatting>
  <conditionalFormatting sqref="AG47">
    <cfRule type="cellIs" dxfId="2342" priority="18" stopIfTrue="1" operator="lessThan">
      <formula>#REF!</formula>
    </cfRule>
  </conditionalFormatting>
  <conditionalFormatting sqref="AG57">
    <cfRule type="cellIs" dxfId="2341"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8 X29:X33 X36:X37 L58:L68 X22:X26 X40:X45 L29:L33 AD58:AD68 X48:X55 AD22:AD26 R36:R37 L40:L45 X58:X68 L22:L26 AD48:AD55 AD29:AD33 R48:R55 R22:R26 AD36:AD37 R40:R45 F58:F68 F48:F55" xr:uid="{00000000-0002-0000-0500-000004000000}">
      <formula1>$F$9:$F$12</formula1>
    </dataValidation>
    <dataValidation type="list" allowBlank="1" showInputMessage="1" showErrorMessage="1" sqref="F69 AD69 X69 R69 L69"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G71 Y71 S71 M71 AE71</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101"/>
  <sheetViews>
    <sheetView showGridLines="0" topLeftCell="B52" zoomScale="80" zoomScaleNormal="80" workbookViewId="0">
      <pane xSplit="3" topLeftCell="F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0"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v>0</v>
      </c>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B95:C95"/>
    <mergeCell ref="F95:M95"/>
    <mergeCell ref="N95:V95"/>
    <mergeCell ref="W95:AC95"/>
    <mergeCell ref="AD95:AJ95"/>
    <mergeCell ref="Z84:AD84"/>
    <mergeCell ref="N89:V89"/>
    <mergeCell ref="N91:V91"/>
    <mergeCell ref="N92:T92"/>
    <mergeCell ref="N93:V93"/>
    <mergeCell ref="C84:G84"/>
    <mergeCell ref="L84:M84"/>
    <mergeCell ref="N84:R84"/>
    <mergeCell ref="S84:T84"/>
    <mergeCell ref="W84:Y84"/>
    <mergeCell ref="B89:C89"/>
    <mergeCell ref="F89:M89"/>
    <mergeCell ref="W89:AC89"/>
    <mergeCell ref="AD89:AJ89"/>
    <mergeCell ref="B87:C87"/>
    <mergeCell ref="F87:M87"/>
    <mergeCell ref="N87:V87"/>
    <mergeCell ref="W87:AC87"/>
    <mergeCell ref="AD87:AJ87"/>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AH18:AI19"/>
    <mergeCell ref="AH20:AI20"/>
    <mergeCell ref="AH69:AI70"/>
    <mergeCell ref="AH71:AI71"/>
    <mergeCell ref="Z83:AD83"/>
    <mergeCell ref="B80:F80"/>
    <mergeCell ref="G80:O80"/>
    <mergeCell ref="S80:AJ80"/>
    <mergeCell ref="B81:F81"/>
    <mergeCell ref="G81:O81"/>
    <mergeCell ref="S81:AJ81"/>
    <mergeCell ref="C83:G83"/>
    <mergeCell ref="L83:M83"/>
    <mergeCell ref="N83:R83"/>
    <mergeCell ref="S83:T83"/>
    <mergeCell ref="W83:Y83"/>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B93:C93"/>
    <mergeCell ref="F93:M93"/>
    <mergeCell ref="W93:AC93"/>
    <mergeCell ref="AD93:AJ93"/>
    <mergeCell ref="B92:C92"/>
    <mergeCell ref="F92:M92"/>
    <mergeCell ref="W92:AC92"/>
    <mergeCell ref="AD92:AJ92"/>
    <mergeCell ref="B94:C94"/>
    <mergeCell ref="F94:M94"/>
    <mergeCell ref="W94:AC94"/>
    <mergeCell ref="AD94:AJ94"/>
    <mergeCell ref="N94:T94"/>
  </mergeCells>
  <conditionalFormatting sqref="AH27 A27:B27 F27 E22:E27 Q69">
    <cfRule type="cellIs" dxfId="2340" priority="191" stopIfTrue="1" operator="lessThan">
      <formula>#REF!</formula>
    </cfRule>
  </conditionalFormatting>
  <conditionalFormatting sqref="L27:M27">
    <cfRule type="cellIs" dxfId="2339" priority="190" stopIfTrue="1" operator="lessThan">
      <formula>#REF!</formula>
    </cfRule>
  </conditionalFormatting>
  <conditionalFormatting sqref="R27:S27 AG36:AG37 AG40:AG45 AG48:AG55 AG21:AG33 AG58:AG69">
    <cfRule type="cellIs" dxfId="2338" priority="189" stopIfTrue="1" operator="lessThan">
      <formula>#REF!</formula>
    </cfRule>
  </conditionalFormatting>
  <conditionalFormatting sqref="E29:E33 K22:K27 Q22:Q27 W22:W27 AC22:AC27 E69 K69 W69 AC69">
    <cfRule type="cellIs" dxfId="2337" priority="188" stopIfTrue="1" operator="lessThan">
      <formula>#REF!</formula>
    </cfRule>
  </conditionalFormatting>
  <conditionalFormatting sqref="E36:E37">
    <cfRule type="cellIs" dxfId="2336" priority="187" stopIfTrue="1" operator="lessThan">
      <formula>#REF!</formula>
    </cfRule>
  </conditionalFormatting>
  <conditionalFormatting sqref="E40:E45">
    <cfRule type="cellIs" dxfId="2335" priority="186" stopIfTrue="1" operator="lessThan">
      <formula>#REF!</formula>
    </cfRule>
  </conditionalFormatting>
  <conditionalFormatting sqref="E48:E55">
    <cfRule type="cellIs" dxfId="2334" priority="185" stopIfTrue="1" operator="lessThan">
      <formula>#REF!</formula>
    </cfRule>
  </conditionalFormatting>
  <conditionalFormatting sqref="E58:E68">
    <cfRule type="cellIs" dxfId="2333" priority="184" stopIfTrue="1" operator="lessThan">
      <formula>#REF!</formula>
    </cfRule>
  </conditionalFormatting>
  <conditionalFormatting sqref="K29:K33">
    <cfRule type="cellIs" dxfId="2332" priority="147" stopIfTrue="1" operator="lessThan">
      <formula>#REF!</formula>
    </cfRule>
  </conditionalFormatting>
  <conditionalFormatting sqref="K36:K37">
    <cfRule type="cellIs" dxfId="2331" priority="146" stopIfTrue="1" operator="lessThan">
      <formula>#REF!</formula>
    </cfRule>
  </conditionalFormatting>
  <conditionalFormatting sqref="K40:K45">
    <cfRule type="cellIs" dxfId="2330" priority="145" stopIfTrue="1" operator="lessThan">
      <formula>#REF!</formula>
    </cfRule>
  </conditionalFormatting>
  <conditionalFormatting sqref="K48:K55">
    <cfRule type="cellIs" dxfId="2329" priority="144" stopIfTrue="1" operator="lessThan">
      <formula>#REF!</formula>
    </cfRule>
  </conditionalFormatting>
  <conditionalFormatting sqref="K58:K68">
    <cfRule type="cellIs" dxfId="2328" priority="143" stopIfTrue="1" operator="lessThan">
      <formula>#REF!</formula>
    </cfRule>
  </conditionalFormatting>
  <conditionalFormatting sqref="Q29:Q33">
    <cfRule type="cellIs" dxfId="2327" priority="106" stopIfTrue="1" operator="lessThan">
      <formula>#REF!</formula>
    </cfRule>
  </conditionalFormatting>
  <conditionalFormatting sqref="Q36:Q37">
    <cfRule type="cellIs" dxfId="2326" priority="105" stopIfTrue="1" operator="lessThan">
      <formula>#REF!</formula>
    </cfRule>
  </conditionalFormatting>
  <conditionalFormatting sqref="Q40:Q45">
    <cfRule type="cellIs" dxfId="2325" priority="104" stopIfTrue="1" operator="lessThan">
      <formula>#REF!</formula>
    </cfRule>
  </conditionalFormatting>
  <conditionalFormatting sqref="Q48:Q55">
    <cfRule type="cellIs" dxfId="2324" priority="103" stopIfTrue="1" operator="lessThan">
      <formula>#REF!</formula>
    </cfRule>
  </conditionalFormatting>
  <conditionalFormatting sqref="Q58:Q68">
    <cfRule type="cellIs" dxfId="2323" priority="102" stopIfTrue="1" operator="lessThan">
      <formula>#REF!</formula>
    </cfRule>
  </conditionalFormatting>
  <conditionalFormatting sqref="P69">
    <cfRule type="cellIs" dxfId="2322" priority="100" stopIfTrue="1" operator="lessThan">
      <formula>#REF!</formula>
    </cfRule>
  </conditionalFormatting>
  <conditionalFormatting sqref="X27:Y27">
    <cfRule type="cellIs" dxfId="2321" priority="99" stopIfTrue="1" operator="lessThan">
      <formula>#REF!</formula>
    </cfRule>
  </conditionalFormatting>
  <conditionalFormatting sqref="AD27:AE27">
    <cfRule type="cellIs" dxfId="2320" priority="98" stopIfTrue="1" operator="lessThan">
      <formula>#REF!</formula>
    </cfRule>
  </conditionalFormatting>
  <conditionalFormatting sqref="W29:W33">
    <cfRule type="cellIs" dxfId="2319" priority="96" stopIfTrue="1" operator="lessThan">
      <formula>#REF!</formula>
    </cfRule>
  </conditionalFormatting>
  <conditionalFormatting sqref="W36:W37">
    <cfRule type="cellIs" dxfId="2318" priority="95" stopIfTrue="1" operator="lessThan">
      <formula>#REF!</formula>
    </cfRule>
  </conditionalFormatting>
  <conditionalFormatting sqref="W40:W45">
    <cfRule type="cellIs" dxfId="2317" priority="94" stopIfTrue="1" operator="lessThan">
      <formula>#REF!</formula>
    </cfRule>
  </conditionalFormatting>
  <conditionalFormatting sqref="W48:W55">
    <cfRule type="cellIs" dxfId="2316" priority="93" stopIfTrue="1" operator="lessThan">
      <formula>#REF!</formula>
    </cfRule>
  </conditionalFormatting>
  <conditionalFormatting sqref="W58:W68">
    <cfRule type="cellIs" dxfId="2315" priority="92" stopIfTrue="1" operator="lessThan">
      <formula>#REF!</formula>
    </cfRule>
  </conditionalFormatting>
  <conditionalFormatting sqref="AC29:AC33">
    <cfRule type="cellIs" dxfId="2314" priority="55" stopIfTrue="1" operator="lessThan">
      <formula>#REF!</formula>
    </cfRule>
  </conditionalFormatting>
  <conditionalFormatting sqref="AC36:AC37">
    <cfRule type="cellIs" dxfId="2313" priority="54" stopIfTrue="1" operator="lessThan">
      <formula>#REF!</formula>
    </cfRule>
  </conditionalFormatting>
  <conditionalFormatting sqref="AC40:AC45">
    <cfRule type="cellIs" dxfId="2312" priority="53" stopIfTrue="1" operator="lessThan">
      <formula>#REF!</formula>
    </cfRule>
  </conditionalFormatting>
  <conditionalFormatting sqref="AC48:AC55">
    <cfRule type="cellIs" dxfId="2311" priority="52" stopIfTrue="1" operator="lessThan">
      <formula>#REF!</formula>
    </cfRule>
  </conditionalFormatting>
  <conditionalFormatting sqref="AC58:AC68">
    <cfRule type="cellIs" dxfId="2310" priority="51" stopIfTrue="1" operator="lessThan">
      <formula>#REF!</formula>
    </cfRule>
  </conditionalFormatting>
  <conditionalFormatting sqref="V69">
    <cfRule type="cellIs" dxfId="2309" priority="15" stopIfTrue="1" operator="lessThan">
      <formula>#REF!</formula>
    </cfRule>
  </conditionalFormatting>
  <conditionalFormatting sqref="AB69">
    <cfRule type="cellIs" dxfId="2308" priority="14" stopIfTrue="1" operator="lessThan">
      <formula>#REF!</formula>
    </cfRule>
  </conditionalFormatting>
  <conditionalFormatting sqref="N27">
    <cfRule type="cellIs" dxfId="2307" priority="13" stopIfTrue="1" operator="lessThan">
      <formula>#REF!</formula>
    </cfRule>
  </conditionalFormatting>
  <conditionalFormatting sqref="T27">
    <cfRule type="cellIs" dxfId="2306" priority="12" stopIfTrue="1" operator="lessThan">
      <formula>#REF!</formula>
    </cfRule>
  </conditionalFormatting>
  <conditionalFormatting sqref="Z27">
    <cfRule type="cellIs" dxfId="2305" priority="11" stopIfTrue="1" operator="lessThan">
      <formula>#REF!</formula>
    </cfRule>
  </conditionalFormatting>
  <conditionalFormatting sqref="AF27">
    <cfRule type="cellIs" dxfId="2304" priority="10" stopIfTrue="1" operator="lessThan">
      <formula>#REF!</formula>
    </cfRule>
  </conditionalFormatting>
  <conditionalFormatting sqref="AG35">
    <cfRule type="cellIs" dxfId="2303" priority="9" stopIfTrue="1" operator="lessThan">
      <formula>#REF!</formula>
    </cfRule>
  </conditionalFormatting>
  <conditionalFormatting sqref="AG39">
    <cfRule type="cellIs" dxfId="2302" priority="8" stopIfTrue="1" operator="lessThan">
      <formula>#REF!</formula>
    </cfRule>
  </conditionalFormatting>
  <conditionalFormatting sqref="AG47">
    <cfRule type="cellIs" dxfId="2301" priority="7" stopIfTrue="1" operator="lessThan">
      <formula>#REF!</formula>
    </cfRule>
  </conditionalFormatting>
  <conditionalFormatting sqref="AG57">
    <cfRule type="cellIs" dxfId="2300" priority="6" stopIfTrue="1" operator="lessThan">
      <formula>#REF!</formula>
    </cfRule>
  </conditionalFormatting>
  <conditionalFormatting sqref="G27">
    <cfRule type="cellIs" dxfId="2299" priority="1" stopIfTrue="1" operator="lessThan">
      <formula>#REF!</formula>
    </cfRule>
  </conditionalFormatting>
  <dataValidations count="6">
    <dataValidation type="list" allowBlank="1" showInputMessage="1" showErrorMessage="1" sqref="C13:D14 I13:J13" xr:uid="{00000000-0002-0000-0600-000002000000}">
      <formula1>$K$11:$K$15</formula1>
    </dataValidation>
    <dataValidation type="list" allowBlank="1" showInputMessage="1" showErrorMessage="1" sqref="F69 AD69 X69 R69 L69" xr:uid="{00000000-0002-0000-0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600-000004000000}">
      <formula1>$F$9:$F$12</formula1>
    </dataValidation>
    <dataValidation type="list" allowBlank="1" showInputMessage="1" showErrorMessage="1" sqref="C15:D15" xr:uid="{00000000-0002-0000-0600-000005000000}">
      <formula1>$F$10:$F$15</formula1>
    </dataValidation>
    <dataValidation type="list" allowBlank="1" showInputMessage="1" showErrorMessage="1" sqref="I12:J12 C12:D12" xr:uid="{00000000-0002-0000-0600-000000000000}">
      <formula1>$B$10:$B$26</formula1>
    </dataValidation>
    <dataValidation type="list" allowBlank="1" showInputMessage="1" showErrorMessage="1" sqref="I11:J11 C11:D11" xr:uid="{00000000-0002-0000-0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9000000}">
          <x14:formula1>
            <xm:f>Données!$P$8:$P$9</xm:f>
          </x14:formula1>
          <xm:sqref>G71 Y71 S71 M71 AE71</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 type="list" allowBlank="1" showInputMessage="1" showErrorMessage="1" xr:uid="{00000000-0002-0000-0600-000008000000}">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101"/>
  <sheetViews>
    <sheetView showGridLines="0" topLeftCell="B62"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sheetProtection formatCells="0" formatColumns="0" formatRows="0" insertColumns="0" insertRows="0" insertHyperlinks="0" deleteColumns="0" deleteRows="0" selectLockedCells="1" sort="0" pivotTables="0" selectUnlockedCells="1"/>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98" priority="190" stopIfTrue="1" operator="lessThan">
      <formula>#REF!</formula>
    </cfRule>
  </conditionalFormatting>
  <conditionalFormatting sqref="L27:M27">
    <cfRule type="cellIs" dxfId="2297" priority="189" stopIfTrue="1" operator="lessThan">
      <formula>#REF!</formula>
    </cfRule>
  </conditionalFormatting>
  <conditionalFormatting sqref="R27:S27 AG36:AG37 AG40:AG45 AG48:AG55 AG21:AG33 AG58:AG69">
    <cfRule type="cellIs" dxfId="2296" priority="188" stopIfTrue="1" operator="lessThan">
      <formula>#REF!</formula>
    </cfRule>
  </conditionalFormatting>
  <conditionalFormatting sqref="E29:E33 K22:K27 Q22:Q27 W22:W27 AC22:AC27 E69 K69 W69 AC69">
    <cfRule type="cellIs" dxfId="2295" priority="187" stopIfTrue="1" operator="lessThan">
      <formula>#REF!</formula>
    </cfRule>
  </conditionalFormatting>
  <conditionalFormatting sqref="E36:E37">
    <cfRule type="cellIs" dxfId="2294" priority="186" stopIfTrue="1" operator="lessThan">
      <formula>#REF!</formula>
    </cfRule>
  </conditionalFormatting>
  <conditionalFormatting sqref="E40:E45">
    <cfRule type="cellIs" dxfId="2293" priority="185" stopIfTrue="1" operator="lessThan">
      <formula>#REF!</formula>
    </cfRule>
  </conditionalFormatting>
  <conditionalFormatting sqref="E48:E55">
    <cfRule type="cellIs" dxfId="2292" priority="184" stopIfTrue="1" operator="lessThan">
      <formula>#REF!</formula>
    </cfRule>
  </conditionalFormatting>
  <conditionalFormatting sqref="E58:E68">
    <cfRule type="cellIs" dxfId="2291" priority="183" stopIfTrue="1" operator="lessThan">
      <formula>#REF!</formula>
    </cfRule>
  </conditionalFormatting>
  <conditionalFormatting sqref="K29:K33">
    <cfRule type="cellIs" dxfId="2290" priority="146" stopIfTrue="1" operator="lessThan">
      <formula>#REF!</formula>
    </cfRule>
  </conditionalFormatting>
  <conditionalFormatting sqref="K36:K37">
    <cfRule type="cellIs" dxfId="2289" priority="145" stopIfTrue="1" operator="lessThan">
      <formula>#REF!</formula>
    </cfRule>
  </conditionalFormatting>
  <conditionalFormatting sqref="K40:K45">
    <cfRule type="cellIs" dxfId="2288" priority="144" stopIfTrue="1" operator="lessThan">
      <formula>#REF!</formula>
    </cfRule>
  </conditionalFormatting>
  <conditionalFormatting sqref="K48:K55">
    <cfRule type="cellIs" dxfId="2287" priority="143" stopIfTrue="1" operator="lessThan">
      <formula>#REF!</formula>
    </cfRule>
  </conditionalFormatting>
  <conditionalFormatting sqref="K58:K68">
    <cfRule type="cellIs" dxfId="2286" priority="142" stopIfTrue="1" operator="lessThan">
      <formula>#REF!</formula>
    </cfRule>
  </conditionalFormatting>
  <conditionalFormatting sqref="Q29:Q33">
    <cfRule type="cellIs" dxfId="2285" priority="105" stopIfTrue="1" operator="lessThan">
      <formula>#REF!</formula>
    </cfRule>
  </conditionalFormatting>
  <conditionalFormatting sqref="Q36:Q37">
    <cfRule type="cellIs" dxfId="2284" priority="104" stopIfTrue="1" operator="lessThan">
      <formula>#REF!</formula>
    </cfRule>
  </conditionalFormatting>
  <conditionalFormatting sqref="Q40:Q45">
    <cfRule type="cellIs" dxfId="2283" priority="103" stopIfTrue="1" operator="lessThan">
      <formula>#REF!</formula>
    </cfRule>
  </conditionalFormatting>
  <conditionalFormatting sqref="Q48:Q55">
    <cfRule type="cellIs" dxfId="2282" priority="102" stopIfTrue="1" operator="lessThan">
      <formula>#REF!</formula>
    </cfRule>
  </conditionalFormatting>
  <conditionalFormatting sqref="Q58:Q68">
    <cfRule type="cellIs" dxfId="2281" priority="101" stopIfTrue="1" operator="lessThan">
      <formula>#REF!</formula>
    </cfRule>
  </conditionalFormatting>
  <conditionalFormatting sqref="P69">
    <cfRule type="cellIs" dxfId="2280" priority="99" stopIfTrue="1" operator="lessThan">
      <formula>#REF!</formula>
    </cfRule>
  </conditionalFormatting>
  <conditionalFormatting sqref="X27:Y27">
    <cfRule type="cellIs" dxfId="2279" priority="98" stopIfTrue="1" operator="lessThan">
      <formula>#REF!</formula>
    </cfRule>
  </conditionalFormatting>
  <conditionalFormatting sqref="AD27:AE27">
    <cfRule type="cellIs" dxfId="2278" priority="97" stopIfTrue="1" operator="lessThan">
      <formula>#REF!</formula>
    </cfRule>
  </conditionalFormatting>
  <conditionalFormatting sqref="W29:W33">
    <cfRule type="cellIs" dxfId="2277" priority="95" stopIfTrue="1" operator="lessThan">
      <formula>#REF!</formula>
    </cfRule>
  </conditionalFormatting>
  <conditionalFormatting sqref="W36:W37">
    <cfRule type="cellIs" dxfId="2276" priority="94" stopIfTrue="1" operator="lessThan">
      <formula>#REF!</formula>
    </cfRule>
  </conditionalFormatting>
  <conditionalFormatting sqref="W40:W45">
    <cfRule type="cellIs" dxfId="2275" priority="93" stopIfTrue="1" operator="lessThan">
      <formula>#REF!</formula>
    </cfRule>
  </conditionalFormatting>
  <conditionalFormatting sqref="W48:W55">
    <cfRule type="cellIs" dxfId="2274" priority="92" stopIfTrue="1" operator="lessThan">
      <formula>#REF!</formula>
    </cfRule>
  </conditionalFormatting>
  <conditionalFormatting sqref="W58:W68">
    <cfRule type="cellIs" dxfId="2273" priority="91" stopIfTrue="1" operator="lessThan">
      <formula>#REF!</formula>
    </cfRule>
  </conditionalFormatting>
  <conditionalFormatting sqref="AC29:AC33">
    <cfRule type="cellIs" dxfId="2272" priority="54" stopIfTrue="1" operator="lessThan">
      <formula>#REF!</formula>
    </cfRule>
  </conditionalFormatting>
  <conditionalFormatting sqref="AC36:AC37">
    <cfRule type="cellIs" dxfId="2271" priority="53" stopIfTrue="1" operator="lessThan">
      <formula>#REF!</formula>
    </cfRule>
  </conditionalFormatting>
  <conditionalFormatting sqref="AC40:AC45">
    <cfRule type="cellIs" dxfId="2270" priority="52" stopIfTrue="1" operator="lessThan">
      <formula>#REF!</formula>
    </cfRule>
  </conditionalFormatting>
  <conditionalFormatting sqref="AC48:AC55">
    <cfRule type="cellIs" dxfId="2269" priority="51" stopIfTrue="1" operator="lessThan">
      <formula>#REF!</formula>
    </cfRule>
  </conditionalFormatting>
  <conditionalFormatting sqref="AC58:AC68">
    <cfRule type="cellIs" dxfId="2268" priority="50" stopIfTrue="1" operator="lessThan">
      <formula>#REF!</formula>
    </cfRule>
  </conditionalFormatting>
  <conditionalFormatting sqref="V69">
    <cfRule type="cellIs" dxfId="2267" priority="14" stopIfTrue="1" operator="lessThan">
      <formula>#REF!</formula>
    </cfRule>
  </conditionalFormatting>
  <conditionalFormatting sqref="AB69">
    <cfRule type="cellIs" dxfId="2266" priority="13" stopIfTrue="1" operator="lessThan">
      <formula>#REF!</formula>
    </cfRule>
  </conditionalFormatting>
  <conditionalFormatting sqref="N27">
    <cfRule type="cellIs" dxfId="2265" priority="12" stopIfTrue="1" operator="lessThan">
      <formula>#REF!</formula>
    </cfRule>
  </conditionalFormatting>
  <conditionalFormatting sqref="T27">
    <cfRule type="cellIs" dxfId="2264" priority="11" stopIfTrue="1" operator="lessThan">
      <formula>#REF!</formula>
    </cfRule>
  </conditionalFormatting>
  <conditionalFormatting sqref="Z27">
    <cfRule type="cellIs" dxfId="2263" priority="10" stopIfTrue="1" operator="lessThan">
      <formula>#REF!</formula>
    </cfRule>
  </conditionalFormatting>
  <conditionalFormatting sqref="AF27">
    <cfRule type="cellIs" dxfId="2262" priority="9" stopIfTrue="1" operator="lessThan">
      <formula>#REF!</formula>
    </cfRule>
  </conditionalFormatting>
  <conditionalFormatting sqref="AG35">
    <cfRule type="cellIs" dxfId="2261" priority="8" stopIfTrue="1" operator="lessThan">
      <formula>#REF!</formula>
    </cfRule>
  </conditionalFormatting>
  <conditionalFormatting sqref="AG39">
    <cfRule type="cellIs" dxfId="2260" priority="7" stopIfTrue="1" operator="lessThan">
      <formula>#REF!</formula>
    </cfRule>
  </conditionalFormatting>
  <conditionalFormatting sqref="AG47">
    <cfRule type="cellIs" dxfId="2259" priority="6" stopIfTrue="1" operator="lessThan">
      <formula>#REF!</formula>
    </cfRule>
  </conditionalFormatting>
  <conditionalFormatting sqref="AG57">
    <cfRule type="cellIs" dxfId="2258" priority="5" stopIfTrue="1" operator="lessThan">
      <formula>#REF!</formula>
    </cfRule>
  </conditionalFormatting>
  <dataValidations count="6">
    <dataValidation type="list" allowBlank="1" showInputMessage="1" showErrorMessage="1" sqref="C13:D14 I13:J13" xr:uid="{00000000-0002-0000-0700-000002000000}">
      <formula1>$K$11:$K$15</formula1>
    </dataValidation>
    <dataValidation type="list" allowBlank="1" showInputMessage="1" showErrorMessage="1" sqref="F69 AD69 X69 R69 L69" xr:uid="{00000000-0002-0000-0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700-000004000000}">
      <formula1>$F$9:$F$12</formula1>
    </dataValidation>
    <dataValidation type="list" allowBlank="1" showInputMessage="1" showErrorMessage="1" sqref="C15:D15" xr:uid="{00000000-0002-0000-0700-000005000000}">
      <formula1>$F$10:$F$15</formula1>
    </dataValidation>
    <dataValidation type="list" allowBlank="1" showInputMessage="1" showErrorMessage="1" sqref="I12:J12 C12:D12" xr:uid="{00000000-0002-0000-0700-000000000000}">
      <formula1>$B$10:$B$26</formula1>
    </dataValidation>
    <dataValidation type="list" allowBlank="1" showInputMessage="1" showErrorMessage="1" sqref="I11:J11 C11:D11" xr:uid="{00000000-0002-0000-0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G71 Y71 S71 M71 AE71</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 type="list" allowBlank="1" showInputMessage="1" showErrorMessage="1" xr:uid="{00000000-0002-0000-0700-000009000000}">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101"/>
  <sheetViews>
    <sheetView showGridLines="0" topLeftCell="B64" zoomScale="80" zoomScaleNormal="80" workbookViewId="0">
      <pane xSplit="3" topLeftCell="M1" activePane="topRight" state="frozen"/>
      <selection activeCell="F48" sqref="F48:F52"/>
      <selection pane="topRight" activeCell="S71" sqref="S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57" priority="190" stopIfTrue="1" operator="lessThan">
      <formula>#REF!</formula>
    </cfRule>
  </conditionalFormatting>
  <conditionalFormatting sqref="L27:M27">
    <cfRule type="cellIs" dxfId="2256" priority="189" stopIfTrue="1" operator="lessThan">
      <formula>#REF!</formula>
    </cfRule>
  </conditionalFormatting>
  <conditionalFormatting sqref="R27:S27 AG36:AG37 AG40:AG45 AG48:AG55 AG21:AG33 AG58:AG69">
    <cfRule type="cellIs" dxfId="2255" priority="188" stopIfTrue="1" operator="lessThan">
      <formula>#REF!</formula>
    </cfRule>
  </conditionalFormatting>
  <conditionalFormatting sqref="E29:E33 K22:K27 Q22:Q27 W22:W27 AC22:AC27 E69 K69 W69 AC69">
    <cfRule type="cellIs" dxfId="2254" priority="187" stopIfTrue="1" operator="lessThan">
      <formula>#REF!</formula>
    </cfRule>
  </conditionalFormatting>
  <conditionalFormatting sqref="E36:E37">
    <cfRule type="cellIs" dxfId="2253" priority="186" stopIfTrue="1" operator="lessThan">
      <formula>#REF!</formula>
    </cfRule>
  </conditionalFormatting>
  <conditionalFormatting sqref="E40:E45">
    <cfRule type="cellIs" dxfId="2252" priority="185" stopIfTrue="1" operator="lessThan">
      <formula>#REF!</formula>
    </cfRule>
  </conditionalFormatting>
  <conditionalFormatting sqref="E48:E55">
    <cfRule type="cellIs" dxfId="2251" priority="184" stopIfTrue="1" operator="lessThan">
      <formula>#REF!</formula>
    </cfRule>
  </conditionalFormatting>
  <conditionalFormatting sqref="E58:E68">
    <cfRule type="cellIs" dxfId="2250" priority="183" stopIfTrue="1" operator="lessThan">
      <formula>#REF!</formula>
    </cfRule>
  </conditionalFormatting>
  <conditionalFormatting sqref="K29:K33">
    <cfRule type="cellIs" dxfId="2249" priority="146" stopIfTrue="1" operator="lessThan">
      <formula>#REF!</formula>
    </cfRule>
  </conditionalFormatting>
  <conditionalFormatting sqref="K36:K37">
    <cfRule type="cellIs" dxfId="2248" priority="145" stopIfTrue="1" operator="lessThan">
      <formula>#REF!</formula>
    </cfRule>
  </conditionalFormatting>
  <conditionalFormatting sqref="K40:K45">
    <cfRule type="cellIs" dxfId="2247" priority="144" stopIfTrue="1" operator="lessThan">
      <formula>#REF!</formula>
    </cfRule>
  </conditionalFormatting>
  <conditionalFormatting sqref="K48:K55">
    <cfRule type="cellIs" dxfId="2246" priority="143" stopIfTrue="1" operator="lessThan">
      <formula>#REF!</formula>
    </cfRule>
  </conditionalFormatting>
  <conditionalFormatting sqref="K58:K68">
    <cfRule type="cellIs" dxfId="2245" priority="142" stopIfTrue="1" operator="lessThan">
      <formula>#REF!</formula>
    </cfRule>
  </conditionalFormatting>
  <conditionalFormatting sqref="Q29:Q33">
    <cfRule type="cellIs" dxfId="2244" priority="105" stopIfTrue="1" operator="lessThan">
      <formula>#REF!</formula>
    </cfRule>
  </conditionalFormatting>
  <conditionalFormatting sqref="Q36:Q37">
    <cfRule type="cellIs" dxfId="2243" priority="104" stopIfTrue="1" operator="lessThan">
      <formula>#REF!</formula>
    </cfRule>
  </conditionalFormatting>
  <conditionalFormatting sqref="Q40:Q45">
    <cfRule type="cellIs" dxfId="2242" priority="103" stopIfTrue="1" operator="lessThan">
      <formula>#REF!</formula>
    </cfRule>
  </conditionalFormatting>
  <conditionalFormatting sqref="Q48:Q55">
    <cfRule type="cellIs" dxfId="2241" priority="102" stopIfTrue="1" operator="lessThan">
      <formula>#REF!</formula>
    </cfRule>
  </conditionalFormatting>
  <conditionalFormatting sqref="Q58:Q68">
    <cfRule type="cellIs" dxfId="2240" priority="101" stopIfTrue="1" operator="lessThan">
      <formula>#REF!</formula>
    </cfRule>
  </conditionalFormatting>
  <conditionalFormatting sqref="P69">
    <cfRule type="cellIs" dxfId="2239" priority="99" stopIfTrue="1" operator="lessThan">
      <formula>#REF!</formula>
    </cfRule>
  </conditionalFormatting>
  <conditionalFormatting sqref="X27:Y27">
    <cfRule type="cellIs" dxfId="2238" priority="98" stopIfTrue="1" operator="lessThan">
      <formula>#REF!</formula>
    </cfRule>
  </conditionalFormatting>
  <conditionalFormatting sqref="AD27:AE27">
    <cfRule type="cellIs" dxfId="2237" priority="97" stopIfTrue="1" operator="lessThan">
      <formula>#REF!</formula>
    </cfRule>
  </conditionalFormatting>
  <conditionalFormatting sqref="W29:W33">
    <cfRule type="cellIs" dxfId="2236" priority="95" stopIfTrue="1" operator="lessThan">
      <formula>#REF!</formula>
    </cfRule>
  </conditionalFormatting>
  <conditionalFormatting sqref="W36:W37">
    <cfRule type="cellIs" dxfId="2235" priority="94" stopIfTrue="1" operator="lessThan">
      <formula>#REF!</formula>
    </cfRule>
  </conditionalFormatting>
  <conditionalFormatting sqref="W40:W45">
    <cfRule type="cellIs" dxfId="2234" priority="93" stopIfTrue="1" operator="lessThan">
      <formula>#REF!</formula>
    </cfRule>
  </conditionalFormatting>
  <conditionalFormatting sqref="W48:W55">
    <cfRule type="cellIs" dxfId="2233" priority="92" stopIfTrue="1" operator="lessThan">
      <formula>#REF!</formula>
    </cfRule>
  </conditionalFormatting>
  <conditionalFormatting sqref="W58:W68">
    <cfRule type="cellIs" dxfId="2232" priority="91" stopIfTrue="1" operator="lessThan">
      <formula>#REF!</formula>
    </cfRule>
  </conditionalFormatting>
  <conditionalFormatting sqref="AC29:AC33">
    <cfRule type="cellIs" dxfId="2231" priority="54" stopIfTrue="1" operator="lessThan">
      <formula>#REF!</formula>
    </cfRule>
  </conditionalFormatting>
  <conditionalFormatting sqref="AC36:AC37">
    <cfRule type="cellIs" dxfId="2230" priority="53" stopIfTrue="1" operator="lessThan">
      <formula>#REF!</formula>
    </cfRule>
  </conditionalFormatting>
  <conditionalFormatting sqref="AC40:AC45">
    <cfRule type="cellIs" dxfId="2229" priority="52" stopIfTrue="1" operator="lessThan">
      <formula>#REF!</formula>
    </cfRule>
  </conditionalFormatting>
  <conditionalFormatting sqref="AC48:AC55">
    <cfRule type="cellIs" dxfId="2228" priority="51" stopIfTrue="1" operator="lessThan">
      <formula>#REF!</formula>
    </cfRule>
  </conditionalFormatting>
  <conditionalFormatting sqref="AC58:AC68">
    <cfRule type="cellIs" dxfId="2227" priority="50" stopIfTrue="1" operator="lessThan">
      <formula>#REF!</formula>
    </cfRule>
  </conditionalFormatting>
  <conditionalFormatting sqref="V69">
    <cfRule type="cellIs" dxfId="2226" priority="14" stopIfTrue="1" operator="lessThan">
      <formula>#REF!</formula>
    </cfRule>
  </conditionalFormatting>
  <conditionalFormatting sqref="AB69">
    <cfRule type="cellIs" dxfId="2225" priority="13" stopIfTrue="1" operator="lessThan">
      <formula>#REF!</formula>
    </cfRule>
  </conditionalFormatting>
  <conditionalFormatting sqref="N27">
    <cfRule type="cellIs" dxfId="2224" priority="12" stopIfTrue="1" operator="lessThan">
      <formula>#REF!</formula>
    </cfRule>
  </conditionalFormatting>
  <conditionalFormatting sqref="T27">
    <cfRule type="cellIs" dxfId="2223" priority="11" stopIfTrue="1" operator="lessThan">
      <formula>#REF!</formula>
    </cfRule>
  </conditionalFormatting>
  <conditionalFormatting sqref="Z27">
    <cfRule type="cellIs" dxfId="2222" priority="10" stopIfTrue="1" operator="lessThan">
      <formula>#REF!</formula>
    </cfRule>
  </conditionalFormatting>
  <conditionalFormatting sqref="AF27">
    <cfRule type="cellIs" dxfId="2221" priority="9" stopIfTrue="1" operator="lessThan">
      <formula>#REF!</formula>
    </cfRule>
  </conditionalFormatting>
  <conditionalFormatting sqref="AG35">
    <cfRule type="cellIs" dxfId="2220" priority="8" stopIfTrue="1" operator="lessThan">
      <formula>#REF!</formula>
    </cfRule>
  </conditionalFormatting>
  <conditionalFormatting sqref="AG39">
    <cfRule type="cellIs" dxfId="2219" priority="7" stopIfTrue="1" operator="lessThan">
      <formula>#REF!</formula>
    </cfRule>
  </conditionalFormatting>
  <conditionalFormatting sqref="AG47">
    <cfRule type="cellIs" dxfId="2218" priority="6" stopIfTrue="1" operator="lessThan">
      <formula>#REF!</formula>
    </cfRule>
  </conditionalFormatting>
  <conditionalFormatting sqref="AG57">
    <cfRule type="cellIs" dxfId="2217" priority="5" stopIfTrue="1" operator="lessThan">
      <formula>#REF!</formula>
    </cfRule>
  </conditionalFormatting>
  <dataValidations count="6">
    <dataValidation type="list" allowBlank="1" showInputMessage="1" showErrorMessage="1" sqref="C13:D14 I13:J13" xr:uid="{00000000-0002-0000-0800-000002000000}">
      <formula1>$K$11:$K$15</formula1>
    </dataValidation>
    <dataValidation type="list" allowBlank="1" showInputMessage="1" showErrorMessage="1" sqref="F69 AD69 X69 R69 L69" xr:uid="{00000000-0002-0000-0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800-000004000000}">
      <formula1>$F$9:$F$12</formula1>
    </dataValidation>
    <dataValidation type="list" allowBlank="1" showInputMessage="1" showErrorMessage="1" sqref="C15:D15" xr:uid="{00000000-0002-0000-0800-000005000000}">
      <formula1>$F$10:$F$15</formula1>
    </dataValidation>
    <dataValidation type="list" allowBlank="1" showInputMessage="1" showErrorMessage="1" sqref="I12:J12 C12:D12" xr:uid="{00000000-0002-0000-0800-000000000000}">
      <formula1>$B$10:$B$26</formula1>
    </dataValidation>
    <dataValidation type="list" allowBlank="1" showInputMessage="1" showErrorMessage="1" sqref="I11:J11 C11:D11" xr:uid="{00000000-0002-0000-0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G71 Y71 S71 M71 AE71</xm:sqref>
        </x14:dataValidation>
        <x14:dataValidation type="list" allowBlank="1" showInputMessage="1" showErrorMessage="1" xr:uid="{00000000-0002-0000-0800-00000C000000}">
          <x14:formula1>
            <xm:f>Données!$B$14:$B$43</xm:f>
          </x14:formula1>
          <xm:sqref>AE17:AF17 M17:N17 S17:T17 Y17:Z17 G17:H17</xm:sqref>
        </x14:dataValidation>
        <x14:dataValidation type="list" allowBlank="1" showInputMessage="1" showErrorMessage="1" xr:uid="{00000000-0002-0000-0800-000008000000}">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101"/>
  <sheetViews>
    <sheetView showGridLines="0" topLeftCell="B59"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16" priority="190" stopIfTrue="1" operator="lessThan">
      <formula>#REF!</formula>
    </cfRule>
  </conditionalFormatting>
  <conditionalFormatting sqref="L27:M27">
    <cfRule type="cellIs" dxfId="2215" priority="189" stopIfTrue="1" operator="lessThan">
      <formula>#REF!</formula>
    </cfRule>
  </conditionalFormatting>
  <conditionalFormatting sqref="R27:S27 AG36:AG37 AG40:AG45 AG48:AG55 AG21:AG33 K22:K27 Q22:Q27 W22:W27 AC22:AC27 AG58:AG69 E69 K69 W69 AC69">
    <cfRule type="cellIs" dxfId="2214" priority="188" stopIfTrue="1" operator="lessThan">
      <formula>#REF!</formula>
    </cfRule>
  </conditionalFormatting>
  <conditionalFormatting sqref="E29:E33">
    <cfRule type="cellIs" dxfId="2213" priority="187" stopIfTrue="1" operator="lessThan">
      <formula>#REF!</formula>
    </cfRule>
  </conditionalFormatting>
  <conditionalFormatting sqref="E36:E37">
    <cfRule type="cellIs" dxfId="2212" priority="186" stopIfTrue="1" operator="lessThan">
      <formula>#REF!</formula>
    </cfRule>
  </conditionalFormatting>
  <conditionalFormatting sqref="E40:E45">
    <cfRule type="cellIs" dxfId="2211" priority="185" stopIfTrue="1" operator="lessThan">
      <formula>#REF!</formula>
    </cfRule>
  </conditionalFormatting>
  <conditionalFormatting sqref="E48:E55">
    <cfRule type="cellIs" dxfId="2210" priority="184" stopIfTrue="1" operator="lessThan">
      <formula>#REF!</formula>
    </cfRule>
  </conditionalFormatting>
  <conditionalFormatting sqref="E58:E68">
    <cfRule type="cellIs" dxfId="2209" priority="183" stopIfTrue="1" operator="lessThan">
      <formula>#REF!</formula>
    </cfRule>
  </conditionalFormatting>
  <conditionalFormatting sqref="K29:K33">
    <cfRule type="cellIs" dxfId="2208" priority="146" stopIfTrue="1" operator="lessThan">
      <formula>#REF!</formula>
    </cfRule>
  </conditionalFormatting>
  <conditionalFormatting sqref="K36:K37">
    <cfRule type="cellIs" dxfId="2207" priority="145" stopIfTrue="1" operator="lessThan">
      <formula>#REF!</formula>
    </cfRule>
  </conditionalFormatting>
  <conditionalFormatting sqref="K40:K45">
    <cfRule type="cellIs" dxfId="2206" priority="144" stopIfTrue="1" operator="lessThan">
      <formula>#REF!</formula>
    </cfRule>
  </conditionalFormatting>
  <conditionalFormatting sqref="K48:K55">
    <cfRule type="cellIs" dxfId="2205" priority="143" stopIfTrue="1" operator="lessThan">
      <formula>#REF!</formula>
    </cfRule>
  </conditionalFormatting>
  <conditionalFormatting sqref="K58:K68">
    <cfRule type="cellIs" dxfId="2204" priority="142" stopIfTrue="1" operator="lessThan">
      <formula>#REF!</formula>
    </cfRule>
  </conditionalFormatting>
  <conditionalFormatting sqref="Q29:Q33">
    <cfRule type="cellIs" dxfId="2203" priority="105" stopIfTrue="1" operator="lessThan">
      <formula>#REF!</formula>
    </cfRule>
  </conditionalFormatting>
  <conditionalFormatting sqref="Q36:Q37">
    <cfRule type="cellIs" dxfId="2202" priority="104" stopIfTrue="1" operator="lessThan">
      <formula>#REF!</formula>
    </cfRule>
  </conditionalFormatting>
  <conditionalFormatting sqref="Q40:Q45">
    <cfRule type="cellIs" dxfId="2201" priority="103" stopIfTrue="1" operator="lessThan">
      <formula>#REF!</formula>
    </cfRule>
  </conditionalFormatting>
  <conditionalFormatting sqref="Q48:Q55">
    <cfRule type="cellIs" dxfId="2200" priority="102" stopIfTrue="1" operator="lessThan">
      <formula>#REF!</formula>
    </cfRule>
  </conditionalFormatting>
  <conditionalFormatting sqref="Q58:Q68">
    <cfRule type="cellIs" dxfId="2199" priority="101" stopIfTrue="1" operator="lessThan">
      <formula>#REF!</formula>
    </cfRule>
  </conditionalFormatting>
  <conditionalFormatting sqref="P69">
    <cfRule type="cellIs" dxfId="2198" priority="99" stopIfTrue="1" operator="lessThan">
      <formula>#REF!</formula>
    </cfRule>
  </conditionalFormatting>
  <conditionalFormatting sqref="X27:Y27">
    <cfRule type="cellIs" dxfId="2197" priority="98" stopIfTrue="1" operator="lessThan">
      <formula>#REF!</formula>
    </cfRule>
  </conditionalFormatting>
  <conditionalFormatting sqref="AD27:AE27">
    <cfRule type="cellIs" dxfId="2196" priority="97" stopIfTrue="1" operator="lessThan">
      <formula>#REF!</formula>
    </cfRule>
  </conditionalFormatting>
  <conditionalFormatting sqref="W29:W33">
    <cfRule type="cellIs" dxfId="2195" priority="95" stopIfTrue="1" operator="lessThan">
      <formula>#REF!</formula>
    </cfRule>
  </conditionalFormatting>
  <conditionalFormatting sqref="W36:W37">
    <cfRule type="cellIs" dxfId="2194" priority="94" stopIfTrue="1" operator="lessThan">
      <formula>#REF!</formula>
    </cfRule>
  </conditionalFormatting>
  <conditionalFormatting sqref="W40:W45">
    <cfRule type="cellIs" dxfId="2193" priority="93" stopIfTrue="1" operator="lessThan">
      <formula>#REF!</formula>
    </cfRule>
  </conditionalFormatting>
  <conditionalFormatting sqref="W48:W55">
    <cfRule type="cellIs" dxfId="2192" priority="92" stopIfTrue="1" operator="lessThan">
      <formula>#REF!</formula>
    </cfRule>
  </conditionalFormatting>
  <conditionalFormatting sqref="W58:W68">
    <cfRule type="cellIs" dxfId="2191" priority="91" stopIfTrue="1" operator="lessThan">
      <formula>#REF!</formula>
    </cfRule>
  </conditionalFormatting>
  <conditionalFormatting sqref="AC29:AC33">
    <cfRule type="cellIs" dxfId="2190" priority="54" stopIfTrue="1" operator="lessThan">
      <formula>#REF!</formula>
    </cfRule>
  </conditionalFormatting>
  <conditionalFormatting sqref="AC36:AC37">
    <cfRule type="cellIs" dxfId="2189" priority="53" stopIfTrue="1" operator="lessThan">
      <formula>#REF!</formula>
    </cfRule>
  </conditionalFormatting>
  <conditionalFormatting sqref="AC40:AC45">
    <cfRule type="cellIs" dxfId="2188" priority="52" stopIfTrue="1" operator="lessThan">
      <formula>#REF!</formula>
    </cfRule>
  </conditionalFormatting>
  <conditionalFormatting sqref="AC48:AC55">
    <cfRule type="cellIs" dxfId="2187" priority="51" stopIfTrue="1" operator="lessThan">
      <formula>#REF!</formula>
    </cfRule>
  </conditionalFormatting>
  <conditionalFormatting sqref="AC58:AC68">
    <cfRule type="cellIs" dxfId="2186" priority="50" stopIfTrue="1" operator="lessThan">
      <formula>#REF!</formula>
    </cfRule>
  </conditionalFormatting>
  <conditionalFormatting sqref="V69">
    <cfRule type="cellIs" dxfId="2185" priority="14" stopIfTrue="1" operator="lessThan">
      <formula>#REF!</formula>
    </cfRule>
  </conditionalFormatting>
  <conditionalFormatting sqref="AB69">
    <cfRule type="cellIs" dxfId="2184" priority="13" stopIfTrue="1" operator="lessThan">
      <formula>#REF!</formula>
    </cfRule>
  </conditionalFormatting>
  <conditionalFormatting sqref="N27">
    <cfRule type="cellIs" dxfId="2183" priority="12" stopIfTrue="1" operator="lessThan">
      <formula>#REF!</formula>
    </cfRule>
  </conditionalFormatting>
  <conditionalFormatting sqref="T27">
    <cfRule type="cellIs" dxfId="2182" priority="11" stopIfTrue="1" operator="lessThan">
      <formula>#REF!</formula>
    </cfRule>
  </conditionalFormatting>
  <conditionalFormatting sqref="Z27">
    <cfRule type="cellIs" dxfId="2181" priority="10" stopIfTrue="1" operator="lessThan">
      <formula>#REF!</formula>
    </cfRule>
  </conditionalFormatting>
  <conditionalFormatting sqref="AF27">
    <cfRule type="cellIs" dxfId="2180" priority="9" stopIfTrue="1" operator="lessThan">
      <formula>#REF!</formula>
    </cfRule>
  </conditionalFormatting>
  <conditionalFormatting sqref="AG35">
    <cfRule type="cellIs" dxfId="2179" priority="8" stopIfTrue="1" operator="lessThan">
      <formula>#REF!</formula>
    </cfRule>
  </conditionalFormatting>
  <conditionalFormatting sqref="AG39">
    <cfRule type="cellIs" dxfId="2178" priority="7" stopIfTrue="1" operator="lessThan">
      <formula>#REF!</formula>
    </cfRule>
  </conditionalFormatting>
  <conditionalFormatting sqref="AG47">
    <cfRule type="cellIs" dxfId="2177" priority="6" stopIfTrue="1" operator="lessThan">
      <formula>#REF!</formula>
    </cfRule>
  </conditionalFormatting>
  <conditionalFormatting sqref="AG57">
    <cfRule type="cellIs" dxfId="2176" priority="5" stopIfTrue="1" operator="lessThan">
      <formula>#REF!</formula>
    </cfRule>
  </conditionalFormatting>
  <dataValidations count="6">
    <dataValidation type="list" allowBlank="1" showInputMessage="1" showErrorMessage="1" sqref="C13:D14 I13:J13" xr:uid="{00000000-0002-0000-0900-000002000000}">
      <formula1>$K$11:$K$15</formula1>
    </dataValidation>
    <dataValidation type="list" allowBlank="1" showInputMessage="1" showErrorMessage="1" sqref="F69 AD69 X69 R69 L69" xr:uid="{00000000-0002-0000-0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900-000004000000}">
      <formula1>$F$9:$F$12</formula1>
    </dataValidation>
    <dataValidation type="list" allowBlank="1" showInputMessage="1" showErrorMessage="1" sqref="C15:D15" xr:uid="{00000000-0002-0000-0900-000005000000}">
      <formula1>$F$10:$F$15</formula1>
    </dataValidation>
    <dataValidation type="list" allowBlank="1" showInputMessage="1" showErrorMessage="1" sqref="I12:J12 C12:D12" xr:uid="{00000000-0002-0000-0900-000000000000}">
      <formula1>$B$10:$B$26</formula1>
    </dataValidation>
    <dataValidation type="list" allowBlank="1" showInputMessage="1" showErrorMessage="1" sqref="I11:J11 C11:D11" xr:uid="{00000000-0002-0000-0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G71 Y71 S71 M71 AE71</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 type="list" allowBlank="1" showInputMessage="1" showErrorMessage="1" xr:uid="{00000000-0002-0000-0900-000009000000}">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101"/>
  <sheetViews>
    <sheetView showGridLines="0" topLeftCell="B61"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175" priority="190" stopIfTrue="1" operator="lessThan">
      <formula>#REF!</formula>
    </cfRule>
  </conditionalFormatting>
  <conditionalFormatting sqref="L27:M27">
    <cfRule type="cellIs" dxfId="2174" priority="189" stopIfTrue="1" operator="lessThan">
      <formula>#REF!</formula>
    </cfRule>
  </conditionalFormatting>
  <conditionalFormatting sqref="R27:S27 AG36:AG37 AG40:AG45 AG48:AG55 AG21:AG33 AG58:AG69">
    <cfRule type="cellIs" dxfId="2173" priority="188" stopIfTrue="1" operator="lessThan">
      <formula>#REF!</formula>
    </cfRule>
  </conditionalFormatting>
  <conditionalFormatting sqref="E29:E33 K22:K27 Q22:Q27 W22:W27 AC22:AC27 E69 K69 W69 AC69">
    <cfRule type="cellIs" dxfId="2172" priority="187" stopIfTrue="1" operator="lessThan">
      <formula>#REF!</formula>
    </cfRule>
  </conditionalFormatting>
  <conditionalFormatting sqref="E36:E37">
    <cfRule type="cellIs" dxfId="2171" priority="186" stopIfTrue="1" operator="lessThan">
      <formula>#REF!</formula>
    </cfRule>
  </conditionalFormatting>
  <conditionalFormatting sqref="E40:E45">
    <cfRule type="cellIs" dxfId="2170" priority="185" stopIfTrue="1" operator="lessThan">
      <formula>#REF!</formula>
    </cfRule>
  </conditionalFormatting>
  <conditionalFormatting sqref="E48:E55">
    <cfRule type="cellIs" dxfId="2169" priority="184" stopIfTrue="1" operator="lessThan">
      <formula>#REF!</formula>
    </cfRule>
  </conditionalFormatting>
  <conditionalFormatting sqref="E58:E68">
    <cfRule type="cellIs" dxfId="2168" priority="183" stopIfTrue="1" operator="lessThan">
      <formula>#REF!</formula>
    </cfRule>
  </conditionalFormatting>
  <conditionalFormatting sqref="K29:K33">
    <cfRule type="cellIs" dxfId="2167" priority="146" stopIfTrue="1" operator="lessThan">
      <formula>#REF!</formula>
    </cfRule>
  </conditionalFormatting>
  <conditionalFormatting sqref="K36:K37">
    <cfRule type="cellIs" dxfId="2166" priority="145" stopIfTrue="1" operator="lessThan">
      <formula>#REF!</formula>
    </cfRule>
  </conditionalFormatting>
  <conditionalFormatting sqref="K40:K45">
    <cfRule type="cellIs" dxfId="2165" priority="144" stopIfTrue="1" operator="lessThan">
      <formula>#REF!</formula>
    </cfRule>
  </conditionalFormatting>
  <conditionalFormatting sqref="K48:K55">
    <cfRule type="cellIs" dxfId="2164" priority="143" stopIfTrue="1" operator="lessThan">
      <formula>#REF!</formula>
    </cfRule>
  </conditionalFormatting>
  <conditionalFormatting sqref="K58:K68">
    <cfRule type="cellIs" dxfId="2163" priority="142" stopIfTrue="1" operator="lessThan">
      <formula>#REF!</formula>
    </cfRule>
  </conditionalFormatting>
  <conditionalFormatting sqref="Q29:Q33">
    <cfRule type="cellIs" dxfId="2162" priority="105" stopIfTrue="1" operator="lessThan">
      <formula>#REF!</formula>
    </cfRule>
  </conditionalFormatting>
  <conditionalFormatting sqref="Q36:Q37">
    <cfRule type="cellIs" dxfId="2161" priority="104" stopIfTrue="1" operator="lessThan">
      <formula>#REF!</formula>
    </cfRule>
  </conditionalFormatting>
  <conditionalFormatting sqref="Q40:Q45">
    <cfRule type="cellIs" dxfId="2160" priority="103" stopIfTrue="1" operator="lessThan">
      <formula>#REF!</formula>
    </cfRule>
  </conditionalFormatting>
  <conditionalFormatting sqref="Q48:Q55">
    <cfRule type="cellIs" dxfId="2159" priority="102" stopIfTrue="1" operator="lessThan">
      <formula>#REF!</formula>
    </cfRule>
  </conditionalFormatting>
  <conditionalFormatting sqref="Q58:Q68">
    <cfRule type="cellIs" dxfId="2158" priority="101" stopIfTrue="1" operator="lessThan">
      <formula>#REF!</formula>
    </cfRule>
  </conditionalFormatting>
  <conditionalFormatting sqref="P69">
    <cfRule type="cellIs" dxfId="2157" priority="99" stopIfTrue="1" operator="lessThan">
      <formula>#REF!</formula>
    </cfRule>
  </conditionalFormatting>
  <conditionalFormatting sqref="X27:Y27">
    <cfRule type="cellIs" dxfId="2156" priority="98" stopIfTrue="1" operator="lessThan">
      <formula>#REF!</formula>
    </cfRule>
  </conditionalFormatting>
  <conditionalFormatting sqref="AD27:AE27">
    <cfRule type="cellIs" dxfId="2155" priority="97" stopIfTrue="1" operator="lessThan">
      <formula>#REF!</formula>
    </cfRule>
  </conditionalFormatting>
  <conditionalFormatting sqref="W29:W33">
    <cfRule type="cellIs" dxfId="2154" priority="95" stopIfTrue="1" operator="lessThan">
      <formula>#REF!</formula>
    </cfRule>
  </conditionalFormatting>
  <conditionalFormatting sqref="W36:W37">
    <cfRule type="cellIs" dxfId="2153" priority="94" stopIfTrue="1" operator="lessThan">
      <formula>#REF!</formula>
    </cfRule>
  </conditionalFormatting>
  <conditionalFormatting sqref="W40:W45">
    <cfRule type="cellIs" dxfId="2152" priority="93" stopIfTrue="1" operator="lessThan">
      <formula>#REF!</formula>
    </cfRule>
  </conditionalFormatting>
  <conditionalFormatting sqref="W48:W55">
    <cfRule type="cellIs" dxfId="2151" priority="92" stopIfTrue="1" operator="lessThan">
      <formula>#REF!</formula>
    </cfRule>
  </conditionalFormatting>
  <conditionalFormatting sqref="W58:W68">
    <cfRule type="cellIs" dxfId="2150" priority="91" stopIfTrue="1" operator="lessThan">
      <formula>#REF!</formula>
    </cfRule>
  </conditionalFormatting>
  <conditionalFormatting sqref="AC29:AC33">
    <cfRule type="cellIs" dxfId="2149" priority="54" stopIfTrue="1" operator="lessThan">
      <formula>#REF!</formula>
    </cfRule>
  </conditionalFormatting>
  <conditionalFormatting sqref="AC36:AC37">
    <cfRule type="cellIs" dxfId="2148" priority="53" stopIfTrue="1" operator="lessThan">
      <formula>#REF!</formula>
    </cfRule>
  </conditionalFormatting>
  <conditionalFormatting sqref="AC40:AC45">
    <cfRule type="cellIs" dxfId="2147" priority="52" stopIfTrue="1" operator="lessThan">
      <formula>#REF!</formula>
    </cfRule>
  </conditionalFormatting>
  <conditionalFormatting sqref="AC48:AC55">
    <cfRule type="cellIs" dxfId="2146" priority="51" stopIfTrue="1" operator="lessThan">
      <formula>#REF!</formula>
    </cfRule>
  </conditionalFormatting>
  <conditionalFormatting sqref="AC58:AC68">
    <cfRule type="cellIs" dxfId="2145" priority="50" stopIfTrue="1" operator="lessThan">
      <formula>#REF!</formula>
    </cfRule>
  </conditionalFormatting>
  <conditionalFormatting sqref="V69">
    <cfRule type="cellIs" dxfId="2144" priority="14" stopIfTrue="1" operator="lessThan">
      <formula>#REF!</formula>
    </cfRule>
  </conditionalFormatting>
  <conditionalFormatting sqref="AB69">
    <cfRule type="cellIs" dxfId="2143" priority="13" stopIfTrue="1" operator="lessThan">
      <formula>#REF!</formula>
    </cfRule>
  </conditionalFormatting>
  <conditionalFormatting sqref="N27">
    <cfRule type="cellIs" dxfId="2142" priority="12" stopIfTrue="1" operator="lessThan">
      <formula>#REF!</formula>
    </cfRule>
  </conditionalFormatting>
  <conditionalFormatting sqref="T27">
    <cfRule type="cellIs" dxfId="2141" priority="11" stopIfTrue="1" operator="lessThan">
      <formula>#REF!</formula>
    </cfRule>
  </conditionalFormatting>
  <conditionalFormatting sqref="Z27">
    <cfRule type="cellIs" dxfId="2140" priority="10" stopIfTrue="1" operator="lessThan">
      <formula>#REF!</formula>
    </cfRule>
  </conditionalFormatting>
  <conditionalFormatting sqref="AF27">
    <cfRule type="cellIs" dxfId="2139" priority="9" stopIfTrue="1" operator="lessThan">
      <formula>#REF!</formula>
    </cfRule>
  </conditionalFormatting>
  <conditionalFormatting sqref="AG35">
    <cfRule type="cellIs" dxfId="2138" priority="8" stopIfTrue="1" operator="lessThan">
      <formula>#REF!</formula>
    </cfRule>
  </conditionalFormatting>
  <conditionalFormatting sqref="AG39">
    <cfRule type="cellIs" dxfId="2137" priority="7" stopIfTrue="1" operator="lessThan">
      <formula>#REF!</formula>
    </cfRule>
  </conditionalFormatting>
  <conditionalFormatting sqref="AG47">
    <cfRule type="cellIs" dxfId="2136" priority="6" stopIfTrue="1" operator="lessThan">
      <formula>#REF!</formula>
    </cfRule>
  </conditionalFormatting>
  <conditionalFormatting sqref="AG57">
    <cfRule type="cellIs" dxfId="2135" priority="5" stopIfTrue="1" operator="lessThan">
      <formula>#REF!</formula>
    </cfRule>
  </conditionalFormatting>
  <dataValidations count="6">
    <dataValidation type="list" allowBlank="1" showInputMessage="1" showErrorMessage="1" sqref="C13:D14 I13:J13" xr:uid="{00000000-0002-0000-0A00-000002000000}">
      <formula1>$K$11:$K$15</formula1>
    </dataValidation>
    <dataValidation type="list" allowBlank="1" showInputMessage="1" showErrorMessage="1" sqref="F69 AD69 X69 R69 L69" xr:uid="{00000000-0002-0000-0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A00-000004000000}">
      <formula1>$F$9:$F$12</formula1>
    </dataValidation>
    <dataValidation type="list" allowBlank="1" showInputMessage="1" showErrorMessage="1" sqref="C15:D15" xr:uid="{00000000-0002-0000-0A00-000005000000}">
      <formula1>$F$10:$F$15</formula1>
    </dataValidation>
    <dataValidation type="list" allowBlank="1" showInputMessage="1" showErrorMessage="1" sqref="I12:J12 C12:D12" xr:uid="{00000000-0002-0000-0A00-000000000000}">
      <formula1>$B$10:$B$26</formula1>
    </dataValidation>
    <dataValidation type="list" allowBlank="1" showInputMessage="1" showErrorMessage="1" sqref="I11:J11 C11:D11" xr:uid="{00000000-0002-0000-0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G71 Y71 S71 M71 AE71</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 type="list" allowBlank="1" showInputMessage="1" showErrorMessage="1" xr:uid="{00000000-0002-0000-0A00-000009000000}">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101"/>
  <sheetViews>
    <sheetView showGridLines="0" topLeftCell="B1"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134" priority="190" stopIfTrue="1" operator="lessThan">
      <formula>#REF!</formula>
    </cfRule>
  </conditionalFormatting>
  <conditionalFormatting sqref="L27:M27">
    <cfRule type="cellIs" dxfId="2133" priority="189" stopIfTrue="1" operator="lessThan">
      <formula>#REF!</formula>
    </cfRule>
  </conditionalFormatting>
  <conditionalFormatting sqref="R27:S27 AG36:AG37 AG40:AG45 AG48:AG55 AG21:AG33 AG58:AG69">
    <cfRule type="cellIs" dxfId="2132" priority="188" stopIfTrue="1" operator="lessThan">
      <formula>#REF!</formula>
    </cfRule>
  </conditionalFormatting>
  <conditionalFormatting sqref="E29:E33 K22:K27 Q22:Q27 W22:W27 AC22:AC27 E69 K69 W69 AC69">
    <cfRule type="cellIs" dxfId="2131" priority="187" stopIfTrue="1" operator="lessThan">
      <formula>#REF!</formula>
    </cfRule>
  </conditionalFormatting>
  <conditionalFormatting sqref="E36:E37">
    <cfRule type="cellIs" dxfId="2130" priority="186" stopIfTrue="1" operator="lessThan">
      <formula>#REF!</formula>
    </cfRule>
  </conditionalFormatting>
  <conditionalFormatting sqref="E40:E45">
    <cfRule type="cellIs" dxfId="2129" priority="185" stopIfTrue="1" operator="lessThan">
      <formula>#REF!</formula>
    </cfRule>
  </conditionalFormatting>
  <conditionalFormatting sqref="E48:E55">
    <cfRule type="cellIs" dxfId="2128" priority="184" stopIfTrue="1" operator="lessThan">
      <formula>#REF!</formula>
    </cfRule>
  </conditionalFormatting>
  <conditionalFormatting sqref="E58:E68">
    <cfRule type="cellIs" dxfId="2127" priority="183" stopIfTrue="1" operator="lessThan">
      <formula>#REF!</formula>
    </cfRule>
  </conditionalFormatting>
  <conditionalFormatting sqref="K29:K33">
    <cfRule type="cellIs" dxfId="2126" priority="146" stopIfTrue="1" operator="lessThan">
      <formula>#REF!</formula>
    </cfRule>
  </conditionalFormatting>
  <conditionalFormatting sqref="K36:K37">
    <cfRule type="cellIs" dxfId="2125" priority="145" stopIfTrue="1" operator="lessThan">
      <formula>#REF!</formula>
    </cfRule>
  </conditionalFormatting>
  <conditionalFormatting sqref="K40:K45">
    <cfRule type="cellIs" dxfId="2124" priority="144" stopIfTrue="1" operator="lessThan">
      <formula>#REF!</formula>
    </cfRule>
  </conditionalFormatting>
  <conditionalFormatting sqref="K48:K55">
    <cfRule type="cellIs" dxfId="2123" priority="143" stopIfTrue="1" operator="lessThan">
      <formula>#REF!</formula>
    </cfRule>
  </conditionalFormatting>
  <conditionalFormatting sqref="K58:K68">
    <cfRule type="cellIs" dxfId="2122" priority="142" stopIfTrue="1" operator="lessThan">
      <formula>#REF!</formula>
    </cfRule>
  </conditionalFormatting>
  <conditionalFormatting sqref="Q29:Q33">
    <cfRule type="cellIs" dxfId="2121" priority="105" stopIfTrue="1" operator="lessThan">
      <formula>#REF!</formula>
    </cfRule>
  </conditionalFormatting>
  <conditionalFormatting sqref="Q36:Q37">
    <cfRule type="cellIs" dxfId="2120" priority="104" stopIfTrue="1" operator="lessThan">
      <formula>#REF!</formula>
    </cfRule>
  </conditionalFormatting>
  <conditionalFormatting sqref="Q40:Q45">
    <cfRule type="cellIs" dxfId="2119" priority="103" stopIfTrue="1" operator="lessThan">
      <formula>#REF!</formula>
    </cfRule>
  </conditionalFormatting>
  <conditionalFormatting sqref="Q48:Q55">
    <cfRule type="cellIs" dxfId="2118" priority="102" stopIfTrue="1" operator="lessThan">
      <formula>#REF!</formula>
    </cfRule>
  </conditionalFormatting>
  <conditionalFormatting sqref="Q58:Q68">
    <cfRule type="cellIs" dxfId="2117" priority="101" stopIfTrue="1" operator="lessThan">
      <formula>#REF!</formula>
    </cfRule>
  </conditionalFormatting>
  <conditionalFormatting sqref="P69">
    <cfRule type="cellIs" dxfId="2116" priority="99" stopIfTrue="1" operator="lessThan">
      <formula>#REF!</formula>
    </cfRule>
  </conditionalFormatting>
  <conditionalFormatting sqref="X27:Y27">
    <cfRule type="cellIs" dxfId="2115" priority="98" stopIfTrue="1" operator="lessThan">
      <formula>#REF!</formula>
    </cfRule>
  </conditionalFormatting>
  <conditionalFormatting sqref="AD27:AE27">
    <cfRule type="cellIs" dxfId="2114" priority="97" stopIfTrue="1" operator="lessThan">
      <formula>#REF!</formula>
    </cfRule>
  </conditionalFormatting>
  <conditionalFormatting sqref="W29:W33">
    <cfRule type="cellIs" dxfId="2113" priority="95" stopIfTrue="1" operator="lessThan">
      <formula>#REF!</formula>
    </cfRule>
  </conditionalFormatting>
  <conditionalFormatting sqref="W36:W37">
    <cfRule type="cellIs" dxfId="2112" priority="94" stopIfTrue="1" operator="lessThan">
      <formula>#REF!</formula>
    </cfRule>
  </conditionalFormatting>
  <conditionalFormatting sqref="W40:W45">
    <cfRule type="cellIs" dxfId="2111" priority="93" stopIfTrue="1" operator="lessThan">
      <formula>#REF!</formula>
    </cfRule>
  </conditionalFormatting>
  <conditionalFormatting sqref="W48:W55">
    <cfRule type="cellIs" dxfId="2110" priority="92" stopIfTrue="1" operator="lessThan">
      <formula>#REF!</formula>
    </cfRule>
  </conditionalFormatting>
  <conditionalFormatting sqref="W58:W68">
    <cfRule type="cellIs" dxfId="2109" priority="91" stopIfTrue="1" operator="lessThan">
      <formula>#REF!</formula>
    </cfRule>
  </conditionalFormatting>
  <conditionalFormatting sqref="AC29:AC33">
    <cfRule type="cellIs" dxfId="2108" priority="54" stopIfTrue="1" operator="lessThan">
      <formula>#REF!</formula>
    </cfRule>
  </conditionalFormatting>
  <conditionalFormatting sqref="AC36:AC37">
    <cfRule type="cellIs" dxfId="2107" priority="53" stopIfTrue="1" operator="lessThan">
      <formula>#REF!</formula>
    </cfRule>
  </conditionalFormatting>
  <conditionalFormatting sqref="AC40:AC45">
    <cfRule type="cellIs" dxfId="2106" priority="52" stopIfTrue="1" operator="lessThan">
      <formula>#REF!</formula>
    </cfRule>
  </conditionalFormatting>
  <conditionalFormatting sqref="AC48:AC55">
    <cfRule type="cellIs" dxfId="2105" priority="51" stopIfTrue="1" operator="lessThan">
      <formula>#REF!</formula>
    </cfRule>
  </conditionalFormatting>
  <conditionalFormatting sqref="AC58:AC68">
    <cfRule type="cellIs" dxfId="2104" priority="50" stopIfTrue="1" operator="lessThan">
      <formula>#REF!</formula>
    </cfRule>
  </conditionalFormatting>
  <conditionalFormatting sqref="V69">
    <cfRule type="cellIs" dxfId="2103" priority="14" stopIfTrue="1" operator="lessThan">
      <formula>#REF!</formula>
    </cfRule>
  </conditionalFormatting>
  <conditionalFormatting sqref="AB69">
    <cfRule type="cellIs" dxfId="2102" priority="13" stopIfTrue="1" operator="lessThan">
      <formula>#REF!</formula>
    </cfRule>
  </conditionalFormatting>
  <conditionalFormatting sqref="N27">
    <cfRule type="cellIs" dxfId="2101" priority="12" stopIfTrue="1" operator="lessThan">
      <formula>#REF!</formula>
    </cfRule>
  </conditionalFormatting>
  <conditionalFormatting sqref="T27">
    <cfRule type="cellIs" dxfId="2100" priority="11" stopIfTrue="1" operator="lessThan">
      <formula>#REF!</formula>
    </cfRule>
  </conditionalFormatting>
  <conditionalFormatting sqref="Z27">
    <cfRule type="cellIs" dxfId="2099" priority="10" stopIfTrue="1" operator="lessThan">
      <formula>#REF!</formula>
    </cfRule>
  </conditionalFormatting>
  <conditionalFormatting sqref="AF27">
    <cfRule type="cellIs" dxfId="2098" priority="9" stopIfTrue="1" operator="lessThan">
      <formula>#REF!</formula>
    </cfRule>
  </conditionalFormatting>
  <conditionalFormatting sqref="AG35">
    <cfRule type="cellIs" dxfId="2097" priority="8" stopIfTrue="1" operator="lessThan">
      <formula>#REF!</formula>
    </cfRule>
  </conditionalFormatting>
  <conditionalFormatting sqref="AG39">
    <cfRule type="cellIs" dxfId="2096" priority="7" stopIfTrue="1" operator="lessThan">
      <formula>#REF!</formula>
    </cfRule>
  </conditionalFormatting>
  <conditionalFormatting sqref="AG47">
    <cfRule type="cellIs" dxfId="2095" priority="6" stopIfTrue="1" operator="lessThan">
      <formula>#REF!</formula>
    </cfRule>
  </conditionalFormatting>
  <conditionalFormatting sqref="AG57">
    <cfRule type="cellIs" dxfId="2094" priority="5" stopIfTrue="1" operator="lessThan">
      <formula>#REF!</formula>
    </cfRule>
  </conditionalFormatting>
  <dataValidations count="6">
    <dataValidation type="list" allowBlank="1" showInputMessage="1" showErrorMessage="1" sqref="C13:D14 I13:J13" xr:uid="{00000000-0002-0000-0B00-000002000000}">
      <formula1>$K$11:$K$15</formula1>
    </dataValidation>
    <dataValidation type="list" allowBlank="1" showInputMessage="1" showErrorMessage="1" sqref="F69 AD69 X69 R69 L69" xr:uid="{00000000-0002-0000-0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B00-000004000000}">
      <formula1>$F$9:$F$12</formula1>
    </dataValidation>
    <dataValidation type="list" allowBlank="1" showInputMessage="1" showErrorMessage="1" sqref="C15:D15" xr:uid="{00000000-0002-0000-0B00-000005000000}">
      <formula1>$F$10:$F$15</formula1>
    </dataValidation>
    <dataValidation type="list" allowBlank="1" showInputMessage="1" showErrorMessage="1" sqref="I12:J12 C12:D12" xr:uid="{00000000-0002-0000-0B00-000000000000}">
      <formula1>$B$10:$B$26</formula1>
    </dataValidation>
    <dataValidation type="list" allowBlank="1" showInputMessage="1" showErrorMessage="1" sqref="I11:J11 C11:D11" xr:uid="{00000000-0002-0000-0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G71 Y71 S71 M71 AE71</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 type="list" allowBlank="1" showInputMessage="1" showErrorMessage="1" xr:uid="{00000000-0002-0000-0B00-000009000000}">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101"/>
  <sheetViews>
    <sheetView showGridLines="0" topLeftCell="B61"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93" priority="190" stopIfTrue="1" operator="lessThan">
      <formula>#REF!</formula>
    </cfRule>
  </conditionalFormatting>
  <conditionalFormatting sqref="L27:M27">
    <cfRule type="cellIs" dxfId="2092" priority="189" stopIfTrue="1" operator="lessThan">
      <formula>#REF!</formula>
    </cfRule>
  </conditionalFormatting>
  <conditionalFormatting sqref="R27:S27 AG36:AG37 AG40:AG45 AG48:AG55 AG21:AG33 AG58:AG69">
    <cfRule type="cellIs" dxfId="2091" priority="188" stopIfTrue="1" operator="lessThan">
      <formula>#REF!</formula>
    </cfRule>
  </conditionalFormatting>
  <conditionalFormatting sqref="E29:E33 K22:K27 Q22:Q27 W22:W27 AC22:AC27 E69 K69 W69 AC69">
    <cfRule type="cellIs" dxfId="2090" priority="187" stopIfTrue="1" operator="lessThan">
      <formula>#REF!</formula>
    </cfRule>
  </conditionalFormatting>
  <conditionalFormatting sqref="E36:E37">
    <cfRule type="cellIs" dxfId="2089" priority="186" stopIfTrue="1" operator="lessThan">
      <formula>#REF!</formula>
    </cfRule>
  </conditionalFormatting>
  <conditionalFormatting sqref="E40:E45">
    <cfRule type="cellIs" dxfId="2088" priority="185" stopIfTrue="1" operator="lessThan">
      <formula>#REF!</formula>
    </cfRule>
  </conditionalFormatting>
  <conditionalFormatting sqref="E48:E55">
    <cfRule type="cellIs" dxfId="2087" priority="184" stopIfTrue="1" operator="lessThan">
      <formula>#REF!</formula>
    </cfRule>
  </conditionalFormatting>
  <conditionalFormatting sqref="E58:E68">
    <cfRule type="cellIs" dxfId="2086" priority="183" stopIfTrue="1" operator="lessThan">
      <formula>#REF!</formula>
    </cfRule>
  </conditionalFormatting>
  <conditionalFormatting sqref="K29:K33">
    <cfRule type="cellIs" dxfId="2085" priority="146" stopIfTrue="1" operator="lessThan">
      <formula>#REF!</formula>
    </cfRule>
  </conditionalFormatting>
  <conditionalFormatting sqref="K36:K37">
    <cfRule type="cellIs" dxfId="2084" priority="145" stopIfTrue="1" operator="lessThan">
      <formula>#REF!</formula>
    </cfRule>
  </conditionalFormatting>
  <conditionalFormatting sqref="K40:K45">
    <cfRule type="cellIs" dxfId="2083" priority="144" stopIfTrue="1" operator="lessThan">
      <formula>#REF!</formula>
    </cfRule>
  </conditionalFormatting>
  <conditionalFormatting sqref="K48:K55">
    <cfRule type="cellIs" dxfId="2082" priority="143" stopIfTrue="1" operator="lessThan">
      <formula>#REF!</formula>
    </cfRule>
  </conditionalFormatting>
  <conditionalFormatting sqref="K58:K68">
    <cfRule type="cellIs" dxfId="2081" priority="142" stopIfTrue="1" operator="lessThan">
      <formula>#REF!</formula>
    </cfRule>
  </conditionalFormatting>
  <conditionalFormatting sqref="Q29:Q33">
    <cfRule type="cellIs" dxfId="2080" priority="105" stopIfTrue="1" operator="lessThan">
      <formula>#REF!</formula>
    </cfRule>
  </conditionalFormatting>
  <conditionalFormatting sqref="Q36:Q37">
    <cfRule type="cellIs" dxfId="2079" priority="104" stopIfTrue="1" operator="lessThan">
      <formula>#REF!</formula>
    </cfRule>
  </conditionalFormatting>
  <conditionalFormatting sqref="Q40:Q45">
    <cfRule type="cellIs" dxfId="2078" priority="103" stopIfTrue="1" operator="lessThan">
      <formula>#REF!</formula>
    </cfRule>
  </conditionalFormatting>
  <conditionalFormatting sqref="Q48:Q55">
    <cfRule type="cellIs" dxfId="2077" priority="102" stopIfTrue="1" operator="lessThan">
      <formula>#REF!</formula>
    </cfRule>
  </conditionalFormatting>
  <conditionalFormatting sqref="Q58:Q68">
    <cfRule type="cellIs" dxfId="2076" priority="101" stopIfTrue="1" operator="lessThan">
      <formula>#REF!</formula>
    </cfRule>
  </conditionalFormatting>
  <conditionalFormatting sqref="P69">
    <cfRule type="cellIs" dxfId="2075" priority="99" stopIfTrue="1" operator="lessThan">
      <formula>#REF!</formula>
    </cfRule>
  </conditionalFormatting>
  <conditionalFormatting sqref="X27:Y27">
    <cfRule type="cellIs" dxfId="2074" priority="98" stopIfTrue="1" operator="lessThan">
      <formula>#REF!</formula>
    </cfRule>
  </conditionalFormatting>
  <conditionalFormatting sqref="AD27:AE27">
    <cfRule type="cellIs" dxfId="2073" priority="97" stopIfTrue="1" operator="lessThan">
      <formula>#REF!</formula>
    </cfRule>
  </conditionalFormatting>
  <conditionalFormatting sqref="W29:W33">
    <cfRule type="cellIs" dxfId="2072" priority="95" stopIfTrue="1" operator="lessThan">
      <formula>#REF!</formula>
    </cfRule>
  </conditionalFormatting>
  <conditionalFormatting sqref="W36:W37">
    <cfRule type="cellIs" dxfId="2071" priority="94" stopIfTrue="1" operator="lessThan">
      <formula>#REF!</formula>
    </cfRule>
  </conditionalFormatting>
  <conditionalFormatting sqref="W40:W45">
    <cfRule type="cellIs" dxfId="2070" priority="93" stopIfTrue="1" operator="lessThan">
      <formula>#REF!</formula>
    </cfRule>
  </conditionalFormatting>
  <conditionalFormatting sqref="W48:W55">
    <cfRule type="cellIs" dxfId="2069" priority="92" stopIfTrue="1" operator="lessThan">
      <formula>#REF!</formula>
    </cfRule>
  </conditionalFormatting>
  <conditionalFormatting sqref="W58:W68">
    <cfRule type="cellIs" dxfId="2068" priority="91" stopIfTrue="1" operator="lessThan">
      <formula>#REF!</formula>
    </cfRule>
  </conditionalFormatting>
  <conditionalFormatting sqref="AC29:AC33">
    <cfRule type="cellIs" dxfId="2067" priority="54" stopIfTrue="1" operator="lessThan">
      <formula>#REF!</formula>
    </cfRule>
  </conditionalFormatting>
  <conditionalFormatting sqref="AC36:AC37">
    <cfRule type="cellIs" dxfId="2066" priority="53" stopIfTrue="1" operator="lessThan">
      <formula>#REF!</formula>
    </cfRule>
  </conditionalFormatting>
  <conditionalFormatting sqref="AC40:AC45">
    <cfRule type="cellIs" dxfId="2065" priority="52" stopIfTrue="1" operator="lessThan">
      <formula>#REF!</formula>
    </cfRule>
  </conditionalFormatting>
  <conditionalFormatting sqref="AC48:AC55">
    <cfRule type="cellIs" dxfId="2064" priority="51" stopIfTrue="1" operator="lessThan">
      <formula>#REF!</formula>
    </cfRule>
  </conditionalFormatting>
  <conditionalFormatting sqref="AC58:AC68">
    <cfRule type="cellIs" dxfId="2063" priority="50" stopIfTrue="1" operator="lessThan">
      <formula>#REF!</formula>
    </cfRule>
  </conditionalFormatting>
  <conditionalFormatting sqref="V69">
    <cfRule type="cellIs" dxfId="2062" priority="14" stopIfTrue="1" operator="lessThan">
      <formula>#REF!</formula>
    </cfRule>
  </conditionalFormatting>
  <conditionalFormatting sqref="AB69">
    <cfRule type="cellIs" dxfId="2061" priority="13" stopIfTrue="1" operator="lessThan">
      <formula>#REF!</formula>
    </cfRule>
  </conditionalFormatting>
  <conditionalFormatting sqref="N27">
    <cfRule type="cellIs" dxfId="2060" priority="12" stopIfTrue="1" operator="lessThan">
      <formula>#REF!</formula>
    </cfRule>
  </conditionalFormatting>
  <conditionalFormatting sqref="T27">
    <cfRule type="cellIs" dxfId="2059" priority="11" stopIfTrue="1" operator="lessThan">
      <formula>#REF!</formula>
    </cfRule>
  </conditionalFormatting>
  <conditionalFormatting sqref="Z27">
    <cfRule type="cellIs" dxfId="2058" priority="10" stopIfTrue="1" operator="lessThan">
      <formula>#REF!</formula>
    </cfRule>
  </conditionalFormatting>
  <conditionalFormatting sqref="AF27">
    <cfRule type="cellIs" dxfId="2057" priority="9" stopIfTrue="1" operator="lessThan">
      <formula>#REF!</formula>
    </cfRule>
  </conditionalFormatting>
  <conditionalFormatting sqref="AG35">
    <cfRule type="cellIs" dxfId="2056" priority="8" stopIfTrue="1" operator="lessThan">
      <formula>#REF!</formula>
    </cfRule>
  </conditionalFormatting>
  <conditionalFormatting sqref="AG39">
    <cfRule type="cellIs" dxfId="2055" priority="7" stopIfTrue="1" operator="lessThan">
      <formula>#REF!</formula>
    </cfRule>
  </conditionalFormatting>
  <conditionalFormatting sqref="AG47">
    <cfRule type="cellIs" dxfId="2054" priority="6" stopIfTrue="1" operator="lessThan">
      <formula>#REF!</formula>
    </cfRule>
  </conditionalFormatting>
  <conditionalFormatting sqref="AG57">
    <cfRule type="cellIs" dxfId="2053" priority="5" stopIfTrue="1" operator="lessThan">
      <formula>#REF!</formula>
    </cfRule>
  </conditionalFormatting>
  <dataValidations count="6">
    <dataValidation type="list" allowBlank="1" showInputMessage="1" showErrorMessage="1" sqref="C13:D14 I13:J13" xr:uid="{00000000-0002-0000-0C00-000002000000}">
      <formula1>$K$11:$K$15</formula1>
    </dataValidation>
    <dataValidation type="list" allowBlank="1" showInputMessage="1" showErrorMessage="1" sqref="F69 AD69 X69 R69 L69" xr:uid="{00000000-0002-0000-0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C00-000004000000}">
      <formula1>$F$9:$F$12</formula1>
    </dataValidation>
    <dataValidation type="list" allowBlank="1" showInputMessage="1" showErrorMessage="1" sqref="C15:D15" xr:uid="{00000000-0002-0000-0C00-000005000000}">
      <formula1>$F$10:$F$15</formula1>
    </dataValidation>
    <dataValidation type="list" allowBlank="1" showInputMessage="1" showErrorMessage="1" sqref="I12:J12 C12:D12" xr:uid="{00000000-0002-0000-0C00-000000000000}">
      <formula1>$B$10:$B$26</formula1>
    </dataValidation>
    <dataValidation type="list" allowBlank="1" showInputMessage="1" showErrorMessage="1" sqref="I11:J11 C11:D11" xr:uid="{00000000-0002-0000-0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G71 Y71 S71 M71 AE71</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 type="list" allowBlank="1" showInputMessage="1" showErrorMessage="1" xr:uid="{00000000-0002-0000-0C00-000009000000}">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101"/>
  <sheetViews>
    <sheetView showGridLines="0" topLeftCell="B52"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52" priority="190" stopIfTrue="1" operator="lessThan">
      <formula>#REF!</formula>
    </cfRule>
  </conditionalFormatting>
  <conditionalFormatting sqref="L27:M27">
    <cfRule type="cellIs" dxfId="2051" priority="189" stopIfTrue="1" operator="lessThan">
      <formula>#REF!</formula>
    </cfRule>
  </conditionalFormatting>
  <conditionalFormatting sqref="R27:S27 AG36:AG37 AG40:AG45 AG48:AG55 AG21:AG33 AG58:AG69">
    <cfRule type="cellIs" dxfId="2050" priority="188" stopIfTrue="1" operator="lessThan">
      <formula>#REF!</formula>
    </cfRule>
  </conditionalFormatting>
  <conditionalFormatting sqref="E29:E33 K22:K27 Q22:Q27 W22:W27 AC22:AC27 E69 K69 W69 AC69">
    <cfRule type="cellIs" dxfId="2049" priority="187" stopIfTrue="1" operator="lessThan">
      <formula>#REF!</formula>
    </cfRule>
  </conditionalFormatting>
  <conditionalFormatting sqref="E36:E37">
    <cfRule type="cellIs" dxfId="2048" priority="186" stopIfTrue="1" operator="lessThan">
      <formula>#REF!</formula>
    </cfRule>
  </conditionalFormatting>
  <conditionalFormatting sqref="E40:E45">
    <cfRule type="cellIs" dxfId="2047" priority="185" stopIfTrue="1" operator="lessThan">
      <formula>#REF!</formula>
    </cfRule>
  </conditionalFormatting>
  <conditionalFormatting sqref="E48:E55">
    <cfRule type="cellIs" dxfId="2046" priority="184" stopIfTrue="1" operator="lessThan">
      <formula>#REF!</formula>
    </cfRule>
  </conditionalFormatting>
  <conditionalFormatting sqref="E58:E68">
    <cfRule type="cellIs" dxfId="2045" priority="183" stopIfTrue="1" operator="lessThan">
      <formula>#REF!</formula>
    </cfRule>
  </conditionalFormatting>
  <conditionalFormatting sqref="K29:K33">
    <cfRule type="cellIs" dxfId="2044" priority="146" stopIfTrue="1" operator="lessThan">
      <formula>#REF!</formula>
    </cfRule>
  </conditionalFormatting>
  <conditionalFormatting sqref="K36:K37">
    <cfRule type="cellIs" dxfId="2043" priority="145" stopIfTrue="1" operator="lessThan">
      <formula>#REF!</formula>
    </cfRule>
  </conditionalFormatting>
  <conditionalFormatting sqref="K40:K45">
    <cfRule type="cellIs" dxfId="2042" priority="144" stopIfTrue="1" operator="lessThan">
      <formula>#REF!</formula>
    </cfRule>
  </conditionalFormatting>
  <conditionalFormatting sqref="K48:K55">
    <cfRule type="cellIs" dxfId="2041" priority="143" stopIfTrue="1" operator="lessThan">
      <formula>#REF!</formula>
    </cfRule>
  </conditionalFormatting>
  <conditionalFormatting sqref="K58:K68">
    <cfRule type="cellIs" dxfId="2040" priority="142" stopIfTrue="1" operator="lessThan">
      <formula>#REF!</formula>
    </cfRule>
  </conditionalFormatting>
  <conditionalFormatting sqref="Q29:Q33">
    <cfRule type="cellIs" dxfId="2039" priority="105" stopIfTrue="1" operator="lessThan">
      <formula>#REF!</formula>
    </cfRule>
  </conditionalFormatting>
  <conditionalFormatting sqref="Q36:Q37">
    <cfRule type="cellIs" dxfId="2038" priority="104" stopIfTrue="1" operator="lessThan">
      <formula>#REF!</formula>
    </cfRule>
  </conditionalFormatting>
  <conditionalFormatting sqref="Q40:Q45">
    <cfRule type="cellIs" dxfId="2037" priority="103" stopIfTrue="1" operator="lessThan">
      <formula>#REF!</formula>
    </cfRule>
  </conditionalFormatting>
  <conditionalFormatting sqref="Q48:Q55">
    <cfRule type="cellIs" dxfId="2036" priority="102" stopIfTrue="1" operator="lessThan">
      <formula>#REF!</formula>
    </cfRule>
  </conditionalFormatting>
  <conditionalFormatting sqref="Q58:Q68">
    <cfRule type="cellIs" dxfId="2035" priority="101" stopIfTrue="1" operator="lessThan">
      <formula>#REF!</formula>
    </cfRule>
  </conditionalFormatting>
  <conditionalFormatting sqref="P69">
    <cfRule type="cellIs" dxfId="2034" priority="99" stopIfTrue="1" operator="lessThan">
      <formula>#REF!</formula>
    </cfRule>
  </conditionalFormatting>
  <conditionalFormatting sqref="X27:Y27">
    <cfRule type="cellIs" dxfId="2033" priority="98" stopIfTrue="1" operator="lessThan">
      <formula>#REF!</formula>
    </cfRule>
  </conditionalFormatting>
  <conditionalFormatting sqref="AD27:AE27">
    <cfRule type="cellIs" dxfId="2032" priority="97" stopIfTrue="1" operator="lessThan">
      <formula>#REF!</formula>
    </cfRule>
  </conditionalFormatting>
  <conditionalFormatting sqref="W29:W33">
    <cfRule type="cellIs" dxfId="2031" priority="95" stopIfTrue="1" operator="lessThan">
      <formula>#REF!</formula>
    </cfRule>
  </conditionalFormatting>
  <conditionalFormatting sqref="W36:W37">
    <cfRule type="cellIs" dxfId="2030" priority="94" stopIfTrue="1" operator="lessThan">
      <formula>#REF!</formula>
    </cfRule>
  </conditionalFormatting>
  <conditionalFormatting sqref="W40:W45">
    <cfRule type="cellIs" dxfId="2029" priority="93" stopIfTrue="1" operator="lessThan">
      <formula>#REF!</formula>
    </cfRule>
  </conditionalFormatting>
  <conditionalFormatting sqref="W48:W55">
    <cfRule type="cellIs" dxfId="2028" priority="92" stopIfTrue="1" operator="lessThan">
      <formula>#REF!</formula>
    </cfRule>
  </conditionalFormatting>
  <conditionalFormatting sqref="W58:W68">
    <cfRule type="cellIs" dxfId="2027" priority="91" stopIfTrue="1" operator="lessThan">
      <formula>#REF!</formula>
    </cfRule>
  </conditionalFormatting>
  <conditionalFormatting sqref="AC29:AC33">
    <cfRule type="cellIs" dxfId="2026" priority="54" stopIfTrue="1" operator="lessThan">
      <formula>#REF!</formula>
    </cfRule>
  </conditionalFormatting>
  <conditionalFormatting sqref="AC36:AC37">
    <cfRule type="cellIs" dxfId="2025" priority="53" stopIfTrue="1" operator="lessThan">
      <formula>#REF!</formula>
    </cfRule>
  </conditionalFormatting>
  <conditionalFormatting sqref="AC40:AC45">
    <cfRule type="cellIs" dxfId="2024" priority="52" stopIfTrue="1" operator="lessThan">
      <formula>#REF!</formula>
    </cfRule>
  </conditionalFormatting>
  <conditionalFormatting sqref="AC48:AC55">
    <cfRule type="cellIs" dxfId="2023" priority="51" stopIfTrue="1" operator="lessThan">
      <formula>#REF!</formula>
    </cfRule>
  </conditionalFormatting>
  <conditionalFormatting sqref="AC58:AC68">
    <cfRule type="cellIs" dxfId="2022" priority="50" stopIfTrue="1" operator="lessThan">
      <formula>#REF!</formula>
    </cfRule>
  </conditionalFormatting>
  <conditionalFormatting sqref="V69">
    <cfRule type="cellIs" dxfId="2021" priority="14" stopIfTrue="1" operator="lessThan">
      <formula>#REF!</formula>
    </cfRule>
  </conditionalFormatting>
  <conditionalFormatting sqref="AB69">
    <cfRule type="cellIs" dxfId="2020" priority="13" stopIfTrue="1" operator="lessThan">
      <formula>#REF!</formula>
    </cfRule>
  </conditionalFormatting>
  <conditionalFormatting sqref="N27">
    <cfRule type="cellIs" dxfId="2019" priority="12" stopIfTrue="1" operator="lessThan">
      <formula>#REF!</formula>
    </cfRule>
  </conditionalFormatting>
  <conditionalFormatting sqref="T27">
    <cfRule type="cellIs" dxfId="2018" priority="11" stopIfTrue="1" operator="lessThan">
      <formula>#REF!</formula>
    </cfRule>
  </conditionalFormatting>
  <conditionalFormatting sqref="Z27">
    <cfRule type="cellIs" dxfId="2017" priority="10" stopIfTrue="1" operator="lessThan">
      <formula>#REF!</formula>
    </cfRule>
  </conditionalFormatting>
  <conditionalFormatting sqref="AF27">
    <cfRule type="cellIs" dxfId="2016" priority="9" stopIfTrue="1" operator="lessThan">
      <formula>#REF!</formula>
    </cfRule>
  </conditionalFormatting>
  <conditionalFormatting sqref="AG35">
    <cfRule type="cellIs" dxfId="2015" priority="8" stopIfTrue="1" operator="lessThan">
      <formula>#REF!</formula>
    </cfRule>
  </conditionalFormatting>
  <conditionalFormatting sqref="AG39">
    <cfRule type="cellIs" dxfId="2014" priority="7" stopIfTrue="1" operator="lessThan">
      <formula>#REF!</formula>
    </cfRule>
  </conditionalFormatting>
  <conditionalFormatting sqref="AG47">
    <cfRule type="cellIs" dxfId="2013" priority="6" stopIfTrue="1" operator="lessThan">
      <formula>#REF!</formula>
    </cfRule>
  </conditionalFormatting>
  <conditionalFormatting sqref="AG57">
    <cfRule type="cellIs" dxfId="2012" priority="5" stopIfTrue="1" operator="lessThan">
      <formula>#REF!</formula>
    </cfRule>
  </conditionalFormatting>
  <dataValidations count="6">
    <dataValidation type="list" allowBlank="1" showInputMessage="1" showErrorMessage="1" sqref="C13:D14 I13:J13" xr:uid="{00000000-0002-0000-0D00-000002000000}">
      <formula1>$K$11:$K$15</formula1>
    </dataValidation>
    <dataValidation type="list" allowBlank="1" showInputMessage="1" showErrorMessage="1" sqref="F69 AD69 X69 R69 L69" xr:uid="{00000000-0002-0000-0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D00-000004000000}">
      <formula1>$F$9:$F$12</formula1>
    </dataValidation>
    <dataValidation type="list" allowBlank="1" showInputMessage="1" showErrorMessage="1" sqref="C15:D15" xr:uid="{00000000-0002-0000-0D00-000005000000}">
      <formula1>$F$10:$F$15</formula1>
    </dataValidation>
    <dataValidation type="list" allowBlank="1" showInputMessage="1" showErrorMessage="1" sqref="I12:J12 C12:D12" xr:uid="{00000000-0002-0000-0D00-000000000000}">
      <formula1>$B$10:$B$26</formula1>
    </dataValidation>
    <dataValidation type="list" allowBlank="1" showInputMessage="1" showErrorMessage="1" sqref="I11:J11 C11:D11" xr:uid="{00000000-0002-0000-0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G71 Y71 S71 M71 AE71</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 type="list" allowBlank="1" showInputMessage="1" showErrorMessage="1" xr:uid="{00000000-0002-0000-0D00-000009000000}">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101"/>
  <sheetViews>
    <sheetView showGridLines="0" topLeftCell="B57"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11" priority="190" stopIfTrue="1" operator="lessThan">
      <formula>#REF!</formula>
    </cfRule>
  </conditionalFormatting>
  <conditionalFormatting sqref="L27:M27">
    <cfRule type="cellIs" dxfId="2010" priority="189" stopIfTrue="1" operator="lessThan">
      <formula>#REF!</formula>
    </cfRule>
  </conditionalFormatting>
  <conditionalFormatting sqref="R27:S27 AG36:AG37 AG40:AG45 AG48:AG55 AG21:AG33 AG58:AG69">
    <cfRule type="cellIs" dxfId="2009" priority="188" stopIfTrue="1" operator="lessThan">
      <formula>#REF!</formula>
    </cfRule>
  </conditionalFormatting>
  <conditionalFormatting sqref="E29:E33 K22:K27 Q22:Q27 W22:W27 AC22:AC27 E69 K69 W69 AC69">
    <cfRule type="cellIs" dxfId="2008" priority="187" stopIfTrue="1" operator="lessThan">
      <formula>#REF!</formula>
    </cfRule>
  </conditionalFormatting>
  <conditionalFormatting sqref="E36:E37">
    <cfRule type="cellIs" dxfId="2007" priority="186" stopIfTrue="1" operator="lessThan">
      <formula>#REF!</formula>
    </cfRule>
  </conditionalFormatting>
  <conditionalFormatting sqref="E40:E45">
    <cfRule type="cellIs" dxfId="2006" priority="185" stopIfTrue="1" operator="lessThan">
      <formula>#REF!</formula>
    </cfRule>
  </conditionalFormatting>
  <conditionalFormatting sqref="E48:E55">
    <cfRule type="cellIs" dxfId="2005" priority="184" stopIfTrue="1" operator="lessThan">
      <formula>#REF!</formula>
    </cfRule>
  </conditionalFormatting>
  <conditionalFormatting sqref="E58:E68">
    <cfRule type="cellIs" dxfId="2004" priority="183" stopIfTrue="1" operator="lessThan">
      <formula>#REF!</formula>
    </cfRule>
  </conditionalFormatting>
  <conditionalFormatting sqref="K29:K33">
    <cfRule type="cellIs" dxfId="2003" priority="146" stopIfTrue="1" operator="lessThan">
      <formula>#REF!</formula>
    </cfRule>
  </conditionalFormatting>
  <conditionalFormatting sqref="K36:K37">
    <cfRule type="cellIs" dxfId="2002" priority="145" stopIfTrue="1" operator="lessThan">
      <formula>#REF!</formula>
    </cfRule>
  </conditionalFormatting>
  <conditionalFormatting sqref="K40:K45">
    <cfRule type="cellIs" dxfId="2001" priority="144" stopIfTrue="1" operator="lessThan">
      <formula>#REF!</formula>
    </cfRule>
  </conditionalFormatting>
  <conditionalFormatting sqref="K48:K55">
    <cfRule type="cellIs" dxfId="2000" priority="143" stopIfTrue="1" operator="lessThan">
      <formula>#REF!</formula>
    </cfRule>
  </conditionalFormatting>
  <conditionalFormatting sqref="K58:K68">
    <cfRule type="cellIs" dxfId="1999" priority="142" stopIfTrue="1" operator="lessThan">
      <formula>#REF!</formula>
    </cfRule>
  </conditionalFormatting>
  <conditionalFormatting sqref="Q29:Q33">
    <cfRule type="cellIs" dxfId="1998" priority="105" stopIfTrue="1" operator="lessThan">
      <formula>#REF!</formula>
    </cfRule>
  </conditionalFormatting>
  <conditionalFormatting sqref="Q36:Q37">
    <cfRule type="cellIs" dxfId="1997" priority="104" stopIfTrue="1" operator="lessThan">
      <formula>#REF!</formula>
    </cfRule>
  </conditionalFormatting>
  <conditionalFormatting sqref="Q40:Q45">
    <cfRule type="cellIs" dxfId="1996" priority="103" stopIfTrue="1" operator="lessThan">
      <formula>#REF!</formula>
    </cfRule>
  </conditionalFormatting>
  <conditionalFormatting sqref="Q48:Q55">
    <cfRule type="cellIs" dxfId="1995" priority="102" stopIfTrue="1" operator="lessThan">
      <formula>#REF!</formula>
    </cfRule>
  </conditionalFormatting>
  <conditionalFormatting sqref="Q58:Q68">
    <cfRule type="cellIs" dxfId="1994" priority="101" stopIfTrue="1" operator="lessThan">
      <formula>#REF!</formula>
    </cfRule>
  </conditionalFormatting>
  <conditionalFormatting sqref="P69">
    <cfRule type="cellIs" dxfId="1993" priority="99" stopIfTrue="1" operator="lessThan">
      <formula>#REF!</formula>
    </cfRule>
  </conditionalFormatting>
  <conditionalFormatting sqref="X27:Y27">
    <cfRule type="cellIs" dxfId="1992" priority="98" stopIfTrue="1" operator="lessThan">
      <formula>#REF!</formula>
    </cfRule>
  </conditionalFormatting>
  <conditionalFormatting sqref="AD27:AE27">
    <cfRule type="cellIs" dxfId="1991" priority="97" stopIfTrue="1" operator="lessThan">
      <formula>#REF!</formula>
    </cfRule>
  </conditionalFormatting>
  <conditionalFormatting sqref="W29:W33">
    <cfRule type="cellIs" dxfId="1990" priority="95" stopIfTrue="1" operator="lessThan">
      <formula>#REF!</formula>
    </cfRule>
  </conditionalFormatting>
  <conditionalFormatting sqref="W36:W37">
    <cfRule type="cellIs" dxfId="1989" priority="94" stopIfTrue="1" operator="lessThan">
      <formula>#REF!</formula>
    </cfRule>
  </conditionalFormatting>
  <conditionalFormatting sqref="W40:W45">
    <cfRule type="cellIs" dxfId="1988" priority="93" stopIfTrue="1" operator="lessThan">
      <formula>#REF!</formula>
    </cfRule>
  </conditionalFormatting>
  <conditionalFormatting sqref="W48:W55">
    <cfRule type="cellIs" dxfId="1987" priority="92" stopIfTrue="1" operator="lessThan">
      <formula>#REF!</formula>
    </cfRule>
  </conditionalFormatting>
  <conditionalFormatting sqref="W58:W68">
    <cfRule type="cellIs" dxfId="1986" priority="91" stopIfTrue="1" operator="lessThan">
      <formula>#REF!</formula>
    </cfRule>
  </conditionalFormatting>
  <conditionalFormatting sqref="AC29:AC33">
    <cfRule type="cellIs" dxfId="1985" priority="54" stopIfTrue="1" operator="lessThan">
      <formula>#REF!</formula>
    </cfRule>
  </conditionalFormatting>
  <conditionalFormatting sqref="AC36:AC37">
    <cfRule type="cellIs" dxfId="1984" priority="53" stopIfTrue="1" operator="lessThan">
      <formula>#REF!</formula>
    </cfRule>
  </conditionalFormatting>
  <conditionalFormatting sqref="AC40:AC45">
    <cfRule type="cellIs" dxfId="1983" priority="52" stopIfTrue="1" operator="lessThan">
      <formula>#REF!</formula>
    </cfRule>
  </conditionalFormatting>
  <conditionalFormatting sqref="AC48:AC55">
    <cfRule type="cellIs" dxfId="1982" priority="51" stopIfTrue="1" operator="lessThan">
      <formula>#REF!</formula>
    </cfRule>
  </conditionalFormatting>
  <conditionalFormatting sqref="AC58:AC68">
    <cfRule type="cellIs" dxfId="1981" priority="50" stopIfTrue="1" operator="lessThan">
      <formula>#REF!</formula>
    </cfRule>
  </conditionalFormatting>
  <conditionalFormatting sqref="V69">
    <cfRule type="cellIs" dxfId="1980" priority="14" stopIfTrue="1" operator="lessThan">
      <formula>#REF!</formula>
    </cfRule>
  </conditionalFormatting>
  <conditionalFormatting sqref="AB69">
    <cfRule type="cellIs" dxfId="1979" priority="13" stopIfTrue="1" operator="lessThan">
      <formula>#REF!</formula>
    </cfRule>
  </conditionalFormatting>
  <conditionalFormatting sqref="N27">
    <cfRule type="cellIs" dxfId="1978" priority="12" stopIfTrue="1" operator="lessThan">
      <formula>#REF!</formula>
    </cfRule>
  </conditionalFormatting>
  <conditionalFormatting sqref="T27">
    <cfRule type="cellIs" dxfId="1977" priority="11" stopIfTrue="1" operator="lessThan">
      <formula>#REF!</formula>
    </cfRule>
  </conditionalFormatting>
  <conditionalFormatting sqref="Z27">
    <cfRule type="cellIs" dxfId="1976" priority="10" stopIfTrue="1" operator="lessThan">
      <formula>#REF!</formula>
    </cfRule>
  </conditionalFormatting>
  <conditionalFormatting sqref="AF27">
    <cfRule type="cellIs" dxfId="1975" priority="9" stopIfTrue="1" operator="lessThan">
      <formula>#REF!</formula>
    </cfRule>
  </conditionalFormatting>
  <conditionalFormatting sqref="AG35">
    <cfRule type="cellIs" dxfId="1974" priority="8" stopIfTrue="1" operator="lessThan">
      <formula>#REF!</formula>
    </cfRule>
  </conditionalFormatting>
  <conditionalFormatting sqref="AG39">
    <cfRule type="cellIs" dxfId="1973" priority="7" stopIfTrue="1" operator="lessThan">
      <formula>#REF!</formula>
    </cfRule>
  </conditionalFormatting>
  <conditionalFormatting sqref="AG47">
    <cfRule type="cellIs" dxfId="1972" priority="6" stopIfTrue="1" operator="lessThan">
      <formula>#REF!</formula>
    </cfRule>
  </conditionalFormatting>
  <conditionalFormatting sqref="AG57">
    <cfRule type="cellIs" dxfId="1971" priority="5" stopIfTrue="1" operator="lessThan">
      <formula>#REF!</formula>
    </cfRule>
  </conditionalFormatting>
  <dataValidations count="6">
    <dataValidation type="list" allowBlank="1" showInputMessage="1" showErrorMessage="1" sqref="C13:D14 I13:J13" xr:uid="{00000000-0002-0000-0E00-000002000000}">
      <formula1>$K$11:$K$15</formula1>
    </dataValidation>
    <dataValidation type="list" allowBlank="1" showInputMessage="1" showErrorMessage="1" sqref="F69 AD69 X69 R69 L69" xr:uid="{00000000-0002-0000-0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E00-000004000000}">
      <formula1>$F$9:$F$12</formula1>
    </dataValidation>
    <dataValidation type="list" allowBlank="1" showInputMessage="1" showErrorMessage="1" sqref="C15:D15" xr:uid="{00000000-0002-0000-0E00-000005000000}">
      <formula1>$F$10:$F$15</formula1>
    </dataValidation>
    <dataValidation type="list" allowBlank="1" showInputMessage="1" showErrorMessage="1" sqref="I12:J12 C12:D12" xr:uid="{00000000-0002-0000-0E00-000000000000}">
      <formula1>$B$10:$B$26</formula1>
    </dataValidation>
    <dataValidation type="list" allowBlank="1" showInputMessage="1" showErrorMessage="1" sqref="I11:J11 C11:D11" xr:uid="{00000000-0002-0000-0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G71 Y71 S71 M71 AE71</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 type="list" allowBlank="1" showInputMessage="1" showErrorMessage="1" xr:uid="{00000000-0002-0000-0E00-000009000000}">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101"/>
  <sheetViews>
    <sheetView showGridLines="0" topLeftCell="B11"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970" priority="190" stopIfTrue="1" operator="lessThan">
      <formula>#REF!</formula>
    </cfRule>
  </conditionalFormatting>
  <conditionalFormatting sqref="L27:M27">
    <cfRule type="cellIs" dxfId="1969" priority="189" stopIfTrue="1" operator="lessThan">
      <formula>#REF!</formula>
    </cfRule>
  </conditionalFormatting>
  <conditionalFormatting sqref="R27:S27 AG36:AG37 AG40:AG45 AG48:AG55 AG21:AG33 AG58:AG69">
    <cfRule type="cellIs" dxfId="1968" priority="188" stopIfTrue="1" operator="lessThan">
      <formula>#REF!</formula>
    </cfRule>
  </conditionalFormatting>
  <conditionalFormatting sqref="E29:E33 K22:K27 Q22:Q27 W22:W27 AC22:AC27 E69 K69 W69 AC69">
    <cfRule type="cellIs" dxfId="1967" priority="187" stopIfTrue="1" operator="lessThan">
      <formula>#REF!</formula>
    </cfRule>
  </conditionalFormatting>
  <conditionalFormatting sqref="E36:E37">
    <cfRule type="cellIs" dxfId="1966" priority="186" stopIfTrue="1" operator="lessThan">
      <formula>#REF!</formula>
    </cfRule>
  </conditionalFormatting>
  <conditionalFormatting sqref="E40:E45">
    <cfRule type="cellIs" dxfId="1965" priority="185" stopIfTrue="1" operator="lessThan">
      <formula>#REF!</formula>
    </cfRule>
  </conditionalFormatting>
  <conditionalFormatting sqref="E48:E55">
    <cfRule type="cellIs" dxfId="1964" priority="184" stopIfTrue="1" operator="lessThan">
      <formula>#REF!</formula>
    </cfRule>
  </conditionalFormatting>
  <conditionalFormatting sqref="E58:E68">
    <cfRule type="cellIs" dxfId="1963" priority="183" stopIfTrue="1" operator="lessThan">
      <formula>#REF!</formula>
    </cfRule>
  </conditionalFormatting>
  <conditionalFormatting sqref="K29:K33">
    <cfRule type="cellIs" dxfId="1962" priority="146" stopIfTrue="1" operator="lessThan">
      <formula>#REF!</formula>
    </cfRule>
  </conditionalFormatting>
  <conditionalFormatting sqref="K36:K37">
    <cfRule type="cellIs" dxfId="1961" priority="145" stopIfTrue="1" operator="lessThan">
      <formula>#REF!</formula>
    </cfRule>
  </conditionalFormatting>
  <conditionalFormatting sqref="K40:K45">
    <cfRule type="cellIs" dxfId="1960" priority="144" stopIfTrue="1" operator="lessThan">
      <formula>#REF!</formula>
    </cfRule>
  </conditionalFormatting>
  <conditionalFormatting sqref="K48:K55">
    <cfRule type="cellIs" dxfId="1959" priority="143" stopIfTrue="1" operator="lessThan">
      <formula>#REF!</formula>
    </cfRule>
  </conditionalFormatting>
  <conditionalFormatting sqref="K58:K68">
    <cfRule type="cellIs" dxfId="1958" priority="142" stopIfTrue="1" operator="lessThan">
      <formula>#REF!</formula>
    </cfRule>
  </conditionalFormatting>
  <conditionalFormatting sqref="Q29:Q33">
    <cfRule type="cellIs" dxfId="1957" priority="105" stopIfTrue="1" operator="lessThan">
      <formula>#REF!</formula>
    </cfRule>
  </conditionalFormatting>
  <conditionalFormatting sqref="Q36:Q37">
    <cfRule type="cellIs" dxfId="1956" priority="104" stopIfTrue="1" operator="lessThan">
      <formula>#REF!</formula>
    </cfRule>
  </conditionalFormatting>
  <conditionalFormatting sqref="Q40:Q45">
    <cfRule type="cellIs" dxfId="1955" priority="103" stopIfTrue="1" operator="lessThan">
      <formula>#REF!</formula>
    </cfRule>
  </conditionalFormatting>
  <conditionalFormatting sqref="Q48:Q55">
    <cfRule type="cellIs" dxfId="1954" priority="102" stopIfTrue="1" operator="lessThan">
      <formula>#REF!</formula>
    </cfRule>
  </conditionalFormatting>
  <conditionalFormatting sqref="Q58:Q68">
    <cfRule type="cellIs" dxfId="1953" priority="101" stopIfTrue="1" operator="lessThan">
      <formula>#REF!</formula>
    </cfRule>
  </conditionalFormatting>
  <conditionalFormatting sqref="P69">
    <cfRule type="cellIs" dxfId="1952" priority="99" stopIfTrue="1" operator="lessThan">
      <formula>#REF!</formula>
    </cfRule>
  </conditionalFormatting>
  <conditionalFormatting sqref="X27:Y27">
    <cfRule type="cellIs" dxfId="1951" priority="98" stopIfTrue="1" operator="lessThan">
      <formula>#REF!</formula>
    </cfRule>
  </conditionalFormatting>
  <conditionalFormatting sqref="AD27:AE27">
    <cfRule type="cellIs" dxfId="1950" priority="97" stopIfTrue="1" operator="lessThan">
      <formula>#REF!</formula>
    </cfRule>
  </conditionalFormatting>
  <conditionalFormatting sqref="W29:W33">
    <cfRule type="cellIs" dxfId="1949" priority="95" stopIfTrue="1" operator="lessThan">
      <formula>#REF!</formula>
    </cfRule>
  </conditionalFormatting>
  <conditionalFormatting sqref="W36:W37">
    <cfRule type="cellIs" dxfId="1948" priority="94" stopIfTrue="1" operator="lessThan">
      <formula>#REF!</formula>
    </cfRule>
  </conditionalFormatting>
  <conditionalFormatting sqref="W40:W45">
    <cfRule type="cellIs" dxfId="1947" priority="93" stopIfTrue="1" operator="lessThan">
      <formula>#REF!</formula>
    </cfRule>
  </conditionalFormatting>
  <conditionalFormatting sqref="W48:W55">
    <cfRule type="cellIs" dxfId="1946" priority="92" stopIfTrue="1" operator="lessThan">
      <formula>#REF!</formula>
    </cfRule>
  </conditionalFormatting>
  <conditionalFormatting sqref="W58:W68">
    <cfRule type="cellIs" dxfId="1945" priority="91" stopIfTrue="1" operator="lessThan">
      <formula>#REF!</formula>
    </cfRule>
  </conditionalFormatting>
  <conditionalFormatting sqref="AC29:AC33">
    <cfRule type="cellIs" dxfId="1944" priority="54" stopIfTrue="1" operator="lessThan">
      <formula>#REF!</formula>
    </cfRule>
  </conditionalFormatting>
  <conditionalFormatting sqref="AC36:AC37">
    <cfRule type="cellIs" dxfId="1943" priority="53" stopIfTrue="1" operator="lessThan">
      <formula>#REF!</formula>
    </cfRule>
  </conditionalFormatting>
  <conditionalFormatting sqref="AC40:AC45">
    <cfRule type="cellIs" dxfId="1942" priority="52" stopIfTrue="1" operator="lessThan">
      <formula>#REF!</formula>
    </cfRule>
  </conditionalFormatting>
  <conditionalFormatting sqref="AC48:AC55">
    <cfRule type="cellIs" dxfId="1941" priority="51" stopIfTrue="1" operator="lessThan">
      <formula>#REF!</formula>
    </cfRule>
  </conditionalFormatting>
  <conditionalFormatting sqref="AC58:AC68">
    <cfRule type="cellIs" dxfId="1940" priority="50" stopIfTrue="1" operator="lessThan">
      <formula>#REF!</formula>
    </cfRule>
  </conditionalFormatting>
  <conditionalFormatting sqref="V69">
    <cfRule type="cellIs" dxfId="1939" priority="14" stopIfTrue="1" operator="lessThan">
      <formula>#REF!</formula>
    </cfRule>
  </conditionalFormatting>
  <conditionalFormatting sqref="AB69">
    <cfRule type="cellIs" dxfId="1938" priority="13" stopIfTrue="1" operator="lessThan">
      <formula>#REF!</formula>
    </cfRule>
  </conditionalFormatting>
  <conditionalFormatting sqref="N27">
    <cfRule type="cellIs" dxfId="1937" priority="12" stopIfTrue="1" operator="lessThan">
      <formula>#REF!</formula>
    </cfRule>
  </conditionalFormatting>
  <conditionalFormatting sqref="T27">
    <cfRule type="cellIs" dxfId="1936" priority="11" stopIfTrue="1" operator="lessThan">
      <formula>#REF!</formula>
    </cfRule>
  </conditionalFormatting>
  <conditionalFormatting sqref="Z27">
    <cfRule type="cellIs" dxfId="1935" priority="10" stopIfTrue="1" operator="lessThan">
      <formula>#REF!</formula>
    </cfRule>
  </conditionalFormatting>
  <conditionalFormatting sqref="AF27">
    <cfRule type="cellIs" dxfId="1934" priority="9" stopIfTrue="1" operator="lessThan">
      <formula>#REF!</formula>
    </cfRule>
  </conditionalFormatting>
  <conditionalFormatting sqref="AG35">
    <cfRule type="cellIs" dxfId="1933" priority="8" stopIfTrue="1" operator="lessThan">
      <formula>#REF!</formula>
    </cfRule>
  </conditionalFormatting>
  <conditionalFormatting sqref="AG39">
    <cfRule type="cellIs" dxfId="1932" priority="7" stopIfTrue="1" operator="lessThan">
      <formula>#REF!</formula>
    </cfRule>
  </conditionalFormatting>
  <conditionalFormatting sqref="AG47">
    <cfRule type="cellIs" dxfId="1931" priority="6" stopIfTrue="1" operator="lessThan">
      <formula>#REF!</formula>
    </cfRule>
  </conditionalFormatting>
  <conditionalFormatting sqref="AG57">
    <cfRule type="cellIs" dxfId="1930" priority="5" stopIfTrue="1" operator="lessThan">
      <formula>#REF!</formula>
    </cfRule>
  </conditionalFormatting>
  <dataValidations count="6">
    <dataValidation type="list" allowBlank="1" showInputMessage="1" showErrorMessage="1" sqref="C13:D14 I13:J13" xr:uid="{00000000-0002-0000-0F00-000002000000}">
      <formula1>$K$11:$K$15</formula1>
    </dataValidation>
    <dataValidation type="list" allowBlank="1" showInputMessage="1" showErrorMessage="1" sqref="F69 AD69 X69 R69 L69" xr:uid="{00000000-0002-0000-0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F00-000004000000}">
      <formula1>$F$9:$F$12</formula1>
    </dataValidation>
    <dataValidation type="list" allowBlank="1" showInputMessage="1" showErrorMessage="1" sqref="C15:D15" xr:uid="{00000000-0002-0000-0F00-000005000000}">
      <formula1>$F$10:$F$15</formula1>
    </dataValidation>
    <dataValidation type="list" allowBlank="1" showInputMessage="1" showErrorMessage="1" sqref="I12:J12 C12:D12" xr:uid="{00000000-0002-0000-0F00-000000000000}">
      <formula1>$B$10:$B$26</formula1>
    </dataValidation>
    <dataValidation type="list" allowBlank="1" showInputMessage="1" showErrorMessage="1" sqref="I11:J11 C11:D11" xr:uid="{00000000-0002-0000-0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G71 Y71 S71 M71 AE71</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 type="list" allowBlank="1" showInputMessage="1" showErrorMessage="1" xr:uid="{00000000-0002-0000-0F00-000009000000}">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101"/>
  <sheetViews>
    <sheetView showGridLines="0" topLeftCell="B9"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929" priority="190" stopIfTrue="1" operator="lessThan">
      <formula>#REF!</formula>
    </cfRule>
  </conditionalFormatting>
  <conditionalFormatting sqref="L27:M27">
    <cfRule type="cellIs" dxfId="1928" priority="189" stopIfTrue="1" operator="lessThan">
      <formula>#REF!</formula>
    </cfRule>
  </conditionalFormatting>
  <conditionalFormatting sqref="R27:S27 AG36:AG37 AG40:AG45 AG48:AG55 AG21:AG33 AG58:AG69">
    <cfRule type="cellIs" dxfId="1927" priority="188" stopIfTrue="1" operator="lessThan">
      <formula>#REF!</formula>
    </cfRule>
  </conditionalFormatting>
  <conditionalFormatting sqref="E29:E33 K22:K27 Q22:Q27 W22:W27 AC22:AC27 E69 K69 W69 AC69">
    <cfRule type="cellIs" dxfId="1926" priority="187" stopIfTrue="1" operator="lessThan">
      <formula>#REF!</formula>
    </cfRule>
  </conditionalFormatting>
  <conditionalFormatting sqref="E36:E37">
    <cfRule type="cellIs" dxfId="1925" priority="186" stopIfTrue="1" operator="lessThan">
      <formula>#REF!</formula>
    </cfRule>
  </conditionalFormatting>
  <conditionalFormatting sqref="E40:E45">
    <cfRule type="cellIs" dxfId="1924" priority="185" stopIfTrue="1" operator="lessThan">
      <formula>#REF!</formula>
    </cfRule>
  </conditionalFormatting>
  <conditionalFormatting sqref="E48:E55">
    <cfRule type="cellIs" dxfId="1923" priority="184" stopIfTrue="1" operator="lessThan">
      <formula>#REF!</formula>
    </cfRule>
  </conditionalFormatting>
  <conditionalFormatting sqref="E58:E68">
    <cfRule type="cellIs" dxfId="1922" priority="183" stopIfTrue="1" operator="lessThan">
      <formula>#REF!</formula>
    </cfRule>
  </conditionalFormatting>
  <conditionalFormatting sqref="K29:K33">
    <cfRule type="cellIs" dxfId="1921" priority="146" stopIfTrue="1" operator="lessThan">
      <formula>#REF!</formula>
    </cfRule>
  </conditionalFormatting>
  <conditionalFormatting sqref="K36:K37">
    <cfRule type="cellIs" dxfId="1920" priority="145" stopIfTrue="1" operator="lessThan">
      <formula>#REF!</formula>
    </cfRule>
  </conditionalFormatting>
  <conditionalFormatting sqref="K40:K45">
    <cfRule type="cellIs" dxfId="1919" priority="144" stopIfTrue="1" operator="lessThan">
      <formula>#REF!</formula>
    </cfRule>
  </conditionalFormatting>
  <conditionalFormatting sqref="K48:K55">
    <cfRule type="cellIs" dxfId="1918" priority="143" stopIfTrue="1" operator="lessThan">
      <formula>#REF!</formula>
    </cfRule>
  </conditionalFormatting>
  <conditionalFormatting sqref="K58:K68">
    <cfRule type="cellIs" dxfId="1917" priority="142" stopIfTrue="1" operator="lessThan">
      <formula>#REF!</formula>
    </cfRule>
  </conditionalFormatting>
  <conditionalFormatting sqref="Q29:Q33">
    <cfRule type="cellIs" dxfId="1916" priority="105" stopIfTrue="1" operator="lessThan">
      <formula>#REF!</formula>
    </cfRule>
  </conditionalFormatting>
  <conditionalFormatting sqref="Q36:Q37">
    <cfRule type="cellIs" dxfId="1915" priority="104" stopIfTrue="1" operator="lessThan">
      <formula>#REF!</formula>
    </cfRule>
  </conditionalFormatting>
  <conditionalFormatting sqref="Q40:Q45">
    <cfRule type="cellIs" dxfId="1914" priority="103" stopIfTrue="1" operator="lessThan">
      <formula>#REF!</formula>
    </cfRule>
  </conditionalFormatting>
  <conditionalFormatting sqref="Q48:Q55">
    <cfRule type="cellIs" dxfId="1913" priority="102" stopIfTrue="1" operator="lessThan">
      <formula>#REF!</formula>
    </cfRule>
  </conditionalFormatting>
  <conditionalFormatting sqref="Q58:Q68">
    <cfRule type="cellIs" dxfId="1912" priority="101" stopIfTrue="1" operator="lessThan">
      <formula>#REF!</formula>
    </cfRule>
  </conditionalFormatting>
  <conditionalFormatting sqref="P69">
    <cfRule type="cellIs" dxfId="1911" priority="99" stopIfTrue="1" operator="lessThan">
      <formula>#REF!</formula>
    </cfRule>
  </conditionalFormatting>
  <conditionalFormatting sqref="X27:Y27">
    <cfRule type="cellIs" dxfId="1910" priority="98" stopIfTrue="1" operator="lessThan">
      <formula>#REF!</formula>
    </cfRule>
  </conditionalFormatting>
  <conditionalFormatting sqref="AD27:AE27">
    <cfRule type="cellIs" dxfId="1909" priority="97" stopIfTrue="1" operator="lessThan">
      <formula>#REF!</formula>
    </cfRule>
  </conditionalFormatting>
  <conditionalFormatting sqref="W29:W33">
    <cfRule type="cellIs" dxfId="1908" priority="95" stopIfTrue="1" operator="lessThan">
      <formula>#REF!</formula>
    </cfRule>
  </conditionalFormatting>
  <conditionalFormatting sqref="W36:W37">
    <cfRule type="cellIs" dxfId="1907" priority="94" stopIfTrue="1" operator="lessThan">
      <formula>#REF!</formula>
    </cfRule>
  </conditionalFormatting>
  <conditionalFormatting sqref="W40:W45">
    <cfRule type="cellIs" dxfId="1906" priority="93" stopIfTrue="1" operator="lessThan">
      <formula>#REF!</formula>
    </cfRule>
  </conditionalFormatting>
  <conditionalFormatting sqref="W48:W55">
    <cfRule type="cellIs" dxfId="1905" priority="92" stopIfTrue="1" operator="lessThan">
      <formula>#REF!</formula>
    </cfRule>
  </conditionalFormatting>
  <conditionalFormatting sqref="W58:W68">
    <cfRule type="cellIs" dxfId="1904" priority="91" stopIfTrue="1" operator="lessThan">
      <formula>#REF!</formula>
    </cfRule>
  </conditionalFormatting>
  <conditionalFormatting sqref="AC29:AC33">
    <cfRule type="cellIs" dxfId="1903" priority="54" stopIfTrue="1" operator="lessThan">
      <formula>#REF!</formula>
    </cfRule>
  </conditionalFormatting>
  <conditionalFormatting sqref="AC36:AC37">
    <cfRule type="cellIs" dxfId="1902" priority="53" stopIfTrue="1" operator="lessThan">
      <formula>#REF!</formula>
    </cfRule>
  </conditionalFormatting>
  <conditionalFormatting sqref="AC40:AC45">
    <cfRule type="cellIs" dxfId="1901" priority="52" stopIfTrue="1" operator="lessThan">
      <formula>#REF!</formula>
    </cfRule>
  </conditionalFormatting>
  <conditionalFormatting sqref="AC48:AC55">
    <cfRule type="cellIs" dxfId="1900" priority="51" stopIfTrue="1" operator="lessThan">
      <formula>#REF!</formula>
    </cfRule>
  </conditionalFormatting>
  <conditionalFormatting sqref="AC58:AC68">
    <cfRule type="cellIs" dxfId="1899" priority="50" stopIfTrue="1" operator="lessThan">
      <formula>#REF!</formula>
    </cfRule>
  </conditionalFormatting>
  <conditionalFormatting sqref="V69">
    <cfRule type="cellIs" dxfId="1898" priority="14" stopIfTrue="1" operator="lessThan">
      <formula>#REF!</formula>
    </cfRule>
  </conditionalFormatting>
  <conditionalFormatting sqref="AB69">
    <cfRule type="cellIs" dxfId="1897" priority="13" stopIfTrue="1" operator="lessThan">
      <formula>#REF!</formula>
    </cfRule>
  </conditionalFormatting>
  <conditionalFormatting sqref="N27">
    <cfRule type="cellIs" dxfId="1896" priority="12" stopIfTrue="1" operator="lessThan">
      <formula>#REF!</formula>
    </cfRule>
  </conditionalFormatting>
  <conditionalFormatting sqref="T27">
    <cfRule type="cellIs" dxfId="1895" priority="11" stopIfTrue="1" operator="lessThan">
      <formula>#REF!</formula>
    </cfRule>
  </conditionalFormatting>
  <conditionalFormatting sqref="Z27">
    <cfRule type="cellIs" dxfId="1894" priority="10" stopIfTrue="1" operator="lessThan">
      <formula>#REF!</formula>
    </cfRule>
  </conditionalFormatting>
  <conditionalFormatting sqref="AF27">
    <cfRule type="cellIs" dxfId="1893" priority="9" stopIfTrue="1" operator="lessThan">
      <formula>#REF!</formula>
    </cfRule>
  </conditionalFormatting>
  <conditionalFormatting sqref="AG35">
    <cfRule type="cellIs" dxfId="1892" priority="8" stopIfTrue="1" operator="lessThan">
      <formula>#REF!</formula>
    </cfRule>
  </conditionalFormatting>
  <conditionalFormatting sqref="AG39">
    <cfRule type="cellIs" dxfId="1891" priority="7" stopIfTrue="1" operator="lessThan">
      <formula>#REF!</formula>
    </cfRule>
  </conditionalFormatting>
  <conditionalFormatting sqref="AG47">
    <cfRule type="cellIs" dxfId="1890" priority="6" stopIfTrue="1" operator="lessThan">
      <formula>#REF!</formula>
    </cfRule>
  </conditionalFormatting>
  <conditionalFormatting sqref="AG57">
    <cfRule type="cellIs" dxfId="1889" priority="5" stopIfTrue="1" operator="lessThan">
      <formula>#REF!</formula>
    </cfRule>
  </conditionalFormatting>
  <dataValidations count="6">
    <dataValidation type="list" allowBlank="1" showInputMessage="1" showErrorMessage="1" sqref="C13:D14 I13:J13" xr:uid="{00000000-0002-0000-1000-000002000000}">
      <formula1>$K$11:$K$15</formula1>
    </dataValidation>
    <dataValidation type="list" allowBlank="1" showInputMessage="1" showErrorMessage="1" sqref="F69 AD69 X69 R69 L69" xr:uid="{00000000-0002-0000-1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000-000004000000}">
      <formula1>$F$9:$F$12</formula1>
    </dataValidation>
    <dataValidation type="list" allowBlank="1" showInputMessage="1" showErrorMessage="1" sqref="C15:D15" xr:uid="{00000000-0002-0000-1000-000005000000}">
      <formula1>$F$10:$F$15</formula1>
    </dataValidation>
    <dataValidation type="list" allowBlank="1" showInputMessage="1" showErrorMessage="1" sqref="I12:J12 C12:D12" xr:uid="{00000000-0002-0000-1000-000000000000}">
      <formula1>$B$10:$B$26</formula1>
    </dataValidation>
    <dataValidation type="list" allowBlank="1" showInputMessage="1" showErrorMessage="1" sqref="I11:J11 C11:D11" xr:uid="{00000000-0002-0000-1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G71 Y71 S71 M71 AE71</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 type="list" allowBlank="1" showInputMessage="1" showErrorMessage="1" xr:uid="{00000000-0002-0000-1000-000009000000}">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101"/>
  <sheetViews>
    <sheetView showGridLines="0" topLeftCell="B15" zoomScale="80" zoomScaleNormal="80" workbookViewId="0">
      <pane xSplit="3" topLeftCell="E1" activePane="topRight" state="frozen"/>
      <selection activeCell="F48" sqref="F48:F52"/>
      <selection pane="topRight" activeCell="B24" sqref="A24:XFD27"/>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hidden="1"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888" priority="190" stopIfTrue="1" operator="lessThan">
      <formula>#REF!</formula>
    </cfRule>
  </conditionalFormatting>
  <conditionalFormatting sqref="L27:M27">
    <cfRule type="cellIs" dxfId="1887" priority="189" stopIfTrue="1" operator="lessThan">
      <formula>#REF!</formula>
    </cfRule>
  </conditionalFormatting>
  <conditionalFormatting sqref="R27:S27 AG36:AG37 AG40:AG45 AG48:AG55 AG21:AG33 AG58:AG69">
    <cfRule type="cellIs" dxfId="1886" priority="188" stopIfTrue="1" operator="lessThan">
      <formula>#REF!</formula>
    </cfRule>
  </conditionalFormatting>
  <conditionalFormatting sqref="E29:E33 K22:K27 Q22:Q27 W22:W27 AC22:AC27 E69 K69 W69 AC69">
    <cfRule type="cellIs" dxfId="1885" priority="187" stopIfTrue="1" operator="lessThan">
      <formula>#REF!</formula>
    </cfRule>
  </conditionalFormatting>
  <conditionalFormatting sqref="E36:E37">
    <cfRule type="cellIs" dxfId="1884" priority="186" stopIfTrue="1" operator="lessThan">
      <formula>#REF!</formula>
    </cfRule>
  </conditionalFormatting>
  <conditionalFormatting sqref="E40:E45">
    <cfRule type="cellIs" dxfId="1883" priority="185" stopIfTrue="1" operator="lessThan">
      <formula>#REF!</formula>
    </cfRule>
  </conditionalFormatting>
  <conditionalFormatting sqref="E48:E55">
    <cfRule type="cellIs" dxfId="1882" priority="184" stopIfTrue="1" operator="lessThan">
      <formula>#REF!</formula>
    </cfRule>
  </conditionalFormatting>
  <conditionalFormatting sqref="E58:E68">
    <cfRule type="cellIs" dxfId="1881" priority="183" stopIfTrue="1" operator="lessThan">
      <formula>#REF!</formula>
    </cfRule>
  </conditionalFormatting>
  <conditionalFormatting sqref="K29:K33">
    <cfRule type="cellIs" dxfId="1880" priority="146" stopIfTrue="1" operator="lessThan">
      <formula>#REF!</formula>
    </cfRule>
  </conditionalFormatting>
  <conditionalFormatting sqref="K36:K37">
    <cfRule type="cellIs" dxfId="1879" priority="145" stopIfTrue="1" operator="lessThan">
      <formula>#REF!</formula>
    </cfRule>
  </conditionalFormatting>
  <conditionalFormatting sqref="K40:K45">
    <cfRule type="cellIs" dxfId="1878" priority="144" stopIfTrue="1" operator="lessThan">
      <formula>#REF!</formula>
    </cfRule>
  </conditionalFormatting>
  <conditionalFormatting sqref="K48:K55">
    <cfRule type="cellIs" dxfId="1877" priority="143" stopIfTrue="1" operator="lessThan">
      <formula>#REF!</formula>
    </cfRule>
  </conditionalFormatting>
  <conditionalFormatting sqref="K58:K68">
    <cfRule type="cellIs" dxfId="1876" priority="142" stopIfTrue="1" operator="lessThan">
      <formula>#REF!</formula>
    </cfRule>
  </conditionalFormatting>
  <conditionalFormatting sqref="Q29:Q33">
    <cfRule type="cellIs" dxfId="1875" priority="105" stopIfTrue="1" operator="lessThan">
      <formula>#REF!</formula>
    </cfRule>
  </conditionalFormatting>
  <conditionalFormatting sqref="Q36:Q37">
    <cfRule type="cellIs" dxfId="1874" priority="104" stopIfTrue="1" operator="lessThan">
      <formula>#REF!</formula>
    </cfRule>
  </conditionalFormatting>
  <conditionalFormatting sqref="Q40:Q45">
    <cfRule type="cellIs" dxfId="1873" priority="103" stopIfTrue="1" operator="lessThan">
      <formula>#REF!</formula>
    </cfRule>
  </conditionalFormatting>
  <conditionalFormatting sqref="Q48:Q55">
    <cfRule type="cellIs" dxfId="1872" priority="102" stopIfTrue="1" operator="lessThan">
      <formula>#REF!</formula>
    </cfRule>
  </conditionalFormatting>
  <conditionalFormatting sqref="Q58:Q68">
    <cfRule type="cellIs" dxfId="1871" priority="101" stopIfTrue="1" operator="lessThan">
      <formula>#REF!</formula>
    </cfRule>
  </conditionalFormatting>
  <conditionalFormatting sqref="P69">
    <cfRule type="cellIs" dxfId="1870" priority="99" stopIfTrue="1" operator="lessThan">
      <formula>#REF!</formula>
    </cfRule>
  </conditionalFormatting>
  <conditionalFormatting sqref="X27:Y27">
    <cfRule type="cellIs" dxfId="1869" priority="98" stopIfTrue="1" operator="lessThan">
      <formula>#REF!</formula>
    </cfRule>
  </conditionalFormatting>
  <conditionalFormatting sqref="AD27:AE27">
    <cfRule type="cellIs" dxfId="1868" priority="97" stopIfTrue="1" operator="lessThan">
      <formula>#REF!</formula>
    </cfRule>
  </conditionalFormatting>
  <conditionalFormatting sqref="W29:W33">
    <cfRule type="cellIs" dxfId="1867" priority="95" stopIfTrue="1" operator="lessThan">
      <formula>#REF!</formula>
    </cfRule>
  </conditionalFormatting>
  <conditionalFormatting sqref="W36:W37">
    <cfRule type="cellIs" dxfId="1866" priority="94" stopIfTrue="1" operator="lessThan">
      <formula>#REF!</formula>
    </cfRule>
  </conditionalFormatting>
  <conditionalFormatting sqref="W40:W45">
    <cfRule type="cellIs" dxfId="1865" priority="93" stopIfTrue="1" operator="lessThan">
      <formula>#REF!</formula>
    </cfRule>
  </conditionalFormatting>
  <conditionalFormatting sqref="W48:W55">
    <cfRule type="cellIs" dxfId="1864" priority="92" stopIfTrue="1" operator="lessThan">
      <formula>#REF!</formula>
    </cfRule>
  </conditionalFormatting>
  <conditionalFormatting sqref="W58:W68">
    <cfRule type="cellIs" dxfId="1863" priority="91" stopIfTrue="1" operator="lessThan">
      <formula>#REF!</formula>
    </cfRule>
  </conditionalFormatting>
  <conditionalFormatting sqref="AC29:AC33">
    <cfRule type="cellIs" dxfId="1862" priority="54" stopIfTrue="1" operator="lessThan">
      <formula>#REF!</formula>
    </cfRule>
  </conditionalFormatting>
  <conditionalFormatting sqref="AC36:AC37">
    <cfRule type="cellIs" dxfId="1861" priority="53" stopIfTrue="1" operator="lessThan">
      <formula>#REF!</formula>
    </cfRule>
  </conditionalFormatting>
  <conditionalFormatting sqref="AC40:AC45">
    <cfRule type="cellIs" dxfId="1860" priority="52" stopIfTrue="1" operator="lessThan">
      <formula>#REF!</formula>
    </cfRule>
  </conditionalFormatting>
  <conditionalFormatting sqref="AC48:AC55">
    <cfRule type="cellIs" dxfId="1859" priority="51" stopIfTrue="1" operator="lessThan">
      <formula>#REF!</formula>
    </cfRule>
  </conditionalFormatting>
  <conditionalFormatting sqref="AC58:AC68">
    <cfRule type="cellIs" dxfId="1858" priority="50" stopIfTrue="1" operator="lessThan">
      <formula>#REF!</formula>
    </cfRule>
  </conditionalFormatting>
  <conditionalFormatting sqref="V69">
    <cfRule type="cellIs" dxfId="1857" priority="14" stopIfTrue="1" operator="lessThan">
      <formula>#REF!</formula>
    </cfRule>
  </conditionalFormatting>
  <conditionalFormatting sqref="AB69">
    <cfRule type="cellIs" dxfId="1856" priority="13" stopIfTrue="1" operator="lessThan">
      <formula>#REF!</formula>
    </cfRule>
  </conditionalFormatting>
  <conditionalFormatting sqref="N27">
    <cfRule type="cellIs" dxfId="1855" priority="12" stopIfTrue="1" operator="lessThan">
      <formula>#REF!</formula>
    </cfRule>
  </conditionalFormatting>
  <conditionalFormatting sqref="T27">
    <cfRule type="cellIs" dxfId="1854" priority="11" stopIfTrue="1" operator="lessThan">
      <formula>#REF!</formula>
    </cfRule>
  </conditionalFormatting>
  <conditionalFormatting sqref="Z27">
    <cfRule type="cellIs" dxfId="1853" priority="10" stopIfTrue="1" operator="lessThan">
      <formula>#REF!</formula>
    </cfRule>
  </conditionalFormatting>
  <conditionalFormatting sqref="AF27">
    <cfRule type="cellIs" dxfId="1852" priority="9" stopIfTrue="1" operator="lessThan">
      <formula>#REF!</formula>
    </cfRule>
  </conditionalFormatting>
  <conditionalFormatting sqref="AG35">
    <cfRule type="cellIs" dxfId="1851" priority="8" stopIfTrue="1" operator="lessThan">
      <formula>#REF!</formula>
    </cfRule>
  </conditionalFormatting>
  <conditionalFormatting sqref="AG39">
    <cfRule type="cellIs" dxfId="1850" priority="7" stopIfTrue="1" operator="lessThan">
      <formula>#REF!</formula>
    </cfRule>
  </conditionalFormatting>
  <conditionalFormatting sqref="AG47">
    <cfRule type="cellIs" dxfId="1849" priority="6" stopIfTrue="1" operator="lessThan">
      <formula>#REF!</formula>
    </cfRule>
  </conditionalFormatting>
  <conditionalFormatting sqref="AG57">
    <cfRule type="cellIs" dxfId="1848" priority="5" stopIfTrue="1" operator="lessThan">
      <formula>#REF!</formula>
    </cfRule>
  </conditionalFormatting>
  <dataValidations count="6">
    <dataValidation type="list" allowBlank="1" showInputMessage="1" showErrorMessage="1" sqref="C13:D14 I13:J13" xr:uid="{00000000-0002-0000-1100-000002000000}">
      <formula1>$K$11:$K$15</formula1>
    </dataValidation>
    <dataValidation type="list" allowBlank="1" showInputMessage="1" showErrorMessage="1" sqref="F69 AD69 X69 R69 L69" xr:uid="{00000000-0002-0000-1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100-000004000000}">
      <formula1>$F$9:$F$12</formula1>
    </dataValidation>
    <dataValidation type="list" allowBlank="1" showInputMessage="1" showErrorMessage="1" sqref="C15:D15" xr:uid="{00000000-0002-0000-1100-000005000000}">
      <formula1>$F$10:$F$15</formula1>
    </dataValidation>
    <dataValidation type="list" allowBlank="1" showInputMessage="1" showErrorMessage="1" sqref="I12:J12 C12:D12" xr:uid="{00000000-0002-0000-1100-000000000000}">
      <formula1>$B$10:$B$26</formula1>
    </dataValidation>
    <dataValidation type="list" allowBlank="1" showInputMessage="1" showErrorMessage="1" sqref="I11:J11 C11:D11" xr:uid="{00000000-0002-0000-1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G71 Y71 S71 M71 AE71</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 type="list" allowBlank="1" showInputMessage="1" showErrorMessage="1" xr:uid="{00000000-0002-0000-1100-000009000000}">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101"/>
  <sheetViews>
    <sheetView showGridLines="0" topLeftCell="B12"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847" priority="190" stopIfTrue="1" operator="lessThan">
      <formula>#REF!</formula>
    </cfRule>
  </conditionalFormatting>
  <conditionalFormatting sqref="L27:M27">
    <cfRule type="cellIs" dxfId="1846" priority="189" stopIfTrue="1" operator="lessThan">
      <formula>#REF!</formula>
    </cfRule>
  </conditionalFormatting>
  <conditionalFormatting sqref="R27:S27 AG36:AG37 AG40:AG45 AG48:AG55 AG21:AG33 AG58:AG69">
    <cfRule type="cellIs" dxfId="1845" priority="188" stopIfTrue="1" operator="lessThan">
      <formula>#REF!</formula>
    </cfRule>
  </conditionalFormatting>
  <conditionalFormatting sqref="E29:E33 K22:K27 Q22:Q27 W22:W27 AC22:AC27 E69 K69 W69 AC69">
    <cfRule type="cellIs" dxfId="1844" priority="187" stopIfTrue="1" operator="lessThan">
      <formula>#REF!</formula>
    </cfRule>
  </conditionalFormatting>
  <conditionalFormatting sqref="E36:E37">
    <cfRule type="cellIs" dxfId="1843" priority="186" stopIfTrue="1" operator="lessThan">
      <formula>#REF!</formula>
    </cfRule>
  </conditionalFormatting>
  <conditionalFormatting sqref="E40:E45">
    <cfRule type="cellIs" dxfId="1842" priority="185" stopIfTrue="1" operator="lessThan">
      <formula>#REF!</formula>
    </cfRule>
  </conditionalFormatting>
  <conditionalFormatting sqref="E48:E55">
    <cfRule type="cellIs" dxfId="1841" priority="184" stopIfTrue="1" operator="lessThan">
      <formula>#REF!</formula>
    </cfRule>
  </conditionalFormatting>
  <conditionalFormatting sqref="E58:E68">
    <cfRule type="cellIs" dxfId="1840" priority="183" stopIfTrue="1" operator="lessThan">
      <formula>#REF!</formula>
    </cfRule>
  </conditionalFormatting>
  <conditionalFormatting sqref="K29:K33">
    <cfRule type="cellIs" dxfId="1839" priority="146" stopIfTrue="1" operator="lessThan">
      <formula>#REF!</formula>
    </cfRule>
  </conditionalFormatting>
  <conditionalFormatting sqref="K36:K37">
    <cfRule type="cellIs" dxfId="1838" priority="145" stopIfTrue="1" operator="lessThan">
      <formula>#REF!</formula>
    </cfRule>
  </conditionalFormatting>
  <conditionalFormatting sqref="K40:K45">
    <cfRule type="cellIs" dxfId="1837" priority="144" stopIfTrue="1" operator="lessThan">
      <formula>#REF!</formula>
    </cfRule>
  </conditionalFormatting>
  <conditionalFormatting sqref="K48:K55">
    <cfRule type="cellIs" dxfId="1836" priority="143" stopIfTrue="1" operator="lessThan">
      <formula>#REF!</formula>
    </cfRule>
  </conditionalFormatting>
  <conditionalFormatting sqref="K58:K68">
    <cfRule type="cellIs" dxfId="1835" priority="142" stopIfTrue="1" operator="lessThan">
      <formula>#REF!</formula>
    </cfRule>
  </conditionalFormatting>
  <conditionalFormatting sqref="Q29:Q33">
    <cfRule type="cellIs" dxfId="1834" priority="105" stopIfTrue="1" operator="lessThan">
      <formula>#REF!</formula>
    </cfRule>
  </conditionalFormatting>
  <conditionalFormatting sqref="Q36:Q37">
    <cfRule type="cellIs" dxfId="1833" priority="104" stopIfTrue="1" operator="lessThan">
      <formula>#REF!</formula>
    </cfRule>
  </conditionalFormatting>
  <conditionalFormatting sqref="Q40:Q45">
    <cfRule type="cellIs" dxfId="1832" priority="103" stopIfTrue="1" operator="lessThan">
      <formula>#REF!</formula>
    </cfRule>
  </conditionalFormatting>
  <conditionalFormatting sqref="Q48:Q55">
    <cfRule type="cellIs" dxfId="1831" priority="102" stopIfTrue="1" operator="lessThan">
      <formula>#REF!</formula>
    </cfRule>
  </conditionalFormatting>
  <conditionalFormatting sqref="Q58:Q68">
    <cfRule type="cellIs" dxfId="1830" priority="101" stopIfTrue="1" operator="lessThan">
      <formula>#REF!</formula>
    </cfRule>
  </conditionalFormatting>
  <conditionalFormatting sqref="P69">
    <cfRule type="cellIs" dxfId="1829" priority="99" stopIfTrue="1" operator="lessThan">
      <formula>#REF!</formula>
    </cfRule>
  </conditionalFormatting>
  <conditionalFormatting sqref="X27:Y27">
    <cfRule type="cellIs" dxfId="1828" priority="98" stopIfTrue="1" operator="lessThan">
      <formula>#REF!</formula>
    </cfRule>
  </conditionalFormatting>
  <conditionalFormatting sqref="AD27:AE27">
    <cfRule type="cellIs" dxfId="1827" priority="97" stopIfTrue="1" operator="lessThan">
      <formula>#REF!</formula>
    </cfRule>
  </conditionalFormatting>
  <conditionalFormatting sqref="W29:W33">
    <cfRule type="cellIs" dxfId="1826" priority="95" stopIfTrue="1" operator="lessThan">
      <formula>#REF!</formula>
    </cfRule>
  </conditionalFormatting>
  <conditionalFormatting sqref="W36:W37">
    <cfRule type="cellIs" dxfId="1825" priority="94" stopIfTrue="1" operator="lessThan">
      <formula>#REF!</formula>
    </cfRule>
  </conditionalFormatting>
  <conditionalFormatting sqref="W40:W45">
    <cfRule type="cellIs" dxfId="1824" priority="93" stopIfTrue="1" operator="lessThan">
      <formula>#REF!</formula>
    </cfRule>
  </conditionalFormatting>
  <conditionalFormatting sqref="W48:W55">
    <cfRule type="cellIs" dxfId="1823" priority="92" stopIfTrue="1" operator="lessThan">
      <formula>#REF!</formula>
    </cfRule>
  </conditionalFormatting>
  <conditionalFormatting sqref="W58:W68">
    <cfRule type="cellIs" dxfId="1822" priority="91" stopIfTrue="1" operator="lessThan">
      <formula>#REF!</formula>
    </cfRule>
  </conditionalFormatting>
  <conditionalFormatting sqref="AC29:AC33">
    <cfRule type="cellIs" dxfId="1821" priority="54" stopIfTrue="1" operator="lessThan">
      <formula>#REF!</formula>
    </cfRule>
  </conditionalFormatting>
  <conditionalFormatting sqref="AC36:AC37">
    <cfRule type="cellIs" dxfId="1820" priority="53" stopIfTrue="1" operator="lessThan">
      <formula>#REF!</formula>
    </cfRule>
  </conditionalFormatting>
  <conditionalFormatting sqref="AC40:AC45">
    <cfRule type="cellIs" dxfId="1819" priority="52" stopIfTrue="1" operator="lessThan">
      <formula>#REF!</formula>
    </cfRule>
  </conditionalFormatting>
  <conditionalFormatting sqref="AC48:AC55">
    <cfRule type="cellIs" dxfId="1818" priority="51" stopIfTrue="1" operator="lessThan">
      <formula>#REF!</formula>
    </cfRule>
  </conditionalFormatting>
  <conditionalFormatting sqref="AC58:AC68">
    <cfRule type="cellIs" dxfId="1817" priority="50" stopIfTrue="1" operator="lessThan">
      <formula>#REF!</formula>
    </cfRule>
  </conditionalFormatting>
  <conditionalFormatting sqref="V69">
    <cfRule type="cellIs" dxfId="1816" priority="14" stopIfTrue="1" operator="lessThan">
      <formula>#REF!</formula>
    </cfRule>
  </conditionalFormatting>
  <conditionalFormatting sqref="AB69">
    <cfRule type="cellIs" dxfId="1815" priority="13" stopIfTrue="1" operator="lessThan">
      <formula>#REF!</formula>
    </cfRule>
  </conditionalFormatting>
  <conditionalFormatting sqref="N27">
    <cfRule type="cellIs" dxfId="1814" priority="12" stopIfTrue="1" operator="lessThan">
      <formula>#REF!</formula>
    </cfRule>
  </conditionalFormatting>
  <conditionalFormatting sqref="T27">
    <cfRule type="cellIs" dxfId="1813" priority="11" stopIfTrue="1" operator="lessThan">
      <formula>#REF!</formula>
    </cfRule>
  </conditionalFormatting>
  <conditionalFormatting sqref="Z27">
    <cfRule type="cellIs" dxfId="1812" priority="10" stopIfTrue="1" operator="lessThan">
      <formula>#REF!</formula>
    </cfRule>
  </conditionalFormatting>
  <conditionalFormatting sqref="AF27">
    <cfRule type="cellIs" dxfId="1811" priority="9" stopIfTrue="1" operator="lessThan">
      <formula>#REF!</formula>
    </cfRule>
  </conditionalFormatting>
  <conditionalFormatting sqref="AG35">
    <cfRule type="cellIs" dxfId="1810" priority="8" stopIfTrue="1" operator="lessThan">
      <formula>#REF!</formula>
    </cfRule>
  </conditionalFormatting>
  <conditionalFormatting sqref="AG39">
    <cfRule type="cellIs" dxfId="1809" priority="7" stopIfTrue="1" operator="lessThan">
      <formula>#REF!</formula>
    </cfRule>
  </conditionalFormatting>
  <conditionalFormatting sqref="AG47">
    <cfRule type="cellIs" dxfId="1808" priority="6" stopIfTrue="1" operator="lessThan">
      <formula>#REF!</formula>
    </cfRule>
  </conditionalFormatting>
  <conditionalFormatting sqref="AG57">
    <cfRule type="cellIs" dxfId="1807" priority="5" stopIfTrue="1" operator="lessThan">
      <formula>#REF!</formula>
    </cfRule>
  </conditionalFormatting>
  <dataValidations count="6">
    <dataValidation type="list" allowBlank="1" showInputMessage="1" showErrorMessage="1" sqref="C13:D14 I13:J13" xr:uid="{00000000-0002-0000-1200-000002000000}">
      <formula1>$K$11:$K$15</formula1>
    </dataValidation>
    <dataValidation type="list" allowBlank="1" showInputMessage="1" showErrorMessage="1" sqref="F69 AD69 X69 R69 L69" xr:uid="{00000000-0002-0000-1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200-000004000000}">
      <formula1>$F$9:$F$12</formula1>
    </dataValidation>
    <dataValidation type="list" allowBlank="1" showInputMessage="1" showErrorMessage="1" sqref="C15:D15" xr:uid="{00000000-0002-0000-1200-000005000000}">
      <formula1>$F$10:$F$15</formula1>
    </dataValidation>
    <dataValidation type="list" allowBlank="1" showInputMessage="1" showErrorMessage="1" sqref="I12:J12 C12:D12" xr:uid="{00000000-0002-0000-1200-000000000000}">
      <formula1>$B$10:$B$26</formula1>
    </dataValidation>
    <dataValidation type="list" allowBlank="1" showInputMessage="1" showErrorMessage="1" sqref="I11:J11 C11:D11" xr:uid="{00000000-0002-0000-1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G71 Y71 S71 M71 AE71</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 type="list" allowBlank="1" showInputMessage="1" showErrorMessage="1" xr:uid="{00000000-0002-0000-1200-000009000000}">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101"/>
  <sheetViews>
    <sheetView showGridLines="0" topLeftCell="B13" zoomScale="80" zoomScaleNormal="80" workbookViewId="0">
      <pane xSplit="3" topLeftCell="E1" activePane="topRight" state="frozen"/>
      <selection activeCell="F48" sqref="F48:F52"/>
      <selection pane="topRight" activeCell="H23" sqref="H23"/>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806" priority="190" stopIfTrue="1" operator="lessThan">
      <formula>#REF!</formula>
    </cfRule>
  </conditionalFormatting>
  <conditionalFormatting sqref="L27:M27">
    <cfRule type="cellIs" dxfId="1805" priority="189" stopIfTrue="1" operator="lessThan">
      <formula>#REF!</formula>
    </cfRule>
  </conditionalFormatting>
  <conditionalFormatting sqref="R27:S27 AG36:AG37 AG40:AG45 AG48:AG55 AG21:AG33 AG58:AG69">
    <cfRule type="cellIs" dxfId="1804" priority="188" stopIfTrue="1" operator="lessThan">
      <formula>#REF!</formula>
    </cfRule>
  </conditionalFormatting>
  <conditionalFormatting sqref="E29:E33 K22:K27 Q22:Q27 W22:W27 AC22:AC27 E69 K69 W69 AC69">
    <cfRule type="cellIs" dxfId="1803" priority="187" stopIfTrue="1" operator="lessThan">
      <formula>#REF!</formula>
    </cfRule>
  </conditionalFormatting>
  <conditionalFormatting sqref="E36:E37">
    <cfRule type="cellIs" dxfId="1802" priority="186" stopIfTrue="1" operator="lessThan">
      <formula>#REF!</formula>
    </cfRule>
  </conditionalFormatting>
  <conditionalFormatting sqref="E40:E45">
    <cfRule type="cellIs" dxfId="1801" priority="185" stopIfTrue="1" operator="lessThan">
      <formula>#REF!</formula>
    </cfRule>
  </conditionalFormatting>
  <conditionalFormatting sqref="E48:E55">
    <cfRule type="cellIs" dxfId="1800" priority="184" stopIfTrue="1" operator="lessThan">
      <formula>#REF!</formula>
    </cfRule>
  </conditionalFormatting>
  <conditionalFormatting sqref="E58:E68">
    <cfRule type="cellIs" dxfId="1799" priority="183" stopIfTrue="1" operator="lessThan">
      <formula>#REF!</formula>
    </cfRule>
  </conditionalFormatting>
  <conditionalFormatting sqref="K29:K33">
    <cfRule type="cellIs" dxfId="1798" priority="146" stopIfTrue="1" operator="lessThan">
      <formula>#REF!</formula>
    </cfRule>
  </conditionalFormatting>
  <conditionalFormatting sqref="K36:K37">
    <cfRule type="cellIs" dxfId="1797" priority="145" stopIfTrue="1" operator="lessThan">
      <formula>#REF!</formula>
    </cfRule>
  </conditionalFormatting>
  <conditionalFormatting sqref="K40:K45">
    <cfRule type="cellIs" dxfId="1796" priority="144" stopIfTrue="1" operator="lessThan">
      <formula>#REF!</formula>
    </cfRule>
  </conditionalFormatting>
  <conditionalFormatting sqref="K48:K55">
    <cfRule type="cellIs" dxfId="1795" priority="143" stopIfTrue="1" operator="lessThan">
      <formula>#REF!</formula>
    </cfRule>
  </conditionalFormatting>
  <conditionalFormatting sqref="K58:K68">
    <cfRule type="cellIs" dxfId="1794" priority="142" stopIfTrue="1" operator="lessThan">
      <formula>#REF!</formula>
    </cfRule>
  </conditionalFormatting>
  <conditionalFormatting sqref="Q29:Q33">
    <cfRule type="cellIs" dxfId="1793" priority="105" stopIfTrue="1" operator="lessThan">
      <formula>#REF!</formula>
    </cfRule>
  </conditionalFormatting>
  <conditionalFormatting sqref="Q36:Q37">
    <cfRule type="cellIs" dxfId="1792" priority="104" stopIfTrue="1" operator="lessThan">
      <formula>#REF!</formula>
    </cfRule>
  </conditionalFormatting>
  <conditionalFormatting sqref="Q40:Q45">
    <cfRule type="cellIs" dxfId="1791" priority="103" stopIfTrue="1" operator="lessThan">
      <formula>#REF!</formula>
    </cfRule>
  </conditionalFormatting>
  <conditionalFormatting sqref="Q48:Q55">
    <cfRule type="cellIs" dxfId="1790" priority="102" stopIfTrue="1" operator="lessThan">
      <formula>#REF!</formula>
    </cfRule>
  </conditionalFormatting>
  <conditionalFormatting sqref="Q58:Q68">
    <cfRule type="cellIs" dxfId="1789" priority="101" stopIfTrue="1" operator="lessThan">
      <formula>#REF!</formula>
    </cfRule>
  </conditionalFormatting>
  <conditionalFormatting sqref="P69">
    <cfRule type="cellIs" dxfId="1788" priority="99" stopIfTrue="1" operator="lessThan">
      <formula>#REF!</formula>
    </cfRule>
  </conditionalFormatting>
  <conditionalFormatting sqref="X27:Y27">
    <cfRule type="cellIs" dxfId="1787" priority="98" stopIfTrue="1" operator="lessThan">
      <formula>#REF!</formula>
    </cfRule>
  </conditionalFormatting>
  <conditionalFormatting sqref="AD27:AE27">
    <cfRule type="cellIs" dxfId="1786" priority="97" stopIfTrue="1" operator="lessThan">
      <formula>#REF!</formula>
    </cfRule>
  </conditionalFormatting>
  <conditionalFormatting sqref="W29:W33">
    <cfRule type="cellIs" dxfId="1785" priority="95" stopIfTrue="1" operator="lessThan">
      <formula>#REF!</formula>
    </cfRule>
  </conditionalFormatting>
  <conditionalFormatting sqref="W36:W37">
    <cfRule type="cellIs" dxfId="1784" priority="94" stopIfTrue="1" operator="lessThan">
      <formula>#REF!</formula>
    </cfRule>
  </conditionalFormatting>
  <conditionalFormatting sqref="W40:W45">
    <cfRule type="cellIs" dxfId="1783" priority="93" stopIfTrue="1" operator="lessThan">
      <formula>#REF!</formula>
    </cfRule>
  </conditionalFormatting>
  <conditionalFormatting sqref="W48:W55">
    <cfRule type="cellIs" dxfId="1782" priority="92" stopIfTrue="1" operator="lessThan">
      <formula>#REF!</formula>
    </cfRule>
  </conditionalFormatting>
  <conditionalFormatting sqref="W58:W68">
    <cfRule type="cellIs" dxfId="1781" priority="91" stopIfTrue="1" operator="lessThan">
      <formula>#REF!</formula>
    </cfRule>
  </conditionalFormatting>
  <conditionalFormatting sqref="AC29:AC33">
    <cfRule type="cellIs" dxfId="1780" priority="54" stopIfTrue="1" operator="lessThan">
      <formula>#REF!</formula>
    </cfRule>
  </conditionalFormatting>
  <conditionalFormatting sqref="AC36:AC37">
    <cfRule type="cellIs" dxfId="1779" priority="53" stopIfTrue="1" operator="lessThan">
      <formula>#REF!</formula>
    </cfRule>
  </conditionalFormatting>
  <conditionalFormatting sqref="AC40:AC45">
    <cfRule type="cellIs" dxfId="1778" priority="52" stopIfTrue="1" operator="lessThan">
      <formula>#REF!</formula>
    </cfRule>
  </conditionalFormatting>
  <conditionalFormatting sqref="AC48:AC55">
    <cfRule type="cellIs" dxfId="1777" priority="51" stopIfTrue="1" operator="lessThan">
      <formula>#REF!</formula>
    </cfRule>
  </conditionalFormatting>
  <conditionalFormatting sqref="AC58:AC68">
    <cfRule type="cellIs" dxfId="1776" priority="50" stopIfTrue="1" operator="lessThan">
      <formula>#REF!</formula>
    </cfRule>
  </conditionalFormatting>
  <conditionalFormatting sqref="V69">
    <cfRule type="cellIs" dxfId="1775" priority="14" stopIfTrue="1" operator="lessThan">
      <formula>#REF!</formula>
    </cfRule>
  </conditionalFormatting>
  <conditionalFormatting sqref="AB69">
    <cfRule type="cellIs" dxfId="1774" priority="13" stopIfTrue="1" operator="lessThan">
      <formula>#REF!</formula>
    </cfRule>
  </conditionalFormatting>
  <conditionalFormatting sqref="N27">
    <cfRule type="cellIs" dxfId="1773" priority="12" stopIfTrue="1" operator="lessThan">
      <formula>#REF!</formula>
    </cfRule>
  </conditionalFormatting>
  <conditionalFormatting sqref="T27">
    <cfRule type="cellIs" dxfId="1772" priority="11" stopIfTrue="1" operator="lessThan">
      <formula>#REF!</formula>
    </cfRule>
  </conditionalFormatting>
  <conditionalFormatting sqref="Z27">
    <cfRule type="cellIs" dxfId="1771" priority="10" stopIfTrue="1" operator="lessThan">
      <formula>#REF!</formula>
    </cfRule>
  </conditionalFormatting>
  <conditionalFormatting sqref="AF27">
    <cfRule type="cellIs" dxfId="1770" priority="9" stopIfTrue="1" operator="lessThan">
      <formula>#REF!</formula>
    </cfRule>
  </conditionalFormatting>
  <conditionalFormatting sqref="AG35">
    <cfRule type="cellIs" dxfId="1769" priority="8" stopIfTrue="1" operator="lessThan">
      <formula>#REF!</formula>
    </cfRule>
  </conditionalFormatting>
  <conditionalFormatting sqref="AG39">
    <cfRule type="cellIs" dxfId="1768" priority="7" stopIfTrue="1" operator="lessThan">
      <formula>#REF!</formula>
    </cfRule>
  </conditionalFormatting>
  <conditionalFormatting sqref="AG47">
    <cfRule type="cellIs" dxfId="1767" priority="6" stopIfTrue="1" operator="lessThan">
      <formula>#REF!</formula>
    </cfRule>
  </conditionalFormatting>
  <conditionalFormatting sqref="AG57">
    <cfRule type="cellIs" dxfId="1766" priority="5" stopIfTrue="1" operator="lessThan">
      <formula>#REF!</formula>
    </cfRule>
  </conditionalFormatting>
  <dataValidations count="6">
    <dataValidation type="list" allowBlank="1" showInputMessage="1" showErrorMessage="1" sqref="C13:D14 I13:J13" xr:uid="{00000000-0002-0000-1300-000002000000}">
      <formula1>$K$11:$K$15</formula1>
    </dataValidation>
    <dataValidation type="list" allowBlank="1" showInputMessage="1" showErrorMessage="1" sqref="F69 AD69 X69 R69 L69" xr:uid="{00000000-0002-0000-1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300-000004000000}">
      <formula1>$F$9:$F$12</formula1>
    </dataValidation>
    <dataValidation type="list" allowBlank="1" showInputMessage="1" showErrorMessage="1" sqref="C15:D15" xr:uid="{00000000-0002-0000-1300-000005000000}">
      <formula1>$F$10:$F$15</formula1>
    </dataValidation>
    <dataValidation type="list" allowBlank="1" showInputMessage="1" showErrorMessage="1" sqref="I12:J12 C12:D12" xr:uid="{00000000-0002-0000-1300-000000000000}">
      <formula1>$B$10:$B$26</formula1>
    </dataValidation>
    <dataValidation type="list" allowBlank="1" showInputMessage="1" showErrorMessage="1" sqref="I11:J11 C11:D11" xr:uid="{00000000-0002-0000-1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G71 Y71 S71 M71 AE71</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 type="list" allowBlank="1" showInputMessage="1" showErrorMessage="1" xr:uid="{00000000-0002-0000-1300-000009000000}">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101"/>
  <sheetViews>
    <sheetView showGridLines="0" topLeftCell="B57"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765" priority="190" stopIfTrue="1" operator="lessThan">
      <formula>#REF!</formula>
    </cfRule>
  </conditionalFormatting>
  <conditionalFormatting sqref="L27:M27">
    <cfRule type="cellIs" dxfId="1764" priority="189" stopIfTrue="1" operator="lessThan">
      <formula>#REF!</formula>
    </cfRule>
  </conditionalFormatting>
  <conditionalFormatting sqref="R27:S27 AG36:AG37 AG40:AG45 AG48:AG55 AG21:AG33 AG58:AG69">
    <cfRule type="cellIs" dxfId="1763" priority="188" stopIfTrue="1" operator="lessThan">
      <formula>#REF!</formula>
    </cfRule>
  </conditionalFormatting>
  <conditionalFormatting sqref="E29:E33 K22:K27 Q22:Q27 W22:W27 AC22:AC27 E69 K69 W69 AC69">
    <cfRule type="cellIs" dxfId="1762" priority="187" stopIfTrue="1" operator="lessThan">
      <formula>#REF!</formula>
    </cfRule>
  </conditionalFormatting>
  <conditionalFormatting sqref="E36:E37">
    <cfRule type="cellIs" dxfId="1761" priority="186" stopIfTrue="1" operator="lessThan">
      <formula>#REF!</formula>
    </cfRule>
  </conditionalFormatting>
  <conditionalFormatting sqref="E40:E45">
    <cfRule type="cellIs" dxfId="1760" priority="185" stopIfTrue="1" operator="lessThan">
      <formula>#REF!</formula>
    </cfRule>
  </conditionalFormatting>
  <conditionalFormatting sqref="E48:E55">
    <cfRule type="cellIs" dxfId="1759" priority="184" stopIfTrue="1" operator="lessThan">
      <formula>#REF!</formula>
    </cfRule>
  </conditionalFormatting>
  <conditionalFormatting sqref="E58:E68">
    <cfRule type="cellIs" dxfId="1758" priority="183" stopIfTrue="1" operator="lessThan">
      <formula>#REF!</formula>
    </cfRule>
  </conditionalFormatting>
  <conditionalFormatting sqref="K29:K33">
    <cfRule type="cellIs" dxfId="1757" priority="146" stopIfTrue="1" operator="lessThan">
      <formula>#REF!</formula>
    </cfRule>
  </conditionalFormatting>
  <conditionalFormatting sqref="K36:K37">
    <cfRule type="cellIs" dxfId="1756" priority="145" stopIfTrue="1" operator="lessThan">
      <formula>#REF!</formula>
    </cfRule>
  </conditionalFormatting>
  <conditionalFormatting sqref="K40:K45">
    <cfRule type="cellIs" dxfId="1755" priority="144" stopIfTrue="1" operator="lessThan">
      <formula>#REF!</formula>
    </cfRule>
  </conditionalFormatting>
  <conditionalFormatting sqref="K48:K55">
    <cfRule type="cellIs" dxfId="1754" priority="143" stopIfTrue="1" operator="lessThan">
      <formula>#REF!</formula>
    </cfRule>
  </conditionalFormatting>
  <conditionalFormatting sqref="K58:K68">
    <cfRule type="cellIs" dxfId="1753" priority="142" stopIfTrue="1" operator="lessThan">
      <formula>#REF!</formula>
    </cfRule>
  </conditionalFormatting>
  <conditionalFormatting sqref="Q29:Q33">
    <cfRule type="cellIs" dxfId="1752" priority="105" stopIfTrue="1" operator="lessThan">
      <formula>#REF!</formula>
    </cfRule>
  </conditionalFormatting>
  <conditionalFormatting sqref="Q36:Q37">
    <cfRule type="cellIs" dxfId="1751" priority="104" stopIfTrue="1" operator="lessThan">
      <formula>#REF!</formula>
    </cfRule>
  </conditionalFormatting>
  <conditionalFormatting sqref="Q40:Q45">
    <cfRule type="cellIs" dxfId="1750" priority="103" stopIfTrue="1" operator="lessThan">
      <formula>#REF!</formula>
    </cfRule>
  </conditionalFormatting>
  <conditionalFormatting sqref="Q48:Q55">
    <cfRule type="cellIs" dxfId="1749" priority="102" stopIfTrue="1" operator="lessThan">
      <formula>#REF!</formula>
    </cfRule>
  </conditionalFormatting>
  <conditionalFormatting sqref="Q58:Q68">
    <cfRule type="cellIs" dxfId="1748" priority="101" stopIfTrue="1" operator="lessThan">
      <formula>#REF!</formula>
    </cfRule>
  </conditionalFormatting>
  <conditionalFormatting sqref="P69">
    <cfRule type="cellIs" dxfId="1747" priority="99" stopIfTrue="1" operator="lessThan">
      <formula>#REF!</formula>
    </cfRule>
  </conditionalFormatting>
  <conditionalFormatting sqref="X27:Y27">
    <cfRule type="cellIs" dxfId="1746" priority="98" stopIfTrue="1" operator="lessThan">
      <formula>#REF!</formula>
    </cfRule>
  </conditionalFormatting>
  <conditionalFormatting sqref="AD27:AE27">
    <cfRule type="cellIs" dxfId="1745" priority="97" stopIfTrue="1" operator="lessThan">
      <formula>#REF!</formula>
    </cfRule>
  </conditionalFormatting>
  <conditionalFormatting sqref="W29:W33">
    <cfRule type="cellIs" dxfId="1744" priority="95" stopIfTrue="1" operator="lessThan">
      <formula>#REF!</formula>
    </cfRule>
  </conditionalFormatting>
  <conditionalFormatting sqref="W36:W37">
    <cfRule type="cellIs" dxfId="1743" priority="94" stopIfTrue="1" operator="lessThan">
      <formula>#REF!</formula>
    </cfRule>
  </conditionalFormatting>
  <conditionalFormatting sqref="W40:W45">
    <cfRule type="cellIs" dxfId="1742" priority="93" stopIfTrue="1" operator="lessThan">
      <formula>#REF!</formula>
    </cfRule>
  </conditionalFormatting>
  <conditionalFormatting sqref="W48:W55">
    <cfRule type="cellIs" dxfId="1741" priority="92" stopIfTrue="1" operator="lessThan">
      <formula>#REF!</formula>
    </cfRule>
  </conditionalFormatting>
  <conditionalFormatting sqref="W58:W68">
    <cfRule type="cellIs" dxfId="1740" priority="91" stopIfTrue="1" operator="lessThan">
      <formula>#REF!</formula>
    </cfRule>
  </conditionalFormatting>
  <conditionalFormatting sqref="AC29:AC33">
    <cfRule type="cellIs" dxfId="1739" priority="54" stopIfTrue="1" operator="lessThan">
      <formula>#REF!</formula>
    </cfRule>
  </conditionalFormatting>
  <conditionalFormatting sqref="AC36:AC37">
    <cfRule type="cellIs" dxfId="1738" priority="53" stopIfTrue="1" operator="lessThan">
      <formula>#REF!</formula>
    </cfRule>
  </conditionalFormatting>
  <conditionalFormatting sqref="AC40:AC45">
    <cfRule type="cellIs" dxfId="1737" priority="52" stopIfTrue="1" operator="lessThan">
      <formula>#REF!</formula>
    </cfRule>
  </conditionalFormatting>
  <conditionalFormatting sqref="AC48:AC55">
    <cfRule type="cellIs" dxfId="1736" priority="51" stopIfTrue="1" operator="lessThan">
      <formula>#REF!</formula>
    </cfRule>
  </conditionalFormatting>
  <conditionalFormatting sqref="AC58:AC68">
    <cfRule type="cellIs" dxfId="1735" priority="50" stopIfTrue="1" operator="lessThan">
      <formula>#REF!</formula>
    </cfRule>
  </conditionalFormatting>
  <conditionalFormatting sqref="V69">
    <cfRule type="cellIs" dxfId="1734" priority="14" stopIfTrue="1" operator="lessThan">
      <formula>#REF!</formula>
    </cfRule>
  </conditionalFormatting>
  <conditionalFormatting sqref="AB69">
    <cfRule type="cellIs" dxfId="1733" priority="13" stopIfTrue="1" operator="lessThan">
      <formula>#REF!</formula>
    </cfRule>
  </conditionalFormatting>
  <conditionalFormatting sqref="N27">
    <cfRule type="cellIs" dxfId="1732" priority="12" stopIfTrue="1" operator="lessThan">
      <formula>#REF!</formula>
    </cfRule>
  </conditionalFormatting>
  <conditionalFormatting sqref="T27">
    <cfRule type="cellIs" dxfId="1731" priority="11" stopIfTrue="1" operator="lessThan">
      <formula>#REF!</formula>
    </cfRule>
  </conditionalFormatting>
  <conditionalFormatting sqref="Z27">
    <cfRule type="cellIs" dxfId="1730" priority="10" stopIfTrue="1" operator="lessThan">
      <formula>#REF!</formula>
    </cfRule>
  </conditionalFormatting>
  <conditionalFormatting sqref="AF27">
    <cfRule type="cellIs" dxfId="1729" priority="9" stopIfTrue="1" operator="lessThan">
      <formula>#REF!</formula>
    </cfRule>
  </conditionalFormatting>
  <conditionalFormatting sqref="AG35">
    <cfRule type="cellIs" dxfId="1728" priority="8" stopIfTrue="1" operator="lessThan">
      <formula>#REF!</formula>
    </cfRule>
  </conditionalFormatting>
  <conditionalFormatting sqref="AG39">
    <cfRule type="cellIs" dxfId="1727" priority="7" stopIfTrue="1" operator="lessThan">
      <formula>#REF!</formula>
    </cfRule>
  </conditionalFormatting>
  <conditionalFormatting sqref="AG47">
    <cfRule type="cellIs" dxfId="1726" priority="6" stopIfTrue="1" operator="lessThan">
      <formula>#REF!</formula>
    </cfRule>
  </conditionalFormatting>
  <conditionalFormatting sqref="AG57">
    <cfRule type="cellIs" dxfId="1725" priority="5" stopIfTrue="1" operator="lessThan">
      <formula>#REF!</formula>
    </cfRule>
  </conditionalFormatting>
  <dataValidations count="6">
    <dataValidation type="list" allowBlank="1" showInputMessage="1" showErrorMessage="1" sqref="C13:D14 I13:J13" xr:uid="{00000000-0002-0000-1400-000002000000}">
      <formula1>$K$11:$K$15</formula1>
    </dataValidation>
    <dataValidation type="list" allowBlank="1" showInputMessage="1" showErrorMessage="1" sqref="F69 AD69 X69 R69 L69" xr:uid="{00000000-0002-0000-14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400-000004000000}">
      <formula1>$F$9:$F$12</formula1>
    </dataValidation>
    <dataValidation type="list" allowBlank="1" showInputMessage="1" showErrorMessage="1" sqref="C15:D15" xr:uid="{00000000-0002-0000-1400-000005000000}">
      <formula1>$F$10:$F$15</formula1>
    </dataValidation>
    <dataValidation type="list" allowBlank="1" showInputMessage="1" showErrorMessage="1" sqref="I12:J12 C12:D12" xr:uid="{00000000-0002-0000-1400-000000000000}">
      <formula1>$B$10:$B$26</formula1>
    </dataValidation>
    <dataValidation type="list" allowBlank="1" showInputMessage="1" showErrorMessage="1" sqref="I11:J11 C11:D11" xr:uid="{00000000-0002-0000-1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G71 Y71 S71 M71 AE71</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 type="list" allowBlank="1" showInputMessage="1" showErrorMessage="1" xr:uid="{00000000-0002-0000-1400-000009000000}">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101"/>
  <sheetViews>
    <sheetView showGridLines="0" topLeftCell="B12"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724" priority="190" stopIfTrue="1" operator="lessThan">
      <formula>#REF!</formula>
    </cfRule>
  </conditionalFormatting>
  <conditionalFormatting sqref="L27:M27">
    <cfRule type="cellIs" dxfId="1723" priority="189" stopIfTrue="1" operator="lessThan">
      <formula>#REF!</formula>
    </cfRule>
  </conditionalFormatting>
  <conditionalFormatting sqref="R27:S27 AG36:AG37 AG40:AG45 AG48:AG55 AG21:AG33 AG58:AG69">
    <cfRule type="cellIs" dxfId="1722" priority="188" stopIfTrue="1" operator="lessThan">
      <formula>#REF!</formula>
    </cfRule>
  </conditionalFormatting>
  <conditionalFormatting sqref="E29:E33 K22:K27 Q22:Q27 W22:W27 AC22:AC27 E69 K69 W69 AC69">
    <cfRule type="cellIs" dxfId="1721" priority="187" stopIfTrue="1" operator="lessThan">
      <formula>#REF!</formula>
    </cfRule>
  </conditionalFormatting>
  <conditionalFormatting sqref="E36:E37">
    <cfRule type="cellIs" dxfId="1720" priority="186" stopIfTrue="1" operator="lessThan">
      <formula>#REF!</formula>
    </cfRule>
  </conditionalFormatting>
  <conditionalFormatting sqref="E40:E45">
    <cfRule type="cellIs" dxfId="1719" priority="185" stopIfTrue="1" operator="lessThan">
      <formula>#REF!</formula>
    </cfRule>
  </conditionalFormatting>
  <conditionalFormatting sqref="E48:E55">
    <cfRule type="cellIs" dxfId="1718" priority="184" stopIfTrue="1" operator="lessThan">
      <formula>#REF!</formula>
    </cfRule>
  </conditionalFormatting>
  <conditionalFormatting sqref="E58:E68">
    <cfRule type="cellIs" dxfId="1717" priority="183" stopIfTrue="1" operator="lessThan">
      <formula>#REF!</formula>
    </cfRule>
  </conditionalFormatting>
  <conditionalFormatting sqref="K29:K33">
    <cfRule type="cellIs" dxfId="1716" priority="146" stopIfTrue="1" operator="lessThan">
      <formula>#REF!</formula>
    </cfRule>
  </conditionalFormatting>
  <conditionalFormatting sqref="K36:K37">
    <cfRule type="cellIs" dxfId="1715" priority="145" stopIfTrue="1" operator="lessThan">
      <formula>#REF!</formula>
    </cfRule>
  </conditionalFormatting>
  <conditionalFormatting sqref="K40:K45">
    <cfRule type="cellIs" dxfId="1714" priority="144" stopIfTrue="1" operator="lessThan">
      <formula>#REF!</formula>
    </cfRule>
  </conditionalFormatting>
  <conditionalFormatting sqref="K48:K55">
    <cfRule type="cellIs" dxfId="1713" priority="143" stopIfTrue="1" operator="lessThan">
      <formula>#REF!</formula>
    </cfRule>
  </conditionalFormatting>
  <conditionalFormatting sqref="K58:K68">
    <cfRule type="cellIs" dxfId="1712" priority="142" stopIfTrue="1" operator="lessThan">
      <formula>#REF!</formula>
    </cfRule>
  </conditionalFormatting>
  <conditionalFormatting sqref="Q29:Q33">
    <cfRule type="cellIs" dxfId="1711" priority="105" stopIfTrue="1" operator="lessThan">
      <formula>#REF!</formula>
    </cfRule>
  </conditionalFormatting>
  <conditionalFormatting sqref="Q36:Q37">
    <cfRule type="cellIs" dxfId="1710" priority="104" stopIfTrue="1" operator="lessThan">
      <formula>#REF!</formula>
    </cfRule>
  </conditionalFormatting>
  <conditionalFormatting sqref="Q40:Q45">
    <cfRule type="cellIs" dxfId="1709" priority="103" stopIfTrue="1" operator="lessThan">
      <formula>#REF!</formula>
    </cfRule>
  </conditionalFormatting>
  <conditionalFormatting sqref="Q48:Q55">
    <cfRule type="cellIs" dxfId="1708" priority="102" stopIfTrue="1" operator="lessThan">
      <formula>#REF!</formula>
    </cfRule>
  </conditionalFormatting>
  <conditionalFormatting sqref="Q58:Q68">
    <cfRule type="cellIs" dxfId="1707" priority="101" stopIfTrue="1" operator="lessThan">
      <formula>#REF!</formula>
    </cfRule>
  </conditionalFormatting>
  <conditionalFormatting sqref="P69">
    <cfRule type="cellIs" dxfId="1706" priority="99" stopIfTrue="1" operator="lessThan">
      <formula>#REF!</formula>
    </cfRule>
  </conditionalFormatting>
  <conditionalFormatting sqref="X27:Y27">
    <cfRule type="cellIs" dxfId="1705" priority="98" stopIfTrue="1" operator="lessThan">
      <formula>#REF!</formula>
    </cfRule>
  </conditionalFormatting>
  <conditionalFormatting sqref="AD27:AE27">
    <cfRule type="cellIs" dxfId="1704" priority="97" stopIfTrue="1" operator="lessThan">
      <formula>#REF!</formula>
    </cfRule>
  </conditionalFormatting>
  <conditionalFormatting sqref="W29:W33">
    <cfRule type="cellIs" dxfId="1703" priority="95" stopIfTrue="1" operator="lessThan">
      <formula>#REF!</formula>
    </cfRule>
  </conditionalFormatting>
  <conditionalFormatting sqref="W36:W37">
    <cfRule type="cellIs" dxfId="1702" priority="94" stopIfTrue="1" operator="lessThan">
      <formula>#REF!</formula>
    </cfRule>
  </conditionalFormatting>
  <conditionalFormatting sqref="W40:W45">
    <cfRule type="cellIs" dxfId="1701" priority="93" stopIfTrue="1" operator="lessThan">
      <formula>#REF!</formula>
    </cfRule>
  </conditionalFormatting>
  <conditionalFormatting sqref="W48:W55">
    <cfRule type="cellIs" dxfId="1700" priority="92" stopIfTrue="1" operator="lessThan">
      <formula>#REF!</formula>
    </cfRule>
  </conditionalFormatting>
  <conditionalFormatting sqref="W58:W68">
    <cfRule type="cellIs" dxfId="1699" priority="91" stopIfTrue="1" operator="lessThan">
      <formula>#REF!</formula>
    </cfRule>
  </conditionalFormatting>
  <conditionalFormatting sqref="AC29:AC33">
    <cfRule type="cellIs" dxfId="1698" priority="54" stopIfTrue="1" operator="lessThan">
      <formula>#REF!</formula>
    </cfRule>
  </conditionalFormatting>
  <conditionalFormatting sqref="AC36:AC37">
    <cfRule type="cellIs" dxfId="1697" priority="53" stopIfTrue="1" operator="lessThan">
      <formula>#REF!</formula>
    </cfRule>
  </conditionalFormatting>
  <conditionalFormatting sqref="AC40:AC45">
    <cfRule type="cellIs" dxfId="1696" priority="52" stopIfTrue="1" operator="lessThan">
      <formula>#REF!</formula>
    </cfRule>
  </conditionalFormatting>
  <conditionalFormatting sqref="AC48:AC55">
    <cfRule type="cellIs" dxfId="1695" priority="51" stopIfTrue="1" operator="lessThan">
      <formula>#REF!</formula>
    </cfRule>
  </conditionalFormatting>
  <conditionalFormatting sqref="AC58:AC68">
    <cfRule type="cellIs" dxfId="1694" priority="50" stopIfTrue="1" operator="lessThan">
      <formula>#REF!</formula>
    </cfRule>
  </conditionalFormatting>
  <conditionalFormatting sqref="V69">
    <cfRule type="cellIs" dxfId="1693" priority="14" stopIfTrue="1" operator="lessThan">
      <formula>#REF!</formula>
    </cfRule>
  </conditionalFormatting>
  <conditionalFormatting sqref="AB69">
    <cfRule type="cellIs" dxfId="1692" priority="13" stopIfTrue="1" operator="lessThan">
      <formula>#REF!</formula>
    </cfRule>
  </conditionalFormatting>
  <conditionalFormatting sqref="N27">
    <cfRule type="cellIs" dxfId="1691" priority="12" stopIfTrue="1" operator="lessThan">
      <formula>#REF!</formula>
    </cfRule>
  </conditionalFormatting>
  <conditionalFormatting sqref="T27">
    <cfRule type="cellIs" dxfId="1690" priority="11" stopIfTrue="1" operator="lessThan">
      <formula>#REF!</formula>
    </cfRule>
  </conditionalFormatting>
  <conditionalFormatting sqref="Z27">
    <cfRule type="cellIs" dxfId="1689" priority="10" stopIfTrue="1" operator="lessThan">
      <formula>#REF!</formula>
    </cfRule>
  </conditionalFormatting>
  <conditionalFormatting sqref="AF27">
    <cfRule type="cellIs" dxfId="1688" priority="9" stopIfTrue="1" operator="lessThan">
      <formula>#REF!</formula>
    </cfRule>
  </conditionalFormatting>
  <conditionalFormatting sqref="AG35">
    <cfRule type="cellIs" dxfId="1687" priority="8" stopIfTrue="1" operator="lessThan">
      <formula>#REF!</formula>
    </cfRule>
  </conditionalFormatting>
  <conditionalFormatting sqref="AG39">
    <cfRule type="cellIs" dxfId="1686" priority="7" stopIfTrue="1" operator="lessThan">
      <formula>#REF!</formula>
    </cfRule>
  </conditionalFormatting>
  <conditionalFormatting sqref="AG47">
    <cfRule type="cellIs" dxfId="1685" priority="6" stopIfTrue="1" operator="lessThan">
      <formula>#REF!</formula>
    </cfRule>
  </conditionalFormatting>
  <conditionalFormatting sqref="AG57">
    <cfRule type="cellIs" dxfId="1684" priority="5" stopIfTrue="1" operator="lessThan">
      <formula>#REF!</formula>
    </cfRule>
  </conditionalFormatting>
  <dataValidations count="6">
    <dataValidation type="list" allowBlank="1" showInputMessage="1" showErrorMessage="1" sqref="C13:D14 I13:J13" xr:uid="{00000000-0002-0000-1500-000002000000}">
      <formula1>$K$11:$K$15</formula1>
    </dataValidation>
    <dataValidation type="list" allowBlank="1" showInputMessage="1" showErrorMessage="1" sqref="F69 AD69 X69 R69 L69" xr:uid="{00000000-0002-0000-15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500-000004000000}">
      <formula1>$F$9:$F$12</formula1>
    </dataValidation>
    <dataValidation type="list" allowBlank="1" showInputMessage="1" showErrorMessage="1" sqref="C15:D15" xr:uid="{00000000-0002-0000-1500-000005000000}">
      <formula1>$F$10:$F$15</formula1>
    </dataValidation>
    <dataValidation type="list" allowBlank="1" showInputMessage="1" showErrorMessage="1" sqref="I12:J12 C12:D12" xr:uid="{00000000-0002-0000-1500-000000000000}">
      <formula1>$B$10:$B$26</formula1>
    </dataValidation>
    <dataValidation type="list" allowBlank="1" showInputMessage="1" showErrorMessage="1" sqref="I11:J11 C11:D11" xr:uid="{00000000-0002-0000-1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G71 Y71 S71 M71 AE71</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 type="list" allowBlank="1" showInputMessage="1" showErrorMessage="1" xr:uid="{00000000-0002-0000-1500-000009000000}">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101"/>
  <sheetViews>
    <sheetView showGridLines="0" topLeftCell="B65" zoomScale="80" zoomScaleNormal="80" workbookViewId="0">
      <pane xSplit="3" topLeftCell="E1" activePane="topRight" state="frozen"/>
      <selection activeCell="F48" sqref="F48:F52"/>
      <selection pane="topRight" activeCell="B83" sqref="B83"/>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83" priority="190" stopIfTrue="1" operator="lessThan">
      <formula>#REF!</formula>
    </cfRule>
  </conditionalFormatting>
  <conditionalFormatting sqref="L27:M27">
    <cfRule type="cellIs" dxfId="1682" priority="189" stopIfTrue="1" operator="lessThan">
      <formula>#REF!</formula>
    </cfRule>
  </conditionalFormatting>
  <conditionalFormatting sqref="R27:S27 AG36:AG37 AG40:AG45 AG48:AG55 AG21:AG33 AG58:AG69">
    <cfRule type="cellIs" dxfId="1681" priority="188" stopIfTrue="1" operator="lessThan">
      <formula>#REF!</formula>
    </cfRule>
  </conditionalFormatting>
  <conditionalFormatting sqref="E29:E33 K22:K27 Q22:Q27 W22:W27 AC22:AC27 E69 K69 W69 AC69">
    <cfRule type="cellIs" dxfId="1680" priority="187" stopIfTrue="1" operator="lessThan">
      <formula>#REF!</formula>
    </cfRule>
  </conditionalFormatting>
  <conditionalFormatting sqref="E36:E37">
    <cfRule type="cellIs" dxfId="1679" priority="186" stopIfTrue="1" operator="lessThan">
      <formula>#REF!</formula>
    </cfRule>
  </conditionalFormatting>
  <conditionalFormatting sqref="E40:E45">
    <cfRule type="cellIs" dxfId="1678" priority="185" stopIfTrue="1" operator="lessThan">
      <formula>#REF!</formula>
    </cfRule>
  </conditionalFormatting>
  <conditionalFormatting sqref="E48:E55">
    <cfRule type="cellIs" dxfId="1677" priority="184" stopIfTrue="1" operator="lessThan">
      <formula>#REF!</formula>
    </cfRule>
  </conditionalFormatting>
  <conditionalFormatting sqref="E58:E68">
    <cfRule type="cellIs" dxfId="1676" priority="183" stopIfTrue="1" operator="lessThan">
      <formula>#REF!</formula>
    </cfRule>
  </conditionalFormatting>
  <conditionalFormatting sqref="K29:K33">
    <cfRule type="cellIs" dxfId="1675" priority="146" stopIfTrue="1" operator="lessThan">
      <formula>#REF!</formula>
    </cfRule>
  </conditionalFormatting>
  <conditionalFormatting sqref="K36:K37">
    <cfRule type="cellIs" dxfId="1674" priority="145" stopIfTrue="1" operator="lessThan">
      <formula>#REF!</formula>
    </cfRule>
  </conditionalFormatting>
  <conditionalFormatting sqref="K40:K45">
    <cfRule type="cellIs" dxfId="1673" priority="144" stopIfTrue="1" operator="lessThan">
      <formula>#REF!</formula>
    </cfRule>
  </conditionalFormatting>
  <conditionalFormatting sqref="K48:K55">
    <cfRule type="cellIs" dxfId="1672" priority="143" stopIfTrue="1" operator="lessThan">
      <formula>#REF!</formula>
    </cfRule>
  </conditionalFormatting>
  <conditionalFormatting sqref="K58:K68">
    <cfRule type="cellIs" dxfId="1671" priority="142" stopIfTrue="1" operator="lessThan">
      <formula>#REF!</formula>
    </cfRule>
  </conditionalFormatting>
  <conditionalFormatting sqref="Q29:Q33">
    <cfRule type="cellIs" dxfId="1670" priority="105" stopIfTrue="1" operator="lessThan">
      <formula>#REF!</formula>
    </cfRule>
  </conditionalFormatting>
  <conditionalFormatting sqref="Q36:Q37">
    <cfRule type="cellIs" dxfId="1669" priority="104" stopIfTrue="1" operator="lessThan">
      <formula>#REF!</formula>
    </cfRule>
  </conditionalFormatting>
  <conditionalFormatting sqref="Q40:Q45">
    <cfRule type="cellIs" dxfId="1668" priority="103" stopIfTrue="1" operator="lessThan">
      <formula>#REF!</formula>
    </cfRule>
  </conditionalFormatting>
  <conditionalFormatting sqref="Q48:Q55">
    <cfRule type="cellIs" dxfId="1667" priority="102" stopIfTrue="1" operator="lessThan">
      <formula>#REF!</formula>
    </cfRule>
  </conditionalFormatting>
  <conditionalFormatting sqref="Q58:Q68">
    <cfRule type="cellIs" dxfId="1666" priority="101" stopIfTrue="1" operator="lessThan">
      <formula>#REF!</formula>
    </cfRule>
  </conditionalFormatting>
  <conditionalFormatting sqref="P69">
    <cfRule type="cellIs" dxfId="1665" priority="99" stopIfTrue="1" operator="lessThan">
      <formula>#REF!</formula>
    </cfRule>
  </conditionalFormatting>
  <conditionalFormatting sqref="X27:Y27">
    <cfRule type="cellIs" dxfId="1664" priority="98" stopIfTrue="1" operator="lessThan">
      <formula>#REF!</formula>
    </cfRule>
  </conditionalFormatting>
  <conditionalFormatting sqref="AD27:AE27">
    <cfRule type="cellIs" dxfId="1663" priority="97" stopIfTrue="1" operator="lessThan">
      <formula>#REF!</formula>
    </cfRule>
  </conditionalFormatting>
  <conditionalFormatting sqref="W29:W33">
    <cfRule type="cellIs" dxfId="1662" priority="95" stopIfTrue="1" operator="lessThan">
      <formula>#REF!</formula>
    </cfRule>
  </conditionalFormatting>
  <conditionalFormatting sqref="W36:W37">
    <cfRule type="cellIs" dxfId="1661" priority="94" stopIfTrue="1" operator="lessThan">
      <formula>#REF!</formula>
    </cfRule>
  </conditionalFormatting>
  <conditionalFormatting sqref="W40:W45">
    <cfRule type="cellIs" dxfId="1660" priority="93" stopIfTrue="1" operator="lessThan">
      <formula>#REF!</formula>
    </cfRule>
  </conditionalFormatting>
  <conditionalFormatting sqref="W48:W55">
    <cfRule type="cellIs" dxfId="1659" priority="92" stopIfTrue="1" operator="lessThan">
      <formula>#REF!</formula>
    </cfRule>
  </conditionalFormatting>
  <conditionalFormatting sqref="W58:W68">
    <cfRule type="cellIs" dxfId="1658" priority="91" stopIfTrue="1" operator="lessThan">
      <formula>#REF!</formula>
    </cfRule>
  </conditionalFormatting>
  <conditionalFormatting sqref="AC29:AC33">
    <cfRule type="cellIs" dxfId="1657" priority="54" stopIfTrue="1" operator="lessThan">
      <formula>#REF!</formula>
    </cfRule>
  </conditionalFormatting>
  <conditionalFormatting sqref="AC36:AC37">
    <cfRule type="cellIs" dxfId="1656" priority="53" stopIfTrue="1" operator="lessThan">
      <formula>#REF!</formula>
    </cfRule>
  </conditionalFormatting>
  <conditionalFormatting sqref="AC40:AC45">
    <cfRule type="cellIs" dxfId="1655" priority="52" stopIfTrue="1" operator="lessThan">
      <formula>#REF!</formula>
    </cfRule>
  </conditionalFormatting>
  <conditionalFormatting sqref="AC48:AC55">
    <cfRule type="cellIs" dxfId="1654" priority="51" stopIfTrue="1" operator="lessThan">
      <formula>#REF!</formula>
    </cfRule>
  </conditionalFormatting>
  <conditionalFormatting sqref="AC58:AC68">
    <cfRule type="cellIs" dxfId="1653" priority="50" stopIfTrue="1" operator="lessThan">
      <formula>#REF!</formula>
    </cfRule>
  </conditionalFormatting>
  <conditionalFormatting sqref="V69">
    <cfRule type="cellIs" dxfId="1652" priority="14" stopIfTrue="1" operator="lessThan">
      <formula>#REF!</formula>
    </cfRule>
  </conditionalFormatting>
  <conditionalFormatting sqref="AB69">
    <cfRule type="cellIs" dxfId="1651" priority="13" stopIfTrue="1" operator="lessThan">
      <formula>#REF!</formula>
    </cfRule>
  </conditionalFormatting>
  <conditionalFormatting sqref="N27">
    <cfRule type="cellIs" dxfId="1650" priority="12" stopIfTrue="1" operator="lessThan">
      <formula>#REF!</formula>
    </cfRule>
  </conditionalFormatting>
  <conditionalFormatting sqref="T27">
    <cfRule type="cellIs" dxfId="1649" priority="11" stopIfTrue="1" operator="lessThan">
      <formula>#REF!</formula>
    </cfRule>
  </conditionalFormatting>
  <conditionalFormatting sqref="Z27">
    <cfRule type="cellIs" dxfId="1648" priority="10" stopIfTrue="1" operator="lessThan">
      <formula>#REF!</formula>
    </cfRule>
  </conditionalFormatting>
  <conditionalFormatting sqref="AF27">
    <cfRule type="cellIs" dxfId="1647" priority="9" stopIfTrue="1" operator="lessThan">
      <formula>#REF!</formula>
    </cfRule>
  </conditionalFormatting>
  <conditionalFormatting sqref="AG35">
    <cfRule type="cellIs" dxfId="1646" priority="8" stopIfTrue="1" operator="lessThan">
      <formula>#REF!</formula>
    </cfRule>
  </conditionalFormatting>
  <conditionalFormatting sqref="AG39">
    <cfRule type="cellIs" dxfId="1645" priority="7" stopIfTrue="1" operator="lessThan">
      <formula>#REF!</formula>
    </cfRule>
  </conditionalFormatting>
  <conditionalFormatting sqref="AG47">
    <cfRule type="cellIs" dxfId="1644" priority="6" stopIfTrue="1" operator="lessThan">
      <formula>#REF!</formula>
    </cfRule>
  </conditionalFormatting>
  <conditionalFormatting sqref="AG57">
    <cfRule type="cellIs" dxfId="1643" priority="5" stopIfTrue="1" operator="lessThan">
      <formula>#REF!</formula>
    </cfRule>
  </conditionalFormatting>
  <dataValidations count="6">
    <dataValidation type="list" allowBlank="1" showInputMessage="1" showErrorMessage="1" sqref="C13:D14 I13:J13" xr:uid="{00000000-0002-0000-1600-000002000000}">
      <formula1>$K$11:$K$15</formula1>
    </dataValidation>
    <dataValidation type="list" allowBlank="1" showInputMessage="1" showErrorMessage="1" sqref="F69 AD69 X69 R69 L69" xr:uid="{00000000-0002-0000-1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600-000004000000}">
      <formula1>$F$9:$F$12</formula1>
    </dataValidation>
    <dataValidation type="list" allowBlank="1" showInputMessage="1" showErrorMessage="1" sqref="C15:D15" xr:uid="{00000000-0002-0000-1600-000005000000}">
      <formula1>$F$10:$F$15</formula1>
    </dataValidation>
    <dataValidation type="list" allowBlank="1" showInputMessage="1" showErrorMessage="1" sqref="I12:J12 C12:D12" xr:uid="{00000000-0002-0000-1600-000000000000}">
      <formula1>$B$10:$B$26</formula1>
    </dataValidation>
    <dataValidation type="list" allowBlank="1" showInputMessage="1" showErrorMessage="1" sqref="I11:J11 C11:D11" xr:uid="{00000000-0002-0000-1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G71 Y71 S71 M71 AE71</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 type="list" allowBlank="1" showInputMessage="1" showErrorMessage="1" xr:uid="{00000000-0002-0000-1600-000009000000}">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42" priority="190" stopIfTrue="1" operator="lessThan">
      <formula>#REF!</formula>
    </cfRule>
  </conditionalFormatting>
  <conditionalFormatting sqref="L27:M27">
    <cfRule type="cellIs" dxfId="1641" priority="189" stopIfTrue="1" operator="lessThan">
      <formula>#REF!</formula>
    </cfRule>
  </conditionalFormatting>
  <conditionalFormatting sqref="R27:S27 AG36:AG37 AG40:AG45 AG48:AG55 AG21:AG33 AG58:AG69">
    <cfRule type="cellIs" dxfId="1640" priority="188" stopIfTrue="1" operator="lessThan">
      <formula>#REF!</formula>
    </cfRule>
  </conditionalFormatting>
  <conditionalFormatting sqref="E29:E33 K22:K27 Q22:Q27 W22:W27 AC22:AC27 E69 K69 W69 AC69">
    <cfRule type="cellIs" dxfId="1639" priority="187" stopIfTrue="1" operator="lessThan">
      <formula>#REF!</formula>
    </cfRule>
  </conditionalFormatting>
  <conditionalFormatting sqref="E36:E37">
    <cfRule type="cellIs" dxfId="1638" priority="186" stopIfTrue="1" operator="lessThan">
      <formula>#REF!</formula>
    </cfRule>
  </conditionalFormatting>
  <conditionalFormatting sqref="E40:E45">
    <cfRule type="cellIs" dxfId="1637" priority="185" stopIfTrue="1" operator="lessThan">
      <formula>#REF!</formula>
    </cfRule>
  </conditionalFormatting>
  <conditionalFormatting sqref="E48:E55">
    <cfRule type="cellIs" dxfId="1636" priority="184" stopIfTrue="1" operator="lessThan">
      <formula>#REF!</formula>
    </cfRule>
  </conditionalFormatting>
  <conditionalFormatting sqref="E58:E68">
    <cfRule type="cellIs" dxfId="1635" priority="183" stopIfTrue="1" operator="lessThan">
      <formula>#REF!</formula>
    </cfRule>
  </conditionalFormatting>
  <conditionalFormatting sqref="K29:K33">
    <cfRule type="cellIs" dxfId="1634" priority="146" stopIfTrue="1" operator="lessThan">
      <formula>#REF!</formula>
    </cfRule>
  </conditionalFormatting>
  <conditionalFormatting sqref="K36:K37">
    <cfRule type="cellIs" dxfId="1633" priority="145" stopIfTrue="1" operator="lessThan">
      <formula>#REF!</formula>
    </cfRule>
  </conditionalFormatting>
  <conditionalFormatting sqref="K40:K45">
    <cfRule type="cellIs" dxfId="1632" priority="144" stopIfTrue="1" operator="lessThan">
      <formula>#REF!</formula>
    </cfRule>
  </conditionalFormatting>
  <conditionalFormatting sqref="K48:K55">
    <cfRule type="cellIs" dxfId="1631" priority="143" stopIfTrue="1" operator="lessThan">
      <formula>#REF!</formula>
    </cfRule>
  </conditionalFormatting>
  <conditionalFormatting sqref="K58:K68">
    <cfRule type="cellIs" dxfId="1630" priority="142" stopIfTrue="1" operator="lessThan">
      <formula>#REF!</formula>
    </cfRule>
  </conditionalFormatting>
  <conditionalFormatting sqref="Q29:Q33">
    <cfRule type="cellIs" dxfId="1629" priority="105" stopIfTrue="1" operator="lessThan">
      <formula>#REF!</formula>
    </cfRule>
  </conditionalFormatting>
  <conditionalFormatting sqref="Q36:Q37">
    <cfRule type="cellIs" dxfId="1628" priority="104" stopIfTrue="1" operator="lessThan">
      <formula>#REF!</formula>
    </cfRule>
  </conditionalFormatting>
  <conditionalFormatting sqref="Q40:Q45">
    <cfRule type="cellIs" dxfId="1627" priority="103" stopIfTrue="1" operator="lessThan">
      <formula>#REF!</formula>
    </cfRule>
  </conditionalFormatting>
  <conditionalFormatting sqref="Q48:Q55">
    <cfRule type="cellIs" dxfId="1626" priority="102" stopIfTrue="1" operator="lessThan">
      <formula>#REF!</formula>
    </cfRule>
  </conditionalFormatting>
  <conditionalFormatting sqref="Q58:Q68">
    <cfRule type="cellIs" dxfId="1625" priority="101" stopIfTrue="1" operator="lessThan">
      <formula>#REF!</formula>
    </cfRule>
  </conditionalFormatting>
  <conditionalFormatting sqref="P69">
    <cfRule type="cellIs" dxfId="1624" priority="99" stopIfTrue="1" operator="lessThan">
      <formula>#REF!</formula>
    </cfRule>
  </conditionalFormatting>
  <conditionalFormatting sqref="X27:Y27">
    <cfRule type="cellIs" dxfId="1623" priority="98" stopIfTrue="1" operator="lessThan">
      <formula>#REF!</formula>
    </cfRule>
  </conditionalFormatting>
  <conditionalFormatting sqref="AD27:AE27">
    <cfRule type="cellIs" dxfId="1622" priority="97" stopIfTrue="1" operator="lessThan">
      <formula>#REF!</formula>
    </cfRule>
  </conditionalFormatting>
  <conditionalFormatting sqref="W29:W33">
    <cfRule type="cellIs" dxfId="1621" priority="95" stopIfTrue="1" operator="lessThan">
      <formula>#REF!</formula>
    </cfRule>
  </conditionalFormatting>
  <conditionalFormatting sqref="W36:W37">
    <cfRule type="cellIs" dxfId="1620" priority="94" stopIfTrue="1" operator="lessThan">
      <formula>#REF!</formula>
    </cfRule>
  </conditionalFormatting>
  <conditionalFormatting sqref="W40:W45">
    <cfRule type="cellIs" dxfId="1619" priority="93" stopIfTrue="1" operator="lessThan">
      <formula>#REF!</formula>
    </cfRule>
  </conditionalFormatting>
  <conditionalFormatting sqref="W48:W55">
    <cfRule type="cellIs" dxfId="1618" priority="92" stopIfTrue="1" operator="lessThan">
      <formula>#REF!</formula>
    </cfRule>
  </conditionalFormatting>
  <conditionalFormatting sqref="W58:W68">
    <cfRule type="cellIs" dxfId="1617" priority="91" stopIfTrue="1" operator="lessThan">
      <formula>#REF!</formula>
    </cfRule>
  </conditionalFormatting>
  <conditionalFormatting sqref="AC29:AC33">
    <cfRule type="cellIs" dxfId="1616" priority="54" stopIfTrue="1" operator="lessThan">
      <formula>#REF!</formula>
    </cfRule>
  </conditionalFormatting>
  <conditionalFormatting sqref="AC36:AC37">
    <cfRule type="cellIs" dxfId="1615" priority="53" stopIfTrue="1" operator="lessThan">
      <formula>#REF!</formula>
    </cfRule>
  </conditionalFormatting>
  <conditionalFormatting sqref="AC40:AC45">
    <cfRule type="cellIs" dxfId="1614" priority="52" stopIfTrue="1" operator="lessThan">
      <formula>#REF!</formula>
    </cfRule>
  </conditionalFormatting>
  <conditionalFormatting sqref="AC48:AC55">
    <cfRule type="cellIs" dxfId="1613" priority="51" stopIfTrue="1" operator="lessThan">
      <formula>#REF!</formula>
    </cfRule>
  </conditionalFormatting>
  <conditionalFormatting sqref="AC58:AC68">
    <cfRule type="cellIs" dxfId="1612" priority="50" stopIfTrue="1" operator="lessThan">
      <formula>#REF!</formula>
    </cfRule>
  </conditionalFormatting>
  <conditionalFormatting sqref="V69">
    <cfRule type="cellIs" dxfId="1611" priority="14" stopIfTrue="1" operator="lessThan">
      <formula>#REF!</formula>
    </cfRule>
  </conditionalFormatting>
  <conditionalFormatting sqref="AB69">
    <cfRule type="cellIs" dxfId="1610" priority="13" stopIfTrue="1" operator="lessThan">
      <formula>#REF!</formula>
    </cfRule>
  </conditionalFormatting>
  <conditionalFormatting sqref="N27">
    <cfRule type="cellIs" dxfId="1609" priority="12" stopIfTrue="1" operator="lessThan">
      <formula>#REF!</formula>
    </cfRule>
  </conditionalFormatting>
  <conditionalFormatting sqref="T27">
    <cfRule type="cellIs" dxfId="1608" priority="11" stopIfTrue="1" operator="lessThan">
      <formula>#REF!</formula>
    </cfRule>
  </conditionalFormatting>
  <conditionalFormatting sqref="Z27">
    <cfRule type="cellIs" dxfId="1607" priority="10" stopIfTrue="1" operator="lessThan">
      <formula>#REF!</formula>
    </cfRule>
  </conditionalFormatting>
  <conditionalFormatting sqref="AF27">
    <cfRule type="cellIs" dxfId="1606" priority="9" stopIfTrue="1" operator="lessThan">
      <formula>#REF!</formula>
    </cfRule>
  </conditionalFormatting>
  <conditionalFormatting sqref="AG35">
    <cfRule type="cellIs" dxfId="1605" priority="8" stopIfTrue="1" operator="lessThan">
      <formula>#REF!</formula>
    </cfRule>
  </conditionalFormatting>
  <conditionalFormatting sqref="AG39">
    <cfRule type="cellIs" dxfId="1604" priority="7" stopIfTrue="1" operator="lessThan">
      <formula>#REF!</formula>
    </cfRule>
  </conditionalFormatting>
  <conditionalFormatting sqref="AG47">
    <cfRule type="cellIs" dxfId="1603" priority="6" stopIfTrue="1" operator="lessThan">
      <formula>#REF!</formula>
    </cfRule>
  </conditionalFormatting>
  <conditionalFormatting sqref="AG57">
    <cfRule type="cellIs" dxfId="1602" priority="5" stopIfTrue="1" operator="lessThan">
      <formula>#REF!</formula>
    </cfRule>
  </conditionalFormatting>
  <dataValidations count="6">
    <dataValidation type="list" allowBlank="1" showInputMessage="1" showErrorMessage="1" sqref="C13:D14 I13:J13" xr:uid="{00000000-0002-0000-1700-000002000000}">
      <formula1>$K$11:$K$15</formula1>
    </dataValidation>
    <dataValidation type="list" allowBlank="1" showInputMessage="1" showErrorMessage="1" sqref="F69 AD69 X69 R69 L69" xr:uid="{00000000-0002-0000-1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700-000004000000}">
      <formula1>$F$9:$F$12</formula1>
    </dataValidation>
    <dataValidation type="list" allowBlank="1" showInputMessage="1" showErrorMessage="1" sqref="C15:D15" xr:uid="{00000000-0002-0000-1700-000005000000}">
      <formula1>$F$10:$F$15</formula1>
    </dataValidation>
    <dataValidation type="list" allowBlank="1" showInputMessage="1" showErrorMessage="1" sqref="I12:J12 C12:D12" xr:uid="{00000000-0002-0000-1700-000000000000}">
      <formula1>$B$10:$B$26</formula1>
    </dataValidation>
    <dataValidation type="list" allowBlank="1" showInputMessage="1" showErrorMessage="1" sqref="I11:J11 C11:D11" xr:uid="{00000000-0002-0000-1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G71 Y71 S71 M71 AE71</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 type="list" allowBlank="1" showInputMessage="1" showErrorMessage="1" xr:uid="{00000000-0002-0000-1700-000009000000}">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01" priority="190" stopIfTrue="1" operator="lessThan">
      <formula>#REF!</formula>
    </cfRule>
  </conditionalFormatting>
  <conditionalFormatting sqref="L27:M27">
    <cfRule type="cellIs" dxfId="1600" priority="189" stopIfTrue="1" operator="lessThan">
      <formula>#REF!</formula>
    </cfRule>
  </conditionalFormatting>
  <conditionalFormatting sqref="R27:S27 AG36:AG37 AG40:AG45 AG48:AG55 AG21:AG33 AG58:AG69">
    <cfRule type="cellIs" dxfId="1599" priority="188" stopIfTrue="1" operator="lessThan">
      <formula>#REF!</formula>
    </cfRule>
  </conditionalFormatting>
  <conditionalFormatting sqref="E29:E33 K22:K27 Q22:Q27 W22:W27 AC22:AC27 E69 K69 W69 AC69">
    <cfRule type="cellIs" dxfId="1598" priority="187" stopIfTrue="1" operator="lessThan">
      <formula>#REF!</formula>
    </cfRule>
  </conditionalFormatting>
  <conditionalFormatting sqref="E36:E37">
    <cfRule type="cellIs" dxfId="1597" priority="186" stopIfTrue="1" operator="lessThan">
      <formula>#REF!</formula>
    </cfRule>
  </conditionalFormatting>
  <conditionalFormatting sqref="E40:E45">
    <cfRule type="cellIs" dxfId="1596" priority="185" stopIfTrue="1" operator="lessThan">
      <formula>#REF!</formula>
    </cfRule>
  </conditionalFormatting>
  <conditionalFormatting sqref="E48:E55">
    <cfRule type="cellIs" dxfId="1595" priority="184" stopIfTrue="1" operator="lessThan">
      <formula>#REF!</formula>
    </cfRule>
  </conditionalFormatting>
  <conditionalFormatting sqref="E58:E68">
    <cfRule type="cellIs" dxfId="1594" priority="183" stopIfTrue="1" operator="lessThan">
      <formula>#REF!</formula>
    </cfRule>
  </conditionalFormatting>
  <conditionalFormatting sqref="K29:K33">
    <cfRule type="cellIs" dxfId="1593" priority="146" stopIfTrue="1" operator="lessThan">
      <formula>#REF!</formula>
    </cfRule>
  </conditionalFormatting>
  <conditionalFormatting sqref="K36:K37">
    <cfRule type="cellIs" dxfId="1592" priority="145" stopIfTrue="1" operator="lessThan">
      <formula>#REF!</formula>
    </cfRule>
  </conditionalFormatting>
  <conditionalFormatting sqref="K40:K45">
    <cfRule type="cellIs" dxfId="1591" priority="144" stopIfTrue="1" operator="lessThan">
      <formula>#REF!</formula>
    </cfRule>
  </conditionalFormatting>
  <conditionalFormatting sqref="K48:K55">
    <cfRule type="cellIs" dxfId="1590" priority="143" stopIfTrue="1" operator="lessThan">
      <formula>#REF!</formula>
    </cfRule>
  </conditionalFormatting>
  <conditionalFormatting sqref="K58:K68">
    <cfRule type="cellIs" dxfId="1589" priority="142" stopIfTrue="1" operator="lessThan">
      <formula>#REF!</formula>
    </cfRule>
  </conditionalFormatting>
  <conditionalFormatting sqref="Q29:Q33">
    <cfRule type="cellIs" dxfId="1588" priority="105" stopIfTrue="1" operator="lessThan">
      <formula>#REF!</formula>
    </cfRule>
  </conditionalFormatting>
  <conditionalFormatting sqref="Q36:Q37">
    <cfRule type="cellIs" dxfId="1587" priority="104" stopIfTrue="1" operator="lessThan">
      <formula>#REF!</formula>
    </cfRule>
  </conditionalFormatting>
  <conditionalFormatting sqref="Q40:Q45">
    <cfRule type="cellIs" dxfId="1586" priority="103" stopIfTrue="1" operator="lessThan">
      <formula>#REF!</formula>
    </cfRule>
  </conditionalFormatting>
  <conditionalFormatting sqref="Q48:Q55">
    <cfRule type="cellIs" dxfId="1585" priority="102" stopIfTrue="1" operator="lessThan">
      <formula>#REF!</formula>
    </cfRule>
  </conditionalFormatting>
  <conditionalFormatting sqref="Q58:Q68">
    <cfRule type="cellIs" dxfId="1584" priority="101" stopIfTrue="1" operator="lessThan">
      <formula>#REF!</formula>
    </cfRule>
  </conditionalFormatting>
  <conditionalFormatting sqref="P69">
    <cfRule type="cellIs" dxfId="1583" priority="99" stopIfTrue="1" operator="lessThan">
      <formula>#REF!</formula>
    </cfRule>
  </conditionalFormatting>
  <conditionalFormatting sqref="X27:Y27">
    <cfRule type="cellIs" dxfId="1582" priority="98" stopIfTrue="1" operator="lessThan">
      <formula>#REF!</formula>
    </cfRule>
  </conditionalFormatting>
  <conditionalFormatting sqref="AD27:AE27">
    <cfRule type="cellIs" dxfId="1581" priority="97" stopIfTrue="1" operator="lessThan">
      <formula>#REF!</formula>
    </cfRule>
  </conditionalFormatting>
  <conditionalFormatting sqref="W29:W33">
    <cfRule type="cellIs" dxfId="1580" priority="95" stopIfTrue="1" operator="lessThan">
      <formula>#REF!</formula>
    </cfRule>
  </conditionalFormatting>
  <conditionalFormatting sqref="W36:W37">
    <cfRule type="cellIs" dxfId="1579" priority="94" stopIfTrue="1" operator="lessThan">
      <formula>#REF!</formula>
    </cfRule>
  </conditionalFormatting>
  <conditionalFormatting sqref="W40:W45">
    <cfRule type="cellIs" dxfId="1578" priority="93" stopIfTrue="1" operator="lessThan">
      <formula>#REF!</formula>
    </cfRule>
  </conditionalFormatting>
  <conditionalFormatting sqref="W48:W55">
    <cfRule type="cellIs" dxfId="1577" priority="92" stopIfTrue="1" operator="lessThan">
      <formula>#REF!</formula>
    </cfRule>
  </conditionalFormatting>
  <conditionalFormatting sqref="W58:W68">
    <cfRule type="cellIs" dxfId="1576" priority="91" stopIfTrue="1" operator="lessThan">
      <formula>#REF!</formula>
    </cfRule>
  </conditionalFormatting>
  <conditionalFormatting sqref="AC29:AC33">
    <cfRule type="cellIs" dxfId="1575" priority="54" stopIfTrue="1" operator="lessThan">
      <formula>#REF!</formula>
    </cfRule>
  </conditionalFormatting>
  <conditionalFormatting sqref="AC36:AC37">
    <cfRule type="cellIs" dxfId="1574" priority="53" stopIfTrue="1" operator="lessThan">
      <formula>#REF!</formula>
    </cfRule>
  </conditionalFormatting>
  <conditionalFormatting sqref="AC40:AC45">
    <cfRule type="cellIs" dxfId="1573" priority="52" stopIfTrue="1" operator="lessThan">
      <formula>#REF!</formula>
    </cfRule>
  </conditionalFormatting>
  <conditionalFormatting sqref="AC48:AC55">
    <cfRule type="cellIs" dxfId="1572" priority="51" stopIfTrue="1" operator="lessThan">
      <formula>#REF!</formula>
    </cfRule>
  </conditionalFormatting>
  <conditionalFormatting sqref="AC58:AC68">
    <cfRule type="cellIs" dxfId="1571" priority="50" stopIfTrue="1" operator="lessThan">
      <formula>#REF!</formula>
    </cfRule>
  </conditionalFormatting>
  <conditionalFormatting sqref="V69">
    <cfRule type="cellIs" dxfId="1570" priority="14" stopIfTrue="1" operator="lessThan">
      <formula>#REF!</formula>
    </cfRule>
  </conditionalFormatting>
  <conditionalFormatting sqref="AB69">
    <cfRule type="cellIs" dxfId="1569" priority="13" stopIfTrue="1" operator="lessThan">
      <formula>#REF!</formula>
    </cfRule>
  </conditionalFormatting>
  <conditionalFormatting sqref="N27">
    <cfRule type="cellIs" dxfId="1568" priority="12" stopIfTrue="1" operator="lessThan">
      <formula>#REF!</formula>
    </cfRule>
  </conditionalFormatting>
  <conditionalFormatting sqref="T27">
    <cfRule type="cellIs" dxfId="1567" priority="11" stopIfTrue="1" operator="lessThan">
      <formula>#REF!</formula>
    </cfRule>
  </conditionalFormatting>
  <conditionalFormatting sqref="Z27">
    <cfRule type="cellIs" dxfId="1566" priority="10" stopIfTrue="1" operator="lessThan">
      <formula>#REF!</formula>
    </cfRule>
  </conditionalFormatting>
  <conditionalFormatting sqref="AF27">
    <cfRule type="cellIs" dxfId="1565" priority="9" stopIfTrue="1" operator="lessThan">
      <formula>#REF!</formula>
    </cfRule>
  </conditionalFormatting>
  <conditionalFormatting sqref="AG35">
    <cfRule type="cellIs" dxfId="1564" priority="8" stopIfTrue="1" operator="lessThan">
      <formula>#REF!</formula>
    </cfRule>
  </conditionalFormatting>
  <conditionalFormatting sqref="AG39">
    <cfRule type="cellIs" dxfId="1563" priority="7" stopIfTrue="1" operator="lessThan">
      <formula>#REF!</formula>
    </cfRule>
  </conditionalFormatting>
  <conditionalFormatting sqref="AG47">
    <cfRule type="cellIs" dxfId="1562" priority="6" stopIfTrue="1" operator="lessThan">
      <formula>#REF!</formula>
    </cfRule>
  </conditionalFormatting>
  <conditionalFormatting sqref="AG57">
    <cfRule type="cellIs" dxfId="1561" priority="5" stopIfTrue="1" operator="lessThan">
      <formula>#REF!</formula>
    </cfRule>
  </conditionalFormatting>
  <dataValidations count="6">
    <dataValidation type="list" allowBlank="1" showInputMessage="1" showErrorMessage="1" sqref="C13:D14 I13:J13" xr:uid="{00000000-0002-0000-1800-000002000000}">
      <formula1>$K$11:$K$15</formula1>
    </dataValidation>
    <dataValidation type="list" allowBlank="1" showInputMessage="1" showErrorMessage="1" sqref="F69 AD69 X69 R69 L69" xr:uid="{00000000-0002-0000-1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800-000004000000}">
      <formula1>$F$9:$F$12</formula1>
    </dataValidation>
    <dataValidation type="list" allowBlank="1" showInputMessage="1" showErrorMessage="1" sqref="C15:D15" xr:uid="{00000000-0002-0000-1800-000005000000}">
      <formula1>$F$10:$F$15</formula1>
    </dataValidation>
    <dataValidation type="list" allowBlank="1" showInputMessage="1" showErrorMessage="1" sqref="I12:J12 C12:D12" xr:uid="{00000000-0002-0000-1800-000000000000}">
      <formula1>$B$10:$B$26</formula1>
    </dataValidation>
    <dataValidation type="list" allowBlank="1" showInputMessage="1" showErrorMessage="1" sqref="I11:J11 C11:D11" xr:uid="{00000000-0002-0000-1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G71 Y71 S71 M71 AE71</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 type="list" allowBlank="1" showInputMessage="1" showErrorMessage="1" xr:uid="{00000000-0002-0000-1800-000009000000}">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560" priority="190" stopIfTrue="1" operator="lessThan">
      <formula>#REF!</formula>
    </cfRule>
  </conditionalFormatting>
  <conditionalFormatting sqref="L27:M27">
    <cfRule type="cellIs" dxfId="1559" priority="189" stopIfTrue="1" operator="lessThan">
      <formula>#REF!</formula>
    </cfRule>
  </conditionalFormatting>
  <conditionalFormatting sqref="R27:S27 AG36:AG37 AG40:AG45 AG48:AG55 AG21:AG33 AG58:AG69">
    <cfRule type="cellIs" dxfId="1558" priority="188" stopIfTrue="1" operator="lessThan">
      <formula>#REF!</formula>
    </cfRule>
  </conditionalFormatting>
  <conditionalFormatting sqref="E29:E33 K22:K27 Q22:Q27 W22:W27 AC22:AC27 E69 K69 W69 AC69">
    <cfRule type="cellIs" dxfId="1557" priority="187" stopIfTrue="1" operator="lessThan">
      <formula>#REF!</formula>
    </cfRule>
  </conditionalFormatting>
  <conditionalFormatting sqref="E36:E37">
    <cfRule type="cellIs" dxfId="1556" priority="186" stopIfTrue="1" operator="lessThan">
      <formula>#REF!</formula>
    </cfRule>
  </conditionalFormatting>
  <conditionalFormatting sqref="E40:E45">
    <cfRule type="cellIs" dxfId="1555" priority="185" stopIfTrue="1" operator="lessThan">
      <formula>#REF!</formula>
    </cfRule>
  </conditionalFormatting>
  <conditionalFormatting sqref="E48:E55">
    <cfRule type="cellIs" dxfId="1554" priority="184" stopIfTrue="1" operator="lessThan">
      <formula>#REF!</formula>
    </cfRule>
  </conditionalFormatting>
  <conditionalFormatting sqref="E58:E68">
    <cfRule type="cellIs" dxfId="1553" priority="183" stopIfTrue="1" operator="lessThan">
      <formula>#REF!</formula>
    </cfRule>
  </conditionalFormatting>
  <conditionalFormatting sqref="K29:K33">
    <cfRule type="cellIs" dxfId="1552" priority="146" stopIfTrue="1" operator="lessThan">
      <formula>#REF!</formula>
    </cfRule>
  </conditionalFormatting>
  <conditionalFormatting sqref="K36:K37">
    <cfRule type="cellIs" dxfId="1551" priority="145" stopIfTrue="1" operator="lessThan">
      <formula>#REF!</formula>
    </cfRule>
  </conditionalFormatting>
  <conditionalFormatting sqref="K40:K45">
    <cfRule type="cellIs" dxfId="1550" priority="144" stopIfTrue="1" operator="lessThan">
      <formula>#REF!</formula>
    </cfRule>
  </conditionalFormatting>
  <conditionalFormatting sqref="K48:K55">
    <cfRule type="cellIs" dxfId="1549" priority="143" stopIfTrue="1" operator="lessThan">
      <formula>#REF!</formula>
    </cfRule>
  </conditionalFormatting>
  <conditionalFormatting sqref="K58:K68">
    <cfRule type="cellIs" dxfId="1548" priority="142" stopIfTrue="1" operator="lessThan">
      <formula>#REF!</formula>
    </cfRule>
  </conditionalFormatting>
  <conditionalFormatting sqref="Q29:Q33">
    <cfRule type="cellIs" dxfId="1547" priority="105" stopIfTrue="1" operator="lessThan">
      <formula>#REF!</formula>
    </cfRule>
  </conditionalFormatting>
  <conditionalFormatting sqref="Q36:Q37">
    <cfRule type="cellIs" dxfId="1546" priority="104" stopIfTrue="1" operator="lessThan">
      <formula>#REF!</formula>
    </cfRule>
  </conditionalFormatting>
  <conditionalFormatting sqref="Q40:Q45">
    <cfRule type="cellIs" dxfId="1545" priority="103" stopIfTrue="1" operator="lessThan">
      <formula>#REF!</formula>
    </cfRule>
  </conditionalFormatting>
  <conditionalFormatting sqref="Q48:Q55">
    <cfRule type="cellIs" dxfId="1544" priority="102" stopIfTrue="1" operator="lessThan">
      <formula>#REF!</formula>
    </cfRule>
  </conditionalFormatting>
  <conditionalFormatting sqref="Q58:Q68">
    <cfRule type="cellIs" dxfId="1543" priority="101" stopIfTrue="1" operator="lessThan">
      <formula>#REF!</formula>
    </cfRule>
  </conditionalFormatting>
  <conditionalFormatting sqref="P69">
    <cfRule type="cellIs" dxfId="1542" priority="99" stopIfTrue="1" operator="lessThan">
      <formula>#REF!</formula>
    </cfRule>
  </conditionalFormatting>
  <conditionalFormatting sqref="X27:Y27">
    <cfRule type="cellIs" dxfId="1541" priority="98" stopIfTrue="1" operator="lessThan">
      <formula>#REF!</formula>
    </cfRule>
  </conditionalFormatting>
  <conditionalFormatting sqref="AD27:AE27">
    <cfRule type="cellIs" dxfId="1540" priority="97" stopIfTrue="1" operator="lessThan">
      <formula>#REF!</formula>
    </cfRule>
  </conditionalFormatting>
  <conditionalFormatting sqref="W29:W33">
    <cfRule type="cellIs" dxfId="1539" priority="95" stopIfTrue="1" operator="lessThan">
      <formula>#REF!</formula>
    </cfRule>
  </conditionalFormatting>
  <conditionalFormatting sqref="W36:W37">
    <cfRule type="cellIs" dxfId="1538" priority="94" stopIfTrue="1" operator="lessThan">
      <formula>#REF!</formula>
    </cfRule>
  </conditionalFormatting>
  <conditionalFormatting sqref="W40:W45">
    <cfRule type="cellIs" dxfId="1537" priority="93" stopIfTrue="1" operator="lessThan">
      <formula>#REF!</formula>
    </cfRule>
  </conditionalFormatting>
  <conditionalFormatting sqref="W48:W55">
    <cfRule type="cellIs" dxfId="1536" priority="92" stopIfTrue="1" operator="lessThan">
      <formula>#REF!</formula>
    </cfRule>
  </conditionalFormatting>
  <conditionalFormatting sqref="W58:W68">
    <cfRule type="cellIs" dxfId="1535" priority="91" stopIfTrue="1" operator="lessThan">
      <formula>#REF!</formula>
    </cfRule>
  </conditionalFormatting>
  <conditionalFormatting sqref="AC29:AC33">
    <cfRule type="cellIs" dxfId="1534" priority="54" stopIfTrue="1" operator="lessThan">
      <formula>#REF!</formula>
    </cfRule>
  </conditionalFormatting>
  <conditionalFormatting sqref="AC36:AC37">
    <cfRule type="cellIs" dxfId="1533" priority="53" stopIfTrue="1" operator="lessThan">
      <formula>#REF!</formula>
    </cfRule>
  </conditionalFormatting>
  <conditionalFormatting sqref="AC40:AC45">
    <cfRule type="cellIs" dxfId="1532" priority="52" stopIfTrue="1" operator="lessThan">
      <formula>#REF!</formula>
    </cfRule>
  </conditionalFormatting>
  <conditionalFormatting sqref="AC48:AC55">
    <cfRule type="cellIs" dxfId="1531" priority="51" stopIfTrue="1" operator="lessThan">
      <formula>#REF!</formula>
    </cfRule>
  </conditionalFormatting>
  <conditionalFormatting sqref="AC58:AC68">
    <cfRule type="cellIs" dxfId="1530" priority="50" stopIfTrue="1" operator="lessThan">
      <formula>#REF!</formula>
    </cfRule>
  </conditionalFormatting>
  <conditionalFormatting sqref="V69">
    <cfRule type="cellIs" dxfId="1529" priority="14" stopIfTrue="1" operator="lessThan">
      <formula>#REF!</formula>
    </cfRule>
  </conditionalFormatting>
  <conditionalFormatting sqref="AB69">
    <cfRule type="cellIs" dxfId="1528" priority="13" stopIfTrue="1" operator="lessThan">
      <formula>#REF!</formula>
    </cfRule>
  </conditionalFormatting>
  <conditionalFormatting sqref="N27">
    <cfRule type="cellIs" dxfId="1527" priority="12" stopIfTrue="1" operator="lessThan">
      <formula>#REF!</formula>
    </cfRule>
  </conditionalFormatting>
  <conditionalFormatting sqref="T27">
    <cfRule type="cellIs" dxfId="1526" priority="11" stopIfTrue="1" operator="lessThan">
      <formula>#REF!</formula>
    </cfRule>
  </conditionalFormatting>
  <conditionalFormatting sqref="Z27">
    <cfRule type="cellIs" dxfId="1525" priority="10" stopIfTrue="1" operator="lessThan">
      <formula>#REF!</formula>
    </cfRule>
  </conditionalFormatting>
  <conditionalFormatting sqref="AF27">
    <cfRule type="cellIs" dxfId="1524" priority="9" stopIfTrue="1" operator="lessThan">
      <formula>#REF!</formula>
    </cfRule>
  </conditionalFormatting>
  <conditionalFormatting sqref="AG35">
    <cfRule type="cellIs" dxfId="1523" priority="8" stopIfTrue="1" operator="lessThan">
      <formula>#REF!</formula>
    </cfRule>
  </conditionalFormatting>
  <conditionalFormatting sqref="AG39">
    <cfRule type="cellIs" dxfId="1522" priority="7" stopIfTrue="1" operator="lessThan">
      <formula>#REF!</formula>
    </cfRule>
  </conditionalFormatting>
  <conditionalFormatting sqref="AG47">
    <cfRule type="cellIs" dxfId="1521" priority="6" stopIfTrue="1" operator="lessThan">
      <formula>#REF!</formula>
    </cfRule>
  </conditionalFormatting>
  <conditionalFormatting sqref="AG57">
    <cfRule type="cellIs" dxfId="1520" priority="5" stopIfTrue="1" operator="lessThan">
      <formula>#REF!</formula>
    </cfRule>
  </conditionalFormatting>
  <dataValidations count="6">
    <dataValidation type="list" allowBlank="1" showInputMessage="1" showErrorMessage="1" sqref="C13:D14 I13:J13" xr:uid="{00000000-0002-0000-1900-000002000000}">
      <formula1>$K$11:$K$15</formula1>
    </dataValidation>
    <dataValidation type="list" allowBlank="1" showInputMessage="1" showErrorMessage="1" sqref="F69 AD69 X69 R69 L69" xr:uid="{00000000-0002-0000-1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900-000004000000}">
      <formula1>$F$9:$F$12</formula1>
    </dataValidation>
    <dataValidation type="list" allowBlank="1" showInputMessage="1" showErrorMessage="1" sqref="C15:D15" xr:uid="{00000000-0002-0000-1900-000005000000}">
      <formula1>$F$10:$F$15</formula1>
    </dataValidation>
    <dataValidation type="list" allowBlank="1" showInputMessage="1" showErrorMessage="1" sqref="I12:J12 C12:D12" xr:uid="{00000000-0002-0000-1900-000000000000}">
      <formula1>$B$10:$B$26</formula1>
    </dataValidation>
    <dataValidation type="list" allowBlank="1" showInputMessage="1" showErrorMessage="1" sqref="I11:J11 C11:D11" xr:uid="{00000000-0002-0000-1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G71 Y71 S71 M71 AE71</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 type="list" allowBlank="1" showInputMessage="1" showErrorMessage="1" xr:uid="{00000000-0002-0000-1900-000009000000}">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519" priority="190" stopIfTrue="1" operator="lessThan">
      <formula>#REF!</formula>
    </cfRule>
  </conditionalFormatting>
  <conditionalFormatting sqref="L27:M27">
    <cfRule type="cellIs" dxfId="1518" priority="189" stopIfTrue="1" operator="lessThan">
      <formula>#REF!</formula>
    </cfRule>
  </conditionalFormatting>
  <conditionalFormatting sqref="R27:S27 AG36:AG37 AG40:AG45 AG48:AG55 AG21:AG33 AG58:AG69">
    <cfRule type="cellIs" dxfId="1517" priority="188" stopIfTrue="1" operator="lessThan">
      <formula>#REF!</formula>
    </cfRule>
  </conditionalFormatting>
  <conditionalFormatting sqref="E29:E33 K22:K27 Q22:Q27 W22:W27 AC22:AC27 E69 K69 W69 AC69">
    <cfRule type="cellIs" dxfId="1516" priority="187" stopIfTrue="1" operator="lessThan">
      <formula>#REF!</formula>
    </cfRule>
  </conditionalFormatting>
  <conditionalFormatting sqref="E36:E37">
    <cfRule type="cellIs" dxfId="1515" priority="186" stopIfTrue="1" operator="lessThan">
      <formula>#REF!</formula>
    </cfRule>
  </conditionalFormatting>
  <conditionalFormatting sqref="E40:E45">
    <cfRule type="cellIs" dxfId="1514" priority="185" stopIfTrue="1" operator="lessThan">
      <formula>#REF!</formula>
    </cfRule>
  </conditionalFormatting>
  <conditionalFormatting sqref="E48:E55">
    <cfRule type="cellIs" dxfId="1513" priority="184" stopIfTrue="1" operator="lessThan">
      <formula>#REF!</formula>
    </cfRule>
  </conditionalFormatting>
  <conditionalFormatting sqref="E58:E68">
    <cfRule type="cellIs" dxfId="1512" priority="183" stopIfTrue="1" operator="lessThan">
      <formula>#REF!</formula>
    </cfRule>
  </conditionalFormatting>
  <conditionalFormatting sqref="K29:K33">
    <cfRule type="cellIs" dxfId="1511" priority="146" stopIfTrue="1" operator="lessThan">
      <formula>#REF!</formula>
    </cfRule>
  </conditionalFormatting>
  <conditionalFormatting sqref="K36:K37">
    <cfRule type="cellIs" dxfId="1510" priority="145" stopIfTrue="1" operator="lessThan">
      <formula>#REF!</formula>
    </cfRule>
  </conditionalFormatting>
  <conditionalFormatting sqref="K40:K45">
    <cfRule type="cellIs" dxfId="1509" priority="144" stopIfTrue="1" operator="lessThan">
      <formula>#REF!</formula>
    </cfRule>
  </conditionalFormatting>
  <conditionalFormatting sqref="K48:K55">
    <cfRule type="cellIs" dxfId="1508" priority="143" stopIfTrue="1" operator="lessThan">
      <formula>#REF!</formula>
    </cfRule>
  </conditionalFormatting>
  <conditionalFormatting sqref="K58:K68">
    <cfRule type="cellIs" dxfId="1507" priority="142" stopIfTrue="1" operator="lessThan">
      <formula>#REF!</formula>
    </cfRule>
  </conditionalFormatting>
  <conditionalFormatting sqref="Q29:Q33">
    <cfRule type="cellIs" dxfId="1506" priority="105" stopIfTrue="1" operator="lessThan">
      <formula>#REF!</formula>
    </cfRule>
  </conditionalFormatting>
  <conditionalFormatting sqref="Q36:Q37">
    <cfRule type="cellIs" dxfId="1505" priority="104" stopIfTrue="1" operator="lessThan">
      <formula>#REF!</formula>
    </cfRule>
  </conditionalFormatting>
  <conditionalFormatting sqref="Q40:Q45">
    <cfRule type="cellIs" dxfId="1504" priority="103" stopIfTrue="1" operator="lessThan">
      <formula>#REF!</formula>
    </cfRule>
  </conditionalFormatting>
  <conditionalFormatting sqref="Q48:Q55">
    <cfRule type="cellIs" dxfId="1503" priority="102" stopIfTrue="1" operator="lessThan">
      <formula>#REF!</formula>
    </cfRule>
  </conditionalFormatting>
  <conditionalFormatting sqref="Q58:Q68">
    <cfRule type="cellIs" dxfId="1502" priority="101" stopIfTrue="1" operator="lessThan">
      <formula>#REF!</formula>
    </cfRule>
  </conditionalFormatting>
  <conditionalFormatting sqref="P69">
    <cfRule type="cellIs" dxfId="1501" priority="99" stopIfTrue="1" operator="lessThan">
      <formula>#REF!</formula>
    </cfRule>
  </conditionalFormatting>
  <conditionalFormatting sqref="X27:Y27">
    <cfRule type="cellIs" dxfId="1500" priority="98" stopIfTrue="1" operator="lessThan">
      <formula>#REF!</formula>
    </cfRule>
  </conditionalFormatting>
  <conditionalFormatting sqref="AD27:AE27">
    <cfRule type="cellIs" dxfId="1499" priority="97" stopIfTrue="1" operator="lessThan">
      <formula>#REF!</formula>
    </cfRule>
  </conditionalFormatting>
  <conditionalFormatting sqref="W29:W33">
    <cfRule type="cellIs" dxfId="1498" priority="95" stopIfTrue="1" operator="lessThan">
      <formula>#REF!</formula>
    </cfRule>
  </conditionalFormatting>
  <conditionalFormatting sqref="W36:W37">
    <cfRule type="cellIs" dxfId="1497" priority="94" stopIfTrue="1" operator="lessThan">
      <formula>#REF!</formula>
    </cfRule>
  </conditionalFormatting>
  <conditionalFormatting sqref="W40:W45">
    <cfRule type="cellIs" dxfId="1496" priority="93" stopIfTrue="1" operator="lessThan">
      <formula>#REF!</formula>
    </cfRule>
  </conditionalFormatting>
  <conditionalFormatting sqref="W48:W55">
    <cfRule type="cellIs" dxfId="1495" priority="92" stopIfTrue="1" operator="lessThan">
      <formula>#REF!</formula>
    </cfRule>
  </conditionalFormatting>
  <conditionalFormatting sqref="W58:W68">
    <cfRule type="cellIs" dxfId="1494" priority="91" stopIfTrue="1" operator="lessThan">
      <formula>#REF!</formula>
    </cfRule>
  </conditionalFormatting>
  <conditionalFormatting sqref="AC29:AC33">
    <cfRule type="cellIs" dxfId="1493" priority="54" stopIfTrue="1" operator="lessThan">
      <formula>#REF!</formula>
    </cfRule>
  </conditionalFormatting>
  <conditionalFormatting sqref="AC36:AC37">
    <cfRule type="cellIs" dxfId="1492" priority="53" stopIfTrue="1" operator="lessThan">
      <formula>#REF!</formula>
    </cfRule>
  </conditionalFormatting>
  <conditionalFormatting sqref="AC40:AC45">
    <cfRule type="cellIs" dxfId="1491" priority="52" stopIfTrue="1" operator="lessThan">
      <formula>#REF!</formula>
    </cfRule>
  </conditionalFormatting>
  <conditionalFormatting sqref="AC48:AC55">
    <cfRule type="cellIs" dxfId="1490" priority="51" stopIfTrue="1" operator="lessThan">
      <formula>#REF!</formula>
    </cfRule>
  </conditionalFormatting>
  <conditionalFormatting sqref="AC58:AC68">
    <cfRule type="cellIs" dxfId="1489" priority="50" stopIfTrue="1" operator="lessThan">
      <formula>#REF!</formula>
    </cfRule>
  </conditionalFormatting>
  <conditionalFormatting sqref="V69">
    <cfRule type="cellIs" dxfId="1488" priority="14" stopIfTrue="1" operator="lessThan">
      <formula>#REF!</formula>
    </cfRule>
  </conditionalFormatting>
  <conditionalFormatting sqref="AB69">
    <cfRule type="cellIs" dxfId="1487" priority="13" stopIfTrue="1" operator="lessThan">
      <formula>#REF!</formula>
    </cfRule>
  </conditionalFormatting>
  <conditionalFormatting sqref="N27">
    <cfRule type="cellIs" dxfId="1486" priority="12" stopIfTrue="1" operator="lessThan">
      <formula>#REF!</formula>
    </cfRule>
  </conditionalFormatting>
  <conditionalFormatting sqref="T27">
    <cfRule type="cellIs" dxfId="1485" priority="11" stopIfTrue="1" operator="lessThan">
      <formula>#REF!</formula>
    </cfRule>
  </conditionalFormatting>
  <conditionalFormatting sqref="Z27">
    <cfRule type="cellIs" dxfId="1484" priority="10" stopIfTrue="1" operator="lessThan">
      <formula>#REF!</formula>
    </cfRule>
  </conditionalFormatting>
  <conditionalFormatting sqref="AF27">
    <cfRule type="cellIs" dxfId="1483" priority="9" stopIfTrue="1" operator="lessThan">
      <formula>#REF!</formula>
    </cfRule>
  </conditionalFormatting>
  <conditionalFormatting sqref="AG35">
    <cfRule type="cellIs" dxfId="1482" priority="8" stopIfTrue="1" operator="lessThan">
      <formula>#REF!</formula>
    </cfRule>
  </conditionalFormatting>
  <conditionalFormatting sqref="AG39">
    <cfRule type="cellIs" dxfId="1481" priority="7" stopIfTrue="1" operator="lessThan">
      <formula>#REF!</formula>
    </cfRule>
  </conditionalFormatting>
  <conditionalFormatting sqref="AG47">
    <cfRule type="cellIs" dxfId="1480" priority="6" stopIfTrue="1" operator="lessThan">
      <formula>#REF!</formula>
    </cfRule>
  </conditionalFormatting>
  <conditionalFormatting sqref="AG57">
    <cfRule type="cellIs" dxfId="1479" priority="5" stopIfTrue="1" operator="lessThan">
      <formula>#REF!</formula>
    </cfRule>
  </conditionalFormatting>
  <dataValidations count="6">
    <dataValidation type="list" allowBlank="1" showInputMessage="1" showErrorMessage="1" sqref="C13:D14 I13:J13" xr:uid="{00000000-0002-0000-1A00-000002000000}">
      <formula1>$K$11:$K$15</formula1>
    </dataValidation>
    <dataValidation type="list" allowBlank="1" showInputMessage="1" showErrorMessage="1" sqref="F69 AD69 X69 R69 L69" xr:uid="{00000000-0002-0000-1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A00-000004000000}">
      <formula1>$F$9:$F$12</formula1>
    </dataValidation>
    <dataValidation type="list" allowBlank="1" showInputMessage="1" showErrorMessage="1" sqref="C15:D15" xr:uid="{00000000-0002-0000-1A00-000005000000}">
      <formula1>$F$10:$F$15</formula1>
    </dataValidation>
    <dataValidation type="list" allowBlank="1" showInputMessage="1" showErrorMessage="1" sqref="I12:J12 C12:D12" xr:uid="{00000000-0002-0000-1A00-000000000000}">
      <formula1>$B$10:$B$26</formula1>
    </dataValidation>
    <dataValidation type="list" allowBlank="1" showInputMessage="1" showErrorMessage="1" sqref="I11:J11 C11:D11" xr:uid="{00000000-0002-0000-1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G71 Y71 S71 M71 AE71</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 type="list" allowBlank="1" showInputMessage="1" showErrorMessage="1" xr:uid="{00000000-0002-0000-1A00-000009000000}">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478" priority="190" stopIfTrue="1" operator="lessThan">
      <formula>#REF!</formula>
    </cfRule>
  </conditionalFormatting>
  <conditionalFormatting sqref="L27:M27">
    <cfRule type="cellIs" dxfId="1477" priority="189" stopIfTrue="1" operator="lessThan">
      <formula>#REF!</formula>
    </cfRule>
  </conditionalFormatting>
  <conditionalFormatting sqref="R27:S27 AG36:AG37 AG40:AG45 AG48:AG55 AG21:AG33 AG58:AG69">
    <cfRule type="cellIs" dxfId="1476" priority="188" stopIfTrue="1" operator="lessThan">
      <formula>#REF!</formula>
    </cfRule>
  </conditionalFormatting>
  <conditionalFormatting sqref="E29:E33 K22:K27 Q22:Q27 W22:W27 AC22:AC27 E69 K69 W69 AC69">
    <cfRule type="cellIs" dxfId="1475" priority="187" stopIfTrue="1" operator="lessThan">
      <formula>#REF!</formula>
    </cfRule>
  </conditionalFormatting>
  <conditionalFormatting sqref="E36:E37">
    <cfRule type="cellIs" dxfId="1474" priority="186" stopIfTrue="1" operator="lessThan">
      <formula>#REF!</formula>
    </cfRule>
  </conditionalFormatting>
  <conditionalFormatting sqref="E40:E45">
    <cfRule type="cellIs" dxfId="1473" priority="185" stopIfTrue="1" operator="lessThan">
      <formula>#REF!</formula>
    </cfRule>
  </conditionalFormatting>
  <conditionalFormatting sqref="E48:E55">
    <cfRule type="cellIs" dxfId="1472" priority="184" stopIfTrue="1" operator="lessThan">
      <formula>#REF!</formula>
    </cfRule>
  </conditionalFormatting>
  <conditionalFormatting sqref="E58:E68">
    <cfRule type="cellIs" dxfId="1471" priority="183" stopIfTrue="1" operator="lessThan">
      <formula>#REF!</formula>
    </cfRule>
  </conditionalFormatting>
  <conditionalFormatting sqref="K29:K33">
    <cfRule type="cellIs" dxfId="1470" priority="146" stopIfTrue="1" operator="lessThan">
      <formula>#REF!</formula>
    </cfRule>
  </conditionalFormatting>
  <conditionalFormatting sqref="K36:K37">
    <cfRule type="cellIs" dxfId="1469" priority="145" stopIfTrue="1" operator="lessThan">
      <formula>#REF!</formula>
    </cfRule>
  </conditionalFormatting>
  <conditionalFormatting sqref="K40:K45">
    <cfRule type="cellIs" dxfId="1468" priority="144" stopIfTrue="1" operator="lessThan">
      <formula>#REF!</formula>
    </cfRule>
  </conditionalFormatting>
  <conditionalFormatting sqref="K48:K55">
    <cfRule type="cellIs" dxfId="1467" priority="143" stopIfTrue="1" operator="lessThan">
      <formula>#REF!</formula>
    </cfRule>
  </conditionalFormatting>
  <conditionalFormatting sqref="K58:K68">
    <cfRule type="cellIs" dxfId="1466" priority="142" stopIfTrue="1" operator="lessThan">
      <formula>#REF!</formula>
    </cfRule>
  </conditionalFormatting>
  <conditionalFormatting sqref="Q29:Q33">
    <cfRule type="cellIs" dxfId="1465" priority="105" stopIfTrue="1" operator="lessThan">
      <formula>#REF!</formula>
    </cfRule>
  </conditionalFormatting>
  <conditionalFormatting sqref="Q36:Q37">
    <cfRule type="cellIs" dxfId="1464" priority="104" stopIfTrue="1" operator="lessThan">
      <formula>#REF!</formula>
    </cfRule>
  </conditionalFormatting>
  <conditionalFormatting sqref="Q40:Q45">
    <cfRule type="cellIs" dxfId="1463" priority="103" stopIfTrue="1" operator="lessThan">
      <formula>#REF!</formula>
    </cfRule>
  </conditionalFormatting>
  <conditionalFormatting sqref="Q48:Q55">
    <cfRule type="cellIs" dxfId="1462" priority="102" stopIfTrue="1" operator="lessThan">
      <formula>#REF!</formula>
    </cfRule>
  </conditionalFormatting>
  <conditionalFormatting sqref="Q58:Q68">
    <cfRule type="cellIs" dxfId="1461" priority="101" stopIfTrue="1" operator="lessThan">
      <formula>#REF!</formula>
    </cfRule>
  </conditionalFormatting>
  <conditionalFormatting sqref="P69">
    <cfRule type="cellIs" dxfId="1460" priority="99" stopIfTrue="1" operator="lessThan">
      <formula>#REF!</formula>
    </cfRule>
  </conditionalFormatting>
  <conditionalFormatting sqref="X27:Y27">
    <cfRule type="cellIs" dxfId="1459" priority="98" stopIfTrue="1" operator="lessThan">
      <formula>#REF!</formula>
    </cfRule>
  </conditionalFormatting>
  <conditionalFormatting sqref="AD27:AE27">
    <cfRule type="cellIs" dxfId="1458" priority="97" stopIfTrue="1" operator="lessThan">
      <formula>#REF!</formula>
    </cfRule>
  </conditionalFormatting>
  <conditionalFormatting sqref="W29:W33">
    <cfRule type="cellIs" dxfId="1457" priority="95" stopIfTrue="1" operator="lessThan">
      <formula>#REF!</formula>
    </cfRule>
  </conditionalFormatting>
  <conditionalFormatting sqref="W36:W37">
    <cfRule type="cellIs" dxfId="1456" priority="94" stopIfTrue="1" operator="lessThan">
      <formula>#REF!</formula>
    </cfRule>
  </conditionalFormatting>
  <conditionalFormatting sqref="W40:W45">
    <cfRule type="cellIs" dxfId="1455" priority="93" stopIfTrue="1" operator="lessThan">
      <formula>#REF!</formula>
    </cfRule>
  </conditionalFormatting>
  <conditionalFormatting sqref="W48:W55">
    <cfRule type="cellIs" dxfId="1454" priority="92" stopIfTrue="1" operator="lessThan">
      <formula>#REF!</formula>
    </cfRule>
  </conditionalFormatting>
  <conditionalFormatting sqref="W58:W68">
    <cfRule type="cellIs" dxfId="1453" priority="91" stopIfTrue="1" operator="lessThan">
      <formula>#REF!</formula>
    </cfRule>
  </conditionalFormatting>
  <conditionalFormatting sqref="AC29:AC33">
    <cfRule type="cellIs" dxfId="1452" priority="54" stopIfTrue="1" operator="lessThan">
      <formula>#REF!</formula>
    </cfRule>
  </conditionalFormatting>
  <conditionalFormatting sqref="AC36:AC37">
    <cfRule type="cellIs" dxfId="1451" priority="53" stopIfTrue="1" operator="lessThan">
      <formula>#REF!</formula>
    </cfRule>
  </conditionalFormatting>
  <conditionalFormatting sqref="AC40:AC45">
    <cfRule type="cellIs" dxfId="1450" priority="52" stopIfTrue="1" operator="lessThan">
      <formula>#REF!</formula>
    </cfRule>
  </conditionalFormatting>
  <conditionalFormatting sqref="AC48:AC55">
    <cfRule type="cellIs" dxfId="1449" priority="51" stopIfTrue="1" operator="lessThan">
      <formula>#REF!</formula>
    </cfRule>
  </conditionalFormatting>
  <conditionalFormatting sqref="AC58:AC68">
    <cfRule type="cellIs" dxfId="1448" priority="50" stopIfTrue="1" operator="lessThan">
      <formula>#REF!</formula>
    </cfRule>
  </conditionalFormatting>
  <conditionalFormatting sqref="V69">
    <cfRule type="cellIs" dxfId="1447" priority="14" stopIfTrue="1" operator="lessThan">
      <formula>#REF!</formula>
    </cfRule>
  </conditionalFormatting>
  <conditionalFormatting sqref="AB69">
    <cfRule type="cellIs" dxfId="1446" priority="13" stopIfTrue="1" operator="lessThan">
      <formula>#REF!</formula>
    </cfRule>
  </conditionalFormatting>
  <conditionalFormatting sqref="N27">
    <cfRule type="cellIs" dxfId="1445" priority="12" stopIfTrue="1" operator="lessThan">
      <formula>#REF!</formula>
    </cfRule>
  </conditionalFormatting>
  <conditionalFormatting sqref="T27">
    <cfRule type="cellIs" dxfId="1444" priority="11" stopIfTrue="1" operator="lessThan">
      <formula>#REF!</formula>
    </cfRule>
  </conditionalFormatting>
  <conditionalFormatting sqref="Z27">
    <cfRule type="cellIs" dxfId="1443" priority="10" stopIfTrue="1" operator="lessThan">
      <formula>#REF!</formula>
    </cfRule>
  </conditionalFormatting>
  <conditionalFormatting sqref="AF27">
    <cfRule type="cellIs" dxfId="1442" priority="9" stopIfTrue="1" operator="lessThan">
      <formula>#REF!</formula>
    </cfRule>
  </conditionalFormatting>
  <conditionalFormatting sqref="AG35">
    <cfRule type="cellIs" dxfId="1441" priority="8" stopIfTrue="1" operator="lessThan">
      <formula>#REF!</formula>
    </cfRule>
  </conditionalFormatting>
  <conditionalFormatting sqref="AG39">
    <cfRule type="cellIs" dxfId="1440" priority="7" stopIfTrue="1" operator="lessThan">
      <formula>#REF!</formula>
    </cfRule>
  </conditionalFormatting>
  <conditionalFormatting sqref="AG47">
    <cfRule type="cellIs" dxfId="1439" priority="6" stopIfTrue="1" operator="lessThan">
      <formula>#REF!</formula>
    </cfRule>
  </conditionalFormatting>
  <conditionalFormatting sqref="AG57">
    <cfRule type="cellIs" dxfId="1438" priority="5" stopIfTrue="1" operator="lessThan">
      <formula>#REF!</formula>
    </cfRule>
  </conditionalFormatting>
  <dataValidations count="6">
    <dataValidation type="list" allowBlank="1" showInputMessage="1" showErrorMessage="1" sqref="C13:D14 I13:J13" xr:uid="{00000000-0002-0000-1B00-000002000000}">
      <formula1>$K$11:$K$15</formula1>
    </dataValidation>
    <dataValidation type="list" allowBlank="1" showInputMessage="1" showErrorMessage="1" sqref="F69 AD69 X69 R69 L69" xr:uid="{00000000-0002-0000-1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B00-000004000000}">
      <formula1>$F$9:$F$12</formula1>
    </dataValidation>
    <dataValidation type="list" allowBlank="1" showInputMessage="1" showErrorMessage="1" sqref="C15:D15" xr:uid="{00000000-0002-0000-1B00-000005000000}">
      <formula1>$F$10:$F$15</formula1>
    </dataValidation>
    <dataValidation type="list" allowBlank="1" showInputMessage="1" showErrorMessage="1" sqref="I12:J12 C12:D12" xr:uid="{00000000-0002-0000-1B00-000000000000}">
      <formula1>$B$10:$B$26</formula1>
    </dataValidation>
    <dataValidation type="list" allowBlank="1" showInputMessage="1" showErrorMessage="1" sqref="I11:J11 C11:D11" xr:uid="{00000000-0002-0000-1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G71 Y71 S71 M71 AE71</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 type="list" allowBlank="1" showInputMessage="1" showErrorMessage="1" xr:uid="{00000000-0002-0000-1B00-000009000000}">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437" priority="190" stopIfTrue="1" operator="lessThan">
      <formula>#REF!</formula>
    </cfRule>
  </conditionalFormatting>
  <conditionalFormatting sqref="L27:M27">
    <cfRule type="cellIs" dxfId="1436" priority="189" stopIfTrue="1" operator="lessThan">
      <formula>#REF!</formula>
    </cfRule>
  </conditionalFormatting>
  <conditionalFormatting sqref="R27:S27 AG36:AG37 AG40:AG45 AG48:AG55 AG21:AG33 AG58:AG69">
    <cfRule type="cellIs" dxfId="1435" priority="188" stopIfTrue="1" operator="lessThan">
      <formula>#REF!</formula>
    </cfRule>
  </conditionalFormatting>
  <conditionalFormatting sqref="E29:E33 K22:K27 Q22:Q27 W22:W27 AC22:AC27 E69 K69 W69 AC69">
    <cfRule type="cellIs" dxfId="1434" priority="187" stopIfTrue="1" operator="lessThan">
      <formula>#REF!</formula>
    </cfRule>
  </conditionalFormatting>
  <conditionalFormatting sqref="E36:E37">
    <cfRule type="cellIs" dxfId="1433" priority="186" stopIfTrue="1" operator="lessThan">
      <formula>#REF!</formula>
    </cfRule>
  </conditionalFormatting>
  <conditionalFormatting sqref="E40:E45">
    <cfRule type="cellIs" dxfId="1432" priority="185" stopIfTrue="1" operator="lessThan">
      <formula>#REF!</formula>
    </cfRule>
  </conditionalFormatting>
  <conditionalFormatting sqref="E48:E55">
    <cfRule type="cellIs" dxfId="1431" priority="184" stopIfTrue="1" operator="lessThan">
      <formula>#REF!</formula>
    </cfRule>
  </conditionalFormatting>
  <conditionalFormatting sqref="E58:E68">
    <cfRule type="cellIs" dxfId="1430" priority="183" stopIfTrue="1" operator="lessThan">
      <formula>#REF!</formula>
    </cfRule>
  </conditionalFormatting>
  <conditionalFormatting sqref="K29:K33">
    <cfRule type="cellIs" dxfId="1429" priority="146" stopIfTrue="1" operator="lessThan">
      <formula>#REF!</formula>
    </cfRule>
  </conditionalFormatting>
  <conditionalFormatting sqref="K36:K37">
    <cfRule type="cellIs" dxfId="1428" priority="145" stopIfTrue="1" operator="lessThan">
      <formula>#REF!</formula>
    </cfRule>
  </conditionalFormatting>
  <conditionalFormatting sqref="K40:K45">
    <cfRule type="cellIs" dxfId="1427" priority="144" stopIfTrue="1" operator="lessThan">
      <formula>#REF!</formula>
    </cfRule>
  </conditionalFormatting>
  <conditionalFormatting sqref="K48:K55">
    <cfRule type="cellIs" dxfId="1426" priority="143" stopIfTrue="1" operator="lessThan">
      <formula>#REF!</formula>
    </cfRule>
  </conditionalFormatting>
  <conditionalFormatting sqref="K58:K68">
    <cfRule type="cellIs" dxfId="1425" priority="142" stopIfTrue="1" operator="lessThan">
      <formula>#REF!</formula>
    </cfRule>
  </conditionalFormatting>
  <conditionalFormatting sqref="Q29:Q33">
    <cfRule type="cellIs" dxfId="1424" priority="105" stopIfTrue="1" operator="lessThan">
      <formula>#REF!</formula>
    </cfRule>
  </conditionalFormatting>
  <conditionalFormatting sqref="Q36:Q37">
    <cfRule type="cellIs" dxfId="1423" priority="104" stopIfTrue="1" operator="lessThan">
      <formula>#REF!</formula>
    </cfRule>
  </conditionalFormatting>
  <conditionalFormatting sqref="Q40:Q45">
    <cfRule type="cellIs" dxfId="1422" priority="103" stopIfTrue="1" operator="lessThan">
      <formula>#REF!</formula>
    </cfRule>
  </conditionalFormatting>
  <conditionalFormatting sqref="Q48:Q55">
    <cfRule type="cellIs" dxfId="1421" priority="102" stopIfTrue="1" operator="lessThan">
      <formula>#REF!</formula>
    </cfRule>
  </conditionalFormatting>
  <conditionalFormatting sqref="Q58:Q68">
    <cfRule type="cellIs" dxfId="1420" priority="101" stopIfTrue="1" operator="lessThan">
      <formula>#REF!</formula>
    </cfRule>
  </conditionalFormatting>
  <conditionalFormatting sqref="P69">
    <cfRule type="cellIs" dxfId="1419" priority="99" stopIfTrue="1" operator="lessThan">
      <formula>#REF!</formula>
    </cfRule>
  </conditionalFormatting>
  <conditionalFormatting sqref="X27:Y27">
    <cfRule type="cellIs" dxfId="1418" priority="98" stopIfTrue="1" operator="lessThan">
      <formula>#REF!</formula>
    </cfRule>
  </conditionalFormatting>
  <conditionalFormatting sqref="AD27:AE27">
    <cfRule type="cellIs" dxfId="1417" priority="97" stopIfTrue="1" operator="lessThan">
      <formula>#REF!</formula>
    </cfRule>
  </conditionalFormatting>
  <conditionalFormatting sqref="W29:W33">
    <cfRule type="cellIs" dxfId="1416" priority="95" stopIfTrue="1" operator="lessThan">
      <formula>#REF!</formula>
    </cfRule>
  </conditionalFormatting>
  <conditionalFormatting sqref="W36:W37">
    <cfRule type="cellIs" dxfId="1415" priority="94" stopIfTrue="1" operator="lessThan">
      <formula>#REF!</formula>
    </cfRule>
  </conditionalFormatting>
  <conditionalFormatting sqref="W40:W45">
    <cfRule type="cellIs" dxfId="1414" priority="93" stopIfTrue="1" operator="lessThan">
      <formula>#REF!</formula>
    </cfRule>
  </conditionalFormatting>
  <conditionalFormatting sqref="W48:W55">
    <cfRule type="cellIs" dxfId="1413" priority="92" stopIfTrue="1" operator="lessThan">
      <formula>#REF!</formula>
    </cfRule>
  </conditionalFormatting>
  <conditionalFormatting sqref="W58:W68">
    <cfRule type="cellIs" dxfId="1412" priority="91" stopIfTrue="1" operator="lessThan">
      <formula>#REF!</formula>
    </cfRule>
  </conditionalFormatting>
  <conditionalFormatting sqref="AC29:AC33">
    <cfRule type="cellIs" dxfId="1411" priority="54" stopIfTrue="1" operator="lessThan">
      <formula>#REF!</formula>
    </cfRule>
  </conditionalFormatting>
  <conditionalFormatting sqref="AC36:AC37">
    <cfRule type="cellIs" dxfId="1410" priority="53" stopIfTrue="1" operator="lessThan">
      <formula>#REF!</formula>
    </cfRule>
  </conditionalFormatting>
  <conditionalFormatting sqref="AC40:AC45">
    <cfRule type="cellIs" dxfId="1409" priority="52" stopIfTrue="1" operator="lessThan">
      <formula>#REF!</formula>
    </cfRule>
  </conditionalFormatting>
  <conditionalFormatting sqref="AC48:AC55">
    <cfRule type="cellIs" dxfId="1408" priority="51" stopIfTrue="1" operator="lessThan">
      <formula>#REF!</formula>
    </cfRule>
  </conditionalFormatting>
  <conditionalFormatting sqref="AC58:AC68">
    <cfRule type="cellIs" dxfId="1407" priority="50" stopIfTrue="1" operator="lessThan">
      <formula>#REF!</formula>
    </cfRule>
  </conditionalFormatting>
  <conditionalFormatting sqref="V69">
    <cfRule type="cellIs" dxfId="1406" priority="14" stopIfTrue="1" operator="lessThan">
      <formula>#REF!</formula>
    </cfRule>
  </conditionalFormatting>
  <conditionalFormatting sqref="AB69">
    <cfRule type="cellIs" dxfId="1405" priority="13" stopIfTrue="1" operator="lessThan">
      <formula>#REF!</formula>
    </cfRule>
  </conditionalFormatting>
  <conditionalFormatting sqref="N27">
    <cfRule type="cellIs" dxfId="1404" priority="12" stopIfTrue="1" operator="lessThan">
      <formula>#REF!</formula>
    </cfRule>
  </conditionalFormatting>
  <conditionalFormatting sqref="T27">
    <cfRule type="cellIs" dxfId="1403" priority="11" stopIfTrue="1" operator="lessThan">
      <formula>#REF!</formula>
    </cfRule>
  </conditionalFormatting>
  <conditionalFormatting sqref="Z27">
    <cfRule type="cellIs" dxfId="1402" priority="10" stopIfTrue="1" operator="lessThan">
      <formula>#REF!</formula>
    </cfRule>
  </conditionalFormatting>
  <conditionalFormatting sqref="AF27">
    <cfRule type="cellIs" dxfId="1401" priority="9" stopIfTrue="1" operator="lessThan">
      <formula>#REF!</formula>
    </cfRule>
  </conditionalFormatting>
  <conditionalFormatting sqref="AG35">
    <cfRule type="cellIs" dxfId="1400" priority="8" stopIfTrue="1" operator="lessThan">
      <formula>#REF!</formula>
    </cfRule>
  </conditionalFormatting>
  <conditionalFormatting sqref="AG39">
    <cfRule type="cellIs" dxfId="1399" priority="7" stopIfTrue="1" operator="lessThan">
      <formula>#REF!</formula>
    </cfRule>
  </conditionalFormatting>
  <conditionalFormatting sqref="AG47">
    <cfRule type="cellIs" dxfId="1398" priority="6" stopIfTrue="1" operator="lessThan">
      <formula>#REF!</formula>
    </cfRule>
  </conditionalFormatting>
  <conditionalFormatting sqref="AG57">
    <cfRule type="cellIs" dxfId="1397" priority="5" stopIfTrue="1" operator="lessThan">
      <formula>#REF!</formula>
    </cfRule>
  </conditionalFormatting>
  <dataValidations count="6">
    <dataValidation type="list" allowBlank="1" showInputMessage="1" showErrorMessage="1" sqref="C13:D14 I13:J13" xr:uid="{00000000-0002-0000-1C00-000002000000}">
      <formula1>$K$11:$K$15</formula1>
    </dataValidation>
    <dataValidation type="list" allowBlank="1" showInputMessage="1" showErrorMessage="1" sqref="F69 AD69 X69 R69 L69" xr:uid="{00000000-0002-0000-1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C00-000004000000}">
      <formula1>$F$9:$F$12</formula1>
    </dataValidation>
    <dataValidation type="list" allowBlank="1" showInputMessage="1" showErrorMessage="1" sqref="C15:D15" xr:uid="{00000000-0002-0000-1C00-000005000000}">
      <formula1>$F$10:$F$15</formula1>
    </dataValidation>
    <dataValidation type="list" allowBlank="1" showInputMessage="1" showErrorMessage="1" sqref="I12:J12 C12:D12" xr:uid="{00000000-0002-0000-1C00-000000000000}">
      <formula1>$B$10:$B$26</formula1>
    </dataValidation>
    <dataValidation type="list" allowBlank="1" showInputMessage="1" showErrorMessage="1" sqref="I11:J11 C11:D11" xr:uid="{00000000-0002-0000-1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G71 Y71 S71 M71 AE71</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 type="list" allowBlank="1" showInputMessage="1" showErrorMessage="1" xr:uid="{00000000-0002-0000-1C00-000009000000}">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96" priority="190" stopIfTrue="1" operator="lessThan">
      <formula>#REF!</formula>
    </cfRule>
  </conditionalFormatting>
  <conditionalFormatting sqref="L27:M27">
    <cfRule type="cellIs" dxfId="1395" priority="189" stopIfTrue="1" operator="lessThan">
      <formula>#REF!</formula>
    </cfRule>
  </conditionalFormatting>
  <conditionalFormatting sqref="R27:S27 AG36:AG37 AG40:AG45 AG48:AG55 AG21:AG33 AG58:AG69">
    <cfRule type="cellIs" dxfId="1394" priority="188" stopIfTrue="1" operator="lessThan">
      <formula>#REF!</formula>
    </cfRule>
  </conditionalFormatting>
  <conditionalFormatting sqref="E29:E33 K22:K27 Q22:Q27 W22:W27 AC22:AC27 E69 K69 W69 AC69">
    <cfRule type="cellIs" dxfId="1393" priority="187" stopIfTrue="1" operator="lessThan">
      <formula>#REF!</formula>
    </cfRule>
  </conditionalFormatting>
  <conditionalFormatting sqref="E36:E37">
    <cfRule type="cellIs" dxfId="1392" priority="186" stopIfTrue="1" operator="lessThan">
      <formula>#REF!</formula>
    </cfRule>
  </conditionalFormatting>
  <conditionalFormatting sqref="E40:E45">
    <cfRule type="cellIs" dxfId="1391" priority="185" stopIfTrue="1" operator="lessThan">
      <formula>#REF!</formula>
    </cfRule>
  </conditionalFormatting>
  <conditionalFormatting sqref="E48:E55">
    <cfRule type="cellIs" dxfId="1390" priority="184" stopIfTrue="1" operator="lessThan">
      <formula>#REF!</formula>
    </cfRule>
  </conditionalFormatting>
  <conditionalFormatting sqref="E58:E68">
    <cfRule type="cellIs" dxfId="1389" priority="183" stopIfTrue="1" operator="lessThan">
      <formula>#REF!</formula>
    </cfRule>
  </conditionalFormatting>
  <conditionalFormatting sqref="K29:K33">
    <cfRule type="cellIs" dxfId="1388" priority="146" stopIfTrue="1" operator="lessThan">
      <formula>#REF!</formula>
    </cfRule>
  </conditionalFormatting>
  <conditionalFormatting sqref="K36:K37">
    <cfRule type="cellIs" dxfId="1387" priority="145" stopIfTrue="1" operator="lessThan">
      <formula>#REF!</formula>
    </cfRule>
  </conditionalFormatting>
  <conditionalFormatting sqref="K40:K45">
    <cfRule type="cellIs" dxfId="1386" priority="144" stopIfTrue="1" operator="lessThan">
      <formula>#REF!</formula>
    </cfRule>
  </conditionalFormatting>
  <conditionalFormatting sqref="K48:K55">
    <cfRule type="cellIs" dxfId="1385" priority="143" stopIfTrue="1" operator="lessThan">
      <formula>#REF!</formula>
    </cfRule>
  </conditionalFormatting>
  <conditionalFormatting sqref="K58:K68">
    <cfRule type="cellIs" dxfId="1384" priority="142" stopIfTrue="1" operator="lessThan">
      <formula>#REF!</formula>
    </cfRule>
  </conditionalFormatting>
  <conditionalFormatting sqref="Q29:Q33">
    <cfRule type="cellIs" dxfId="1383" priority="105" stopIfTrue="1" operator="lessThan">
      <formula>#REF!</formula>
    </cfRule>
  </conditionalFormatting>
  <conditionalFormatting sqref="Q36:Q37">
    <cfRule type="cellIs" dxfId="1382" priority="104" stopIfTrue="1" operator="lessThan">
      <formula>#REF!</formula>
    </cfRule>
  </conditionalFormatting>
  <conditionalFormatting sqref="Q40:Q45">
    <cfRule type="cellIs" dxfId="1381" priority="103" stopIfTrue="1" operator="lessThan">
      <formula>#REF!</formula>
    </cfRule>
  </conditionalFormatting>
  <conditionalFormatting sqref="Q48:Q55">
    <cfRule type="cellIs" dxfId="1380" priority="102" stopIfTrue="1" operator="lessThan">
      <formula>#REF!</formula>
    </cfRule>
  </conditionalFormatting>
  <conditionalFormatting sqref="Q58:Q68">
    <cfRule type="cellIs" dxfId="1379" priority="101" stopIfTrue="1" operator="lessThan">
      <formula>#REF!</formula>
    </cfRule>
  </conditionalFormatting>
  <conditionalFormatting sqref="P69">
    <cfRule type="cellIs" dxfId="1378" priority="99" stopIfTrue="1" operator="lessThan">
      <formula>#REF!</formula>
    </cfRule>
  </conditionalFormatting>
  <conditionalFormatting sqref="X27:Y27">
    <cfRule type="cellIs" dxfId="1377" priority="98" stopIfTrue="1" operator="lessThan">
      <formula>#REF!</formula>
    </cfRule>
  </conditionalFormatting>
  <conditionalFormatting sqref="AD27:AE27">
    <cfRule type="cellIs" dxfId="1376" priority="97" stopIfTrue="1" operator="lessThan">
      <formula>#REF!</formula>
    </cfRule>
  </conditionalFormatting>
  <conditionalFormatting sqref="W29:W33">
    <cfRule type="cellIs" dxfId="1375" priority="95" stopIfTrue="1" operator="lessThan">
      <formula>#REF!</formula>
    </cfRule>
  </conditionalFormatting>
  <conditionalFormatting sqref="W36:W37">
    <cfRule type="cellIs" dxfId="1374" priority="94" stopIfTrue="1" operator="lessThan">
      <formula>#REF!</formula>
    </cfRule>
  </conditionalFormatting>
  <conditionalFormatting sqref="W40:W45">
    <cfRule type="cellIs" dxfId="1373" priority="93" stopIfTrue="1" operator="lessThan">
      <formula>#REF!</formula>
    </cfRule>
  </conditionalFormatting>
  <conditionalFormatting sqref="W48:W55">
    <cfRule type="cellIs" dxfId="1372" priority="92" stopIfTrue="1" operator="lessThan">
      <formula>#REF!</formula>
    </cfRule>
  </conditionalFormatting>
  <conditionalFormatting sqref="W58:W68">
    <cfRule type="cellIs" dxfId="1371" priority="91" stopIfTrue="1" operator="lessThan">
      <formula>#REF!</formula>
    </cfRule>
  </conditionalFormatting>
  <conditionalFormatting sqref="AC29:AC33">
    <cfRule type="cellIs" dxfId="1370" priority="54" stopIfTrue="1" operator="lessThan">
      <formula>#REF!</formula>
    </cfRule>
  </conditionalFormatting>
  <conditionalFormatting sqref="AC36:AC37">
    <cfRule type="cellIs" dxfId="1369" priority="53" stopIfTrue="1" operator="lessThan">
      <formula>#REF!</formula>
    </cfRule>
  </conditionalFormatting>
  <conditionalFormatting sqref="AC40:AC45">
    <cfRule type="cellIs" dxfId="1368" priority="52" stopIfTrue="1" operator="lessThan">
      <formula>#REF!</formula>
    </cfRule>
  </conditionalFormatting>
  <conditionalFormatting sqref="AC48:AC55">
    <cfRule type="cellIs" dxfId="1367" priority="51" stopIfTrue="1" operator="lessThan">
      <formula>#REF!</formula>
    </cfRule>
  </conditionalFormatting>
  <conditionalFormatting sqref="AC58:AC68">
    <cfRule type="cellIs" dxfId="1366" priority="50" stopIfTrue="1" operator="lessThan">
      <formula>#REF!</formula>
    </cfRule>
  </conditionalFormatting>
  <conditionalFormatting sqref="V69">
    <cfRule type="cellIs" dxfId="1365" priority="14" stopIfTrue="1" operator="lessThan">
      <formula>#REF!</formula>
    </cfRule>
  </conditionalFormatting>
  <conditionalFormatting sqref="AB69">
    <cfRule type="cellIs" dxfId="1364" priority="13" stopIfTrue="1" operator="lessThan">
      <formula>#REF!</formula>
    </cfRule>
  </conditionalFormatting>
  <conditionalFormatting sqref="N27">
    <cfRule type="cellIs" dxfId="1363" priority="12" stopIfTrue="1" operator="lessThan">
      <formula>#REF!</formula>
    </cfRule>
  </conditionalFormatting>
  <conditionalFormatting sqref="T27">
    <cfRule type="cellIs" dxfId="1362" priority="11" stopIfTrue="1" operator="lessThan">
      <formula>#REF!</formula>
    </cfRule>
  </conditionalFormatting>
  <conditionalFormatting sqref="Z27">
    <cfRule type="cellIs" dxfId="1361" priority="10" stopIfTrue="1" operator="lessThan">
      <formula>#REF!</formula>
    </cfRule>
  </conditionalFormatting>
  <conditionalFormatting sqref="AF27">
    <cfRule type="cellIs" dxfId="1360" priority="9" stopIfTrue="1" operator="lessThan">
      <formula>#REF!</formula>
    </cfRule>
  </conditionalFormatting>
  <conditionalFormatting sqref="AG35">
    <cfRule type="cellIs" dxfId="1359" priority="8" stopIfTrue="1" operator="lessThan">
      <formula>#REF!</formula>
    </cfRule>
  </conditionalFormatting>
  <conditionalFormatting sqref="AG39">
    <cfRule type="cellIs" dxfId="1358" priority="7" stopIfTrue="1" operator="lessThan">
      <formula>#REF!</formula>
    </cfRule>
  </conditionalFormatting>
  <conditionalFormatting sqref="AG47">
    <cfRule type="cellIs" dxfId="1357" priority="6" stopIfTrue="1" operator="lessThan">
      <formula>#REF!</formula>
    </cfRule>
  </conditionalFormatting>
  <conditionalFormatting sqref="AG57">
    <cfRule type="cellIs" dxfId="1356" priority="5" stopIfTrue="1" operator="lessThan">
      <formula>#REF!</formula>
    </cfRule>
  </conditionalFormatting>
  <dataValidations count="6">
    <dataValidation type="list" allowBlank="1" showInputMessage="1" showErrorMessage="1" sqref="C13:D14 I13:J13" xr:uid="{00000000-0002-0000-1D00-000002000000}">
      <formula1>$K$11:$K$15</formula1>
    </dataValidation>
    <dataValidation type="list" allowBlank="1" showInputMessage="1" showErrorMessage="1" sqref="F69 AD69 X69 R69 L69" xr:uid="{00000000-0002-0000-1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D00-000004000000}">
      <formula1>$F$9:$F$12</formula1>
    </dataValidation>
    <dataValidation type="list" allowBlank="1" showInputMessage="1" showErrorMessage="1" sqref="C15:D15" xr:uid="{00000000-0002-0000-1D00-000005000000}">
      <formula1>$F$10:$F$15</formula1>
    </dataValidation>
    <dataValidation type="list" allowBlank="1" showInputMessage="1" showErrorMessage="1" sqref="I12:J12 C12:D12" xr:uid="{00000000-0002-0000-1D00-000000000000}">
      <formula1>$B$10:$B$26</formula1>
    </dataValidation>
    <dataValidation type="list" allowBlank="1" showInputMessage="1" showErrorMessage="1" sqref="I11:J11 C11:D11" xr:uid="{00000000-0002-0000-1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G71 Y71 S71 M71 AE71</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 type="list" allowBlank="1" showInputMessage="1" showErrorMessage="1" xr:uid="{00000000-0002-0000-1D00-00000900000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55" priority="190" stopIfTrue="1" operator="lessThan">
      <formula>#REF!</formula>
    </cfRule>
  </conditionalFormatting>
  <conditionalFormatting sqref="L27:M27">
    <cfRule type="cellIs" dxfId="1354" priority="189" stopIfTrue="1" operator="lessThan">
      <formula>#REF!</formula>
    </cfRule>
  </conditionalFormatting>
  <conditionalFormatting sqref="R27:S27 AG36:AG37 AG40:AG45 AG48:AG55 AG21:AG33 AG58:AG69">
    <cfRule type="cellIs" dxfId="1353" priority="188" stopIfTrue="1" operator="lessThan">
      <formula>#REF!</formula>
    </cfRule>
  </conditionalFormatting>
  <conditionalFormatting sqref="E29:E33 K22:K27 Q22:Q27 W22:W27 AC22:AC27 E69 K69 W69 AC69">
    <cfRule type="cellIs" dxfId="1352" priority="187" stopIfTrue="1" operator="lessThan">
      <formula>#REF!</formula>
    </cfRule>
  </conditionalFormatting>
  <conditionalFormatting sqref="E36:E37">
    <cfRule type="cellIs" dxfId="1351" priority="186" stopIfTrue="1" operator="lessThan">
      <formula>#REF!</formula>
    </cfRule>
  </conditionalFormatting>
  <conditionalFormatting sqref="E40:E45">
    <cfRule type="cellIs" dxfId="1350" priority="185" stopIfTrue="1" operator="lessThan">
      <formula>#REF!</formula>
    </cfRule>
  </conditionalFormatting>
  <conditionalFormatting sqref="E48:E55">
    <cfRule type="cellIs" dxfId="1349" priority="184" stopIfTrue="1" operator="lessThan">
      <formula>#REF!</formula>
    </cfRule>
  </conditionalFormatting>
  <conditionalFormatting sqref="E58:E68">
    <cfRule type="cellIs" dxfId="1348" priority="183" stopIfTrue="1" operator="lessThan">
      <formula>#REF!</formula>
    </cfRule>
  </conditionalFormatting>
  <conditionalFormatting sqref="K29:K33">
    <cfRule type="cellIs" dxfId="1347" priority="146" stopIfTrue="1" operator="lessThan">
      <formula>#REF!</formula>
    </cfRule>
  </conditionalFormatting>
  <conditionalFormatting sqref="K36:K37">
    <cfRule type="cellIs" dxfId="1346" priority="145" stopIfTrue="1" operator="lessThan">
      <formula>#REF!</formula>
    </cfRule>
  </conditionalFormatting>
  <conditionalFormatting sqref="K40:K45">
    <cfRule type="cellIs" dxfId="1345" priority="144" stopIfTrue="1" operator="lessThan">
      <formula>#REF!</formula>
    </cfRule>
  </conditionalFormatting>
  <conditionalFormatting sqref="K48:K55">
    <cfRule type="cellIs" dxfId="1344" priority="143" stopIfTrue="1" operator="lessThan">
      <formula>#REF!</formula>
    </cfRule>
  </conditionalFormatting>
  <conditionalFormatting sqref="K58:K68">
    <cfRule type="cellIs" dxfId="1343" priority="142" stopIfTrue="1" operator="lessThan">
      <formula>#REF!</formula>
    </cfRule>
  </conditionalFormatting>
  <conditionalFormatting sqref="Q29:Q33">
    <cfRule type="cellIs" dxfId="1342" priority="105" stopIfTrue="1" operator="lessThan">
      <formula>#REF!</formula>
    </cfRule>
  </conditionalFormatting>
  <conditionalFormatting sqref="Q36:Q37">
    <cfRule type="cellIs" dxfId="1341" priority="104" stopIfTrue="1" operator="lessThan">
      <formula>#REF!</formula>
    </cfRule>
  </conditionalFormatting>
  <conditionalFormatting sqref="Q40:Q45">
    <cfRule type="cellIs" dxfId="1340" priority="103" stopIfTrue="1" operator="lessThan">
      <formula>#REF!</formula>
    </cfRule>
  </conditionalFormatting>
  <conditionalFormatting sqref="Q48:Q55">
    <cfRule type="cellIs" dxfId="1339" priority="102" stopIfTrue="1" operator="lessThan">
      <formula>#REF!</formula>
    </cfRule>
  </conditionalFormatting>
  <conditionalFormatting sqref="Q58:Q68">
    <cfRule type="cellIs" dxfId="1338" priority="101" stopIfTrue="1" operator="lessThan">
      <formula>#REF!</formula>
    </cfRule>
  </conditionalFormatting>
  <conditionalFormatting sqref="P69">
    <cfRule type="cellIs" dxfId="1337" priority="99" stopIfTrue="1" operator="lessThan">
      <formula>#REF!</formula>
    </cfRule>
  </conditionalFormatting>
  <conditionalFormatting sqref="X27:Y27">
    <cfRule type="cellIs" dxfId="1336" priority="98" stopIfTrue="1" operator="lessThan">
      <formula>#REF!</formula>
    </cfRule>
  </conditionalFormatting>
  <conditionalFormatting sqref="AD27:AE27">
    <cfRule type="cellIs" dxfId="1335" priority="97" stopIfTrue="1" operator="lessThan">
      <formula>#REF!</formula>
    </cfRule>
  </conditionalFormatting>
  <conditionalFormatting sqref="W29:W33">
    <cfRule type="cellIs" dxfId="1334" priority="95" stopIfTrue="1" operator="lessThan">
      <formula>#REF!</formula>
    </cfRule>
  </conditionalFormatting>
  <conditionalFormatting sqref="W36:W37">
    <cfRule type="cellIs" dxfId="1333" priority="94" stopIfTrue="1" operator="lessThan">
      <formula>#REF!</formula>
    </cfRule>
  </conditionalFormatting>
  <conditionalFormatting sqref="W40:W45">
    <cfRule type="cellIs" dxfId="1332" priority="93" stopIfTrue="1" operator="lessThan">
      <formula>#REF!</formula>
    </cfRule>
  </conditionalFormatting>
  <conditionalFormatting sqref="W48:W55">
    <cfRule type="cellIs" dxfId="1331" priority="92" stopIfTrue="1" operator="lessThan">
      <formula>#REF!</formula>
    </cfRule>
  </conditionalFormatting>
  <conditionalFormatting sqref="W58:W68">
    <cfRule type="cellIs" dxfId="1330" priority="91" stopIfTrue="1" operator="lessThan">
      <formula>#REF!</formula>
    </cfRule>
  </conditionalFormatting>
  <conditionalFormatting sqref="AC29:AC33">
    <cfRule type="cellIs" dxfId="1329" priority="54" stopIfTrue="1" operator="lessThan">
      <formula>#REF!</formula>
    </cfRule>
  </conditionalFormatting>
  <conditionalFormatting sqref="AC36:AC37">
    <cfRule type="cellIs" dxfId="1328" priority="53" stopIfTrue="1" operator="lessThan">
      <formula>#REF!</formula>
    </cfRule>
  </conditionalFormatting>
  <conditionalFormatting sqref="AC40:AC45">
    <cfRule type="cellIs" dxfId="1327" priority="52" stopIfTrue="1" operator="lessThan">
      <formula>#REF!</formula>
    </cfRule>
  </conditionalFormatting>
  <conditionalFormatting sqref="AC48:AC55">
    <cfRule type="cellIs" dxfId="1326" priority="51" stopIfTrue="1" operator="lessThan">
      <formula>#REF!</formula>
    </cfRule>
  </conditionalFormatting>
  <conditionalFormatting sqref="AC58:AC68">
    <cfRule type="cellIs" dxfId="1325" priority="50" stopIfTrue="1" operator="lessThan">
      <formula>#REF!</formula>
    </cfRule>
  </conditionalFormatting>
  <conditionalFormatting sqref="V69">
    <cfRule type="cellIs" dxfId="1324" priority="14" stopIfTrue="1" operator="lessThan">
      <formula>#REF!</formula>
    </cfRule>
  </conditionalFormatting>
  <conditionalFormatting sqref="AB69">
    <cfRule type="cellIs" dxfId="1323" priority="13" stopIfTrue="1" operator="lessThan">
      <formula>#REF!</formula>
    </cfRule>
  </conditionalFormatting>
  <conditionalFormatting sqref="N27">
    <cfRule type="cellIs" dxfId="1322" priority="12" stopIfTrue="1" operator="lessThan">
      <formula>#REF!</formula>
    </cfRule>
  </conditionalFormatting>
  <conditionalFormatting sqref="T27">
    <cfRule type="cellIs" dxfId="1321" priority="11" stopIfTrue="1" operator="lessThan">
      <formula>#REF!</formula>
    </cfRule>
  </conditionalFormatting>
  <conditionalFormatting sqref="Z27">
    <cfRule type="cellIs" dxfId="1320" priority="10" stopIfTrue="1" operator="lessThan">
      <formula>#REF!</formula>
    </cfRule>
  </conditionalFormatting>
  <conditionalFormatting sqref="AF27">
    <cfRule type="cellIs" dxfId="1319" priority="9" stopIfTrue="1" operator="lessThan">
      <formula>#REF!</formula>
    </cfRule>
  </conditionalFormatting>
  <conditionalFormatting sqref="AG35">
    <cfRule type="cellIs" dxfId="1318" priority="8" stopIfTrue="1" operator="lessThan">
      <formula>#REF!</formula>
    </cfRule>
  </conditionalFormatting>
  <conditionalFormatting sqref="AG39">
    <cfRule type="cellIs" dxfId="1317" priority="7" stopIfTrue="1" operator="lessThan">
      <formula>#REF!</formula>
    </cfRule>
  </conditionalFormatting>
  <conditionalFormatting sqref="AG47">
    <cfRule type="cellIs" dxfId="1316" priority="6" stopIfTrue="1" operator="lessThan">
      <formula>#REF!</formula>
    </cfRule>
  </conditionalFormatting>
  <conditionalFormatting sqref="AG57">
    <cfRule type="cellIs" dxfId="1315" priority="5" stopIfTrue="1" operator="lessThan">
      <formula>#REF!</formula>
    </cfRule>
  </conditionalFormatting>
  <dataValidations count="6">
    <dataValidation type="list" allowBlank="1" showInputMessage="1" showErrorMessage="1" sqref="C13:D14 I13:J13" xr:uid="{00000000-0002-0000-1E00-000002000000}">
      <formula1>$K$11:$K$15</formula1>
    </dataValidation>
    <dataValidation type="list" allowBlank="1" showInputMessage="1" showErrorMessage="1" sqref="F69 AD69 X69 R69 L69" xr:uid="{00000000-0002-0000-1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E00-000004000000}">
      <formula1>$F$9:$F$12</formula1>
    </dataValidation>
    <dataValidation type="list" allowBlank="1" showInputMessage="1" showErrorMessage="1" sqref="C15:D15" xr:uid="{00000000-0002-0000-1E00-000005000000}">
      <formula1>$F$10:$F$15</formula1>
    </dataValidation>
    <dataValidation type="list" allowBlank="1" showInputMessage="1" showErrorMessage="1" sqref="I12:J12 C12:D12" xr:uid="{00000000-0002-0000-1E00-000000000000}">
      <formula1>$B$10:$B$26</formula1>
    </dataValidation>
    <dataValidation type="list" allowBlank="1" showInputMessage="1" showErrorMessage="1" sqref="I11:J11 C11:D11" xr:uid="{00000000-0002-0000-1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G71 Y71 S71 M71 AE71</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 type="list" allowBlank="1" showInputMessage="1" showErrorMessage="1" xr:uid="{00000000-0002-0000-1E00-000009000000}">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dataConsolidate/>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14" priority="190" stopIfTrue="1" operator="lessThan">
      <formula>#REF!</formula>
    </cfRule>
  </conditionalFormatting>
  <conditionalFormatting sqref="L27:M27">
    <cfRule type="cellIs" dxfId="1313" priority="189" stopIfTrue="1" operator="lessThan">
      <formula>#REF!</formula>
    </cfRule>
  </conditionalFormatting>
  <conditionalFormatting sqref="R27:S27 AG36:AG37 AG40:AG45 AG48:AG55 AG21:AG33 AG58:AG69">
    <cfRule type="cellIs" dxfId="1312" priority="188" stopIfTrue="1" operator="lessThan">
      <formula>#REF!</formula>
    </cfRule>
  </conditionalFormatting>
  <conditionalFormatting sqref="E29:E33 K22:K27 Q22:Q27 W22:W27 AC22:AC27 E69 K69 W69 AC69">
    <cfRule type="cellIs" dxfId="1311" priority="187" stopIfTrue="1" operator="lessThan">
      <formula>#REF!</formula>
    </cfRule>
  </conditionalFormatting>
  <conditionalFormatting sqref="E36:E37">
    <cfRule type="cellIs" dxfId="1310" priority="186" stopIfTrue="1" operator="lessThan">
      <formula>#REF!</formula>
    </cfRule>
  </conditionalFormatting>
  <conditionalFormatting sqref="E40:E45">
    <cfRule type="cellIs" dxfId="1309" priority="185" stopIfTrue="1" operator="lessThan">
      <formula>#REF!</formula>
    </cfRule>
  </conditionalFormatting>
  <conditionalFormatting sqref="E48:E55">
    <cfRule type="cellIs" dxfId="1308" priority="184" stopIfTrue="1" operator="lessThan">
      <formula>#REF!</formula>
    </cfRule>
  </conditionalFormatting>
  <conditionalFormatting sqref="E58:E68">
    <cfRule type="cellIs" dxfId="1307" priority="183" stopIfTrue="1" operator="lessThan">
      <formula>#REF!</formula>
    </cfRule>
  </conditionalFormatting>
  <conditionalFormatting sqref="K29:K33">
    <cfRule type="cellIs" dxfId="1306" priority="146" stopIfTrue="1" operator="lessThan">
      <formula>#REF!</formula>
    </cfRule>
  </conditionalFormatting>
  <conditionalFormatting sqref="K36:K37">
    <cfRule type="cellIs" dxfId="1305" priority="145" stopIfTrue="1" operator="lessThan">
      <formula>#REF!</formula>
    </cfRule>
  </conditionalFormatting>
  <conditionalFormatting sqref="K40:K45">
    <cfRule type="cellIs" dxfId="1304" priority="144" stopIfTrue="1" operator="lessThan">
      <formula>#REF!</formula>
    </cfRule>
  </conditionalFormatting>
  <conditionalFormatting sqref="K48:K55">
    <cfRule type="cellIs" dxfId="1303" priority="143" stopIfTrue="1" operator="lessThan">
      <formula>#REF!</formula>
    </cfRule>
  </conditionalFormatting>
  <conditionalFormatting sqref="K58:K68">
    <cfRule type="cellIs" dxfId="1302" priority="142" stopIfTrue="1" operator="lessThan">
      <formula>#REF!</formula>
    </cfRule>
  </conditionalFormatting>
  <conditionalFormatting sqref="Q29:Q33">
    <cfRule type="cellIs" dxfId="1301" priority="105" stopIfTrue="1" operator="lessThan">
      <formula>#REF!</formula>
    </cfRule>
  </conditionalFormatting>
  <conditionalFormatting sqref="Q36:Q37">
    <cfRule type="cellIs" dxfId="1300" priority="104" stopIfTrue="1" operator="lessThan">
      <formula>#REF!</formula>
    </cfRule>
  </conditionalFormatting>
  <conditionalFormatting sqref="Q40:Q45">
    <cfRule type="cellIs" dxfId="1299" priority="103" stopIfTrue="1" operator="lessThan">
      <formula>#REF!</formula>
    </cfRule>
  </conditionalFormatting>
  <conditionalFormatting sqref="Q48:Q55">
    <cfRule type="cellIs" dxfId="1298" priority="102" stopIfTrue="1" operator="lessThan">
      <formula>#REF!</formula>
    </cfRule>
  </conditionalFormatting>
  <conditionalFormatting sqref="Q58:Q68">
    <cfRule type="cellIs" dxfId="1297" priority="101" stopIfTrue="1" operator="lessThan">
      <formula>#REF!</formula>
    </cfRule>
  </conditionalFormatting>
  <conditionalFormatting sqref="P69">
    <cfRule type="cellIs" dxfId="1296" priority="99" stopIfTrue="1" operator="lessThan">
      <formula>#REF!</formula>
    </cfRule>
  </conditionalFormatting>
  <conditionalFormatting sqref="X27:Y27">
    <cfRule type="cellIs" dxfId="1295" priority="98" stopIfTrue="1" operator="lessThan">
      <formula>#REF!</formula>
    </cfRule>
  </conditionalFormatting>
  <conditionalFormatting sqref="AD27:AE27">
    <cfRule type="cellIs" dxfId="1294" priority="97" stopIfTrue="1" operator="lessThan">
      <formula>#REF!</formula>
    </cfRule>
  </conditionalFormatting>
  <conditionalFormatting sqref="W29:W33">
    <cfRule type="cellIs" dxfId="1293" priority="95" stopIfTrue="1" operator="lessThan">
      <formula>#REF!</formula>
    </cfRule>
  </conditionalFormatting>
  <conditionalFormatting sqref="W36:W37">
    <cfRule type="cellIs" dxfId="1292" priority="94" stopIfTrue="1" operator="lessThan">
      <formula>#REF!</formula>
    </cfRule>
  </conditionalFormatting>
  <conditionalFormatting sqref="W40:W45">
    <cfRule type="cellIs" dxfId="1291" priority="93" stopIfTrue="1" operator="lessThan">
      <formula>#REF!</formula>
    </cfRule>
  </conditionalFormatting>
  <conditionalFormatting sqref="W48:W55">
    <cfRule type="cellIs" dxfId="1290" priority="92" stopIfTrue="1" operator="lessThan">
      <formula>#REF!</formula>
    </cfRule>
  </conditionalFormatting>
  <conditionalFormatting sqref="W58:W68">
    <cfRule type="cellIs" dxfId="1289" priority="91" stopIfTrue="1" operator="lessThan">
      <formula>#REF!</formula>
    </cfRule>
  </conditionalFormatting>
  <conditionalFormatting sqref="AC29:AC33">
    <cfRule type="cellIs" dxfId="1288" priority="54" stopIfTrue="1" operator="lessThan">
      <formula>#REF!</formula>
    </cfRule>
  </conditionalFormatting>
  <conditionalFormatting sqref="AC36:AC37">
    <cfRule type="cellIs" dxfId="1287" priority="53" stopIfTrue="1" operator="lessThan">
      <formula>#REF!</formula>
    </cfRule>
  </conditionalFormatting>
  <conditionalFormatting sqref="AC40:AC45">
    <cfRule type="cellIs" dxfId="1286" priority="52" stopIfTrue="1" operator="lessThan">
      <formula>#REF!</formula>
    </cfRule>
  </conditionalFormatting>
  <conditionalFormatting sqref="AC48:AC55">
    <cfRule type="cellIs" dxfId="1285" priority="51" stopIfTrue="1" operator="lessThan">
      <formula>#REF!</formula>
    </cfRule>
  </conditionalFormatting>
  <conditionalFormatting sqref="AC58:AC68">
    <cfRule type="cellIs" dxfId="1284" priority="50" stopIfTrue="1" operator="lessThan">
      <formula>#REF!</formula>
    </cfRule>
  </conditionalFormatting>
  <conditionalFormatting sqref="V69">
    <cfRule type="cellIs" dxfId="1283" priority="14" stopIfTrue="1" operator="lessThan">
      <formula>#REF!</formula>
    </cfRule>
  </conditionalFormatting>
  <conditionalFormatting sqref="AB69">
    <cfRule type="cellIs" dxfId="1282" priority="13" stopIfTrue="1" operator="lessThan">
      <formula>#REF!</formula>
    </cfRule>
  </conditionalFormatting>
  <conditionalFormatting sqref="N27">
    <cfRule type="cellIs" dxfId="1281" priority="12" stopIfTrue="1" operator="lessThan">
      <formula>#REF!</formula>
    </cfRule>
  </conditionalFormatting>
  <conditionalFormatting sqref="T27">
    <cfRule type="cellIs" dxfId="1280" priority="11" stopIfTrue="1" operator="lessThan">
      <formula>#REF!</formula>
    </cfRule>
  </conditionalFormatting>
  <conditionalFormatting sqref="Z27">
    <cfRule type="cellIs" dxfId="1279" priority="10" stopIfTrue="1" operator="lessThan">
      <formula>#REF!</formula>
    </cfRule>
  </conditionalFormatting>
  <conditionalFormatting sqref="AF27">
    <cfRule type="cellIs" dxfId="1278" priority="9" stopIfTrue="1" operator="lessThan">
      <formula>#REF!</formula>
    </cfRule>
  </conditionalFormatting>
  <conditionalFormatting sqref="AG35">
    <cfRule type="cellIs" dxfId="1277" priority="8" stopIfTrue="1" operator="lessThan">
      <formula>#REF!</formula>
    </cfRule>
  </conditionalFormatting>
  <conditionalFormatting sqref="AG39">
    <cfRule type="cellIs" dxfId="1276" priority="7" stopIfTrue="1" operator="lessThan">
      <formula>#REF!</formula>
    </cfRule>
  </conditionalFormatting>
  <conditionalFormatting sqref="AG47">
    <cfRule type="cellIs" dxfId="1275" priority="6" stopIfTrue="1" operator="lessThan">
      <formula>#REF!</formula>
    </cfRule>
  </conditionalFormatting>
  <conditionalFormatting sqref="AG57">
    <cfRule type="cellIs" dxfId="1274" priority="5" stopIfTrue="1" operator="lessThan">
      <formula>#REF!</formula>
    </cfRule>
  </conditionalFormatting>
  <dataValidations count="6">
    <dataValidation type="list" allowBlank="1" showInputMessage="1" showErrorMessage="1" sqref="C13:D14 I13:J13" xr:uid="{00000000-0002-0000-1F00-000002000000}">
      <formula1>$K$11:$K$15</formula1>
    </dataValidation>
    <dataValidation type="list" allowBlank="1" showInputMessage="1" showErrorMessage="1" sqref="F69 AD69 X69 R69 L69" xr:uid="{00000000-0002-0000-1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F00-000004000000}">
      <formula1>$F$9:$F$12</formula1>
    </dataValidation>
    <dataValidation type="list" allowBlank="1" showInputMessage="1" showErrorMessage="1" sqref="C15:D15" xr:uid="{00000000-0002-0000-1F00-000005000000}">
      <formula1>$F$10:$F$15</formula1>
    </dataValidation>
    <dataValidation type="list" allowBlank="1" showInputMessage="1" showErrorMessage="1" sqref="I12:J12 C12:D12" xr:uid="{00000000-0002-0000-1F00-000000000000}">
      <formula1>$B$10:$B$26</formula1>
    </dataValidation>
    <dataValidation type="list" allowBlank="1" showInputMessage="1" showErrorMessage="1" sqref="I11:J11 C11:D11" xr:uid="{00000000-0002-0000-1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G71 Y71 S71 M71 AE71</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 type="list" allowBlank="1" showInputMessage="1" showErrorMessage="1" xr:uid="{00000000-0002-0000-1F00-000009000000}">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273" priority="190" stopIfTrue="1" operator="lessThan">
      <formula>#REF!</formula>
    </cfRule>
  </conditionalFormatting>
  <conditionalFormatting sqref="L27:M27">
    <cfRule type="cellIs" dxfId="1272" priority="189" stopIfTrue="1" operator="lessThan">
      <formula>#REF!</formula>
    </cfRule>
  </conditionalFormatting>
  <conditionalFormatting sqref="R27:S27 AG36:AG37 AG40:AG45 AG48:AG55 AG21:AG33 AG58:AG69">
    <cfRule type="cellIs" dxfId="1271" priority="188" stopIfTrue="1" operator="lessThan">
      <formula>#REF!</formula>
    </cfRule>
  </conditionalFormatting>
  <conditionalFormatting sqref="E29:E33 K22:K27 Q22:Q27 W22:W27 AC22:AC27 E69 K69 W69 AC69">
    <cfRule type="cellIs" dxfId="1270" priority="187" stopIfTrue="1" operator="lessThan">
      <formula>#REF!</formula>
    </cfRule>
  </conditionalFormatting>
  <conditionalFormatting sqref="E36:E37">
    <cfRule type="cellIs" dxfId="1269" priority="186" stopIfTrue="1" operator="lessThan">
      <formula>#REF!</formula>
    </cfRule>
  </conditionalFormatting>
  <conditionalFormatting sqref="E40:E45">
    <cfRule type="cellIs" dxfId="1268" priority="185" stopIfTrue="1" operator="lessThan">
      <formula>#REF!</formula>
    </cfRule>
  </conditionalFormatting>
  <conditionalFormatting sqref="E48:E55">
    <cfRule type="cellIs" dxfId="1267" priority="184" stopIfTrue="1" operator="lessThan">
      <formula>#REF!</formula>
    </cfRule>
  </conditionalFormatting>
  <conditionalFormatting sqref="E58:E68">
    <cfRule type="cellIs" dxfId="1266" priority="183" stopIfTrue="1" operator="lessThan">
      <formula>#REF!</formula>
    </cfRule>
  </conditionalFormatting>
  <conditionalFormatting sqref="K29:K33">
    <cfRule type="cellIs" dxfId="1265" priority="146" stopIfTrue="1" operator="lessThan">
      <formula>#REF!</formula>
    </cfRule>
  </conditionalFormatting>
  <conditionalFormatting sqref="K36:K37">
    <cfRule type="cellIs" dxfId="1264" priority="145" stopIfTrue="1" operator="lessThan">
      <formula>#REF!</formula>
    </cfRule>
  </conditionalFormatting>
  <conditionalFormatting sqref="K40:K45">
    <cfRule type="cellIs" dxfId="1263" priority="144" stopIfTrue="1" operator="lessThan">
      <formula>#REF!</formula>
    </cfRule>
  </conditionalFormatting>
  <conditionalFormatting sqref="K48:K55">
    <cfRule type="cellIs" dxfId="1262" priority="143" stopIfTrue="1" operator="lessThan">
      <formula>#REF!</formula>
    </cfRule>
  </conditionalFormatting>
  <conditionalFormatting sqref="K58:K68">
    <cfRule type="cellIs" dxfId="1261" priority="142" stopIfTrue="1" operator="lessThan">
      <formula>#REF!</formula>
    </cfRule>
  </conditionalFormatting>
  <conditionalFormatting sqref="Q29:Q33">
    <cfRule type="cellIs" dxfId="1260" priority="105" stopIfTrue="1" operator="lessThan">
      <formula>#REF!</formula>
    </cfRule>
  </conditionalFormatting>
  <conditionalFormatting sqref="Q36:Q37">
    <cfRule type="cellIs" dxfId="1259" priority="104" stopIfTrue="1" operator="lessThan">
      <formula>#REF!</formula>
    </cfRule>
  </conditionalFormatting>
  <conditionalFormatting sqref="Q40:Q45">
    <cfRule type="cellIs" dxfId="1258" priority="103" stopIfTrue="1" operator="lessThan">
      <formula>#REF!</formula>
    </cfRule>
  </conditionalFormatting>
  <conditionalFormatting sqref="Q48:Q55">
    <cfRule type="cellIs" dxfId="1257" priority="102" stopIfTrue="1" operator="lessThan">
      <formula>#REF!</formula>
    </cfRule>
  </conditionalFormatting>
  <conditionalFormatting sqref="Q58:Q68">
    <cfRule type="cellIs" dxfId="1256" priority="101" stopIfTrue="1" operator="lessThan">
      <formula>#REF!</formula>
    </cfRule>
  </conditionalFormatting>
  <conditionalFormatting sqref="P69">
    <cfRule type="cellIs" dxfId="1255" priority="99" stopIfTrue="1" operator="lessThan">
      <formula>#REF!</formula>
    </cfRule>
  </conditionalFormatting>
  <conditionalFormatting sqref="X27:Y27">
    <cfRule type="cellIs" dxfId="1254" priority="98" stopIfTrue="1" operator="lessThan">
      <formula>#REF!</formula>
    </cfRule>
  </conditionalFormatting>
  <conditionalFormatting sqref="AD27:AE27">
    <cfRule type="cellIs" dxfId="1253" priority="97" stopIfTrue="1" operator="lessThan">
      <formula>#REF!</formula>
    </cfRule>
  </conditionalFormatting>
  <conditionalFormatting sqref="W29:W33">
    <cfRule type="cellIs" dxfId="1252" priority="95" stopIfTrue="1" operator="lessThan">
      <formula>#REF!</formula>
    </cfRule>
  </conditionalFormatting>
  <conditionalFormatting sqref="W36:W37">
    <cfRule type="cellIs" dxfId="1251" priority="94" stopIfTrue="1" operator="lessThan">
      <formula>#REF!</formula>
    </cfRule>
  </conditionalFormatting>
  <conditionalFormatting sqref="W40:W45">
    <cfRule type="cellIs" dxfId="1250" priority="93" stopIfTrue="1" operator="lessThan">
      <formula>#REF!</formula>
    </cfRule>
  </conditionalFormatting>
  <conditionalFormatting sqref="W48:W55">
    <cfRule type="cellIs" dxfId="1249" priority="92" stopIfTrue="1" operator="lessThan">
      <formula>#REF!</formula>
    </cfRule>
  </conditionalFormatting>
  <conditionalFormatting sqref="W58:W68">
    <cfRule type="cellIs" dxfId="1248" priority="91" stopIfTrue="1" operator="lessThan">
      <formula>#REF!</formula>
    </cfRule>
  </conditionalFormatting>
  <conditionalFormatting sqref="AC29:AC33">
    <cfRule type="cellIs" dxfId="1247" priority="54" stopIfTrue="1" operator="lessThan">
      <formula>#REF!</formula>
    </cfRule>
  </conditionalFormatting>
  <conditionalFormatting sqref="AC36:AC37">
    <cfRule type="cellIs" dxfId="1246" priority="53" stopIfTrue="1" operator="lessThan">
      <formula>#REF!</formula>
    </cfRule>
  </conditionalFormatting>
  <conditionalFormatting sqref="AC40:AC45">
    <cfRule type="cellIs" dxfId="1245" priority="52" stopIfTrue="1" operator="lessThan">
      <formula>#REF!</formula>
    </cfRule>
  </conditionalFormatting>
  <conditionalFormatting sqref="AC48:AC55">
    <cfRule type="cellIs" dxfId="1244" priority="51" stopIfTrue="1" operator="lessThan">
      <formula>#REF!</formula>
    </cfRule>
  </conditionalFormatting>
  <conditionalFormatting sqref="AC58:AC68">
    <cfRule type="cellIs" dxfId="1243" priority="50" stopIfTrue="1" operator="lessThan">
      <formula>#REF!</formula>
    </cfRule>
  </conditionalFormatting>
  <conditionalFormatting sqref="V69">
    <cfRule type="cellIs" dxfId="1242" priority="14" stopIfTrue="1" operator="lessThan">
      <formula>#REF!</formula>
    </cfRule>
  </conditionalFormatting>
  <conditionalFormatting sqref="AB69">
    <cfRule type="cellIs" dxfId="1241" priority="13" stopIfTrue="1" operator="lessThan">
      <formula>#REF!</formula>
    </cfRule>
  </conditionalFormatting>
  <conditionalFormatting sqref="N27">
    <cfRule type="cellIs" dxfId="1240" priority="12" stopIfTrue="1" operator="lessThan">
      <formula>#REF!</formula>
    </cfRule>
  </conditionalFormatting>
  <conditionalFormatting sqref="T27">
    <cfRule type="cellIs" dxfId="1239" priority="11" stopIfTrue="1" operator="lessThan">
      <formula>#REF!</formula>
    </cfRule>
  </conditionalFormatting>
  <conditionalFormatting sqref="Z27">
    <cfRule type="cellIs" dxfId="1238" priority="10" stopIfTrue="1" operator="lessThan">
      <formula>#REF!</formula>
    </cfRule>
  </conditionalFormatting>
  <conditionalFormatting sqref="AF27">
    <cfRule type="cellIs" dxfId="1237" priority="9" stopIfTrue="1" operator="lessThan">
      <formula>#REF!</formula>
    </cfRule>
  </conditionalFormatting>
  <conditionalFormatting sqref="AG35">
    <cfRule type="cellIs" dxfId="1236" priority="8" stopIfTrue="1" operator="lessThan">
      <formula>#REF!</formula>
    </cfRule>
  </conditionalFormatting>
  <conditionalFormatting sqref="AG39">
    <cfRule type="cellIs" dxfId="1235" priority="7" stopIfTrue="1" operator="lessThan">
      <formula>#REF!</formula>
    </cfRule>
  </conditionalFormatting>
  <conditionalFormatting sqref="AG47">
    <cfRule type="cellIs" dxfId="1234" priority="6" stopIfTrue="1" operator="lessThan">
      <formula>#REF!</formula>
    </cfRule>
  </conditionalFormatting>
  <conditionalFormatting sqref="AG57">
    <cfRule type="cellIs" dxfId="1233" priority="5" stopIfTrue="1" operator="lessThan">
      <formula>#REF!</formula>
    </cfRule>
  </conditionalFormatting>
  <dataValidations count="6">
    <dataValidation type="list" allowBlank="1" showInputMessage="1" showErrorMessage="1" sqref="C13:D14 I13:J13" xr:uid="{00000000-0002-0000-2000-000002000000}">
      <formula1>$K$11:$K$15</formula1>
    </dataValidation>
    <dataValidation type="list" allowBlank="1" showInputMessage="1" showErrorMessage="1" sqref="F69 AD69 X69 R69 L69" xr:uid="{00000000-0002-0000-2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000-000004000000}">
      <formula1>$F$9:$F$12</formula1>
    </dataValidation>
    <dataValidation type="list" allowBlank="1" showInputMessage="1" showErrorMessage="1" sqref="C15:D15" xr:uid="{00000000-0002-0000-2000-000005000000}">
      <formula1>$F$10:$F$15</formula1>
    </dataValidation>
    <dataValidation type="list" allowBlank="1" showInputMessage="1" showErrorMessage="1" sqref="I12:J12 C12:D12" xr:uid="{00000000-0002-0000-2000-000000000000}">
      <formula1>$B$10:$B$26</formula1>
    </dataValidation>
    <dataValidation type="list" allowBlank="1" showInputMessage="1" showErrorMessage="1" sqref="I11:J11 C11:D11" xr:uid="{00000000-0002-0000-2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G71 Y71 S71 M71 AE71</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 type="list" allowBlank="1" showInputMessage="1" showErrorMessage="1" xr:uid="{00000000-0002-0000-2000-000009000000}">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232" priority="190" stopIfTrue="1" operator="lessThan">
      <formula>#REF!</formula>
    </cfRule>
  </conditionalFormatting>
  <conditionalFormatting sqref="L27:M27">
    <cfRule type="cellIs" dxfId="1231" priority="189" stopIfTrue="1" operator="lessThan">
      <formula>#REF!</formula>
    </cfRule>
  </conditionalFormatting>
  <conditionalFormatting sqref="R27:S27 AG36:AG37 AG40:AG45 AG48:AG55 AG21:AG33 AG58:AG69">
    <cfRule type="cellIs" dxfId="1230" priority="188" stopIfTrue="1" operator="lessThan">
      <formula>#REF!</formula>
    </cfRule>
  </conditionalFormatting>
  <conditionalFormatting sqref="E29:E33 K22:K27 Q22:Q27 W22:W27 AC22:AC27 E69 K69 W69 AC69">
    <cfRule type="cellIs" dxfId="1229" priority="187" stopIfTrue="1" operator="lessThan">
      <formula>#REF!</formula>
    </cfRule>
  </conditionalFormatting>
  <conditionalFormatting sqref="E36:E37">
    <cfRule type="cellIs" dxfId="1228" priority="186" stopIfTrue="1" operator="lessThan">
      <formula>#REF!</formula>
    </cfRule>
  </conditionalFormatting>
  <conditionalFormatting sqref="E40:E45">
    <cfRule type="cellIs" dxfId="1227" priority="185" stopIfTrue="1" operator="lessThan">
      <formula>#REF!</formula>
    </cfRule>
  </conditionalFormatting>
  <conditionalFormatting sqref="E48:E55">
    <cfRule type="cellIs" dxfId="1226" priority="184" stopIfTrue="1" operator="lessThan">
      <formula>#REF!</formula>
    </cfRule>
  </conditionalFormatting>
  <conditionalFormatting sqref="E58:E68">
    <cfRule type="cellIs" dxfId="1225" priority="183" stopIfTrue="1" operator="lessThan">
      <formula>#REF!</formula>
    </cfRule>
  </conditionalFormatting>
  <conditionalFormatting sqref="K29:K33">
    <cfRule type="cellIs" dxfId="1224" priority="146" stopIfTrue="1" operator="lessThan">
      <formula>#REF!</formula>
    </cfRule>
  </conditionalFormatting>
  <conditionalFormatting sqref="K36:K37">
    <cfRule type="cellIs" dxfId="1223" priority="145" stopIfTrue="1" operator="lessThan">
      <formula>#REF!</formula>
    </cfRule>
  </conditionalFormatting>
  <conditionalFormatting sqref="K40:K45">
    <cfRule type="cellIs" dxfId="1222" priority="144" stopIfTrue="1" operator="lessThan">
      <formula>#REF!</formula>
    </cfRule>
  </conditionalFormatting>
  <conditionalFormatting sqref="K48:K55">
    <cfRule type="cellIs" dxfId="1221" priority="143" stopIfTrue="1" operator="lessThan">
      <formula>#REF!</formula>
    </cfRule>
  </conditionalFormatting>
  <conditionalFormatting sqref="K58:K68">
    <cfRule type="cellIs" dxfId="1220" priority="142" stopIfTrue="1" operator="lessThan">
      <formula>#REF!</formula>
    </cfRule>
  </conditionalFormatting>
  <conditionalFormatting sqref="Q29:Q33">
    <cfRule type="cellIs" dxfId="1219" priority="105" stopIfTrue="1" operator="lessThan">
      <formula>#REF!</formula>
    </cfRule>
  </conditionalFormatting>
  <conditionalFormatting sqref="Q36:Q37">
    <cfRule type="cellIs" dxfId="1218" priority="104" stopIfTrue="1" operator="lessThan">
      <formula>#REF!</formula>
    </cfRule>
  </conditionalFormatting>
  <conditionalFormatting sqref="Q40:Q45">
    <cfRule type="cellIs" dxfId="1217" priority="103" stopIfTrue="1" operator="lessThan">
      <formula>#REF!</formula>
    </cfRule>
  </conditionalFormatting>
  <conditionalFormatting sqref="Q48:Q55">
    <cfRule type="cellIs" dxfId="1216" priority="102" stopIfTrue="1" operator="lessThan">
      <formula>#REF!</formula>
    </cfRule>
  </conditionalFormatting>
  <conditionalFormatting sqref="Q58:Q68">
    <cfRule type="cellIs" dxfId="1215" priority="101" stopIfTrue="1" operator="lessThan">
      <formula>#REF!</formula>
    </cfRule>
  </conditionalFormatting>
  <conditionalFormatting sqref="P69">
    <cfRule type="cellIs" dxfId="1214" priority="99" stopIfTrue="1" operator="lessThan">
      <formula>#REF!</formula>
    </cfRule>
  </conditionalFormatting>
  <conditionalFormatting sqref="X27:Y27">
    <cfRule type="cellIs" dxfId="1213" priority="98" stopIfTrue="1" operator="lessThan">
      <formula>#REF!</formula>
    </cfRule>
  </conditionalFormatting>
  <conditionalFormatting sqref="AD27:AE27">
    <cfRule type="cellIs" dxfId="1212" priority="97" stopIfTrue="1" operator="lessThan">
      <formula>#REF!</formula>
    </cfRule>
  </conditionalFormatting>
  <conditionalFormatting sqref="W29:W33">
    <cfRule type="cellIs" dxfId="1211" priority="95" stopIfTrue="1" operator="lessThan">
      <formula>#REF!</formula>
    </cfRule>
  </conditionalFormatting>
  <conditionalFormatting sqref="W36:W37">
    <cfRule type="cellIs" dxfId="1210" priority="94" stopIfTrue="1" operator="lessThan">
      <formula>#REF!</formula>
    </cfRule>
  </conditionalFormatting>
  <conditionalFormatting sqref="W40:W45">
    <cfRule type="cellIs" dxfId="1209" priority="93" stopIfTrue="1" operator="lessThan">
      <formula>#REF!</formula>
    </cfRule>
  </conditionalFormatting>
  <conditionalFormatting sqref="W48:W55">
    <cfRule type="cellIs" dxfId="1208" priority="92" stopIfTrue="1" operator="lessThan">
      <formula>#REF!</formula>
    </cfRule>
  </conditionalFormatting>
  <conditionalFormatting sqref="W58:W68">
    <cfRule type="cellIs" dxfId="1207" priority="91" stopIfTrue="1" operator="lessThan">
      <formula>#REF!</formula>
    </cfRule>
  </conditionalFormatting>
  <conditionalFormatting sqref="AC29:AC33">
    <cfRule type="cellIs" dxfId="1206" priority="54" stopIfTrue="1" operator="lessThan">
      <formula>#REF!</formula>
    </cfRule>
  </conditionalFormatting>
  <conditionalFormatting sqref="AC36:AC37">
    <cfRule type="cellIs" dxfId="1205" priority="53" stopIfTrue="1" operator="lessThan">
      <formula>#REF!</formula>
    </cfRule>
  </conditionalFormatting>
  <conditionalFormatting sqref="AC40:AC45">
    <cfRule type="cellIs" dxfId="1204" priority="52" stopIfTrue="1" operator="lessThan">
      <formula>#REF!</formula>
    </cfRule>
  </conditionalFormatting>
  <conditionalFormatting sqref="AC48:AC55">
    <cfRule type="cellIs" dxfId="1203" priority="51" stopIfTrue="1" operator="lessThan">
      <formula>#REF!</formula>
    </cfRule>
  </conditionalFormatting>
  <conditionalFormatting sqref="AC58:AC68">
    <cfRule type="cellIs" dxfId="1202" priority="50" stopIfTrue="1" operator="lessThan">
      <formula>#REF!</formula>
    </cfRule>
  </conditionalFormatting>
  <conditionalFormatting sqref="V69">
    <cfRule type="cellIs" dxfId="1201" priority="14" stopIfTrue="1" operator="lessThan">
      <formula>#REF!</formula>
    </cfRule>
  </conditionalFormatting>
  <conditionalFormatting sqref="AB69">
    <cfRule type="cellIs" dxfId="1200" priority="13" stopIfTrue="1" operator="lessThan">
      <formula>#REF!</formula>
    </cfRule>
  </conditionalFormatting>
  <conditionalFormatting sqref="N27">
    <cfRule type="cellIs" dxfId="1199" priority="12" stopIfTrue="1" operator="lessThan">
      <formula>#REF!</formula>
    </cfRule>
  </conditionalFormatting>
  <conditionalFormatting sqref="T27">
    <cfRule type="cellIs" dxfId="1198" priority="11" stopIfTrue="1" operator="lessThan">
      <formula>#REF!</formula>
    </cfRule>
  </conditionalFormatting>
  <conditionalFormatting sqref="Z27">
    <cfRule type="cellIs" dxfId="1197" priority="10" stopIfTrue="1" operator="lessThan">
      <formula>#REF!</formula>
    </cfRule>
  </conditionalFormatting>
  <conditionalFormatting sqref="AF27">
    <cfRule type="cellIs" dxfId="1196" priority="9" stopIfTrue="1" operator="lessThan">
      <formula>#REF!</formula>
    </cfRule>
  </conditionalFormatting>
  <conditionalFormatting sqref="AG35">
    <cfRule type="cellIs" dxfId="1195" priority="8" stopIfTrue="1" operator="lessThan">
      <formula>#REF!</formula>
    </cfRule>
  </conditionalFormatting>
  <conditionalFormatting sqref="AG39">
    <cfRule type="cellIs" dxfId="1194" priority="7" stopIfTrue="1" operator="lessThan">
      <formula>#REF!</formula>
    </cfRule>
  </conditionalFormatting>
  <conditionalFormatting sqref="AG47">
    <cfRule type="cellIs" dxfId="1193" priority="6" stopIfTrue="1" operator="lessThan">
      <formula>#REF!</formula>
    </cfRule>
  </conditionalFormatting>
  <conditionalFormatting sqref="AG57">
    <cfRule type="cellIs" dxfId="1192" priority="5" stopIfTrue="1" operator="lessThan">
      <formula>#REF!</formula>
    </cfRule>
  </conditionalFormatting>
  <dataValidations count="6">
    <dataValidation type="list" allowBlank="1" showInputMessage="1" showErrorMessage="1" sqref="C13:D14 I13:J13" xr:uid="{00000000-0002-0000-2100-000002000000}">
      <formula1>$K$11:$K$15</formula1>
    </dataValidation>
    <dataValidation type="list" allowBlank="1" showInputMessage="1" showErrorMessage="1" sqref="F69 AD69 X69 R69 L69" xr:uid="{00000000-0002-0000-2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100-000004000000}">
      <formula1>$F$9:$F$12</formula1>
    </dataValidation>
    <dataValidation type="list" allowBlank="1" showInputMessage="1" showErrorMessage="1" sqref="C15:D15" xr:uid="{00000000-0002-0000-2100-000005000000}">
      <formula1>$F$10:$F$15</formula1>
    </dataValidation>
    <dataValidation type="list" allowBlank="1" showInputMessage="1" showErrorMessage="1" sqref="I12:J12 C12:D12" xr:uid="{00000000-0002-0000-2100-000000000000}">
      <formula1>$B$10:$B$26</formula1>
    </dataValidation>
    <dataValidation type="list" allowBlank="1" showInputMessage="1" showErrorMessage="1" sqref="I11:J11 C11:D11" xr:uid="{00000000-0002-0000-2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G71 Y71 S71 M71 AE71</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 type="list" allowBlank="1" showInputMessage="1" showErrorMessage="1" xr:uid="{00000000-0002-0000-2100-000009000000}">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191" priority="190" stopIfTrue="1" operator="lessThan">
      <formula>#REF!</formula>
    </cfRule>
  </conditionalFormatting>
  <conditionalFormatting sqref="L27:M27">
    <cfRule type="cellIs" dxfId="1190" priority="189" stopIfTrue="1" operator="lessThan">
      <formula>#REF!</formula>
    </cfRule>
  </conditionalFormatting>
  <conditionalFormatting sqref="R27:S27 AG36:AG37 AG40:AG45 AG48:AG55 AG21:AG33 AG58:AG69">
    <cfRule type="cellIs" dxfId="1189" priority="188" stopIfTrue="1" operator="lessThan">
      <formula>#REF!</formula>
    </cfRule>
  </conditionalFormatting>
  <conditionalFormatting sqref="E29:E33 K22:K27 Q22:Q27 W22:W27 AC22:AC27 E69 K69 W69 AC69">
    <cfRule type="cellIs" dxfId="1188" priority="187" stopIfTrue="1" operator="lessThan">
      <formula>#REF!</formula>
    </cfRule>
  </conditionalFormatting>
  <conditionalFormatting sqref="E36:E37">
    <cfRule type="cellIs" dxfId="1187" priority="186" stopIfTrue="1" operator="lessThan">
      <formula>#REF!</formula>
    </cfRule>
  </conditionalFormatting>
  <conditionalFormatting sqref="E40:E45">
    <cfRule type="cellIs" dxfId="1186" priority="185" stopIfTrue="1" operator="lessThan">
      <formula>#REF!</formula>
    </cfRule>
  </conditionalFormatting>
  <conditionalFormatting sqref="E48:E55">
    <cfRule type="cellIs" dxfId="1185" priority="184" stopIfTrue="1" operator="lessThan">
      <formula>#REF!</formula>
    </cfRule>
  </conditionalFormatting>
  <conditionalFormatting sqref="E58:E68">
    <cfRule type="cellIs" dxfId="1184" priority="183" stopIfTrue="1" operator="lessThan">
      <formula>#REF!</formula>
    </cfRule>
  </conditionalFormatting>
  <conditionalFormatting sqref="K29:K33">
    <cfRule type="cellIs" dxfId="1183" priority="146" stopIfTrue="1" operator="lessThan">
      <formula>#REF!</formula>
    </cfRule>
  </conditionalFormatting>
  <conditionalFormatting sqref="K36:K37">
    <cfRule type="cellIs" dxfId="1182" priority="145" stopIfTrue="1" operator="lessThan">
      <formula>#REF!</formula>
    </cfRule>
  </conditionalFormatting>
  <conditionalFormatting sqref="K40:K45">
    <cfRule type="cellIs" dxfId="1181" priority="144" stopIfTrue="1" operator="lessThan">
      <formula>#REF!</formula>
    </cfRule>
  </conditionalFormatting>
  <conditionalFormatting sqref="K48:K55">
    <cfRule type="cellIs" dxfId="1180" priority="143" stopIfTrue="1" operator="lessThan">
      <formula>#REF!</formula>
    </cfRule>
  </conditionalFormatting>
  <conditionalFormatting sqref="K58:K68">
    <cfRule type="cellIs" dxfId="1179" priority="142" stopIfTrue="1" operator="lessThan">
      <formula>#REF!</formula>
    </cfRule>
  </conditionalFormatting>
  <conditionalFormatting sqref="Q29:Q33">
    <cfRule type="cellIs" dxfId="1178" priority="105" stopIfTrue="1" operator="lessThan">
      <formula>#REF!</formula>
    </cfRule>
  </conditionalFormatting>
  <conditionalFormatting sqref="Q36:Q37">
    <cfRule type="cellIs" dxfId="1177" priority="104" stopIfTrue="1" operator="lessThan">
      <formula>#REF!</formula>
    </cfRule>
  </conditionalFormatting>
  <conditionalFormatting sqref="Q40:Q45">
    <cfRule type="cellIs" dxfId="1176" priority="103" stopIfTrue="1" operator="lessThan">
      <formula>#REF!</formula>
    </cfRule>
  </conditionalFormatting>
  <conditionalFormatting sqref="Q48:Q55">
    <cfRule type="cellIs" dxfId="1175" priority="102" stopIfTrue="1" operator="lessThan">
      <formula>#REF!</formula>
    </cfRule>
  </conditionalFormatting>
  <conditionalFormatting sqref="Q58:Q68">
    <cfRule type="cellIs" dxfId="1174" priority="101" stopIfTrue="1" operator="lessThan">
      <formula>#REF!</formula>
    </cfRule>
  </conditionalFormatting>
  <conditionalFormatting sqref="P69">
    <cfRule type="cellIs" dxfId="1173" priority="99" stopIfTrue="1" operator="lessThan">
      <formula>#REF!</formula>
    </cfRule>
  </conditionalFormatting>
  <conditionalFormatting sqref="X27:Y27">
    <cfRule type="cellIs" dxfId="1172" priority="98" stopIfTrue="1" operator="lessThan">
      <formula>#REF!</formula>
    </cfRule>
  </conditionalFormatting>
  <conditionalFormatting sqref="AD27:AE27">
    <cfRule type="cellIs" dxfId="1171" priority="97" stopIfTrue="1" operator="lessThan">
      <formula>#REF!</formula>
    </cfRule>
  </conditionalFormatting>
  <conditionalFormatting sqref="W29:W33">
    <cfRule type="cellIs" dxfId="1170" priority="95" stopIfTrue="1" operator="lessThan">
      <formula>#REF!</formula>
    </cfRule>
  </conditionalFormatting>
  <conditionalFormatting sqref="W36:W37">
    <cfRule type="cellIs" dxfId="1169" priority="94" stopIfTrue="1" operator="lessThan">
      <formula>#REF!</formula>
    </cfRule>
  </conditionalFormatting>
  <conditionalFormatting sqref="W40:W45">
    <cfRule type="cellIs" dxfId="1168" priority="93" stopIfTrue="1" operator="lessThan">
      <formula>#REF!</formula>
    </cfRule>
  </conditionalFormatting>
  <conditionalFormatting sqref="W48:W55">
    <cfRule type="cellIs" dxfId="1167" priority="92" stopIfTrue="1" operator="lessThan">
      <formula>#REF!</formula>
    </cfRule>
  </conditionalFormatting>
  <conditionalFormatting sqref="W58:W68">
    <cfRule type="cellIs" dxfId="1166" priority="91" stopIfTrue="1" operator="lessThan">
      <formula>#REF!</formula>
    </cfRule>
  </conditionalFormatting>
  <conditionalFormatting sqref="AC29:AC33">
    <cfRule type="cellIs" dxfId="1165" priority="54" stopIfTrue="1" operator="lessThan">
      <formula>#REF!</formula>
    </cfRule>
  </conditionalFormatting>
  <conditionalFormatting sqref="AC36:AC37">
    <cfRule type="cellIs" dxfId="1164" priority="53" stopIfTrue="1" operator="lessThan">
      <formula>#REF!</formula>
    </cfRule>
  </conditionalFormatting>
  <conditionalFormatting sqref="AC40:AC45">
    <cfRule type="cellIs" dxfId="1163" priority="52" stopIfTrue="1" operator="lessThan">
      <formula>#REF!</formula>
    </cfRule>
  </conditionalFormatting>
  <conditionalFormatting sqref="AC48:AC55">
    <cfRule type="cellIs" dxfId="1162" priority="51" stopIfTrue="1" operator="lessThan">
      <formula>#REF!</formula>
    </cfRule>
  </conditionalFormatting>
  <conditionalFormatting sqref="AC58:AC68">
    <cfRule type="cellIs" dxfId="1161" priority="50" stopIfTrue="1" operator="lessThan">
      <formula>#REF!</formula>
    </cfRule>
  </conditionalFormatting>
  <conditionalFormatting sqref="V69">
    <cfRule type="cellIs" dxfId="1160" priority="14" stopIfTrue="1" operator="lessThan">
      <formula>#REF!</formula>
    </cfRule>
  </conditionalFormatting>
  <conditionalFormatting sqref="AB69">
    <cfRule type="cellIs" dxfId="1159" priority="13" stopIfTrue="1" operator="lessThan">
      <formula>#REF!</formula>
    </cfRule>
  </conditionalFormatting>
  <conditionalFormatting sqref="N27">
    <cfRule type="cellIs" dxfId="1158" priority="12" stopIfTrue="1" operator="lessThan">
      <formula>#REF!</formula>
    </cfRule>
  </conditionalFormatting>
  <conditionalFormatting sqref="T27">
    <cfRule type="cellIs" dxfId="1157" priority="11" stopIfTrue="1" operator="lessThan">
      <formula>#REF!</formula>
    </cfRule>
  </conditionalFormatting>
  <conditionalFormatting sqref="Z27">
    <cfRule type="cellIs" dxfId="1156" priority="10" stopIfTrue="1" operator="lessThan">
      <formula>#REF!</formula>
    </cfRule>
  </conditionalFormatting>
  <conditionalFormatting sqref="AF27">
    <cfRule type="cellIs" dxfId="1155" priority="9" stopIfTrue="1" operator="lessThan">
      <formula>#REF!</formula>
    </cfRule>
  </conditionalFormatting>
  <conditionalFormatting sqref="AG35">
    <cfRule type="cellIs" dxfId="1154" priority="8" stopIfTrue="1" operator="lessThan">
      <formula>#REF!</formula>
    </cfRule>
  </conditionalFormatting>
  <conditionalFormatting sqref="AG39">
    <cfRule type="cellIs" dxfId="1153" priority="7" stopIfTrue="1" operator="lessThan">
      <formula>#REF!</formula>
    </cfRule>
  </conditionalFormatting>
  <conditionalFormatting sqref="AG47">
    <cfRule type="cellIs" dxfId="1152" priority="6" stopIfTrue="1" operator="lessThan">
      <formula>#REF!</formula>
    </cfRule>
  </conditionalFormatting>
  <conditionalFormatting sqref="AG57">
    <cfRule type="cellIs" dxfId="1151" priority="5" stopIfTrue="1" operator="lessThan">
      <formula>#REF!</formula>
    </cfRule>
  </conditionalFormatting>
  <dataValidations count="6">
    <dataValidation type="list" allowBlank="1" showInputMessage="1" showErrorMessage="1" sqref="C13:D14 I13:J13" xr:uid="{00000000-0002-0000-2200-000002000000}">
      <formula1>$K$11:$K$15</formula1>
    </dataValidation>
    <dataValidation type="list" allowBlank="1" showInputMessage="1" showErrorMessage="1" sqref="F69 AD69 X69 R69 L69" xr:uid="{00000000-0002-0000-2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200-000004000000}">
      <formula1>$F$9:$F$12</formula1>
    </dataValidation>
    <dataValidation type="list" allowBlank="1" showInputMessage="1" showErrorMessage="1" sqref="C15:D15" xr:uid="{00000000-0002-0000-2200-000005000000}">
      <formula1>$F$10:$F$15</formula1>
    </dataValidation>
    <dataValidation type="list" allowBlank="1" showInputMessage="1" showErrorMessage="1" sqref="I12:J12 C12:D12" xr:uid="{00000000-0002-0000-2200-000000000000}">
      <formula1>$B$10:$B$26</formula1>
    </dataValidation>
    <dataValidation type="list" allowBlank="1" showInputMessage="1" showErrorMessage="1" sqref="I11:J11 C11:D11" xr:uid="{00000000-0002-0000-2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G71 Y71 S71 M71 AE71</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 type="list" allowBlank="1" showInputMessage="1" showErrorMessage="1" xr:uid="{00000000-0002-0000-2200-000009000000}">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9">
    <cfRule type="cellIs" dxfId="1150" priority="190" stopIfTrue="1" operator="lessThan">
      <formula>#REF!</formula>
    </cfRule>
  </conditionalFormatting>
  <conditionalFormatting sqref="L27:M27">
    <cfRule type="cellIs" dxfId="1149" priority="189" stopIfTrue="1" operator="lessThan">
      <formula>#REF!</formula>
    </cfRule>
  </conditionalFormatting>
  <conditionalFormatting sqref="R27:S27 AG36:AG37 AG40:AG45 AG48:AG55 AG21:AG33 AG58:AG69">
    <cfRule type="cellIs" dxfId="1148" priority="188" stopIfTrue="1" operator="lessThan">
      <formula>#REF!</formula>
    </cfRule>
  </conditionalFormatting>
  <conditionalFormatting sqref="E29:E33 K22:K27 Q22:Q27 W22:W27 AC22:AC27 E69 K69 W69 AC69">
    <cfRule type="cellIs" dxfId="1147" priority="187" stopIfTrue="1" operator="lessThan">
      <formula>#REF!</formula>
    </cfRule>
  </conditionalFormatting>
  <conditionalFormatting sqref="E36:E37">
    <cfRule type="cellIs" dxfId="1146" priority="186" stopIfTrue="1" operator="lessThan">
      <formula>#REF!</formula>
    </cfRule>
  </conditionalFormatting>
  <conditionalFormatting sqref="E40:E45">
    <cfRule type="cellIs" dxfId="1145" priority="185" stopIfTrue="1" operator="lessThan">
      <formula>#REF!</formula>
    </cfRule>
  </conditionalFormatting>
  <conditionalFormatting sqref="E48:E55">
    <cfRule type="cellIs" dxfId="1144" priority="184" stopIfTrue="1" operator="lessThan">
      <formula>#REF!</formula>
    </cfRule>
  </conditionalFormatting>
  <conditionalFormatting sqref="E58:E68">
    <cfRule type="cellIs" dxfId="1143" priority="183" stopIfTrue="1" operator="lessThan">
      <formula>#REF!</formula>
    </cfRule>
  </conditionalFormatting>
  <conditionalFormatting sqref="K29:K33">
    <cfRule type="cellIs" dxfId="1142" priority="146" stopIfTrue="1" operator="lessThan">
      <formula>#REF!</formula>
    </cfRule>
  </conditionalFormatting>
  <conditionalFormatting sqref="K36:K37">
    <cfRule type="cellIs" dxfId="1141" priority="145" stopIfTrue="1" operator="lessThan">
      <formula>#REF!</formula>
    </cfRule>
  </conditionalFormatting>
  <conditionalFormatting sqref="K40:K45">
    <cfRule type="cellIs" dxfId="1140" priority="144" stopIfTrue="1" operator="lessThan">
      <formula>#REF!</formula>
    </cfRule>
  </conditionalFormatting>
  <conditionalFormatting sqref="K48:K55">
    <cfRule type="cellIs" dxfId="1139" priority="143" stopIfTrue="1" operator="lessThan">
      <formula>#REF!</formula>
    </cfRule>
  </conditionalFormatting>
  <conditionalFormatting sqref="K58:K68">
    <cfRule type="cellIs" dxfId="1138" priority="142" stopIfTrue="1" operator="lessThan">
      <formula>#REF!</formula>
    </cfRule>
  </conditionalFormatting>
  <conditionalFormatting sqref="Q29:Q33">
    <cfRule type="cellIs" dxfId="1137" priority="105" stopIfTrue="1" operator="lessThan">
      <formula>#REF!</formula>
    </cfRule>
  </conditionalFormatting>
  <conditionalFormatting sqref="Q36:Q37">
    <cfRule type="cellIs" dxfId="1136" priority="104" stopIfTrue="1" operator="lessThan">
      <formula>#REF!</formula>
    </cfRule>
  </conditionalFormatting>
  <conditionalFormatting sqref="Q40:Q45">
    <cfRule type="cellIs" dxfId="1135" priority="103" stopIfTrue="1" operator="lessThan">
      <formula>#REF!</formula>
    </cfRule>
  </conditionalFormatting>
  <conditionalFormatting sqref="Q48:Q55">
    <cfRule type="cellIs" dxfId="1134" priority="102" stopIfTrue="1" operator="lessThan">
      <formula>#REF!</formula>
    </cfRule>
  </conditionalFormatting>
  <conditionalFormatting sqref="Q58:Q68">
    <cfRule type="cellIs" dxfId="1133" priority="101" stopIfTrue="1" operator="lessThan">
      <formula>#REF!</formula>
    </cfRule>
  </conditionalFormatting>
  <conditionalFormatting sqref="P69">
    <cfRule type="cellIs" dxfId="1132" priority="99" stopIfTrue="1" operator="lessThan">
      <formula>#REF!</formula>
    </cfRule>
  </conditionalFormatting>
  <conditionalFormatting sqref="X27:Y27">
    <cfRule type="cellIs" dxfId="1131" priority="98" stopIfTrue="1" operator="lessThan">
      <formula>#REF!</formula>
    </cfRule>
  </conditionalFormatting>
  <conditionalFormatting sqref="AD27:AE27">
    <cfRule type="cellIs" dxfId="1130" priority="97" stopIfTrue="1" operator="lessThan">
      <formula>#REF!</formula>
    </cfRule>
  </conditionalFormatting>
  <conditionalFormatting sqref="W29:W33">
    <cfRule type="cellIs" dxfId="1129" priority="95" stopIfTrue="1" operator="lessThan">
      <formula>#REF!</formula>
    </cfRule>
  </conditionalFormatting>
  <conditionalFormatting sqref="W36:W37">
    <cfRule type="cellIs" dxfId="1128" priority="94" stopIfTrue="1" operator="lessThan">
      <formula>#REF!</formula>
    </cfRule>
  </conditionalFormatting>
  <conditionalFormatting sqref="W40:W45">
    <cfRule type="cellIs" dxfId="1127" priority="93" stopIfTrue="1" operator="lessThan">
      <formula>#REF!</formula>
    </cfRule>
  </conditionalFormatting>
  <conditionalFormatting sqref="W48:W55">
    <cfRule type="cellIs" dxfId="1126" priority="92" stopIfTrue="1" operator="lessThan">
      <formula>#REF!</formula>
    </cfRule>
  </conditionalFormatting>
  <conditionalFormatting sqref="W58:W68">
    <cfRule type="cellIs" dxfId="1125" priority="91" stopIfTrue="1" operator="lessThan">
      <formula>#REF!</formula>
    </cfRule>
  </conditionalFormatting>
  <conditionalFormatting sqref="AC29:AC33">
    <cfRule type="cellIs" dxfId="1124" priority="54" stopIfTrue="1" operator="lessThan">
      <formula>#REF!</formula>
    </cfRule>
  </conditionalFormatting>
  <conditionalFormatting sqref="AC36:AC37">
    <cfRule type="cellIs" dxfId="1123" priority="53" stopIfTrue="1" operator="lessThan">
      <formula>#REF!</formula>
    </cfRule>
  </conditionalFormatting>
  <conditionalFormatting sqref="AC40:AC45">
    <cfRule type="cellIs" dxfId="1122" priority="52" stopIfTrue="1" operator="lessThan">
      <formula>#REF!</formula>
    </cfRule>
  </conditionalFormatting>
  <conditionalFormatting sqref="AC48:AC55">
    <cfRule type="cellIs" dxfId="1121" priority="51" stopIfTrue="1" operator="lessThan">
      <formula>#REF!</formula>
    </cfRule>
  </conditionalFormatting>
  <conditionalFormatting sqref="AC58:AC68">
    <cfRule type="cellIs" dxfId="1120" priority="50" stopIfTrue="1" operator="lessThan">
      <formula>#REF!</formula>
    </cfRule>
  </conditionalFormatting>
  <conditionalFormatting sqref="V69">
    <cfRule type="cellIs" dxfId="1119" priority="14" stopIfTrue="1" operator="lessThan">
      <formula>#REF!</formula>
    </cfRule>
  </conditionalFormatting>
  <conditionalFormatting sqref="AB69">
    <cfRule type="cellIs" dxfId="1118" priority="13" stopIfTrue="1" operator="lessThan">
      <formula>#REF!</formula>
    </cfRule>
  </conditionalFormatting>
  <conditionalFormatting sqref="N27">
    <cfRule type="cellIs" dxfId="1117" priority="12" stopIfTrue="1" operator="lessThan">
      <formula>#REF!</formula>
    </cfRule>
  </conditionalFormatting>
  <conditionalFormatting sqref="T27">
    <cfRule type="cellIs" dxfId="1116" priority="11" stopIfTrue="1" operator="lessThan">
      <formula>#REF!</formula>
    </cfRule>
  </conditionalFormatting>
  <conditionalFormatting sqref="Z27">
    <cfRule type="cellIs" dxfId="1115" priority="10" stopIfTrue="1" operator="lessThan">
      <formula>#REF!</formula>
    </cfRule>
  </conditionalFormatting>
  <conditionalFormatting sqref="AF27">
    <cfRule type="cellIs" dxfId="1114" priority="9" stopIfTrue="1" operator="lessThan">
      <formula>#REF!</formula>
    </cfRule>
  </conditionalFormatting>
  <conditionalFormatting sqref="AG35">
    <cfRule type="cellIs" dxfId="1113" priority="8" stopIfTrue="1" operator="lessThan">
      <formula>#REF!</formula>
    </cfRule>
  </conditionalFormatting>
  <conditionalFormatting sqref="AG39">
    <cfRule type="cellIs" dxfId="1112" priority="7" stopIfTrue="1" operator="lessThan">
      <formula>#REF!</formula>
    </cfRule>
  </conditionalFormatting>
  <conditionalFormatting sqref="AG47">
    <cfRule type="cellIs" dxfId="1111" priority="6" stopIfTrue="1" operator="lessThan">
      <formula>#REF!</formula>
    </cfRule>
  </conditionalFormatting>
  <conditionalFormatting sqref="AG57">
    <cfRule type="cellIs" dxfId="1110" priority="5" stopIfTrue="1" operator="lessThan">
      <formula>#REF!</formula>
    </cfRule>
  </conditionalFormatting>
  <dataValidations count="6">
    <dataValidation type="list" allowBlank="1" showInputMessage="1" showErrorMessage="1" sqref="C13:D14 I13:J13" xr:uid="{00000000-0002-0000-2300-000002000000}">
      <formula1>$K$11:$K$15</formula1>
    </dataValidation>
    <dataValidation type="list" allowBlank="1" showInputMessage="1" showErrorMessage="1" sqref="F69 AD69 X69 R69 L69" xr:uid="{00000000-0002-0000-2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300-000004000000}">
      <formula1>$F$9:$F$12</formula1>
    </dataValidation>
    <dataValidation type="list" allowBlank="1" showInputMessage="1" showErrorMessage="1" sqref="C15:D15" xr:uid="{00000000-0002-0000-2300-000005000000}">
      <formula1>$F$10:$F$15</formula1>
    </dataValidation>
    <dataValidation type="list" allowBlank="1" showInputMessage="1" showErrorMessage="1" sqref="I12:J12 C12:D12" xr:uid="{00000000-0002-0000-2300-000000000000}">
      <formula1>$B$10:$B$26</formula1>
    </dataValidation>
    <dataValidation type="list" allowBlank="1" showInputMessage="1" showErrorMessage="1" sqref="I11:J11 C11:D11" xr:uid="{00000000-0002-0000-2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G71 Y71 S71 M71 AE71</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 type="list" allowBlank="1" showInputMessage="1" showErrorMessage="1" xr:uid="{00000000-0002-0000-2300-000009000000}">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109" priority="190" stopIfTrue="1" operator="lessThan">
      <formula>#REF!</formula>
    </cfRule>
  </conditionalFormatting>
  <conditionalFormatting sqref="L27:M27">
    <cfRule type="cellIs" dxfId="1108" priority="189" stopIfTrue="1" operator="lessThan">
      <formula>#REF!</formula>
    </cfRule>
  </conditionalFormatting>
  <conditionalFormatting sqref="R27:S27 AG36:AG37 AG40:AG45 AG48:AG55 AG21:AG33 AG58:AG69">
    <cfRule type="cellIs" dxfId="1107" priority="188" stopIfTrue="1" operator="lessThan">
      <formula>#REF!</formula>
    </cfRule>
  </conditionalFormatting>
  <conditionalFormatting sqref="E29:E33 K22:K27 Q22:Q27 W22:W27 AC22:AC27 E69 K69 W69 AC69">
    <cfRule type="cellIs" dxfId="1106" priority="187" stopIfTrue="1" operator="lessThan">
      <formula>#REF!</formula>
    </cfRule>
  </conditionalFormatting>
  <conditionalFormatting sqref="E36:E37">
    <cfRule type="cellIs" dxfId="1105" priority="186" stopIfTrue="1" operator="lessThan">
      <formula>#REF!</formula>
    </cfRule>
  </conditionalFormatting>
  <conditionalFormatting sqref="E40:E45">
    <cfRule type="cellIs" dxfId="1104" priority="185" stopIfTrue="1" operator="lessThan">
      <formula>#REF!</formula>
    </cfRule>
  </conditionalFormatting>
  <conditionalFormatting sqref="E48:E55">
    <cfRule type="cellIs" dxfId="1103" priority="184" stopIfTrue="1" operator="lessThan">
      <formula>#REF!</formula>
    </cfRule>
  </conditionalFormatting>
  <conditionalFormatting sqref="E58:E68">
    <cfRule type="cellIs" dxfId="1102" priority="183" stopIfTrue="1" operator="lessThan">
      <formula>#REF!</formula>
    </cfRule>
  </conditionalFormatting>
  <conditionalFormatting sqref="K29:K33">
    <cfRule type="cellIs" dxfId="1101" priority="146" stopIfTrue="1" operator="lessThan">
      <formula>#REF!</formula>
    </cfRule>
  </conditionalFormatting>
  <conditionalFormatting sqref="K36:K37">
    <cfRule type="cellIs" dxfId="1100" priority="145" stopIfTrue="1" operator="lessThan">
      <formula>#REF!</formula>
    </cfRule>
  </conditionalFormatting>
  <conditionalFormatting sqref="K40:K45">
    <cfRule type="cellIs" dxfId="1099" priority="144" stopIfTrue="1" operator="lessThan">
      <formula>#REF!</formula>
    </cfRule>
  </conditionalFormatting>
  <conditionalFormatting sqref="K48:K55">
    <cfRule type="cellIs" dxfId="1098" priority="143" stopIfTrue="1" operator="lessThan">
      <formula>#REF!</formula>
    </cfRule>
  </conditionalFormatting>
  <conditionalFormatting sqref="K58:K68">
    <cfRule type="cellIs" dxfId="1097" priority="142" stopIfTrue="1" operator="lessThan">
      <formula>#REF!</formula>
    </cfRule>
  </conditionalFormatting>
  <conditionalFormatting sqref="Q29:Q33">
    <cfRule type="cellIs" dxfId="1096" priority="105" stopIfTrue="1" operator="lessThan">
      <formula>#REF!</formula>
    </cfRule>
  </conditionalFormatting>
  <conditionalFormatting sqref="Q36:Q37">
    <cfRule type="cellIs" dxfId="1095" priority="104" stopIfTrue="1" operator="lessThan">
      <formula>#REF!</formula>
    </cfRule>
  </conditionalFormatting>
  <conditionalFormatting sqref="Q40:Q45">
    <cfRule type="cellIs" dxfId="1094" priority="103" stopIfTrue="1" operator="lessThan">
      <formula>#REF!</formula>
    </cfRule>
  </conditionalFormatting>
  <conditionalFormatting sqref="Q48:Q55">
    <cfRule type="cellIs" dxfId="1093" priority="102" stopIfTrue="1" operator="lessThan">
      <formula>#REF!</formula>
    </cfRule>
  </conditionalFormatting>
  <conditionalFormatting sqref="Q58:Q68">
    <cfRule type="cellIs" dxfId="1092" priority="101" stopIfTrue="1" operator="lessThan">
      <formula>#REF!</formula>
    </cfRule>
  </conditionalFormatting>
  <conditionalFormatting sqref="P69">
    <cfRule type="cellIs" dxfId="1091" priority="99" stopIfTrue="1" operator="lessThan">
      <formula>#REF!</formula>
    </cfRule>
  </conditionalFormatting>
  <conditionalFormatting sqref="X27:Y27">
    <cfRule type="cellIs" dxfId="1090" priority="98" stopIfTrue="1" operator="lessThan">
      <formula>#REF!</formula>
    </cfRule>
  </conditionalFormatting>
  <conditionalFormatting sqref="AD27:AE27">
    <cfRule type="cellIs" dxfId="1089" priority="97" stopIfTrue="1" operator="lessThan">
      <formula>#REF!</formula>
    </cfRule>
  </conditionalFormatting>
  <conditionalFormatting sqref="W29:W33">
    <cfRule type="cellIs" dxfId="1088" priority="95" stopIfTrue="1" operator="lessThan">
      <formula>#REF!</formula>
    </cfRule>
  </conditionalFormatting>
  <conditionalFormatting sqref="W36:W37">
    <cfRule type="cellIs" dxfId="1087" priority="94" stopIfTrue="1" operator="lessThan">
      <formula>#REF!</formula>
    </cfRule>
  </conditionalFormatting>
  <conditionalFormatting sqref="W40:W45">
    <cfRule type="cellIs" dxfId="1086" priority="93" stopIfTrue="1" operator="lessThan">
      <formula>#REF!</formula>
    </cfRule>
  </conditionalFormatting>
  <conditionalFormatting sqref="W48:W55">
    <cfRule type="cellIs" dxfId="1085" priority="92" stopIfTrue="1" operator="lessThan">
      <formula>#REF!</formula>
    </cfRule>
  </conditionalFormatting>
  <conditionalFormatting sqref="W58:W68">
    <cfRule type="cellIs" dxfId="1084" priority="91" stopIfTrue="1" operator="lessThan">
      <formula>#REF!</formula>
    </cfRule>
  </conditionalFormatting>
  <conditionalFormatting sqref="AC29:AC33">
    <cfRule type="cellIs" dxfId="1083" priority="54" stopIfTrue="1" operator="lessThan">
      <formula>#REF!</formula>
    </cfRule>
  </conditionalFormatting>
  <conditionalFormatting sqref="AC36:AC37">
    <cfRule type="cellIs" dxfId="1082" priority="53" stopIfTrue="1" operator="lessThan">
      <formula>#REF!</formula>
    </cfRule>
  </conditionalFormatting>
  <conditionalFormatting sqref="AC40:AC45">
    <cfRule type="cellIs" dxfId="1081" priority="52" stopIfTrue="1" operator="lessThan">
      <formula>#REF!</formula>
    </cfRule>
  </conditionalFormatting>
  <conditionalFormatting sqref="AC48:AC55">
    <cfRule type="cellIs" dxfId="1080" priority="51" stopIfTrue="1" operator="lessThan">
      <formula>#REF!</formula>
    </cfRule>
  </conditionalFormatting>
  <conditionalFormatting sqref="AC58:AC68">
    <cfRule type="cellIs" dxfId="1079" priority="50" stopIfTrue="1" operator="lessThan">
      <formula>#REF!</formula>
    </cfRule>
  </conditionalFormatting>
  <conditionalFormatting sqref="V69">
    <cfRule type="cellIs" dxfId="1078" priority="14" stopIfTrue="1" operator="lessThan">
      <formula>#REF!</formula>
    </cfRule>
  </conditionalFormatting>
  <conditionalFormatting sqref="AB69">
    <cfRule type="cellIs" dxfId="1077" priority="13" stopIfTrue="1" operator="lessThan">
      <formula>#REF!</formula>
    </cfRule>
  </conditionalFormatting>
  <conditionalFormatting sqref="N27">
    <cfRule type="cellIs" dxfId="1076" priority="12" stopIfTrue="1" operator="lessThan">
      <formula>#REF!</formula>
    </cfRule>
  </conditionalFormatting>
  <conditionalFormatting sqref="T27">
    <cfRule type="cellIs" dxfId="1075" priority="11" stopIfTrue="1" operator="lessThan">
      <formula>#REF!</formula>
    </cfRule>
  </conditionalFormatting>
  <conditionalFormatting sqref="Z27">
    <cfRule type="cellIs" dxfId="1074" priority="10" stopIfTrue="1" operator="lessThan">
      <formula>#REF!</formula>
    </cfRule>
  </conditionalFormatting>
  <conditionalFormatting sqref="AF27">
    <cfRule type="cellIs" dxfId="1073" priority="9" stopIfTrue="1" operator="lessThan">
      <formula>#REF!</formula>
    </cfRule>
  </conditionalFormatting>
  <conditionalFormatting sqref="AG35">
    <cfRule type="cellIs" dxfId="1072" priority="8" stopIfTrue="1" operator="lessThan">
      <formula>#REF!</formula>
    </cfRule>
  </conditionalFormatting>
  <conditionalFormatting sqref="AG39">
    <cfRule type="cellIs" dxfId="1071" priority="7" stopIfTrue="1" operator="lessThan">
      <formula>#REF!</formula>
    </cfRule>
  </conditionalFormatting>
  <conditionalFormatting sqref="AG47">
    <cfRule type="cellIs" dxfId="1070" priority="6" stopIfTrue="1" operator="lessThan">
      <formula>#REF!</formula>
    </cfRule>
  </conditionalFormatting>
  <conditionalFormatting sqref="AG57">
    <cfRule type="cellIs" dxfId="1069" priority="5" stopIfTrue="1" operator="lessThan">
      <formula>#REF!</formula>
    </cfRule>
  </conditionalFormatting>
  <dataValidations count="6">
    <dataValidation type="list" allowBlank="1" showInputMessage="1" showErrorMessage="1" sqref="C13:D14 I13:J13" xr:uid="{00000000-0002-0000-2400-000002000000}">
      <formula1>$K$11:$K$15</formula1>
    </dataValidation>
    <dataValidation type="list" allowBlank="1" showInputMessage="1" showErrorMessage="1" sqref="F69 AD69 X69 R69 L69" xr:uid="{00000000-0002-0000-24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400-000004000000}">
      <formula1>$F$9:$F$12</formula1>
    </dataValidation>
    <dataValidation type="list" allowBlank="1" showInputMessage="1" showErrorMessage="1" sqref="C15:D15" xr:uid="{00000000-0002-0000-2400-000005000000}">
      <formula1>$F$10:$F$15</formula1>
    </dataValidation>
    <dataValidation type="list" allowBlank="1" showInputMessage="1" showErrorMessage="1" sqref="I12:J12 C12:D12" xr:uid="{00000000-0002-0000-2400-000000000000}">
      <formula1>$B$10:$B$26</formula1>
    </dataValidation>
    <dataValidation type="list" allowBlank="1" showInputMessage="1" showErrorMessage="1" sqref="I11:J11 C11:D11" xr:uid="{00000000-0002-0000-2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G71 Y71 S71 M71 AE71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 type="list" allowBlank="1" showInputMessage="1" showErrorMessage="1" xr:uid="{00000000-0002-0000-2400-000009000000}">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68" priority="190" stopIfTrue="1" operator="lessThan">
      <formula>#REF!</formula>
    </cfRule>
  </conditionalFormatting>
  <conditionalFormatting sqref="L27:M27">
    <cfRule type="cellIs" dxfId="1067" priority="189" stopIfTrue="1" operator="lessThan">
      <formula>#REF!</formula>
    </cfRule>
  </conditionalFormatting>
  <conditionalFormatting sqref="R27:S27 AG36:AG37 AG40:AG45 AG48:AG55 AG21:AG33 AG58:AG69">
    <cfRule type="cellIs" dxfId="1066" priority="188" stopIfTrue="1" operator="lessThan">
      <formula>#REF!</formula>
    </cfRule>
  </conditionalFormatting>
  <conditionalFormatting sqref="E29:E33 K22:K27 Q22:Q27 W22:W27 AC22:AC27 E69 K69 W69 AC69">
    <cfRule type="cellIs" dxfId="1065" priority="187" stopIfTrue="1" operator="lessThan">
      <formula>#REF!</formula>
    </cfRule>
  </conditionalFormatting>
  <conditionalFormatting sqref="E36:E37">
    <cfRule type="cellIs" dxfId="1064" priority="186" stopIfTrue="1" operator="lessThan">
      <formula>#REF!</formula>
    </cfRule>
  </conditionalFormatting>
  <conditionalFormatting sqref="E40:E45">
    <cfRule type="cellIs" dxfId="1063" priority="185" stopIfTrue="1" operator="lessThan">
      <formula>#REF!</formula>
    </cfRule>
  </conditionalFormatting>
  <conditionalFormatting sqref="E48:E55">
    <cfRule type="cellIs" dxfId="1062" priority="184" stopIfTrue="1" operator="lessThan">
      <formula>#REF!</formula>
    </cfRule>
  </conditionalFormatting>
  <conditionalFormatting sqref="E58:E68">
    <cfRule type="cellIs" dxfId="1061" priority="183" stopIfTrue="1" operator="lessThan">
      <formula>#REF!</formula>
    </cfRule>
  </conditionalFormatting>
  <conditionalFormatting sqref="K29:K33">
    <cfRule type="cellIs" dxfId="1060" priority="146" stopIfTrue="1" operator="lessThan">
      <formula>#REF!</formula>
    </cfRule>
  </conditionalFormatting>
  <conditionalFormatting sqref="K36:K37">
    <cfRule type="cellIs" dxfId="1059" priority="145" stopIfTrue="1" operator="lessThan">
      <formula>#REF!</formula>
    </cfRule>
  </conditionalFormatting>
  <conditionalFormatting sqref="K40:K45">
    <cfRule type="cellIs" dxfId="1058" priority="144" stopIfTrue="1" operator="lessThan">
      <formula>#REF!</formula>
    </cfRule>
  </conditionalFormatting>
  <conditionalFormatting sqref="K48:K55">
    <cfRule type="cellIs" dxfId="1057" priority="143" stopIfTrue="1" operator="lessThan">
      <formula>#REF!</formula>
    </cfRule>
  </conditionalFormatting>
  <conditionalFormatting sqref="K58:K68">
    <cfRule type="cellIs" dxfId="1056" priority="142" stopIfTrue="1" operator="lessThan">
      <formula>#REF!</formula>
    </cfRule>
  </conditionalFormatting>
  <conditionalFormatting sqref="Q29:Q33">
    <cfRule type="cellIs" dxfId="1055" priority="105" stopIfTrue="1" operator="lessThan">
      <formula>#REF!</formula>
    </cfRule>
  </conditionalFormatting>
  <conditionalFormatting sqref="Q36:Q37">
    <cfRule type="cellIs" dxfId="1054" priority="104" stopIfTrue="1" operator="lessThan">
      <formula>#REF!</formula>
    </cfRule>
  </conditionalFormatting>
  <conditionalFormatting sqref="Q40:Q45">
    <cfRule type="cellIs" dxfId="1053" priority="103" stopIfTrue="1" operator="lessThan">
      <formula>#REF!</formula>
    </cfRule>
  </conditionalFormatting>
  <conditionalFormatting sqref="Q48:Q55">
    <cfRule type="cellIs" dxfId="1052" priority="102" stopIfTrue="1" operator="lessThan">
      <formula>#REF!</formula>
    </cfRule>
  </conditionalFormatting>
  <conditionalFormatting sqref="Q58:Q68">
    <cfRule type="cellIs" dxfId="1051" priority="101" stopIfTrue="1" operator="lessThan">
      <formula>#REF!</formula>
    </cfRule>
  </conditionalFormatting>
  <conditionalFormatting sqref="P69">
    <cfRule type="cellIs" dxfId="1050" priority="99" stopIfTrue="1" operator="lessThan">
      <formula>#REF!</formula>
    </cfRule>
  </conditionalFormatting>
  <conditionalFormatting sqref="X27:Y27">
    <cfRule type="cellIs" dxfId="1049" priority="98" stopIfTrue="1" operator="lessThan">
      <formula>#REF!</formula>
    </cfRule>
  </conditionalFormatting>
  <conditionalFormatting sqref="AD27:AE27">
    <cfRule type="cellIs" dxfId="1048" priority="97" stopIfTrue="1" operator="lessThan">
      <formula>#REF!</formula>
    </cfRule>
  </conditionalFormatting>
  <conditionalFormatting sqref="W29:W33">
    <cfRule type="cellIs" dxfId="1047" priority="95" stopIfTrue="1" operator="lessThan">
      <formula>#REF!</formula>
    </cfRule>
  </conditionalFormatting>
  <conditionalFormatting sqref="W36:W37">
    <cfRule type="cellIs" dxfId="1046" priority="94" stopIfTrue="1" operator="lessThan">
      <formula>#REF!</formula>
    </cfRule>
  </conditionalFormatting>
  <conditionalFormatting sqref="W40:W45">
    <cfRule type="cellIs" dxfId="1045" priority="93" stopIfTrue="1" operator="lessThan">
      <formula>#REF!</formula>
    </cfRule>
  </conditionalFormatting>
  <conditionalFormatting sqref="W48:W55">
    <cfRule type="cellIs" dxfId="1044" priority="92" stopIfTrue="1" operator="lessThan">
      <formula>#REF!</formula>
    </cfRule>
  </conditionalFormatting>
  <conditionalFormatting sqref="W58:W68">
    <cfRule type="cellIs" dxfId="1043" priority="91" stopIfTrue="1" operator="lessThan">
      <formula>#REF!</formula>
    </cfRule>
  </conditionalFormatting>
  <conditionalFormatting sqref="AC29:AC33">
    <cfRule type="cellIs" dxfId="1042" priority="54" stopIfTrue="1" operator="lessThan">
      <formula>#REF!</formula>
    </cfRule>
  </conditionalFormatting>
  <conditionalFormatting sqref="AC36:AC37">
    <cfRule type="cellIs" dxfId="1041" priority="53" stopIfTrue="1" operator="lessThan">
      <formula>#REF!</formula>
    </cfRule>
  </conditionalFormatting>
  <conditionalFormatting sqref="AC40:AC45">
    <cfRule type="cellIs" dxfId="1040" priority="52" stopIfTrue="1" operator="lessThan">
      <formula>#REF!</formula>
    </cfRule>
  </conditionalFormatting>
  <conditionalFormatting sqref="AC48:AC55">
    <cfRule type="cellIs" dxfId="1039" priority="51" stopIfTrue="1" operator="lessThan">
      <formula>#REF!</formula>
    </cfRule>
  </conditionalFormatting>
  <conditionalFormatting sqref="AC58:AC68">
    <cfRule type="cellIs" dxfId="1038" priority="50" stopIfTrue="1" operator="lessThan">
      <formula>#REF!</formula>
    </cfRule>
  </conditionalFormatting>
  <conditionalFormatting sqref="V69">
    <cfRule type="cellIs" dxfId="1037" priority="14" stopIfTrue="1" operator="lessThan">
      <formula>#REF!</formula>
    </cfRule>
  </conditionalFormatting>
  <conditionalFormatting sqref="AB69">
    <cfRule type="cellIs" dxfId="1036" priority="13" stopIfTrue="1" operator="lessThan">
      <formula>#REF!</formula>
    </cfRule>
  </conditionalFormatting>
  <conditionalFormatting sqref="N27">
    <cfRule type="cellIs" dxfId="1035" priority="12" stopIfTrue="1" operator="lessThan">
      <formula>#REF!</formula>
    </cfRule>
  </conditionalFormatting>
  <conditionalFormatting sqref="T27">
    <cfRule type="cellIs" dxfId="1034" priority="11" stopIfTrue="1" operator="lessThan">
      <formula>#REF!</formula>
    </cfRule>
  </conditionalFormatting>
  <conditionalFormatting sqref="Z27">
    <cfRule type="cellIs" dxfId="1033" priority="10" stopIfTrue="1" operator="lessThan">
      <formula>#REF!</formula>
    </cfRule>
  </conditionalFormatting>
  <conditionalFormatting sqref="AF27">
    <cfRule type="cellIs" dxfId="1032" priority="9" stopIfTrue="1" operator="lessThan">
      <formula>#REF!</formula>
    </cfRule>
  </conditionalFormatting>
  <conditionalFormatting sqref="AG35">
    <cfRule type="cellIs" dxfId="1031" priority="8" stopIfTrue="1" operator="lessThan">
      <formula>#REF!</formula>
    </cfRule>
  </conditionalFormatting>
  <conditionalFormatting sqref="AG39">
    <cfRule type="cellIs" dxfId="1030" priority="7" stopIfTrue="1" operator="lessThan">
      <formula>#REF!</formula>
    </cfRule>
  </conditionalFormatting>
  <conditionalFormatting sqref="AG47">
    <cfRule type="cellIs" dxfId="1029" priority="6" stopIfTrue="1" operator="lessThan">
      <formula>#REF!</formula>
    </cfRule>
  </conditionalFormatting>
  <conditionalFormatting sqref="AG57">
    <cfRule type="cellIs" dxfId="1028" priority="5" stopIfTrue="1" operator="lessThan">
      <formula>#REF!</formula>
    </cfRule>
  </conditionalFormatting>
  <dataValidations count="6">
    <dataValidation type="list" allowBlank="1" showInputMessage="1" showErrorMessage="1" sqref="C13:D14 I13:J13" xr:uid="{00000000-0002-0000-2500-000002000000}">
      <formula1>$K$11:$K$15</formula1>
    </dataValidation>
    <dataValidation type="list" allowBlank="1" showInputMessage="1" showErrorMessage="1" sqref="F69 AD69 X69 R69 L69" xr:uid="{00000000-0002-0000-25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500-000004000000}">
      <formula1>$F$9:$F$12</formula1>
    </dataValidation>
    <dataValidation type="list" allowBlank="1" showInputMessage="1" showErrorMessage="1" sqref="C15:D15" xr:uid="{00000000-0002-0000-2500-000005000000}">
      <formula1>$F$10:$F$15</formula1>
    </dataValidation>
    <dataValidation type="list" allowBlank="1" showInputMessage="1" showErrorMessage="1" sqref="I12:J12 C12:D12" xr:uid="{00000000-0002-0000-2500-000000000000}">
      <formula1>$B$10:$B$26</formula1>
    </dataValidation>
    <dataValidation type="list" allowBlank="1" showInputMessage="1" showErrorMessage="1" sqref="I11:J11 C11:D11" xr:uid="{00000000-0002-0000-2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G71 Y71 S71 M71 AE71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 type="list" allowBlank="1" showInputMessage="1" showErrorMessage="1" xr:uid="{00000000-0002-0000-2500-000009000000}">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27" priority="190" stopIfTrue="1" operator="lessThan">
      <formula>#REF!</formula>
    </cfRule>
  </conditionalFormatting>
  <conditionalFormatting sqref="L27:M27">
    <cfRule type="cellIs" dxfId="1026" priority="189" stopIfTrue="1" operator="lessThan">
      <formula>#REF!</formula>
    </cfRule>
  </conditionalFormatting>
  <conditionalFormatting sqref="R27:S27 AG36:AG37 AG40:AG45 AG48:AG55 AG21:AG33 AG58:AG69">
    <cfRule type="cellIs" dxfId="1025" priority="188" stopIfTrue="1" operator="lessThan">
      <formula>#REF!</formula>
    </cfRule>
  </conditionalFormatting>
  <conditionalFormatting sqref="E29:E33 K22:K27 Q22:Q27 W22:W27 AC22:AC27 E69 K69 W69 AC69">
    <cfRule type="cellIs" dxfId="1024" priority="187" stopIfTrue="1" operator="lessThan">
      <formula>#REF!</formula>
    </cfRule>
  </conditionalFormatting>
  <conditionalFormatting sqref="E36:E37">
    <cfRule type="cellIs" dxfId="1023" priority="186" stopIfTrue="1" operator="lessThan">
      <formula>#REF!</formula>
    </cfRule>
  </conditionalFormatting>
  <conditionalFormatting sqref="E40:E45">
    <cfRule type="cellIs" dxfId="1022" priority="185" stopIfTrue="1" operator="lessThan">
      <formula>#REF!</formula>
    </cfRule>
  </conditionalFormatting>
  <conditionalFormatting sqref="E48:E55">
    <cfRule type="cellIs" dxfId="1021" priority="184" stopIfTrue="1" operator="lessThan">
      <formula>#REF!</formula>
    </cfRule>
  </conditionalFormatting>
  <conditionalFormatting sqref="E58:E68">
    <cfRule type="cellIs" dxfId="1020" priority="183" stopIfTrue="1" operator="lessThan">
      <formula>#REF!</formula>
    </cfRule>
  </conditionalFormatting>
  <conditionalFormatting sqref="K29:K33">
    <cfRule type="cellIs" dxfId="1019" priority="146" stopIfTrue="1" operator="lessThan">
      <formula>#REF!</formula>
    </cfRule>
  </conditionalFormatting>
  <conditionalFormatting sqref="K36:K37">
    <cfRule type="cellIs" dxfId="1018" priority="145" stopIfTrue="1" operator="lessThan">
      <formula>#REF!</formula>
    </cfRule>
  </conditionalFormatting>
  <conditionalFormatting sqref="K40:K45">
    <cfRule type="cellIs" dxfId="1017" priority="144" stopIfTrue="1" operator="lessThan">
      <formula>#REF!</formula>
    </cfRule>
  </conditionalFormatting>
  <conditionalFormatting sqref="K48:K55">
    <cfRule type="cellIs" dxfId="1016" priority="143" stopIfTrue="1" operator="lessThan">
      <formula>#REF!</formula>
    </cfRule>
  </conditionalFormatting>
  <conditionalFormatting sqref="K58:K68">
    <cfRule type="cellIs" dxfId="1015" priority="142" stopIfTrue="1" operator="lessThan">
      <formula>#REF!</formula>
    </cfRule>
  </conditionalFormatting>
  <conditionalFormatting sqref="Q29:Q33">
    <cfRule type="cellIs" dxfId="1014" priority="105" stopIfTrue="1" operator="lessThan">
      <formula>#REF!</formula>
    </cfRule>
  </conditionalFormatting>
  <conditionalFormatting sqref="Q36:Q37">
    <cfRule type="cellIs" dxfId="1013" priority="104" stopIfTrue="1" operator="lessThan">
      <formula>#REF!</formula>
    </cfRule>
  </conditionalFormatting>
  <conditionalFormatting sqref="Q40:Q45">
    <cfRule type="cellIs" dxfId="1012" priority="103" stopIfTrue="1" operator="lessThan">
      <formula>#REF!</formula>
    </cfRule>
  </conditionalFormatting>
  <conditionalFormatting sqref="Q48:Q55">
    <cfRule type="cellIs" dxfId="1011" priority="102" stopIfTrue="1" operator="lessThan">
      <formula>#REF!</formula>
    </cfRule>
  </conditionalFormatting>
  <conditionalFormatting sqref="Q58:Q68">
    <cfRule type="cellIs" dxfId="1010" priority="101" stopIfTrue="1" operator="lessThan">
      <formula>#REF!</formula>
    </cfRule>
  </conditionalFormatting>
  <conditionalFormatting sqref="P69">
    <cfRule type="cellIs" dxfId="1009" priority="99" stopIfTrue="1" operator="lessThan">
      <formula>#REF!</formula>
    </cfRule>
  </conditionalFormatting>
  <conditionalFormatting sqref="X27:Y27">
    <cfRule type="cellIs" dxfId="1008" priority="98" stopIfTrue="1" operator="lessThan">
      <formula>#REF!</formula>
    </cfRule>
  </conditionalFormatting>
  <conditionalFormatting sqref="AD27:AE27">
    <cfRule type="cellIs" dxfId="1007" priority="97" stopIfTrue="1" operator="lessThan">
      <formula>#REF!</formula>
    </cfRule>
  </conditionalFormatting>
  <conditionalFormatting sqref="W29:W33">
    <cfRule type="cellIs" dxfId="1006" priority="95" stopIfTrue="1" operator="lessThan">
      <formula>#REF!</formula>
    </cfRule>
  </conditionalFormatting>
  <conditionalFormatting sqref="W36:W37">
    <cfRule type="cellIs" dxfId="1005" priority="94" stopIfTrue="1" operator="lessThan">
      <formula>#REF!</formula>
    </cfRule>
  </conditionalFormatting>
  <conditionalFormatting sqref="W40:W45">
    <cfRule type="cellIs" dxfId="1004" priority="93" stopIfTrue="1" operator="lessThan">
      <formula>#REF!</formula>
    </cfRule>
  </conditionalFormatting>
  <conditionalFormatting sqref="W48:W55">
    <cfRule type="cellIs" dxfId="1003" priority="92" stopIfTrue="1" operator="lessThan">
      <formula>#REF!</formula>
    </cfRule>
  </conditionalFormatting>
  <conditionalFormatting sqref="W58:W68">
    <cfRule type="cellIs" dxfId="1002" priority="91" stopIfTrue="1" operator="lessThan">
      <formula>#REF!</formula>
    </cfRule>
  </conditionalFormatting>
  <conditionalFormatting sqref="AC29:AC33">
    <cfRule type="cellIs" dxfId="1001" priority="54" stopIfTrue="1" operator="lessThan">
      <formula>#REF!</formula>
    </cfRule>
  </conditionalFormatting>
  <conditionalFormatting sqref="AC36:AC37">
    <cfRule type="cellIs" dxfId="1000" priority="53" stopIfTrue="1" operator="lessThan">
      <formula>#REF!</formula>
    </cfRule>
  </conditionalFormatting>
  <conditionalFormatting sqref="AC40:AC45">
    <cfRule type="cellIs" dxfId="999" priority="52" stopIfTrue="1" operator="lessThan">
      <formula>#REF!</formula>
    </cfRule>
  </conditionalFormatting>
  <conditionalFormatting sqref="AC48:AC55">
    <cfRule type="cellIs" dxfId="998" priority="51" stopIfTrue="1" operator="lessThan">
      <formula>#REF!</formula>
    </cfRule>
  </conditionalFormatting>
  <conditionalFormatting sqref="AC58:AC68">
    <cfRule type="cellIs" dxfId="997" priority="50" stopIfTrue="1" operator="lessThan">
      <formula>#REF!</formula>
    </cfRule>
  </conditionalFormatting>
  <conditionalFormatting sqref="V69">
    <cfRule type="cellIs" dxfId="996" priority="14" stopIfTrue="1" operator="lessThan">
      <formula>#REF!</formula>
    </cfRule>
  </conditionalFormatting>
  <conditionalFormatting sqref="AB69">
    <cfRule type="cellIs" dxfId="995" priority="13" stopIfTrue="1" operator="lessThan">
      <formula>#REF!</formula>
    </cfRule>
  </conditionalFormatting>
  <conditionalFormatting sqref="N27">
    <cfRule type="cellIs" dxfId="994" priority="12" stopIfTrue="1" operator="lessThan">
      <formula>#REF!</formula>
    </cfRule>
  </conditionalFormatting>
  <conditionalFormatting sqref="T27">
    <cfRule type="cellIs" dxfId="993" priority="11" stopIfTrue="1" operator="lessThan">
      <formula>#REF!</formula>
    </cfRule>
  </conditionalFormatting>
  <conditionalFormatting sqref="Z27">
    <cfRule type="cellIs" dxfId="992" priority="10" stopIfTrue="1" operator="lessThan">
      <formula>#REF!</formula>
    </cfRule>
  </conditionalFormatting>
  <conditionalFormatting sqref="AF27">
    <cfRule type="cellIs" dxfId="991" priority="9" stopIfTrue="1" operator="lessThan">
      <formula>#REF!</formula>
    </cfRule>
  </conditionalFormatting>
  <conditionalFormatting sqref="AG35">
    <cfRule type="cellIs" dxfId="990" priority="8" stopIfTrue="1" operator="lessThan">
      <formula>#REF!</formula>
    </cfRule>
  </conditionalFormatting>
  <conditionalFormatting sqref="AG39">
    <cfRule type="cellIs" dxfId="989" priority="7" stopIfTrue="1" operator="lessThan">
      <formula>#REF!</formula>
    </cfRule>
  </conditionalFormatting>
  <conditionalFormatting sqref="AG47">
    <cfRule type="cellIs" dxfId="988" priority="6" stopIfTrue="1" operator="lessThan">
      <formula>#REF!</formula>
    </cfRule>
  </conditionalFormatting>
  <conditionalFormatting sqref="AG57">
    <cfRule type="cellIs" dxfId="987" priority="5" stopIfTrue="1" operator="lessThan">
      <formula>#REF!</formula>
    </cfRule>
  </conditionalFormatting>
  <dataValidations count="6">
    <dataValidation type="list" allowBlank="1" showInputMessage="1" showErrorMessage="1" sqref="C13:D14 I13:J13" xr:uid="{00000000-0002-0000-2600-000002000000}">
      <formula1>$K$11:$K$15</formula1>
    </dataValidation>
    <dataValidation type="list" allowBlank="1" showInputMessage="1" showErrorMessage="1" sqref="F69 AD69 X69 R69 L69" xr:uid="{00000000-0002-0000-26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600-000004000000}">
      <formula1>$F$9:$F$12</formula1>
    </dataValidation>
    <dataValidation type="list" allowBlank="1" showInputMessage="1" showErrorMessage="1" sqref="C15:D15" xr:uid="{00000000-0002-0000-2600-000005000000}">
      <formula1>$F$10:$F$15</formula1>
    </dataValidation>
    <dataValidation type="list" allowBlank="1" showInputMessage="1" showErrorMessage="1" sqref="I12:J12 C12:D12" xr:uid="{00000000-0002-0000-2600-000000000000}">
      <formula1>$B$10:$B$26</formula1>
    </dataValidation>
    <dataValidation type="list" allowBlank="1" showInputMessage="1" showErrorMessage="1" sqref="I11:J11 C11:D11" xr:uid="{00000000-0002-0000-2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G71 Y71 S71 M71 AE71</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 type="list" allowBlank="1" showInputMessage="1" showErrorMessage="1" xr:uid="{00000000-0002-0000-2600-00000900000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986" priority="190" stopIfTrue="1" operator="lessThan">
      <formula>#REF!</formula>
    </cfRule>
  </conditionalFormatting>
  <conditionalFormatting sqref="L27:M27">
    <cfRule type="cellIs" dxfId="985" priority="189" stopIfTrue="1" operator="lessThan">
      <formula>#REF!</formula>
    </cfRule>
  </conditionalFormatting>
  <conditionalFormatting sqref="R27:S27 AG36:AG37 AG40:AG45 AG48:AG55 AG21:AG33 AG58:AG69">
    <cfRule type="cellIs" dxfId="984" priority="188" stopIfTrue="1" operator="lessThan">
      <formula>#REF!</formula>
    </cfRule>
  </conditionalFormatting>
  <conditionalFormatting sqref="E29:E33 K22:K27 Q22:Q27 W22:W27 AC22:AC27 E69 K69 W69 AC69">
    <cfRule type="cellIs" dxfId="983" priority="187" stopIfTrue="1" operator="lessThan">
      <formula>#REF!</formula>
    </cfRule>
  </conditionalFormatting>
  <conditionalFormatting sqref="E36:E37">
    <cfRule type="cellIs" dxfId="982" priority="186" stopIfTrue="1" operator="lessThan">
      <formula>#REF!</formula>
    </cfRule>
  </conditionalFormatting>
  <conditionalFormatting sqref="E40:E45">
    <cfRule type="cellIs" dxfId="981" priority="185" stopIfTrue="1" operator="lessThan">
      <formula>#REF!</formula>
    </cfRule>
  </conditionalFormatting>
  <conditionalFormatting sqref="E48:E55">
    <cfRule type="cellIs" dxfId="980" priority="184" stopIfTrue="1" operator="lessThan">
      <formula>#REF!</formula>
    </cfRule>
  </conditionalFormatting>
  <conditionalFormatting sqref="E58:E68">
    <cfRule type="cellIs" dxfId="979" priority="183" stopIfTrue="1" operator="lessThan">
      <formula>#REF!</formula>
    </cfRule>
  </conditionalFormatting>
  <conditionalFormatting sqref="K29:K33">
    <cfRule type="cellIs" dxfId="978" priority="146" stopIfTrue="1" operator="lessThan">
      <formula>#REF!</formula>
    </cfRule>
  </conditionalFormatting>
  <conditionalFormatting sqref="K36:K37">
    <cfRule type="cellIs" dxfId="977" priority="145" stopIfTrue="1" operator="lessThan">
      <formula>#REF!</formula>
    </cfRule>
  </conditionalFormatting>
  <conditionalFormatting sqref="K40:K45">
    <cfRule type="cellIs" dxfId="976" priority="144" stopIfTrue="1" operator="lessThan">
      <formula>#REF!</formula>
    </cfRule>
  </conditionalFormatting>
  <conditionalFormatting sqref="K48:K55">
    <cfRule type="cellIs" dxfId="975" priority="143" stopIfTrue="1" operator="lessThan">
      <formula>#REF!</formula>
    </cfRule>
  </conditionalFormatting>
  <conditionalFormatting sqref="K58:K68">
    <cfRule type="cellIs" dxfId="974" priority="142" stopIfTrue="1" operator="lessThan">
      <formula>#REF!</formula>
    </cfRule>
  </conditionalFormatting>
  <conditionalFormatting sqref="Q29:Q33">
    <cfRule type="cellIs" dxfId="973" priority="105" stopIfTrue="1" operator="lessThan">
      <formula>#REF!</formula>
    </cfRule>
  </conditionalFormatting>
  <conditionalFormatting sqref="Q36:Q37">
    <cfRule type="cellIs" dxfId="972" priority="104" stopIfTrue="1" operator="lessThan">
      <formula>#REF!</formula>
    </cfRule>
  </conditionalFormatting>
  <conditionalFormatting sqref="Q40:Q45">
    <cfRule type="cellIs" dxfId="971" priority="103" stopIfTrue="1" operator="lessThan">
      <formula>#REF!</formula>
    </cfRule>
  </conditionalFormatting>
  <conditionalFormatting sqref="Q48:Q55">
    <cfRule type="cellIs" dxfId="970" priority="102" stopIfTrue="1" operator="lessThan">
      <formula>#REF!</formula>
    </cfRule>
  </conditionalFormatting>
  <conditionalFormatting sqref="Q58:Q68">
    <cfRule type="cellIs" dxfId="969" priority="101" stopIfTrue="1" operator="lessThan">
      <formula>#REF!</formula>
    </cfRule>
  </conditionalFormatting>
  <conditionalFormatting sqref="P69">
    <cfRule type="cellIs" dxfId="968" priority="99" stopIfTrue="1" operator="lessThan">
      <formula>#REF!</formula>
    </cfRule>
  </conditionalFormatting>
  <conditionalFormatting sqref="X27:Y27">
    <cfRule type="cellIs" dxfId="967" priority="98" stopIfTrue="1" operator="lessThan">
      <formula>#REF!</formula>
    </cfRule>
  </conditionalFormatting>
  <conditionalFormatting sqref="AD27:AE27">
    <cfRule type="cellIs" dxfId="966" priority="97" stopIfTrue="1" operator="lessThan">
      <formula>#REF!</formula>
    </cfRule>
  </conditionalFormatting>
  <conditionalFormatting sqref="W29:W33">
    <cfRule type="cellIs" dxfId="965" priority="95" stopIfTrue="1" operator="lessThan">
      <formula>#REF!</formula>
    </cfRule>
  </conditionalFormatting>
  <conditionalFormatting sqref="W36:W37">
    <cfRule type="cellIs" dxfId="964" priority="94" stopIfTrue="1" operator="lessThan">
      <formula>#REF!</formula>
    </cfRule>
  </conditionalFormatting>
  <conditionalFormatting sqref="W40:W45">
    <cfRule type="cellIs" dxfId="963" priority="93" stopIfTrue="1" operator="lessThan">
      <formula>#REF!</formula>
    </cfRule>
  </conditionalFormatting>
  <conditionalFormatting sqref="W48:W55">
    <cfRule type="cellIs" dxfId="962" priority="92" stopIfTrue="1" operator="lessThan">
      <formula>#REF!</formula>
    </cfRule>
  </conditionalFormatting>
  <conditionalFormatting sqref="W58:W68">
    <cfRule type="cellIs" dxfId="961" priority="91" stopIfTrue="1" operator="lessThan">
      <formula>#REF!</formula>
    </cfRule>
  </conditionalFormatting>
  <conditionalFormatting sqref="AC29:AC33">
    <cfRule type="cellIs" dxfId="960" priority="54" stopIfTrue="1" operator="lessThan">
      <formula>#REF!</formula>
    </cfRule>
  </conditionalFormatting>
  <conditionalFormatting sqref="AC36:AC37">
    <cfRule type="cellIs" dxfId="959" priority="53" stopIfTrue="1" operator="lessThan">
      <formula>#REF!</formula>
    </cfRule>
  </conditionalFormatting>
  <conditionalFormatting sqref="AC40:AC45">
    <cfRule type="cellIs" dxfId="958" priority="52" stopIfTrue="1" operator="lessThan">
      <formula>#REF!</formula>
    </cfRule>
  </conditionalFormatting>
  <conditionalFormatting sqref="AC48:AC55">
    <cfRule type="cellIs" dxfId="957" priority="51" stopIfTrue="1" operator="lessThan">
      <formula>#REF!</formula>
    </cfRule>
  </conditionalFormatting>
  <conditionalFormatting sqref="AC58:AC68">
    <cfRule type="cellIs" dxfId="956" priority="50" stopIfTrue="1" operator="lessThan">
      <formula>#REF!</formula>
    </cfRule>
  </conditionalFormatting>
  <conditionalFormatting sqref="V69">
    <cfRule type="cellIs" dxfId="955" priority="14" stopIfTrue="1" operator="lessThan">
      <formula>#REF!</formula>
    </cfRule>
  </conditionalFormatting>
  <conditionalFormatting sqref="AB69">
    <cfRule type="cellIs" dxfId="954" priority="13" stopIfTrue="1" operator="lessThan">
      <formula>#REF!</formula>
    </cfRule>
  </conditionalFormatting>
  <conditionalFormatting sqref="N27">
    <cfRule type="cellIs" dxfId="953" priority="12" stopIfTrue="1" operator="lessThan">
      <formula>#REF!</formula>
    </cfRule>
  </conditionalFormatting>
  <conditionalFormatting sqref="T27">
    <cfRule type="cellIs" dxfId="952" priority="11" stopIfTrue="1" operator="lessThan">
      <formula>#REF!</formula>
    </cfRule>
  </conditionalFormatting>
  <conditionalFormatting sqref="Z27">
    <cfRule type="cellIs" dxfId="951" priority="10" stopIfTrue="1" operator="lessThan">
      <formula>#REF!</formula>
    </cfRule>
  </conditionalFormatting>
  <conditionalFormatting sqref="AF27">
    <cfRule type="cellIs" dxfId="950" priority="9" stopIfTrue="1" operator="lessThan">
      <formula>#REF!</formula>
    </cfRule>
  </conditionalFormatting>
  <conditionalFormatting sqref="AG35">
    <cfRule type="cellIs" dxfId="949" priority="8" stopIfTrue="1" operator="lessThan">
      <formula>#REF!</formula>
    </cfRule>
  </conditionalFormatting>
  <conditionalFormatting sqref="AG39">
    <cfRule type="cellIs" dxfId="948" priority="7" stopIfTrue="1" operator="lessThan">
      <formula>#REF!</formula>
    </cfRule>
  </conditionalFormatting>
  <conditionalFormatting sqref="AG47">
    <cfRule type="cellIs" dxfId="947" priority="6" stopIfTrue="1" operator="lessThan">
      <formula>#REF!</formula>
    </cfRule>
  </conditionalFormatting>
  <conditionalFormatting sqref="AG57">
    <cfRule type="cellIs" dxfId="946" priority="5" stopIfTrue="1" operator="lessThan">
      <formula>#REF!</formula>
    </cfRule>
  </conditionalFormatting>
  <dataValidations count="6">
    <dataValidation type="list" allowBlank="1" showInputMessage="1" showErrorMessage="1" sqref="C13:D14 I13:J13" xr:uid="{00000000-0002-0000-2700-000002000000}">
      <formula1>$K$11:$K$15</formula1>
    </dataValidation>
    <dataValidation type="list" allowBlank="1" showInputMessage="1" showErrorMessage="1" sqref="F69 AD69 X69 R69 L69" xr:uid="{00000000-0002-0000-27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700-000004000000}">
      <formula1>$F$9:$F$12</formula1>
    </dataValidation>
    <dataValidation type="list" allowBlank="1" showInputMessage="1" showErrorMessage="1" sqref="C15:D15" xr:uid="{00000000-0002-0000-2700-000005000000}">
      <formula1>$F$10:$F$15</formula1>
    </dataValidation>
    <dataValidation type="list" allowBlank="1" showInputMessage="1" showErrorMessage="1" sqref="I12:J12 C12:D12" xr:uid="{00000000-0002-0000-2700-000000000000}">
      <formula1>$B$10:$B$26</formula1>
    </dataValidation>
    <dataValidation type="list" allowBlank="1" showInputMessage="1" showErrorMessage="1" sqref="I11:J11 C11:D11" xr:uid="{00000000-0002-0000-2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G71 Y71 S71 M71 AE71</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 type="list" allowBlank="1" showInputMessage="1" showErrorMessage="1" xr:uid="{00000000-0002-0000-2700-00000900000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IFERROR(IF(G191="NON"," ",H21/G21),"")</f>
        <v xml:space="preserve"> </v>
      </c>
      <c r="G21" s="244">
        <f>SUM(G22:G35)</f>
        <v>110</v>
      </c>
      <c r="H21" s="245" t="str">
        <f>(IF(G191="NON"," ",(SUM(H22:H35))))</f>
        <v xml:space="preserve"> </v>
      </c>
      <c r="I21" s="242"/>
      <c r="J21" s="242" t="str">
        <f>L21</f>
        <v xml:space="preserve"> </v>
      </c>
      <c r="K21" s="241"/>
      <c r="L21" s="243" t="str">
        <f>IFERROR(IF(M191="NON"," ",N21/M21),"")</f>
        <v xml:space="preserve"> </v>
      </c>
      <c r="M21" s="244">
        <f>SUM(M22:M35)</f>
        <v>110</v>
      </c>
      <c r="N21" s="245" t="str">
        <f>(IF(M191="NON"," ",(SUM(N22:N35))))</f>
        <v xml:space="preserve"> </v>
      </c>
      <c r="O21" s="242"/>
      <c r="P21" s="242" t="str">
        <f>R21</f>
        <v xml:space="preserve"> </v>
      </c>
      <c r="Q21" s="241"/>
      <c r="R21" s="243" t="str">
        <f>IFERROR(IF(S191="NON"," ",T21/S21),"")</f>
        <v xml:space="preserve"> </v>
      </c>
      <c r="S21" s="244">
        <f>SUM(S22:S35)</f>
        <v>110</v>
      </c>
      <c r="T21" s="245" t="str">
        <f>(IF(S191="NON"," ",(SUM(T22:T35))))</f>
        <v xml:space="preserve"> </v>
      </c>
      <c r="U21" s="242"/>
      <c r="V21" s="242" t="str">
        <f>X21</f>
        <v xml:space="preserve"> </v>
      </c>
      <c r="W21" s="241"/>
      <c r="X21" s="243" t="str">
        <f>IFERROR(IF(Y191="NON"," ",Z21/Y21),"")</f>
        <v xml:space="preserve"> </v>
      </c>
      <c r="Y21" s="244">
        <f>SUM(Y22:Y35)</f>
        <v>110</v>
      </c>
      <c r="Z21" s="245" t="str">
        <f>(IF(Y191="NON"," ",(SUM(Z22:Z35))))</f>
        <v xml:space="preserve"> </v>
      </c>
      <c r="AA21" s="242"/>
      <c r="AB21" s="242" t="str">
        <f>AD21</f>
        <v xml:space="preserve"> </v>
      </c>
      <c r="AC21" s="241"/>
      <c r="AD21" s="243" t="str">
        <f>IFERROR(IF(AE191="NON"," ",AF21/AE21),"")</f>
        <v xml:space="preserve"> </v>
      </c>
      <c r="AE21" s="244">
        <f>SUM(AE22:AE35)</f>
        <v>110</v>
      </c>
      <c r="AF21" s="245" t="str">
        <f>(IF(AE191="NON"," ",(SUM(AF22:AF35))))</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IF(G191="NON","",IF(F22=F9,G22,IF(F22=F10,0,IF(F22=F11,0,IF(F22=F12,"",)))))</f>
        <v/>
      </c>
      <c r="I22" s="242"/>
      <c r="J22" s="242" t="str">
        <f t="shared" ref="J22:J36" si="0">IFERROR(N22/M22,"")</f>
        <v/>
      </c>
      <c r="K22" s="248"/>
      <c r="L22" s="249">
        <v>2</v>
      </c>
      <c r="M22" s="250">
        <f>IF(L22="NE","",Référentiel!I15)</f>
        <v>60</v>
      </c>
      <c r="N22" s="251" t="str">
        <f>IF(M191="NON","",IF(L22=F9,M22,IF(L22=F10,0,IF(L22=F11,0,IF(L22=F12,"",)))))</f>
        <v/>
      </c>
      <c r="O22" s="242"/>
      <c r="P22" s="242" t="str">
        <f>IFERROR(T22/S22,"")</f>
        <v/>
      </c>
      <c r="Q22" s="248"/>
      <c r="R22" s="249">
        <v>2</v>
      </c>
      <c r="S22" s="250">
        <f>IF(R22="NE","",Référentiel!I15)</f>
        <v>60</v>
      </c>
      <c r="T22" s="251" t="str">
        <f>IF(S191="NON","",IF(R22=F9,S22,IF(R22=F10,0,IF(R22=F11,0,IF(R22=F12,"",)))))</f>
        <v/>
      </c>
      <c r="U22" s="252"/>
      <c r="V22" s="242" t="str">
        <f>IFERROR(Z22/Y22,"")</f>
        <v/>
      </c>
      <c r="W22" s="248"/>
      <c r="X22" s="249">
        <v>2</v>
      </c>
      <c r="Y22" s="250">
        <f>IF(X22="NE","",Référentiel!I15)</f>
        <v>60</v>
      </c>
      <c r="Z22" s="251" t="str">
        <f>IF(Y191="NON","",IF(X22=F9,Y22,IF(X22=F10,0,IF(X22=F11,0,IF(X22=F12,"",)))))</f>
        <v/>
      </c>
      <c r="AA22" s="242"/>
      <c r="AB22" s="242" t="str">
        <f>IFERROR(AF22/AE22,"")</f>
        <v/>
      </c>
      <c r="AC22" s="248"/>
      <c r="AD22" s="249">
        <v>2</v>
      </c>
      <c r="AE22" s="250">
        <f>IF(AD22="NE","",Référentiel!I15)</f>
        <v>60</v>
      </c>
      <c r="AF22" s="251" t="str">
        <f>IF(AE191="NON","",IF(AD22=F9,AE22,IF(AD22=F10,0,IF(AD22=F11,0,IF(AD22=F12,"",)))))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85" si="1">IFERROR(H23/G23,"")</f>
        <v/>
      </c>
      <c r="E23" s="248"/>
      <c r="F23" s="249">
        <v>2</v>
      </c>
      <c r="G23" s="250">
        <f>IF(F23="NE","",Référentiel!I16)</f>
        <v>50</v>
      </c>
      <c r="H23" s="251" t="str">
        <f>IF(G191="NON","",IF(F23=F9,G23,IF(F23=F10,0,IF(F23=F11,0,IF(F23=F12,"",)))))</f>
        <v/>
      </c>
      <c r="I23" s="242"/>
      <c r="J23" s="242" t="str">
        <f t="shared" si="0"/>
        <v/>
      </c>
      <c r="K23" s="248"/>
      <c r="L23" s="249">
        <v>2</v>
      </c>
      <c r="M23" s="250">
        <f>IF(L23="NE","",Référentiel!I16)</f>
        <v>50</v>
      </c>
      <c r="N23" s="251" t="str">
        <f>IF(M191="NON","",IF(L23=F9,M23,IF(L23=F10,0,IF(L23=F11,0,IF(L23=F12,"",)))))</f>
        <v/>
      </c>
      <c r="O23" s="242"/>
      <c r="P23" s="242" t="str">
        <f t="shared" ref="P23:P85" si="2">IFERROR(T23/S23,"")</f>
        <v/>
      </c>
      <c r="Q23" s="248"/>
      <c r="R23" s="249">
        <v>2</v>
      </c>
      <c r="S23" s="250">
        <f>IF(R23="NE","",Référentiel!I16)</f>
        <v>50</v>
      </c>
      <c r="T23" s="251" t="str">
        <f>IF(S191="NON","",IF(R23=F9,S23,IF(R23=F10,0,IF(R23=F11,0,IF(R23=F12,"",)))))</f>
        <v/>
      </c>
      <c r="U23" s="252"/>
      <c r="V23" s="242" t="str">
        <f t="shared" ref="V23:V85" si="3">IFERROR(Z23/Y23,"")</f>
        <v/>
      </c>
      <c r="W23" s="248"/>
      <c r="X23" s="249">
        <v>2</v>
      </c>
      <c r="Y23" s="250">
        <f>IF(X23="NE","",Référentiel!I16)</f>
        <v>50</v>
      </c>
      <c r="Z23" s="251" t="str">
        <f>IF(Y191="NON","",IF(X23=F9,Y23,IF(X23=F10,0,IF(X23=F11,0,IF(X23=F12,"",)))))</f>
        <v/>
      </c>
      <c r="AA23" s="242"/>
      <c r="AB23" s="242" t="str">
        <f t="shared" ref="AB23:AB85" si="4">IFERROR(AF23/AE23,"")</f>
        <v/>
      </c>
      <c r="AC23" s="248"/>
      <c r="AD23" s="249">
        <v>2</v>
      </c>
      <c r="AE23" s="250">
        <f>IF(AD23="NE","",Référentiel!I16)</f>
        <v>50</v>
      </c>
      <c r="AF23" s="251" t="str">
        <f>IF(AE191="NON","",IF(AD23=F9,AE23,IF(AD23=F10,0,IF(AD23=F11,0,IF(AD23=F12,"",)))))</f>
        <v/>
      </c>
      <c r="AG23" s="253"/>
      <c r="AH23" s="254" t="str">
        <f t="shared" ref="AH23:AH35" si="5">IFERROR(AVERAGE(H23,N23,T23,Z23,AF23),"")</f>
        <v/>
      </c>
      <c r="AI23" s="255" t="str">
        <f t="shared" ref="AI23:AI35"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IF(G191="NON","",IF(F24=F9,G24,IF(F24=#REF!,(G24/2),IF(F24=F11,0,IF(F24=F12,"",)))))</f>
        <v/>
      </c>
      <c r="I24" s="242"/>
      <c r="J24" s="242" t="str">
        <f t="shared" si="0"/>
        <v/>
      </c>
      <c r="K24" s="248"/>
      <c r="L24" s="249">
        <v>2</v>
      </c>
      <c r="M24" s="250">
        <f>IF(L24="NE","",Référentiel!B17)</f>
        <v>0</v>
      </c>
      <c r="N24" s="251" t="str">
        <f>IF(M191="NON","",IF(L24=F9,M24,IF(L24=#REF!,(M24/2),IF(L24=F11,0,IF(L24=F12,"",)))))</f>
        <v/>
      </c>
      <c r="O24" s="242"/>
      <c r="P24" s="242" t="str">
        <f t="shared" si="2"/>
        <v/>
      </c>
      <c r="Q24" s="248"/>
      <c r="R24" s="249">
        <v>2</v>
      </c>
      <c r="S24" s="250">
        <f>IF(R24="NE","",Référentiel!B17)</f>
        <v>0</v>
      </c>
      <c r="T24" s="251" t="str">
        <f>IF(S191="NON","",IF(R24=F9,S24,IF(R24=#REF!,(S24/2),IF(R24=F11,0,IF(R24=F12,"",)))))</f>
        <v/>
      </c>
      <c r="U24" s="252"/>
      <c r="V24" s="242" t="str">
        <f t="shared" si="3"/>
        <v/>
      </c>
      <c r="W24" s="248"/>
      <c r="X24" s="249">
        <v>2</v>
      </c>
      <c r="Y24" s="250">
        <f>IF(X24="NE","",Référentiel!B17)</f>
        <v>0</v>
      </c>
      <c r="Z24" s="251" t="str">
        <f>IF(Y191="NON","",IF(X24=F9,Y24,IF(X24=#REF!,(Y24/2),IF(X24=F11,0,IF(X24=F12,"",)))))</f>
        <v/>
      </c>
      <c r="AA24" s="242"/>
      <c r="AB24" s="242" t="str">
        <f t="shared" si="4"/>
        <v/>
      </c>
      <c r="AC24" s="248"/>
      <c r="AD24" s="249">
        <v>2</v>
      </c>
      <c r="AE24" s="250">
        <f>IF(AD24="NE","",Référentiel!B17)</f>
        <v>0</v>
      </c>
      <c r="AF24" s="251" t="str">
        <f>IF(AE191="NON","",IF(AD24=F9,AE24,IF(AD24=#REF!,(AE24/2),IF(AD24=F11,0,IF(AD24=F12,"",)))))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IF(G191="NON","",IF(F25=F9,G25,IF(F25=#REF!,(G25/2),IF(F25=F11,0,IF(F25=F12,"",)))))</f>
        <v/>
      </c>
      <c r="I25" s="242"/>
      <c r="J25" s="242" t="str">
        <f t="shared" si="0"/>
        <v/>
      </c>
      <c r="K25" s="248"/>
      <c r="L25" s="249">
        <v>2</v>
      </c>
      <c r="M25" s="250">
        <f>IF(L25="NE","",Référentiel!B18)</f>
        <v>0</v>
      </c>
      <c r="N25" s="251" t="str">
        <f>IF(M191="NON","",IF(L25=F9,M25,IF(L25=#REF!,(M25/2),IF(L25=F11,0,IF(L25=F12,"",)))))</f>
        <v/>
      </c>
      <c r="O25" s="242"/>
      <c r="P25" s="242" t="str">
        <f t="shared" si="2"/>
        <v/>
      </c>
      <c r="Q25" s="248"/>
      <c r="R25" s="249">
        <v>2</v>
      </c>
      <c r="S25" s="250">
        <f>IF(R25="NE","",Référentiel!B18)</f>
        <v>0</v>
      </c>
      <c r="T25" s="251" t="str">
        <f>IF(S191="NON","",IF(R25=F9,S25,IF(R25=#REF!,(S25/2),IF(R25=F11,0,IF(R25=F12,"",)))))</f>
        <v/>
      </c>
      <c r="U25" s="252"/>
      <c r="V25" s="242" t="str">
        <f t="shared" si="3"/>
        <v/>
      </c>
      <c r="W25" s="248"/>
      <c r="X25" s="249">
        <v>2</v>
      </c>
      <c r="Y25" s="250">
        <f>IF(X25="NE","",Référentiel!B18)</f>
        <v>0</v>
      </c>
      <c r="Z25" s="251" t="str">
        <f>IF(Y191="NON","",IF(X25=F9,Y25,IF(X25=#REF!,(Y25/2),IF(X25=F11,0,IF(X25=F12,"",)))))</f>
        <v/>
      </c>
      <c r="AA25" s="242"/>
      <c r="AB25" s="242" t="str">
        <f t="shared" si="4"/>
        <v/>
      </c>
      <c r="AC25" s="248"/>
      <c r="AD25" s="249">
        <v>2</v>
      </c>
      <c r="AE25" s="250">
        <f>IF(AD25="NE","",Référentiel!B18)</f>
        <v>0</v>
      </c>
      <c r="AF25" s="251" t="str">
        <f>IF(AE191="NON","",IF(AD25=F9,AE25,IF(AD25=#REF!,(AE25/2),IF(AD25=F11,0,IF(AD25=F12,"",)))))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IF(G191="NON","",IF(F9=F9,G26,IF(F9=#REF!,(G26/2),IF(F9=F11,0,IF(F9=F12,"",)))))</f>
        <v/>
      </c>
      <c r="I26" s="242"/>
      <c r="J26" s="242" t="str">
        <f t="shared" si="0"/>
        <v/>
      </c>
      <c r="K26" s="248"/>
      <c r="L26" s="249">
        <v>2</v>
      </c>
      <c r="M26" s="250">
        <f>IF(L26="NE","",Référentiel!B19)</f>
        <v>0</v>
      </c>
      <c r="N26" s="251" t="str">
        <f>IF(M191="NON","",IF(F9=F9,M26,IF(F9=#REF!,(M26/2),IF(F9=F11,0,IF(F9=F12,"",)))))</f>
        <v/>
      </c>
      <c r="O26" s="242"/>
      <c r="P26" s="242" t="str">
        <f>IFERROR(T26/S26,"")</f>
        <v/>
      </c>
      <c r="Q26" s="248"/>
      <c r="R26" s="249">
        <v>2</v>
      </c>
      <c r="S26" s="250">
        <f>IF(R26="NE","",Référentiel!B19)</f>
        <v>0</v>
      </c>
      <c r="T26" s="251" t="str">
        <f>IF(S191="NON","",IF(F9=F9,S26,IF(F9=#REF!,(S26/2),IF(F9=F11,0,IF(F9=F12,"",)))))</f>
        <v/>
      </c>
      <c r="U26" s="252"/>
      <c r="V26" s="242" t="str">
        <f t="shared" si="3"/>
        <v/>
      </c>
      <c r="W26" s="248"/>
      <c r="X26" s="249">
        <v>2</v>
      </c>
      <c r="Y26" s="250">
        <f>IF(X26="NE","",Référentiel!B19)</f>
        <v>0</v>
      </c>
      <c r="Z26" s="251" t="str">
        <f>IF(Y191="NON","",IF(F9=F9,Y26,IF(F9=#REF!,(Y26/2),IF(F9=F11,0,IF(F9=F12,"",)))))</f>
        <v/>
      </c>
      <c r="AA26" s="242"/>
      <c r="AB26" s="242" t="str">
        <f t="shared" si="4"/>
        <v/>
      </c>
      <c r="AC26" s="248"/>
      <c r="AD26" s="249">
        <v>2</v>
      </c>
      <c r="AE26" s="250">
        <f>IF(AD26="NE","",Référentiel!B19)</f>
        <v>0</v>
      </c>
      <c r="AF26" s="251" t="str">
        <f>IF(AE191="NON","",IF(F9=F9,AE26,IF(F9=#REF!,(AE26/2),IF(F9=F11,0,IF(F9=F12,"",)))))</f>
        <v/>
      </c>
      <c r="AG26" s="253"/>
      <c r="AH26" s="254" t="str">
        <f t="shared" si="5"/>
        <v/>
      </c>
      <c r="AI26" s="255" t="str">
        <f t="shared" si="6"/>
        <v/>
      </c>
      <c r="AP26" s="197"/>
    </row>
    <row r="27" spans="1:42" ht="18" hidden="1" x14ac:dyDescent="0.25">
      <c r="A27" s="257"/>
      <c r="B27" s="247" t="e">
        <f>Référentiel!#REF!</f>
        <v>#REF!</v>
      </c>
      <c r="D27" s="242" t="str">
        <f t="shared" si="1"/>
        <v/>
      </c>
      <c r="E27" s="248"/>
      <c r="F27" s="249">
        <v>2</v>
      </c>
      <c r="G27" s="250">
        <f>IF(F27="NE","",Référentiel!B20)</f>
        <v>0</v>
      </c>
      <c r="H27" s="251" t="str">
        <f>IF(G191="NON","",IF(F27=F9,G27,IF(F27=#REF!,(G27/2),IF(F27=F11,0,IF(F27=F12,"",)))))</f>
        <v/>
      </c>
      <c r="I27" s="242"/>
      <c r="J27" s="242" t="str">
        <f t="shared" si="0"/>
        <v/>
      </c>
      <c r="K27" s="248"/>
      <c r="L27" s="249">
        <v>2</v>
      </c>
      <c r="M27" s="250">
        <f>IF(L27="NE","",Référentiel!B20)</f>
        <v>0</v>
      </c>
      <c r="N27" s="251" t="str">
        <f>IF(M191="NON","",IF(L27=F9,M27,IF(L27=#REF!,(M27/2),IF(L27=F11,0,IF(L27=F12,"",)))))</f>
        <v/>
      </c>
      <c r="O27" s="242"/>
      <c r="P27" s="242" t="str">
        <f t="shared" si="2"/>
        <v/>
      </c>
      <c r="Q27" s="248"/>
      <c r="R27" s="249">
        <v>2</v>
      </c>
      <c r="S27" s="250">
        <f>IF(R27="NE","",Référentiel!B20)</f>
        <v>0</v>
      </c>
      <c r="T27" s="251" t="str">
        <f>IF(S191="NON","",IF(R27=F9,S27,IF(R27=#REF!,(S27/2),IF(R27=F11,0,IF(R27=F12,"",)))))</f>
        <v/>
      </c>
      <c r="U27" s="252"/>
      <c r="V27" s="242" t="str">
        <f t="shared" si="3"/>
        <v/>
      </c>
      <c r="W27" s="248"/>
      <c r="X27" s="249">
        <v>2</v>
      </c>
      <c r="Y27" s="250">
        <f>IF(X27="NE","",Référentiel!B20)</f>
        <v>0</v>
      </c>
      <c r="Z27" s="251" t="str">
        <f>IF(Y191="NON","",IF(X27=F9,Y27,IF(X27=#REF!,(Y27/2),IF(X27=F11,0,IF(X27=F12,"",)))))</f>
        <v/>
      </c>
      <c r="AA27" s="242"/>
      <c r="AB27" s="242" t="str">
        <f t="shared" si="4"/>
        <v/>
      </c>
      <c r="AC27" s="248"/>
      <c r="AD27" s="249">
        <v>2</v>
      </c>
      <c r="AE27" s="250">
        <f>IF(AD27="NE","",Référentiel!B20)</f>
        <v>0</v>
      </c>
      <c r="AF27" s="251" t="str">
        <f>IF(AE191="NON","",IF(AD27=F9,AE27,IF(AD27=#REF!,(AE27/2),IF(AD27=F11,0,IF(AD27=F12,"",)))))</f>
        <v/>
      </c>
      <c r="AG27" s="253"/>
      <c r="AH27" s="254" t="str">
        <f t="shared" si="5"/>
        <v/>
      </c>
      <c r="AI27" s="255" t="str">
        <f t="shared" si="6"/>
        <v/>
      </c>
      <c r="AP27" s="197"/>
    </row>
    <row r="28" spans="1:42" ht="18" hidden="1" x14ac:dyDescent="0.25">
      <c r="A28" s="257"/>
      <c r="B28" s="247" t="e">
        <f>Référentiel!#REF!</f>
        <v>#REF!</v>
      </c>
      <c r="D28" s="242" t="str">
        <f t="shared" si="1"/>
        <v/>
      </c>
      <c r="E28" s="248"/>
      <c r="F28" s="249">
        <v>2</v>
      </c>
      <c r="G28" s="250">
        <f>IF(F28="NE","",Référentiel!B21)</f>
        <v>0</v>
      </c>
      <c r="H28" s="251" t="str">
        <f>IF(G191="NON","",IF(F28=F9,G28,IF(F28=#REF!,(G28/2),IF(F28=F11,0,IF(F28=F12,"",)))))</f>
        <v/>
      </c>
      <c r="I28" s="242"/>
      <c r="J28" s="242" t="str">
        <f t="shared" si="0"/>
        <v/>
      </c>
      <c r="K28" s="248"/>
      <c r="L28" s="249">
        <v>2</v>
      </c>
      <c r="M28" s="250">
        <f>IF(L28="NE","",Référentiel!B21)</f>
        <v>0</v>
      </c>
      <c r="N28" s="251" t="str">
        <f>IF(M191="NON","",IF(L28=F9,M28,IF(L28=#REF!,(M28/2),IF(L28=F11,0,IF(L28=F12,"",)))))</f>
        <v/>
      </c>
      <c r="O28" s="242"/>
      <c r="P28" s="242" t="str">
        <f t="shared" si="2"/>
        <v/>
      </c>
      <c r="Q28" s="248"/>
      <c r="R28" s="249">
        <v>2</v>
      </c>
      <c r="S28" s="250">
        <f>IF(R28="NE","",Référentiel!B21)</f>
        <v>0</v>
      </c>
      <c r="T28" s="251" t="str">
        <f>IF(S191="NON","",IF(R28=F9,S28,IF(R28=#REF!,(S28/2),IF(R28=F11,0,IF(R28=R12,"",)))))</f>
        <v/>
      </c>
      <c r="U28" s="252"/>
      <c r="V28" s="242" t="str">
        <f t="shared" si="3"/>
        <v/>
      </c>
      <c r="W28" s="248"/>
      <c r="X28" s="249">
        <v>2</v>
      </c>
      <c r="Y28" s="250">
        <f>IF(X28="NE","",Référentiel!B21)</f>
        <v>0</v>
      </c>
      <c r="Z28" s="251" t="str">
        <f>IF(Y191="NON","",IF(X28=F9,Y28,IF(X28=#REF!,(Y28/2),IF(X28=F11,0,IF(X28=F12,"",)))))</f>
        <v/>
      </c>
      <c r="AA28" s="242"/>
      <c r="AB28" s="242" t="str">
        <f t="shared" si="4"/>
        <v/>
      </c>
      <c r="AC28" s="248"/>
      <c r="AD28" s="249">
        <v>2</v>
      </c>
      <c r="AE28" s="250">
        <f>IF(AD28="NE","",Référentiel!B21)</f>
        <v>0</v>
      </c>
      <c r="AF28" s="251" t="str">
        <f>IF(AE191="NON","",IF(AD28=F9,AE28,IF(AD28=#REF!,(AE28/2),IF(AD28=F11,0,IF(AD28=F12,"",)))))</f>
        <v/>
      </c>
      <c r="AG28" s="253"/>
      <c r="AH28" s="254" t="str">
        <f t="shared" si="5"/>
        <v/>
      </c>
      <c r="AI28" s="255" t="str">
        <f t="shared" si="6"/>
        <v/>
      </c>
      <c r="AP28" s="197"/>
    </row>
    <row r="29" spans="1:42" ht="18" hidden="1" x14ac:dyDescent="0.25">
      <c r="A29" s="257"/>
      <c r="B29" s="247" t="e">
        <f>Référentiel!#REF!</f>
        <v>#REF!</v>
      </c>
      <c r="D29" s="242" t="str">
        <f t="shared" si="1"/>
        <v/>
      </c>
      <c r="E29" s="248"/>
      <c r="F29" s="249">
        <v>2</v>
      </c>
      <c r="G29" s="250">
        <f>IF(F29="NE","",Référentiel!B22)</f>
        <v>0</v>
      </c>
      <c r="H29" s="251" t="str">
        <f>IF(G191="NON","",IF(F29=F9,G29,IF(F29=#REF!,(G29/2),IF(F29=F11,0,IF(F29=F12,"",)))))</f>
        <v/>
      </c>
      <c r="I29" s="242"/>
      <c r="J29" s="242" t="str">
        <f t="shared" si="0"/>
        <v/>
      </c>
      <c r="K29" s="248"/>
      <c r="L29" s="249">
        <v>2</v>
      </c>
      <c r="M29" s="250">
        <f>IF(L29="NE","",Référentiel!B22)</f>
        <v>0</v>
      </c>
      <c r="N29" s="251" t="str">
        <f>IF(M191="NON","",IF(L29=F9,M29,IF(L29=#REF!,(M29/2),IF(L29=F11,0,IF(L29=F12,"",)))))</f>
        <v/>
      </c>
      <c r="O29" s="242"/>
      <c r="P29" s="242" t="str">
        <f t="shared" si="2"/>
        <v/>
      </c>
      <c r="Q29" s="248"/>
      <c r="R29" s="249">
        <v>2</v>
      </c>
      <c r="S29" s="250">
        <f>IF(R29="NE","",Référentiel!B22)</f>
        <v>0</v>
      </c>
      <c r="T29" s="251" t="str">
        <f>IF(S191="NON","",IF(R29=F9,S29,IF(R29=#REF!,(S29/2),IF(R29=F11,0,IF(R29=F12,"",)))))</f>
        <v/>
      </c>
      <c r="U29" s="252"/>
      <c r="V29" s="242" t="str">
        <f t="shared" si="3"/>
        <v/>
      </c>
      <c r="W29" s="248"/>
      <c r="X29" s="249">
        <v>2</v>
      </c>
      <c r="Y29" s="250">
        <f>IF(X29="NE","",Référentiel!B22)</f>
        <v>0</v>
      </c>
      <c r="Z29" s="251" t="str">
        <f>IF(Y191="NON","",IF(X29=F9,Y29,IF(X29=#REF!,(Y29/2),IF(X29=F11,0,IF(X29=F12,"",)))))</f>
        <v/>
      </c>
      <c r="AA29" s="242"/>
      <c r="AB29" s="242" t="str">
        <f t="shared" si="4"/>
        <v/>
      </c>
      <c r="AC29" s="248"/>
      <c r="AD29" s="249">
        <v>2</v>
      </c>
      <c r="AE29" s="250">
        <f>IF(AD29="NE","",Référentiel!B22)</f>
        <v>0</v>
      </c>
      <c r="AF29" s="251" t="str">
        <f>IF(AE191="NON","",IF(AD29=F9,AE29,IF(AD29=#REF!,(AE29/2),IF(AD29=F11,0,IF(AD29=F12,"",)))))</f>
        <v/>
      </c>
      <c r="AG29" s="253"/>
      <c r="AH29" s="254" t="str">
        <f t="shared" si="5"/>
        <v/>
      </c>
      <c r="AI29" s="255" t="str">
        <f>IFERROR(AVERAGE(D29,J29,P29,V29,AB29),"")</f>
        <v/>
      </c>
      <c r="AP29" s="197"/>
    </row>
    <row r="30" spans="1:42" ht="18" hidden="1" x14ac:dyDescent="0.25">
      <c r="A30" s="257"/>
      <c r="B30" s="247" t="e">
        <f>Référentiel!#REF!</f>
        <v>#REF!</v>
      </c>
      <c r="D30" s="242" t="str">
        <f t="shared" si="1"/>
        <v/>
      </c>
      <c r="E30" s="248"/>
      <c r="F30" s="249">
        <v>2</v>
      </c>
      <c r="G30" s="250">
        <f>IF(F30="NE","",Référentiel!B23)</f>
        <v>0</v>
      </c>
      <c r="H30" s="251" t="str">
        <f>IF(G191="NON","",IF(F30=F9,G30,IF(F30=#REF!,(G30/2),IF(F30=F11,0,IF(F30=F12,"",)))))</f>
        <v/>
      </c>
      <c r="I30" s="242"/>
      <c r="J30" s="242" t="str">
        <f t="shared" si="0"/>
        <v/>
      </c>
      <c r="K30" s="248"/>
      <c r="L30" s="249">
        <v>2</v>
      </c>
      <c r="M30" s="250">
        <f>IF(L30="NE","",Référentiel!B23)</f>
        <v>0</v>
      </c>
      <c r="N30" s="251" t="str">
        <f>IF(M191="NON","",IF(L30=F9,M30,IF(L30=#REF!,(M30/2),IF(L30=F11,0,IF(L30=F12,"",)))))</f>
        <v/>
      </c>
      <c r="O30" s="242"/>
      <c r="P30" s="242" t="str">
        <f t="shared" si="2"/>
        <v/>
      </c>
      <c r="Q30" s="248"/>
      <c r="R30" s="249">
        <v>2</v>
      </c>
      <c r="S30" s="250">
        <f>IF(R30="NE","",Référentiel!B23)</f>
        <v>0</v>
      </c>
      <c r="T30" s="251" t="str">
        <f>IF(S191="NON","",IF(R30=F9,S30,IF(R30=#REF!,(S30/2),IF(R30=F11,0,IF(R30=F12,"",)))))</f>
        <v/>
      </c>
      <c r="U30" s="252"/>
      <c r="V30" s="242" t="str">
        <f t="shared" si="3"/>
        <v/>
      </c>
      <c r="W30" s="248"/>
      <c r="X30" s="249">
        <v>2</v>
      </c>
      <c r="Y30" s="250">
        <f>IF(X30="NE","",Référentiel!B23)</f>
        <v>0</v>
      </c>
      <c r="Z30" s="251" t="str">
        <f>IF(Y191="NON","",IF(X30=F9,Y30,IF(X30=#REF!,(Y30/2),IF(X30=F11,0,IF(X30=F12,"",)))))</f>
        <v/>
      </c>
      <c r="AA30" s="242"/>
      <c r="AB30" s="242" t="str">
        <f t="shared" si="4"/>
        <v/>
      </c>
      <c r="AC30" s="248"/>
      <c r="AD30" s="249">
        <v>2</v>
      </c>
      <c r="AE30" s="250">
        <f>IF(AD30="NE","",Référentiel!B23)</f>
        <v>0</v>
      </c>
      <c r="AF30" s="251" t="str">
        <f>IF(AE191="NON","",IF(AD30=F9,AE30,IF(AD30=#REF!,(AE30/2),IF(AD30=F11,0,IF(AD30=F12,"",)))))</f>
        <v/>
      </c>
      <c r="AG30" s="253"/>
      <c r="AH30" s="254" t="str">
        <f t="shared" si="5"/>
        <v/>
      </c>
      <c r="AI30" s="255" t="str">
        <f t="shared" si="6"/>
        <v/>
      </c>
      <c r="AP30" s="197"/>
    </row>
    <row r="31" spans="1:42" ht="18" hidden="1" x14ac:dyDescent="0.25">
      <c r="A31" s="257"/>
      <c r="B31" s="247" t="e">
        <f>Référentiel!#REF!</f>
        <v>#REF!</v>
      </c>
      <c r="D31" s="242" t="str">
        <f t="shared" si="1"/>
        <v/>
      </c>
      <c r="E31" s="248"/>
      <c r="F31" s="249">
        <v>2</v>
      </c>
      <c r="G31" s="250">
        <f>IF(F31="NE","",Référentiel!B24)</f>
        <v>0</v>
      </c>
      <c r="H31" s="251" t="str">
        <f>IF(G191="NON","",IF(F31=F9,G31,IF(F31=#REF!,(G31/2),IF(F11=F12,0,IF(F31=F12,"",)))))</f>
        <v/>
      </c>
      <c r="I31" s="242"/>
      <c r="J31" s="242" t="str">
        <f t="shared" si="0"/>
        <v/>
      </c>
      <c r="K31" s="248"/>
      <c r="L31" s="249">
        <v>2</v>
      </c>
      <c r="M31" s="250">
        <f>IF(L31="NE","",Référentiel!B24)</f>
        <v>0</v>
      </c>
      <c r="N31" s="251" t="str">
        <f>IF(M191="NON","",IF(L31=F9,M31,IF(L31=#REF!,(M31/2),IF(F11=F12,0,IF(L31=F12,"",)))))</f>
        <v/>
      </c>
      <c r="O31" s="242"/>
      <c r="P31" s="242" t="str">
        <f t="shared" si="2"/>
        <v/>
      </c>
      <c r="Q31" s="248"/>
      <c r="R31" s="249">
        <v>2</v>
      </c>
      <c r="S31" s="250">
        <f>IF(R31="NE","",Référentiel!B24)</f>
        <v>0</v>
      </c>
      <c r="T31" s="251" t="str">
        <f>IF(S191="NON","",IF(R31=F9,S31,IF(R31=#REF!,(S31/2),IF(F11=F12,0,IF(R31=F12,"",)))))</f>
        <v/>
      </c>
      <c r="U31" s="252"/>
      <c r="V31" s="242" t="str">
        <f t="shared" si="3"/>
        <v/>
      </c>
      <c r="W31" s="248"/>
      <c r="X31" s="249">
        <v>2</v>
      </c>
      <c r="Y31" s="250">
        <f>IF(X31="NE","",Référentiel!B24)</f>
        <v>0</v>
      </c>
      <c r="Z31" s="251" t="str">
        <f>IF(Y191="NON","",IF(X31=F9,Y31,IF(X31=#REF!,(Y31/2),IF(F11=F12,0,IF(X31=F12,"",)))))</f>
        <v/>
      </c>
      <c r="AA31" s="242"/>
      <c r="AB31" s="242" t="str">
        <f t="shared" si="4"/>
        <v/>
      </c>
      <c r="AC31" s="248"/>
      <c r="AD31" s="249">
        <v>2</v>
      </c>
      <c r="AE31" s="250">
        <f>IF(AD31="NE","",Référentiel!B24)</f>
        <v>0</v>
      </c>
      <c r="AF31" s="251" t="str">
        <f>IF(AE191="NON","",IF(AD31=F9,AE31,IF(AD31=#REF!,(AE31/2),IF(AD31=F11,0,IF(AD31=F12,"",)))))</f>
        <v/>
      </c>
      <c r="AG31" s="253"/>
      <c r="AH31" s="254" t="str">
        <f t="shared" si="5"/>
        <v/>
      </c>
      <c r="AI31" s="255" t="str">
        <f t="shared" si="6"/>
        <v/>
      </c>
      <c r="AP31" s="197"/>
    </row>
    <row r="32" spans="1:42" ht="18" hidden="1" x14ac:dyDescent="0.25">
      <c r="A32" s="257"/>
      <c r="B32" s="247" t="e">
        <f>Référentiel!#REF!</f>
        <v>#REF!</v>
      </c>
      <c r="D32" s="242" t="str">
        <f t="shared" si="1"/>
        <v/>
      </c>
      <c r="E32" s="248"/>
      <c r="F32" s="249">
        <v>2</v>
      </c>
      <c r="G32" s="250">
        <f>IF(F32="NE","",Référentiel!B25)</f>
        <v>0</v>
      </c>
      <c r="H32" s="251" t="str">
        <f>IF(G191="NON","",IF(F32=F9,G32,IF(F32=#REF!,(G32/2),IF(F32=F11,0,IF(F32=F12,"",)))))</f>
        <v/>
      </c>
      <c r="I32" s="242"/>
      <c r="J32" s="242" t="str">
        <f t="shared" si="0"/>
        <v/>
      </c>
      <c r="K32" s="248"/>
      <c r="L32" s="249">
        <v>2</v>
      </c>
      <c r="M32" s="250">
        <f>IF(L32="NE","",Référentiel!B25)</f>
        <v>0</v>
      </c>
      <c r="N32" s="251" t="str">
        <f>IF(M191="NON","",IF(L32=F9,M32,IF(L32=#REF!,(M32/2),IF(L32=F11,0,IF(L32=F12,"",)))))</f>
        <v/>
      </c>
      <c r="O32" s="242"/>
      <c r="P32" s="242" t="str">
        <f t="shared" si="2"/>
        <v/>
      </c>
      <c r="Q32" s="248"/>
      <c r="R32" s="249">
        <v>2</v>
      </c>
      <c r="S32" s="250">
        <f>IF(R32="NE","",Référentiel!B25)</f>
        <v>0</v>
      </c>
      <c r="T32" s="251" t="str">
        <f>IF(S191="NON","",IF(R32=F9,S32,IF(R32=#REF!,(S32/2),IF(R32=F11,0,IF(R32=F12,"",)))))</f>
        <v/>
      </c>
      <c r="U32" s="252"/>
      <c r="V32" s="242" t="str">
        <f t="shared" si="3"/>
        <v/>
      </c>
      <c r="W32" s="248"/>
      <c r="X32" s="249">
        <v>2</v>
      </c>
      <c r="Y32" s="250">
        <f>IF(X32="NE","",Référentiel!B25)</f>
        <v>0</v>
      </c>
      <c r="Z32" s="251" t="str">
        <f>IF(Y191="NON","",IF(X32=F9,Y32,IF(X32=#REF!,(Y32/2),IF(X32=F11,0,IF(X32=F12,"",)))))</f>
        <v/>
      </c>
      <c r="AA32" s="242"/>
      <c r="AB32" s="242" t="str">
        <f t="shared" si="4"/>
        <v/>
      </c>
      <c r="AC32" s="248"/>
      <c r="AD32" s="249">
        <v>2</v>
      </c>
      <c r="AE32" s="250">
        <f>IF(AD32="NE","",Référentiel!B25)</f>
        <v>0</v>
      </c>
      <c r="AF32" s="251" t="str">
        <f>IF(AE191="NON","",IF(AD32=F9,AE32,IF(AD32=#REF!,(AE32/2),IF(AD32=F11,0,IF(AD32=F12,"",)))))</f>
        <v/>
      </c>
      <c r="AG32" s="253"/>
      <c r="AH32" s="254" t="str">
        <f t="shared" si="5"/>
        <v/>
      </c>
      <c r="AI32" s="255" t="str">
        <f t="shared" si="6"/>
        <v/>
      </c>
      <c r="AP32" s="197"/>
    </row>
    <row r="33" spans="1:42" ht="18" hidden="1" x14ac:dyDescent="0.25">
      <c r="A33" s="257"/>
      <c r="B33" s="247" t="e">
        <f>Référentiel!#REF!</f>
        <v>#REF!</v>
      </c>
      <c r="D33" s="242" t="str">
        <f t="shared" si="1"/>
        <v/>
      </c>
      <c r="E33" s="248"/>
      <c r="F33" s="249">
        <v>2</v>
      </c>
      <c r="G33" s="250">
        <f>IF(F33="NE","",Référentiel!B26)</f>
        <v>0</v>
      </c>
      <c r="H33" s="251" t="str">
        <f>IF(G191="NON","",IF(F33=F9,G33,IF(F33=#REF!,(G33/2),IF(F33=F11,0,IF(F33=F12,"",)))))</f>
        <v/>
      </c>
      <c r="I33" s="242"/>
      <c r="J33" s="242" t="str">
        <f t="shared" si="0"/>
        <v/>
      </c>
      <c r="K33" s="248"/>
      <c r="L33" s="249">
        <v>2</v>
      </c>
      <c r="M33" s="250">
        <f>IF(L33="NE","",Référentiel!B26)</f>
        <v>0</v>
      </c>
      <c r="N33" s="251" t="str">
        <f>IF(M191="NON","",IF(L33=F9,M33,IF(L33=#REF!,(M33/2),IF(L33=F11,0,IF(L33=F12,"",)))))</f>
        <v/>
      </c>
      <c r="O33" s="242"/>
      <c r="P33" s="242" t="str">
        <f t="shared" si="2"/>
        <v/>
      </c>
      <c r="Q33" s="248"/>
      <c r="R33" s="249">
        <v>2</v>
      </c>
      <c r="S33" s="250">
        <f>IF(R33="NE","",Référentiel!B26)</f>
        <v>0</v>
      </c>
      <c r="T33" s="251" t="str">
        <f>IF(S191="NON","",IF(R33=F9,S33,IF(R33=#REF!,(S33/2),IF(R33=F11,0,IF(R33=F12,"",)))))</f>
        <v/>
      </c>
      <c r="U33" s="252"/>
      <c r="V33" s="242" t="str">
        <f t="shared" si="3"/>
        <v/>
      </c>
      <c r="W33" s="248"/>
      <c r="X33" s="249">
        <v>2</v>
      </c>
      <c r="Y33" s="250">
        <f>IF(X33="NE","",Référentiel!B26)</f>
        <v>0</v>
      </c>
      <c r="Z33" s="251" t="str">
        <f>IF(Y191="NON","",IF(X33=F9,Y33,IF(X33=#REF!,(Y33/2),IF(X33=F11,0,IF(X33=F12,"",)))))</f>
        <v/>
      </c>
      <c r="AA33" s="242"/>
      <c r="AB33" s="242" t="str">
        <f t="shared" si="4"/>
        <v/>
      </c>
      <c r="AC33" s="248"/>
      <c r="AD33" s="249">
        <v>2</v>
      </c>
      <c r="AE33" s="250">
        <f>IF(AD33="NE","",Référentiel!B26)</f>
        <v>0</v>
      </c>
      <c r="AF33" s="251" t="str">
        <f>IF(AE191="NON","",IF(AD33=F9,AE33,IF(AD33=#REF!,(AE33/2),IF(AD33=F11,0,IF(AD33=F12,"",)))))</f>
        <v/>
      </c>
      <c r="AG33" s="253"/>
      <c r="AH33" s="254" t="str">
        <f t="shared" si="5"/>
        <v/>
      </c>
      <c r="AI33" s="255" t="str">
        <f t="shared" si="6"/>
        <v/>
      </c>
      <c r="AP33" s="197"/>
    </row>
    <row r="34" spans="1:42" ht="18" hidden="1" x14ac:dyDescent="0.25">
      <c r="A34" s="257"/>
      <c r="B34" s="247" t="e">
        <f>Référentiel!#REF!</f>
        <v>#REF!</v>
      </c>
      <c r="D34" s="242" t="str">
        <f t="shared" si="1"/>
        <v/>
      </c>
      <c r="E34" s="248"/>
      <c r="F34" s="249">
        <v>2</v>
      </c>
      <c r="G34" s="250">
        <f>IF(F34="NE","",Référentiel!B28)</f>
        <v>0</v>
      </c>
      <c r="H34" s="251" t="str">
        <f>IF(G191="NON","",IF(F34=F9,G34,IF(F34=#REF!,(G34/2),IF(F34=F11,0,IF(F34=F12,"",)))))</f>
        <v/>
      </c>
      <c r="I34" s="242"/>
      <c r="J34" s="242" t="str">
        <f t="shared" si="0"/>
        <v/>
      </c>
      <c r="K34" s="248"/>
      <c r="L34" s="249">
        <v>2</v>
      </c>
      <c r="M34" s="250">
        <f>IF(L34="NE","",Référentiel!B28)</f>
        <v>0</v>
      </c>
      <c r="N34" s="251" t="str">
        <f>IF(M191="NON","",IF(L34=F9,M34,IF(L34=#REF!,(M34/2),IF(L34=F11,0,IF(L34=F12,"",)))))</f>
        <v/>
      </c>
      <c r="O34" s="242"/>
      <c r="P34" s="242" t="str">
        <f t="shared" si="2"/>
        <v/>
      </c>
      <c r="Q34" s="248"/>
      <c r="R34" s="249">
        <v>2</v>
      </c>
      <c r="S34" s="250">
        <f>IF(R34="NE","",Référentiel!B28)</f>
        <v>0</v>
      </c>
      <c r="T34" s="251" t="str">
        <f>IF(S191="NON","",IF(R34=F9,S34,IF(R34=#REF!,(S34/2),IF(R34=F11,0,IF(R34=F12,"",)))))</f>
        <v/>
      </c>
      <c r="U34" s="252"/>
      <c r="V34" s="242" t="str">
        <f t="shared" si="3"/>
        <v/>
      </c>
      <c r="W34" s="248"/>
      <c r="X34" s="249">
        <v>2</v>
      </c>
      <c r="Y34" s="250">
        <f>IF(X34="NE","",Référentiel!B28)</f>
        <v>0</v>
      </c>
      <c r="Z34" s="251" t="str">
        <f>IF(Y191="NON","",IF(X34=F9,Y34,IF(X34=#REF!,(Y34/2),IF(X34=F11,0,IF(X34=F12,"",)))))</f>
        <v/>
      </c>
      <c r="AA34" s="242"/>
      <c r="AB34" s="242" t="str">
        <f t="shared" si="4"/>
        <v/>
      </c>
      <c r="AC34" s="248"/>
      <c r="AD34" s="249">
        <v>2</v>
      </c>
      <c r="AE34" s="250">
        <f>IF(AD34="NE","",Référentiel!B28)</f>
        <v>0</v>
      </c>
      <c r="AF34" s="251" t="str">
        <f>IF(AE191="NON","",IF(AD34=F9,AE34,IF(AD34=#REF!,(AE34/2),IF(AD34=F11,0,IF(AD34=F12,"",)))))</f>
        <v/>
      </c>
      <c r="AG34" s="253"/>
      <c r="AH34" s="254" t="str">
        <f>IFERROR(AVERAGE(H34,N34,T34,Z34,AF34),"")</f>
        <v/>
      </c>
      <c r="AI34" s="255" t="str">
        <f t="shared" si="6"/>
        <v/>
      </c>
      <c r="AP34" s="197"/>
    </row>
    <row r="35" spans="1:42" ht="20.45" hidden="1" customHeight="1" x14ac:dyDescent="0.25">
      <c r="A35" s="257"/>
      <c r="B35" s="247" t="e">
        <f>Référentiel!#REF!</f>
        <v>#REF!</v>
      </c>
      <c r="D35" s="242" t="str">
        <f t="shared" si="1"/>
        <v/>
      </c>
      <c r="E35" s="248"/>
      <c r="F35" s="249">
        <v>2</v>
      </c>
      <c r="G35" s="250">
        <f>IF(F35="NE","",Référentiel!B29)</f>
        <v>0</v>
      </c>
      <c r="H35" s="251" t="str">
        <f>IF(G191="NON","",IF(F35=F9,G35,IF(F35=#REF!,(G35/2),IF(F35=F11,0,IF(F35=F12,"",)))))</f>
        <v/>
      </c>
      <c r="I35" s="242"/>
      <c r="J35" s="242" t="str">
        <f t="shared" si="0"/>
        <v/>
      </c>
      <c r="K35" s="248"/>
      <c r="L35" s="249">
        <v>2</v>
      </c>
      <c r="M35" s="250">
        <f>IF(L35="NE","",Référentiel!B29)</f>
        <v>0</v>
      </c>
      <c r="N35" s="251" t="str">
        <f>IF(M191="NON","",IF(L35=F9,M35,IF(L35=#REF!,(M35/2),IF(L35=F11,0,IF(L35=F12,"",)))))</f>
        <v/>
      </c>
      <c r="O35" s="242"/>
      <c r="P35" s="242" t="str">
        <f t="shared" si="2"/>
        <v/>
      </c>
      <c r="Q35" s="248"/>
      <c r="R35" s="249">
        <v>2</v>
      </c>
      <c r="S35" s="250">
        <f>IF(R35="NE","",Référentiel!B29)</f>
        <v>0</v>
      </c>
      <c r="T35" s="251" t="str">
        <f>IF(S191="NON","",IF(R35=F9,S35,IF(R35=#REF!,(S35/2),IF(R35=F11,0,IF(R35=F12,"",)))))</f>
        <v/>
      </c>
      <c r="U35" s="252"/>
      <c r="V35" s="242" t="str">
        <f t="shared" si="3"/>
        <v/>
      </c>
      <c r="W35" s="248"/>
      <c r="X35" s="249">
        <v>2</v>
      </c>
      <c r="Y35" s="250">
        <f>IF(X35="NE","",Référentiel!B29)</f>
        <v>0</v>
      </c>
      <c r="Z35" s="251" t="str">
        <f>IF(Y191="NON","",IF(X35=F9,Y35,IF(X35=#REF!,(Y35/2),IF(X35=F11,0,IF(X35=F12,"",)))))</f>
        <v/>
      </c>
      <c r="AA35" s="242"/>
      <c r="AB35" s="242" t="str">
        <f t="shared" si="4"/>
        <v/>
      </c>
      <c r="AC35" s="248"/>
      <c r="AD35" s="249">
        <v>2</v>
      </c>
      <c r="AE35" s="250">
        <f>IF(AD35="NE","",Référentiel!B29)</f>
        <v>0</v>
      </c>
      <c r="AF35" s="251" t="str">
        <f>IF(AE191="NON","",IF(AD35=F9,AE35,IF(AD35=#REF!,(AE35/2),IF(AD35=F11,0,IF(AD35=F12,"",)))))</f>
        <v/>
      </c>
      <c r="AG35" s="253"/>
      <c r="AH35" s="254" t="str">
        <f t="shared" si="5"/>
        <v/>
      </c>
      <c r="AI35" s="255" t="str">
        <f t="shared" si="6"/>
        <v/>
      </c>
      <c r="AP35" s="197"/>
    </row>
    <row r="36" spans="1:42" ht="6.75" customHeight="1" x14ac:dyDescent="0.25">
      <c r="A36" s="258"/>
      <c r="B36" s="259"/>
      <c r="D36" s="242" t="str">
        <f t="shared" si="1"/>
        <v/>
      </c>
      <c r="E36" s="260"/>
      <c r="F36" s="197"/>
      <c r="G36" s="261"/>
      <c r="H36" s="261"/>
      <c r="I36" s="242"/>
      <c r="J36" s="242" t="str">
        <f t="shared" si="0"/>
        <v/>
      </c>
      <c r="K36" s="260"/>
      <c r="L36" s="197"/>
      <c r="M36" s="261"/>
      <c r="N36" s="261"/>
      <c r="O36" s="242"/>
      <c r="P36" s="242" t="str">
        <f t="shared" si="2"/>
        <v/>
      </c>
      <c r="Q36" s="260"/>
      <c r="R36" s="197"/>
      <c r="S36" s="261"/>
      <c r="T36" s="261"/>
      <c r="U36" s="252"/>
      <c r="V36" s="242" t="str">
        <f t="shared" si="3"/>
        <v/>
      </c>
      <c r="W36" s="260"/>
      <c r="X36" s="197"/>
      <c r="Y36" s="261"/>
      <c r="Z36" s="261"/>
      <c r="AA36" s="242"/>
      <c r="AB36" s="242" t="str">
        <f t="shared" si="4"/>
        <v/>
      </c>
      <c r="AC36" s="260"/>
      <c r="AD36" s="197"/>
      <c r="AE36" s="261"/>
      <c r="AF36" s="261"/>
      <c r="AG36" s="253"/>
      <c r="AH36" s="197"/>
      <c r="AP36" s="197"/>
    </row>
    <row r="37" spans="1:42" ht="15.75" x14ac:dyDescent="0.25">
      <c r="A37" s="256"/>
      <c r="B37" s="240" t="str">
        <f>Référentiel!C31</f>
        <v>Prise en charge et traitement de la demande</v>
      </c>
      <c r="D37" s="242" t="str">
        <f>F37</f>
        <v xml:space="preserve"> </v>
      </c>
      <c r="E37" s="241"/>
      <c r="F37" s="243" t="str">
        <f>IFERROR(IF(G191="NON"," ",H37/G37),"")</f>
        <v xml:space="preserve"> </v>
      </c>
      <c r="G37" s="244" t="e">
        <f>SUM(G38:G44)</f>
        <v>#REF!</v>
      </c>
      <c r="H37" s="245" t="str">
        <f>(IF(G191="NON"," ",(SUM(H38:H44))))</f>
        <v xml:space="preserve"> </v>
      </c>
      <c r="I37" s="242"/>
      <c r="J37" s="242" t="str">
        <f>L37</f>
        <v xml:space="preserve"> </v>
      </c>
      <c r="K37" s="241"/>
      <c r="L37" s="243" t="str">
        <f>IFERROR(IF(M191="NON"," ",N37/M37),"")</f>
        <v xml:space="preserve"> </v>
      </c>
      <c r="M37" s="244" t="e">
        <f>SUM(M38:M44)</f>
        <v>#REF!</v>
      </c>
      <c r="N37" s="245" t="str">
        <f>(IF(M191="NON"," ",(SUM(N38:N44))))</f>
        <v xml:space="preserve"> </v>
      </c>
      <c r="O37" s="242"/>
      <c r="P37" s="242" t="str">
        <f>R37</f>
        <v xml:space="preserve"> </v>
      </c>
      <c r="Q37" s="241"/>
      <c r="R37" s="243" t="str">
        <f>IFERROR(IF(S191="NON"," ",T37/S37),"")</f>
        <v xml:space="preserve"> </v>
      </c>
      <c r="S37" s="244" t="e">
        <f>SUM(S38:S44)</f>
        <v>#REF!</v>
      </c>
      <c r="T37" s="245" t="str">
        <f>(IF(S191="NON"," ",(SUM(T38:T44))))</f>
        <v xml:space="preserve"> </v>
      </c>
      <c r="U37" s="242"/>
      <c r="V37" s="242" t="str">
        <f>X37</f>
        <v xml:space="preserve"> </v>
      </c>
      <c r="W37" s="241"/>
      <c r="X37" s="243" t="str">
        <f>IFERROR(IF(Y191="NON"," ",Z37/Y37),"")</f>
        <v xml:space="preserve"> </v>
      </c>
      <c r="Y37" s="244" t="e">
        <f>SUM(G38:G44)</f>
        <v>#REF!</v>
      </c>
      <c r="Z37" s="245" t="str">
        <f>(IF(Y191="NON"," ",(SUM(Z38:Z44))))</f>
        <v xml:space="preserve"> </v>
      </c>
      <c r="AA37" s="242"/>
      <c r="AB37" s="242" t="str">
        <f>AD37</f>
        <v xml:space="preserve"> </v>
      </c>
      <c r="AC37" s="241"/>
      <c r="AD37" s="243" t="str">
        <f>IFERROR(IF(AE191="NON"," ",AF37/AE37),"")</f>
        <v xml:space="preserve"> </v>
      </c>
      <c r="AE37" s="244" t="e">
        <f>SUM(G38:G44)</f>
        <v>#REF!</v>
      </c>
      <c r="AF37" s="245" t="str">
        <f>(IF(AE191="NON"," ",(SUM(AF38:AF44))))</f>
        <v xml:space="preserve"> </v>
      </c>
      <c r="AG37" s="246"/>
      <c r="AH37" s="243" t="str">
        <f>IFERROR(AVERAGE(F37,L37,R37,X37,AD37),"")</f>
        <v/>
      </c>
      <c r="AI37" s="245" t="str">
        <f>IFERROR(AVERAGE(H37,N37,T37,Z37,AF37),"")</f>
        <v/>
      </c>
      <c r="AP37" s="197"/>
    </row>
    <row r="38" spans="1:42" ht="18" x14ac:dyDescent="0.25">
      <c r="B38" s="247" t="str">
        <f>Référentiel!C37</f>
        <v>Aide à la formulation</v>
      </c>
      <c r="D38" s="242" t="str">
        <f t="shared" si="1"/>
        <v/>
      </c>
      <c r="E38" s="248"/>
      <c r="F38" s="249">
        <v>2</v>
      </c>
      <c r="G38" s="250">
        <f>IF(F38="NE","",Référentiel!I37)</f>
        <v>30</v>
      </c>
      <c r="H38" s="251" t="str">
        <f>IF(G191="NON","",IF(F38=F9,G38,IF(F38=F10,0,IF(F38=F11,0,IF(F38=F12,"",)))))</f>
        <v/>
      </c>
      <c r="I38" s="242"/>
      <c r="J38" s="242" t="str">
        <f t="shared" ref="J38:J53" si="7">IFERROR(N38/M38,"")</f>
        <v/>
      </c>
      <c r="K38" s="248"/>
      <c r="L38" s="249">
        <v>2</v>
      </c>
      <c r="M38" s="250">
        <f>IF(L38="NE","",Référentiel!I37)</f>
        <v>30</v>
      </c>
      <c r="N38" s="251" t="str">
        <f>IF(M191="NON","",IF(L38=F9,M38,IF(L38=F10,0,IF(L38=F11,0,IF(L38=F12,"",)))))</f>
        <v/>
      </c>
      <c r="O38" s="242"/>
      <c r="P38" s="242" t="str">
        <f t="shared" si="2"/>
        <v/>
      </c>
      <c r="Q38" s="248"/>
      <c r="R38" s="249">
        <v>2</v>
      </c>
      <c r="S38" s="250">
        <f>IF(R38="NE","",Référentiel!I37)</f>
        <v>30</v>
      </c>
      <c r="T38" s="251" t="str">
        <f>IF(S191="NON","",IF(R38=F9,S38,IF(R38=F10,0,IF(R38=F11,0,IF(R38=F12,"",)))))</f>
        <v/>
      </c>
      <c r="U38" s="252"/>
      <c r="V38" s="242" t="str">
        <f t="shared" si="3"/>
        <v/>
      </c>
      <c r="W38" s="248"/>
      <c r="X38" s="249">
        <v>2</v>
      </c>
      <c r="Y38" s="250">
        <f>IF(X38="NE","",Référentiel!I37)</f>
        <v>30</v>
      </c>
      <c r="Z38" s="251" t="str">
        <f>IF(Y191="NON","",IF(X38=F9,Y38,IF(X38=F10,0,IF(X38=F11,0,IF(X38=F12,"",)))))</f>
        <v/>
      </c>
      <c r="AA38" s="242"/>
      <c r="AB38" s="242" t="str">
        <f t="shared" si="4"/>
        <v/>
      </c>
      <c r="AC38" s="248"/>
      <c r="AD38" s="249">
        <v>2</v>
      </c>
      <c r="AE38" s="250">
        <f>IF(AD38="NE","",Référentiel!I37)</f>
        <v>30</v>
      </c>
      <c r="AF38" s="251" t="str">
        <f>IF(AE191="NON","",IF(AD38=F9,AE38,IF(AD38=F10,0,IF(AD38=F11,0,IF(AD38=F12,"",)))))</f>
        <v/>
      </c>
      <c r="AG38" s="253"/>
      <c r="AH38" s="254" t="str">
        <f>IFERROR(AVERAGE(H38,N38,T38,Z38,AF38),"")</f>
        <v/>
      </c>
      <c r="AI38" s="255" t="str">
        <f>IFERROR(AVERAGE(D38,J38,P38,V38,AB38),"")</f>
        <v/>
      </c>
      <c r="AP38" s="197"/>
    </row>
    <row r="39" spans="1:42" ht="18" x14ac:dyDescent="0.25">
      <c r="B39" s="247" t="str">
        <f>Référentiel!C38</f>
        <v>Analyse claire et concise du dossier/Exploitation des outils</v>
      </c>
      <c r="D39" s="242" t="str">
        <f t="shared" si="1"/>
        <v/>
      </c>
      <c r="E39" s="248"/>
      <c r="F39" s="249">
        <v>2</v>
      </c>
      <c r="G39" s="250">
        <f>IF(F39="NE","",Référentiel!I38)</f>
        <v>40</v>
      </c>
      <c r="H39" s="251" t="str">
        <f>IF(G191="NON","",IF(F39=F9,G39,IF(F39=F10,0,IF(F39=F11,0,IF(F39=F12,"",)))))</f>
        <v/>
      </c>
      <c r="I39" s="242"/>
      <c r="J39" s="242" t="str">
        <f t="shared" si="7"/>
        <v/>
      </c>
      <c r="K39" s="248"/>
      <c r="L39" s="249">
        <v>2</v>
      </c>
      <c r="M39" s="250">
        <f>IF(L39="NE","",Référentiel!I38)</f>
        <v>40</v>
      </c>
      <c r="N39" s="251" t="str">
        <f>IF(M191="NON","",IF(L39=F9,M39,IF(L39=F10,0,IF(L39=F11,0,IF(L39=F12,"",)))))</f>
        <v/>
      </c>
      <c r="O39" s="242"/>
      <c r="P39" s="242" t="str">
        <f t="shared" si="2"/>
        <v/>
      </c>
      <c r="Q39" s="248"/>
      <c r="R39" s="249">
        <v>2</v>
      </c>
      <c r="S39" s="250">
        <f>IF(R39="NE","",Référentiel!I38)</f>
        <v>40</v>
      </c>
      <c r="T39" s="251" t="str">
        <f>IF(S191="NON","",IF(R39=F9,S39,IF(R39=F10,0,IF(R39=F11,0,IF(R39=F12,"",)))))</f>
        <v/>
      </c>
      <c r="U39" s="252"/>
      <c r="V39" s="242" t="str">
        <f t="shared" si="3"/>
        <v/>
      </c>
      <c r="W39" s="248"/>
      <c r="X39" s="249">
        <v>2</v>
      </c>
      <c r="Y39" s="250">
        <f>IF(X39="NE","",Référentiel!I38)</f>
        <v>40</v>
      </c>
      <c r="Z39" s="251" t="str">
        <f>IF(Y191="NON","",IF(X39=F9,Y39,IF(X39=F10,0,IF(X39=F11,0,IF(X39=F12,"",)))))</f>
        <v/>
      </c>
      <c r="AA39" s="242"/>
      <c r="AB39" s="242" t="str">
        <f t="shared" si="4"/>
        <v/>
      </c>
      <c r="AC39" s="248"/>
      <c r="AD39" s="249">
        <v>2</v>
      </c>
      <c r="AE39" s="250">
        <f>IF(AD39="NE","",Référentiel!I38)</f>
        <v>40</v>
      </c>
      <c r="AF39" s="251" t="str">
        <f>IF(AE191="NON","",IF(AD39=F9,AE39,IF(AD39=F10,0,IF(AD39=F11,0,IF(AD39=F12,"",)))))</f>
        <v/>
      </c>
      <c r="AG39" s="253"/>
      <c r="AH39" s="254" t="str">
        <f t="shared" ref="AH39:AH50" si="8">IFERROR(AVERAGE(H39,N39,T39,Z39,AF39),"")</f>
        <v/>
      </c>
      <c r="AI39" s="255" t="str">
        <f t="shared" ref="AI39:AI52" si="9">IFERROR(AVERAGE(D39,J39,P39,V39,AB39),"")</f>
        <v/>
      </c>
      <c r="AP39" s="197"/>
    </row>
    <row r="40" spans="1:42" ht="18" x14ac:dyDescent="0.25">
      <c r="B40" s="247" t="str">
        <f>Référentiel!C39</f>
        <v>Reformulation de la demande</v>
      </c>
      <c r="D40" s="242" t="str">
        <f t="shared" si="1"/>
        <v/>
      </c>
      <c r="E40" s="248"/>
      <c r="F40" s="249">
        <v>2</v>
      </c>
      <c r="G40" s="250">
        <f>IF(F40="NE","",Référentiel!I39)</f>
        <v>30</v>
      </c>
      <c r="H40" s="251" t="str">
        <f>IF(G191="NON","",IF(F40=F9,G40,IF(F40=F10,0,IF(F40=F11,0,IF(F40=F12,"",)))))</f>
        <v/>
      </c>
      <c r="I40" s="242"/>
      <c r="J40" s="242" t="str">
        <f t="shared" si="7"/>
        <v/>
      </c>
      <c r="K40" s="248"/>
      <c r="L40" s="249">
        <v>2</v>
      </c>
      <c r="M40" s="250">
        <f>IF(L40="NE","",Référentiel!I39)</f>
        <v>30</v>
      </c>
      <c r="N40" s="251" t="str">
        <f>IF(M191="NON","",IF(L40=F9,M40,IF(L40=F10,0,IF(L40=F11,0,IF(L40=F12,"",)))))</f>
        <v/>
      </c>
      <c r="O40" s="242"/>
      <c r="P40" s="242" t="str">
        <f t="shared" si="2"/>
        <v/>
      </c>
      <c r="Q40" s="248"/>
      <c r="R40" s="249">
        <v>2</v>
      </c>
      <c r="S40" s="250">
        <f>IF(R40="NE","",Référentiel!I39)</f>
        <v>30</v>
      </c>
      <c r="T40" s="251" t="str">
        <f>IF(S191="NON","",IF(R40=F9,S40,IF(R40=F10,0,IF(R40=F11,0,IF(R40=F12,"",)))))</f>
        <v/>
      </c>
      <c r="U40" s="252"/>
      <c r="V40" s="242" t="str">
        <f t="shared" si="3"/>
        <v/>
      </c>
      <c r="W40" s="248"/>
      <c r="X40" s="249">
        <v>2</v>
      </c>
      <c r="Y40" s="250">
        <f>IF(X40="NE","",Référentiel!I39)</f>
        <v>30</v>
      </c>
      <c r="Z40" s="251" t="str">
        <f>IF(Y191="NON","",IF(X40=F9,Y40,IF(X40=F10,0,IF(X40=F11,0,IF(X40=F12,"",)))))</f>
        <v/>
      </c>
      <c r="AA40" s="242"/>
      <c r="AB40" s="242" t="str">
        <f t="shared" si="4"/>
        <v/>
      </c>
      <c r="AC40" s="248"/>
      <c r="AD40" s="249">
        <v>2</v>
      </c>
      <c r="AE40" s="250">
        <f>IF(AD40="NE","",Référentiel!I39)</f>
        <v>30</v>
      </c>
      <c r="AF40" s="251" t="str">
        <f>IF(AE191="NON","",IF(AD40=F9,AE40,IF(AD40=F10,0,IF(AD40=F11,0,IF(AD40=F12,"",)))))</f>
        <v/>
      </c>
      <c r="AG40" s="253"/>
      <c r="AH40" s="254" t="str">
        <f t="shared" si="8"/>
        <v/>
      </c>
      <c r="AI40" s="255" t="str">
        <f t="shared" si="9"/>
        <v/>
      </c>
      <c r="AP40" s="197"/>
    </row>
    <row r="41" spans="1:42" ht="18" x14ac:dyDescent="0.25">
      <c r="B41" s="247" t="str">
        <f>Référentiel!C40</f>
        <v>Réponse adéquate</v>
      </c>
      <c r="D41" s="242" t="str">
        <f t="shared" si="1"/>
        <v/>
      </c>
      <c r="E41" s="248"/>
      <c r="F41" s="249">
        <v>2</v>
      </c>
      <c r="G41" s="250">
        <f>IF(F41="NE","",Référentiel!I40)</f>
        <v>60</v>
      </c>
      <c r="H41" s="251" t="str">
        <f>IF(G191="NON","",IF(F41=F9,G41,IF(F41=F10,0,IF(F41=F11,0,IF(F41=F12,"",)))))</f>
        <v/>
      </c>
      <c r="I41" s="242"/>
      <c r="J41" s="242" t="str">
        <f t="shared" si="7"/>
        <v/>
      </c>
      <c r="K41" s="248"/>
      <c r="L41" s="249">
        <v>2</v>
      </c>
      <c r="M41" s="250">
        <f>IF(L41="NE","",Référentiel!I40)</f>
        <v>60</v>
      </c>
      <c r="N41" s="251" t="str">
        <f>IF(M191="NON","",IF(L41=F9,M41,IF(L41=F10,0,IF(L41=F11,0,IF(L41=F12,"",)))))</f>
        <v/>
      </c>
      <c r="O41" s="242"/>
      <c r="P41" s="242" t="str">
        <f t="shared" si="2"/>
        <v/>
      </c>
      <c r="Q41" s="248"/>
      <c r="R41" s="249">
        <v>2</v>
      </c>
      <c r="S41" s="250">
        <f>IF(R41="NE","",Référentiel!I40)</f>
        <v>60</v>
      </c>
      <c r="T41" s="251" t="str">
        <f>IF(S191="NON","",IF(R41=F9,S41,IF(R41=F10,0,IF(R41=F11,0,IF(R41=F12,"",)))))</f>
        <v/>
      </c>
      <c r="U41" s="252"/>
      <c r="V41" s="242" t="str">
        <f t="shared" si="3"/>
        <v/>
      </c>
      <c r="W41" s="248"/>
      <c r="X41" s="249">
        <v>2</v>
      </c>
      <c r="Y41" s="250">
        <f>IF(X41="NE","",Référentiel!I40)</f>
        <v>60</v>
      </c>
      <c r="Z41" s="251" t="str">
        <f>IF(Y191="NON","",IF(X41=F9,Y41,IF(X41=F10,0,IF(X41=F11,0,IF(X41=F12,"",)))))</f>
        <v/>
      </c>
      <c r="AA41" s="242"/>
      <c r="AB41" s="242" t="str">
        <f t="shared" si="4"/>
        <v/>
      </c>
      <c r="AC41" s="248"/>
      <c r="AD41" s="249">
        <v>2</v>
      </c>
      <c r="AE41" s="250">
        <f>IF(AD41="NE","",Référentiel!I40)</f>
        <v>60</v>
      </c>
      <c r="AF41" s="251" t="str">
        <f>IF(AE191="NON","",IF(AD41=F9,AE41,IF(AD41=F10,0,IF(AD41=F11,0,IF(AD41=F12,"",)))))</f>
        <v/>
      </c>
      <c r="AG41" s="253"/>
      <c r="AH41" s="254" t="str">
        <f t="shared" si="8"/>
        <v/>
      </c>
      <c r="AI41" s="255" t="str">
        <f t="shared" si="9"/>
        <v/>
      </c>
      <c r="AP41" s="197"/>
    </row>
    <row r="42" spans="1:42" ht="26.25" customHeight="1" x14ac:dyDescent="0.25">
      <c r="B42" s="247" t="str">
        <f>Référentiel!C41</f>
        <v>Présentation des bénéfices de la solution</v>
      </c>
      <c r="D42" s="242" t="str">
        <f t="shared" si="1"/>
        <v/>
      </c>
      <c r="E42" s="248"/>
      <c r="F42" s="249">
        <v>2</v>
      </c>
      <c r="G42" s="250">
        <f>IF(F42="NE","",Référentiel!I41)</f>
        <v>20</v>
      </c>
      <c r="H42" s="251" t="str">
        <f>IF(G191="NON","",IF(F42=F9,G42,IF(F42=10,0,IF(F42=F11,0,IF(F42=F12,"",)))))</f>
        <v/>
      </c>
      <c r="I42" s="242"/>
      <c r="J42" s="242" t="str">
        <f t="shared" si="7"/>
        <v/>
      </c>
      <c r="K42" s="248"/>
      <c r="L42" s="249">
        <v>2</v>
      </c>
      <c r="M42" s="250">
        <f>IF(L42="NE","",Référentiel!I41)</f>
        <v>20</v>
      </c>
      <c r="N42" s="251" t="str">
        <f>IF(M191="NON","",IF(L42=F9,M42,IF(L42=F10,0,IF(L42=F11,0,IF(L42=F12,"",)))))</f>
        <v/>
      </c>
      <c r="O42" s="242"/>
      <c r="P42" s="242" t="str">
        <f t="shared" si="2"/>
        <v/>
      </c>
      <c r="Q42" s="248"/>
      <c r="R42" s="249">
        <v>2</v>
      </c>
      <c r="S42" s="250">
        <f>IF(R42="NE","",Référentiel!I41)</f>
        <v>20</v>
      </c>
      <c r="T42" s="251" t="str">
        <f>IF(S191="NON","",IF(R42=F9,S42,IF(R42=F10,0,IF(R42=F11,0,IF(R42=F12,"",)))))</f>
        <v/>
      </c>
      <c r="U42" s="252"/>
      <c r="V42" s="242" t="str">
        <f t="shared" si="3"/>
        <v/>
      </c>
      <c r="W42" s="248"/>
      <c r="X42" s="249">
        <v>2</v>
      </c>
      <c r="Y42" s="250">
        <f>IF(X42="NE","",Référentiel!I41)</f>
        <v>20</v>
      </c>
      <c r="Z42" s="251" t="str">
        <f>IF(Y191="NON","",IF(X42=F9,Y42,IF(X42=F10,0,IF(X42=F11,0,IF(X42=F12,"",)))))</f>
        <v/>
      </c>
      <c r="AA42" s="242"/>
      <c r="AB42" s="242" t="str">
        <f t="shared" si="4"/>
        <v/>
      </c>
      <c r="AC42" s="248"/>
      <c r="AD42" s="249">
        <v>2</v>
      </c>
      <c r="AE42" s="250">
        <f>IF(AD42="NE","",Référentiel!I41)</f>
        <v>20</v>
      </c>
      <c r="AF42" s="251" t="str">
        <f>IF(AE191="NON","",IF(AD42=F9,AE42,IF(AD42=F10,0,IF(AD42=F11,0,IF(AD42=F12,"",)))))</f>
        <v/>
      </c>
      <c r="AG42" s="253"/>
      <c r="AH42" s="254" t="str">
        <f t="shared" si="8"/>
        <v/>
      </c>
      <c r="AI42" s="255" t="str">
        <f t="shared" si="9"/>
        <v/>
      </c>
      <c r="AP42" s="197"/>
    </row>
    <row r="43" spans="1:42" ht="27" customHeight="1" x14ac:dyDescent="0.25">
      <c r="B43" s="247">
        <f>Référentiel!C42</f>
        <v>0</v>
      </c>
      <c r="D43" s="242" t="str">
        <f t="shared" si="1"/>
        <v/>
      </c>
      <c r="E43" s="248"/>
      <c r="F43" s="249">
        <v>2</v>
      </c>
      <c r="G43" s="250">
        <f>IF(F43="NE","",Référentiel!I42)</f>
        <v>0</v>
      </c>
      <c r="H43" s="251" t="str">
        <f>IF(G191="NON","",IF(F43=F9,G43,IF(F43=F10,0,IF(F43=F11,0,IF(F43=F12,"",)))))</f>
        <v/>
      </c>
      <c r="I43" s="242"/>
      <c r="J43" s="242" t="str">
        <f t="shared" si="7"/>
        <v/>
      </c>
      <c r="K43" s="248"/>
      <c r="L43" s="249">
        <v>2</v>
      </c>
      <c r="M43" s="250">
        <f>IF(L43="NE","",Référentiel!I42)</f>
        <v>0</v>
      </c>
      <c r="N43" s="251" t="str">
        <f>IF(M191="NON","",IF(L43=F9,M43,IF(L43=F10,0,IF(L43=F11,0,IF(L43=F12,"",)))))</f>
        <v/>
      </c>
      <c r="O43" s="242"/>
      <c r="P43" s="242" t="str">
        <f t="shared" si="2"/>
        <v/>
      </c>
      <c r="Q43" s="248"/>
      <c r="R43" s="249">
        <v>2</v>
      </c>
      <c r="S43" s="250">
        <f>IF(R43="NE","",Référentiel!I42)</f>
        <v>0</v>
      </c>
      <c r="T43" s="251" t="str">
        <f>IF(S191="NON","",IF(R43=F9,S43,IF(R43=F10,0,IF(R43=F11,0,IF(R43=F12,"",)))))</f>
        <v/>
      </c>
      <c r="U43" s="252"/>
      <c r="V43" s="242" t="str">
        <f t="shared" si="3"/>
        <v/>
      </c>
      <c r="W43" s="248"/>
      <c r="X43" s="249">
        <v>2</v>
      </c>
      <c r="Y43" s="250">
        <f>IF(X43="NE","",Référentiel!I42)</f>
        <v>0</v>
      </c>
      <c r="Z43" s="251" t="str">
        <f>IF(Y191="NON","",IF(X43=F9,Y43,IF(X43=F10,0,IF(X43=F11,0,IF(X43=F12,"",)))))</f>
        <v/>
      </c>
      <c r="AA43" s="242"/>
      <c r="AB43" s="242" t="str">
        <f t="shared" si="4"/>
        <v/>
      </c>
      <c r="AC43" s="248"/>
      <c r="AD43" s="249">
        <v>2</v>
      </c>
      <c r="AE43" s="250">
        <f>IF(AD43="NE","",Référentiel!I42)</f>
        <v>0</v>
      </c>
      <c r="AF43" s="251" t="str">
        <f>IF(AE191="NON","",IF(AD43=F9,AE43,IF(AD43=F10,0,IF(AD43=F11,0,IF(AD43=F12,"",)))))</f>
        <v/>
      </c>
      <c r="AG43" s="253"/>
      <c r="AH43" s="254" t="str">
        <f t="shared" si="8"/>
        <v/>
      </c>
      <c r="AI43" s="255" t="str">
        <f t="shared" si="9"/>
        <v/>
      </c>
      <c r="AP43" s="197"/>
    </row>
    <row r="44" spans="1:42" ht="33.75" customHeight="1" x14ac:dyDescent="0.25">
      <c r="B44" s="247" t="e">
        <f>Référentiel!#REF!</f>
        <v>#REF!</v>
      </c>
      <c r="D44" s="242" t="str">
        <f t="shared" si="1"/>
        <v/>
      </c>
      <c r="E44" s="248"/>
      <c r="F44" s="249">
        <v>2</v>
      </c>
      <c r="G44" s="250" t="e">
        <f>IF(F44="NE","",Référentiel!#REF!)</f>
        <v>#REF!</v>
      </c>
      <c r="H44" s="251" t="str">
        <f>IF(G191="NON","",IF(F44=F9,G44,IF(F44=F10,0,IF(F44=F11,0,IF(F44=F12,"",)))))</f>
        <v/>
      </c>
      <c r="I44" s="242"/>
      <c r="J44" s="242" t="str">
        <f t="shared" si="7"/>
        <v/>
      </c>
      <c r="K44" s="248"/>
      <c r="L44" s="249">
        <v>2</v>
      </c>
      <c r="M44" s="250" t="e">
        <f>IF(L44="NE","",Référentiel!#REF!)</f>
        <v>#REF!</v>
      </c>
      <c r="N44" s="251" t="str">
        <f>IF(M191="NON","",IF(L44=F9,M44,IF(L44=F10,0,IF(L44=F11,0,IF(L44=F12,"",)))))</f>
        <v/>
      </c>
      <c r="O44" s="242"/>
      <c r="P44" s="242" t="str">
        <f t="shared" si="2"/>
        <v/>
      </c>
      <c r="Q44" s="248"/>
      <c r="R44" s="249">
        <v>2</v>
      </c>
      <c r="S44" s="250" t="e">
        <f>IF(R44="NE","",Référentiel!#REF!)</f>
        <v>#REF!</v>
      </c>
      <c r="T44" s="251" t="str">
        <f>IF(S191="NON","",IF(R44=F9,S44,IF(R44=#REF!,(S44/2),IF(R44=F11,0,IF(R44=F12,"",)))))</f>
        <v/>
      </c>
      <c r="U44" s="252"/>
      <c r="V44" s="242" t="str">
        <f t="shared" si="3"/>
        <v/>
      </c>
      <c r="W44" s="248"/>
      <c r="X44" s="249">
        <v>2</v>
      </c>
      <c r="Y44" s="250" t="e">
        <f>IF(X44="NE","",Référentiel!#REF!)</f>
        <v>#REF!</v>
      </c>
      <c r="Z44" s="251" t="str">
        <f>IF(Y191="NON","",IF(X44=F9,Y44,IF(X44=F10,0,IF(X44=F11,0,IF(X44=F12,"",)))))</f>
        <v/>
      </c>
      <c r="AA44" s="242"/>
      <c r="AB44" s="242" t="str">
        <f t="shared" si="4"/>
        <v/>
      </c>
      <c r="AC44" s="248"/>
      <c r="AD44" s="249">
        <v>2</v>
      </c>
      <c r="AE44" s="250" t="e">
        <f>IF(AD44="NE","",Référentiel!#REF!)</f>
        <v>#REF!</v>
      </c>
      <c r="AF44" s="251" t="str">
        <f>IF(AE191="NON","",IF(AD44=F9,AE44,IF(AD44=F10,0,IF(AD44=F11,0,IF(AD44=F12,"",)))))</f>
        <v/>
      </c>
      <c r="AG44" s="253"/>
      <c r="AH44" s="254" t="str">
        <f t="shared" si="8"/>
        <v/>
      </c>
      <c r="AI44" s="255" t="str">
        <f t="shared" si="9"/>
        <v/>
      </c>
      <c r="AP44" s="197"/>
    </row>
    <row r="45" spans="1:42" ht="21" hidden="1" customHeight="1" x14ac:dyDescent="0.25">
      <c r="B45" s="247" t="e">
        <f>Référentiel!#REF!</f>
        <v>#REF!</v>
      </c>
      <c r="D45" s="242" t="str">
        <f t="shared" si="1"/>
        <v/>
      </c>
      <c r="E45" s="248"/>
      <c r="F45" s="249">
        <v>2</v>
      </c>
      <c r="G45" s="250" t="e">
        <f>IF(F45="NE","",Référentiel!#REF!)</f>
        <v>#REF!</v>
      </c>
      <c r="H45" s="251" t="str">
        <f>IF(G191="NON","",IF(F45=F9,G45,IF(F45=#REF!,(G45/2),IF(F45=F11,0,IF(F45=F12,"",)))))</f>
        <v/>
      </c>
      <c r="I45" s="242"/>
      <c r="J45" s="242" t="str">
        <f t="shared" si="7"/>
        <v/>
      </c>
      <c r="K45" s="248"/>
      <c r="L45" s="249">
        <v>2</v>
      </c>
      <c r="M45" s="250" t="e">
        <f>IF(L45="NE","",Référentiel!#REF!)</f>
        <v>#REF!</v>
      </c>
      <c r="N45" s="251" t="str">
        <f>IF(M191="NON","",IF(L45=F9,M45,IF(L45=#REF!,(M45/2),IF(L45=F11,0,IF(L45=F12,"",)))))</f>
        <v/>
      </c>
      <c r="O45" s="242"/>
      <c r="P45" s="242" t="str">
        <f t="shared" si="2"/>
        <v/>
      </c>
      <c r="Q45" s="248"/>
      <c r="R45" s="249">
        <v>2</v>
      </c>
      <c r="S45" s="250" t="e">
        <f>IF(R45="NE","",Référentiel!#REF!)</f>
        <v>#REF!</v>
      </c>
      <c r="T45" s="251" t="str">
        <f>IF(S191="NON","",IF(R45=F9,S45,IF(R45=#REF!,(S45/2),IF(R45=F11,0,IF(R45=F12,"",)))))</f>
        <v/>
      </c>
      <c r="U45" s="252"/>
      <c r="V45" s="242" t="str">
        <f t="shared" si="3"/>
        <v/>
      </c>
      <c r="W45" s="248"/>
      <c r="X45" s="249">
        <v>2</v>
      </c>
      <c r="Y45" s="250" t="e">
        <f>IF(X45="NE","",Référentiel!#REF!)</f>
        <v>#REF!</v>
      </c>
      <c r="Z45" s="251" t="str">
        <f>IF(Y191="NON","",IF(X45=F9,Y45,IF(X45=#REF!,(Y45/2),IF(X45=F11,0,IF(X45=F12,"",)))))</f>
        <v/>
      </c>
      <c r="AA45" s="242"/>
      <c r="AB45" s="242" t="str">
        <f t="shared" si="4"/>
        <v/>
      </c>
      <c r="AC45" s="248"/>
      <c r="AD45" s="249">
        <v>2</v>
      </c>
      <c r="AE45" s="250" t="e">
        <f>IF(AD45="NE","",Référentiel!#REF!)</f>
        <v>#REF!</v>
      </c>
      <c r="AF45" s="251" t="str">
        <f>IF(AE191="NON","",IF(AD45=F9,AE45,IF(AD45=#REF!,(AE45/2),IF(AD45=F11,0,IF(AD45=F12,"",)))))</f>
        <v/>
      </c>
      <c r="AG45" s="253"/>
      <c r="AH45" s="254" t="str">
        <f t="shared" si="8"/>
        <v/>
      </c>
      <c r="AI45" s="255" t="str">
        <f>IFERROR(AVERAGE(D45,J45,P45,V45,AB45),"")</f>
        <v/>
      </c>
      <c r="AP45" s="197"/>
    </row>
    <row r="46" spans="1:42" ht="21.75" hidden="1" customHeight="1" x14ac:dyDescent="0.25">
      <c r="B46" s="247"/>
      <c r="D46" s="242" t="str">
        <f t="shared" si="1"/>
        <v/>
      </c>
      <c r="E46" s="248"/>
      <c r="F46" s="249">
        <v>2</v>
      </c>
      <c r="G46" s="250">
        <f>IF(F46="NE","",Référentiel!I40)</f>
        <v>60</v>
      </c>
      <c r="H46" s="251" t="str">
        <f>IF(G191="NON","",IF(F46=F9,G46,IF(F46=#REF!,(G46/2),IF(F46=F11,0,IF(F46=F12,"",)))))</f>
        <v/>
      </c>
      <c r="I46" s="242"/>
      <c r="J46" s="242" t="str">
        <f t="shared" si="7"/>
        <v/>
      </c>
      <c r="K46" s="248"/>
      <c r="L46" s="249">
        <v>2</v>
      </c>
      <c r="M46" s="250">
        <f>IF(L46="NE","",Référentiel!I40)</f>
        <v>60</v>
      </c>
      <c r="N46" s="251" t="str">
        <f>IF(M191="NON","",IF(L46=F9,M46,IF(L46=#REF!,(M46/2),IF(L46=F11,0,IF(L46=F12,"",)))))</f>
        <v/>
      </c>
      <c r="O46" s="242"/>
      <c r="P46" s="242" t="str">
        <f t="shared" si="2"/>
        <v/>
      </c>
      <c r="Q46" s="248"/>
      <c r="R46" s="249">
        <v>2</v>
      </c>
      <c r="S46" s="250">
        <f>IF(R46="NE","",Référentiel!I40)</f>
        <v>60</v>
      </c>
      <c r="T46" s="251" t="str">
        <f>IF(S191="NON","",IF(R46=F9,S46,IF(R46=#REF!,(S46/2),IF(R46=F11,0,IF(R46=F12,"",)))))</f>
        <v/>
      </c>
      <c r="U46" s="252"/>
      <c r="V46" s="242" t="str">
        <f t="shared" si="3"/>
        <v/>
      </c>
      <c r="W46" s="248"/>
      <c r="X46" s="249">
        <v>2</v>
      </c>
      <c r="Y46" s="250">
        <f>IF(X46="NE","",Référentiel!I40)</f>
        <v>60</v>
      </c>
      <c r="Z46" s="251" t="str">
        <f>IF(Y191="NON","",IF(X46=F9,Y46,IF(X46=#REF!,(Y46/2),IF(X46=F11,0,IF(X46=F12,"",)))))</f>
        <v/>
      </c>
      <c r="AA46" s="242"/>
      <c r="AB46" s="242" t="str">
        <f t="shared" si="4"/>
        <v/>
      </c>
      <c r="AC46" s="248"/>
      <c r="AD46" s="249">
        <v>2</v>
      </c>
      <c r="AE46" s="250">
        <f>IF(AD46="NE","",Référentiel!I40)</f>
        <v>60</v>
      </c>
      <c r="AF46" s="251" t="str">
        <f>IF(AE191="NON","",IF(AD46=F9,AE46,IF(AD46=#REF!,(AE46/2),IF(AD46=F11,0,IF(AD46=F12,"",)))))</f>
        <v/>
      </c>
      <c r="AG46" s="253"/>
      <c r="AH46" s="254" t="str">
        <f t="shared" si="8"/>
        <v/>
      </c>
      <c r="AI46" s="255" t="str">
        <f t="shared" si="9"/>
        <v/>
      </c>
      <c r="AP46" s="197"/>
    </row>
    <row r="47" spans="1:42" ht="10.5" hidden="1" customHeight="1" x14ac:dyDescent="0.25">
      <c r="B47" s="247"/>
      <c r="D47" s="242" t="str">
        <f t="shared" si="1"/>
        <v/>
      </c>
      <c r="E47" s="248"/>
      <c r="F47" s="249">
        <v>2</v>
      </c>
      <c r="G47" s="250" t="e">
        <f>IF(F47="NE","",Référentiel!#REF!)</f>
        <v>#REF!</v>
      </c>
      <c r="H47" s="251" t="str">
        <f>IF(G191="NON","",IF(F47=F9,G47,IF(F47=#REF!,(G47/2),IF(F47=F11,0,IF(F47=F12,"",)))))</f>
        <v/>
      </c>
      <c r="I47" s="242"/>
      <c r="J47" s="242" t="str">
        <f t="shared" si="7"/>
        <v/>
      </c>
      <c r="K47" s="248"/>
      <c r="L47" s="249">
        <v>2</v>
      </c>
      <c r="M47" s="250" t="e">
        <f>IF(L47="NE","",Référentiel!#REF!)</f>
        <v>#REF!</v>
      </c>
      <c r="N47" s="251" t="str">
        <f>IF(M191="NON","",IF(L47=F9,M47,IF(L47=#REF!,(M47/2),IF(L47=F11,0,IF(L47=F12,"",)))))</f>
        <v/>
      </c>
      <c r="O47" s="242"/>
      <c r="P47" s="242" t="str">
        <f t="shared" si="2"/>
        <v/>
      </c>
      <c r="Q47" s="248"/>
      <c r="R47" s="249">
        <v>2</v>
      </c>
      <c r="S47" s="250" t="e">
        <f>IF(R47="NE","",Référentiel!#REF!)</f>
        <v>#REF!</v>
      </c>
      <c r="T47" s="251" t="str">
        <f>IF(S191="NON","",IF(R47=F9,S47,IF(R47=#REF!,(S47/2),IF(R47=F11,0,IF(R47=F12,"",)))))</f>
        <v/>
      </c>
      <c r="U47" s="252"/>
      <c r="V47" s="242" t="str">
        <f t="shared" si="3"/>
        <v/>
      </c>
      <c r="W47" s="248"/>
      <c r="X47" s="249">
        <v>2</v>
      </c>
      <c r="Y47" s="250" t="e">
        <f>IF(X47="NE","",Référentiel!#REF!)</f>
        <v>#REF!</v>
      </c>
      <c r="Z47" s="251" t="str">
        <f>IF(Y191="NON","",IF(X47=F9,Y47,IF(X47=#REF!,(Y47/2),IF(X47=F11,0,IF(X47=F12,"",)))))</f>
        <v/>
      </c>
      <c r="AA47" s="242"/>
      <c r="AB47" s="242" t="str">
        <f t="shared" si="4"/>
        <v/>
      </c>
      <c r="AC47" s="248"/>
      <c r="AD47" s="249">
        <v>2</v>
      </c>
      <c r="AE47" s="250" t="e">
        <f>IF(AD47="NE","",Référentiel!#REF!)</f>
        <v>#REF!</v>
      </c>
      <c r="AF47" s="251" t="str">
        <f>IF(AE191="NON","",IF(AD47=F9,AE47,IF(AD47=#REF!,(AE47/2),IF(AD47=F11,0,IF(AD47=F12,"",)))))</f>
        <v/>
      </c>
      <c r="AG47" s="253"/>
      <c r="AH47" s="254" t="str">
        <f t="shared" si="8"/>
        <v/>
      </c>
      <c r="AI47" s="255" t="str">
        <f t="shared" si="9"/>
        <v/>
      </c>
      <c r="AP47" s="197"/>
    </row>
    <row r="48" spans="1:42" ht="4.5" hidden="1" customHeight="1" x14ac:dyDescent="0.25">
      <c r="B48" s="247"/>
      <c r="D48" s="242" t="str">
        <f t="shared" si="1"/>
        <v/>
      </c>
      <c r="E48" s="248"/>
      <c r="F48" s="249">
        <v>2</v>
      </c>
      <c r="G48" s="250" t="e">
        <f>IF(F48="NE","",Référentiel!#REF!)</f>
        <v>#REF!</v>
      </c>
      <c r="H48" s="251" t="str">
        <f>IF(G191="NON","",IF(F48=F9,G48,IF(F48=#REF!,(G48/2),IF(F48=F11,0,IF(F48=F12,"",)))))</f>
        <v/>
      </c>
      <c r="I48" s="242"/>
      <c r="J48" s="242" t="str">
        <f t="shared" si="7"/>
        <v/>
      </c>
      <c r="K48" s="248"/>
      <c r="L48" s="249">
        <v>2</v>
      </c>
      <c r="M48" s="250" t="e">
        <f>IF(L48="NE","",Référentiel!#REF!)</f>
        <v>#REF!</v>
      </c>
      <c r="N48" s="251" t="str">
        <f>IF(M191="NON","",IF(L48=F9,M48,IF(L48=#REF!,(M48/2),IF(L48=F11,0,IF(L48=F12,"",)))))</f>
        <v/>
      </c>
      <c r="O48" s="242"/>
      <c r="P48" s="242" t="str">
        <f t="shared" si="2"/>
        <v/>
      </c>
      <c r="Q48" s="248"/>
      <c r="R48" s="249">
        <v>2</v>
      </c>
      <c r="S48" s="250" t="e">
        <f>IF(R48="NE","",Référentiel!#REF!)</f>
        <v>#REF!</v>
      </c>
      <c r="T48" s="251" t="str">
        <f>IF(S191="NON","",IF(R48=F9,S48,IF(R48=#REF!,(S48/2),IF(R48=F11,0,IF(R48=F12,"",)))))</f>
        <v/>
      </c>
      <c r="U48" s="252"/>
      <c r="V48" s="242" t="str">
        <f t="shared" si="3"/>
        <v/>
      </c>
      <c r="W48" s="248"/>
      <c r="X48" s="249">
        <v>2</v>
      </c>
      <c r="Y48" s="250" t="e">
        <f>IF(X48="NE","",Référentiel!#REF!)</f>
        <v>#REF!</v>
      </c>
      <c r="Z48" s="251" t="str">
        <f>IF(Y191="NON","",IF(X48=F9,Y48,IF(X48=#REF!,(Y48/2),IF(X48=F11,0,IF(X48=F12,"",)))))</f>
        <v/>
      </c>
      <c r="AA48" s="242"/>
      <c r="AB48" s="242" t="str">
        <f t="shared" si="4"/>
        <v/>
      </c>
      <c r="AC48" s="248"/>
      <c r="AD48" s="249">
        <v>2</v>
      </c>
      <c r="AE48" s="250" t="e">
        <f>IF(AD48="NE","",Référentiel!#REF!)</f>
        <v>#REF!</v>
      </c>
      <c r="AF48" s="251" t="str">
        <f>IF(AE191="NON","",IF(AD48=F9,AE48,IF(AD48=#REF!,(AE48/2),IF(AD48=F11,0,IF(AD48=F12,"",)))))</f>
        <v/>
      </c>
      <c r="AG48" s="253"/>
      <c r="AH48" s="254" t="str">
        <f t="shared" si="8"/>
        <v/>
      </c>
      <c r="AI48" s="255" t="str">
        <f t="shared" si="9"/>
        <v/>
      </c>
      <c r="AP48" s="197"/>
    </row>
    <row r="49" spans="1:42" ht="11.25" hidden="1" customHeight="1" x14ac:dyDescent="0.25">
      <c r="B49" s="247"/>
      <c r="D49" s="242" t="str">
        <f t="shared" si="1"/>
        <v/>
      </c>
      <c r="E49" s="248"/>
      <c r="F49" s="249">
        <v>2</v>
      </c>
      <c r="G49" s="250" t="e">
        <f>IF(F49="NE","",Référentiel!#REF!)</f>
        <v>#REF!</v>
      </c>
      <c r="H49" s="251" t="str">
        <f>IF(G191="NON","",IF(F49=F9,G49,IF(F49=#REF!,(G49/2),IF(F49=F11,0,IF(F49=F12,"",)))))</f>
        <v/>
      </c>
      <c r="I49" s="242"/>
      <c r="J49" s="242" t="str">
        <f t="shared" si="7"/>
        <v/>
      </c>
      <c r="K49" s="248"/>
      <c r="L49" s="249">
        <v>2</v>
      </c>
      <c r="M49" s="250" t="e">
        <f>IF(L49="NE","",Référentiel!#REF!)</f>
        <v>#REF!</v>
      </c>
      <c r="N49" s="251" t="str">
        <f>IF(M191="NON","",IF(L49=F9,M49,IF(L49=#REF!,(M49/2),IF(L49=F11,0,IF(L49=F12,"",)))))</f>
        <v/>
      </c>
      <c r="O49" s="242"/>
      <c r="P49" s="242" t="str">
        <f t="shared" si="2"/>
        <v/>
      </c>
      <c r="Q49" s="248"/>
      <c r="R49" s="249">
        <v>2</v>
      </c>
      <c r="S49" s="250" t="e">
        <f>IF(R49="NE","",Référentiel!#REF!)</f>
        <v>#REF!</v>
      </c>
      <c r="T49" s="251" t="str">
        <f>IF(S191="NON","",IF(R49=F9,S49,IF(R49=#REF!,(S49/2),IF(R49=F11,0,IF(R49=F12,"",)))))</f>
        <v/>
      </c>
      <c r="U49" s="252"/>
      <c r="V49" s="242" t="str">
        <f t="shared" si="3"/>
        <v/>
      </c>
      <c r="W49" s="248"/>
      <c r="X49" s="249">
        <v>2</v>
      </c>
      <c r="Y49" s="250" t="e">
        <f>IF(X49="NE","",Référentiel!#REF!)</f>
        <v>#REF!</v>
      </c>
      <c r="Z49" s="251" t="str">
        <f>IF(Y191="NON","",IF(X49=F9,Y49,IF(X49=#REF!,(Y49/2),IF(X49=F11,0,IF(X49=F12,"",)))))</f>
        <v/>
      </c>
      <c r="AA49" s="242"/>
      <c r="AB49" s="242" t="str">
        <f t="shared" si="4"/>
        <v/>
      </c>
      <c r="AC49" s="248"/>
      <c r="AD49" s="249">
        <v>2</v>
      </c>
      <c r="AE49" s="250" t="e">
        <f>IF(AD49="NE","",Référentiel!#REF!)</f>
        <v>#REF!</v>
      </c>
      <c r="AF49" s="251" t="str">
        <f>IF(AE191="NON","",IF(AD49=F9,AE49,IF(AD49=#REF!,(AE49/2),IF(AD49=F11,0,IF(AD49=F12,"",)))))</f>
        <v/>
      </c>
      <c r="AG49" s="253"/>
      <c r="AH49" s="254" t="str">
        <f t="shared" si="8"/>
        <v/>
      </c>
      <c r="AI49" s="255" t="str">
        <f t="shared" si="9"/>
        <v/>
      </c>
      <c r="AP49" s="197"/>
    </row>
    <row r="50" spans="1:42" ht="11.25" hidden="1" customHeight="1" x14ac:dyDescent="0.25">
      <c r="B50" s="247" t="e">
        <f>Référentiel!#REF!</f>
        <v>#REF!</v>
      </c>
      <c r="D50" s="242" t="str">
        <f t="shared" si="1"/>
        <v/>
      </c>
      <c r="E50" s="248"/>
      <c r="F50" s="249">
        <v>2</v>
      </c>
      <c r="G50" s="250" t="e">
        <f>IF(F50="NE","",Référentiel!#REF!)</f>
        <v>#REF!</v>
      </c>
      <c r="H50" s="251" t="str">
        <f>IF(G191="NON","",IF(F50=F9,G50,IF(F50=#REF!,(G50/2),IF(F50=F11,0,IF(F50=F12,"",)))))</f>
        <v/>
      </c>
      <c r="I50" s="242"/>
      <c r="J50" s="242" t="str">
        <f t="shared" si="7"/>
        <v/>
      </c>
      <c r="K50" s="248"/>
      <c r="L50" s="249">
        <v>2</v>
      </c>
      <c r="M50" s="250" t="e">
        <f>IF(L50="NE","",Référentiel!#REF!)</f>
        <v>#REF!</v>
      </c>
      <c r="N50" s="251" t="str">
        <f>IF(M191="NON","",IF(L50=F9,M50,IF(L50=#REF!,(M50/2),IF(L50=F11,0,IF(L50=F12,"",)))))</f>
        <v/>
      </c>
      <c r="O50" s="242"/>
      <c r="P50" s="242" t="str">
        <f t="shared" si="2"/>
        <v/>
      </c>
      <c r="Q50" s="248"/>
      <c r="R50" s="249">
        <v>2</v>
      </c>
      <c r="S50" s="250" t="e">
        <f>IF(R50="NE","",Référentiel!#REF!)</f>
        <v>#REF!</v>
      </c>
      <c r="T50" s="251" t="str">
        <f>IF(S191="NON","",IF(R50=F9,S50,IF(R50=#REF!,(S50/2),IF(R50=F11,0,IF(R50=F12,"",)))))</f>
        <v/>
      </c>
      <c r="U50" s="252"/>
      <c r="V50" s="242" t="str">
        <f t="shared" si="3"/>
        <v/>
      </c>
      <c r="W50" s="248"/>
      <c r="X50" s="249">
        <v>2</v>
      </c>
      <c r="Y50" s="250" t="e">
        <f>IF(X50="NE","",Référentiel!#REF!)</f>
        <v>#REF!</v>
      </c>
      <c r="Z50" s="251" t="str">
        <f>IF(Y191="NON","",IF(X50=F9,Y50,IF(X50=#REF!,(Y50/2),IF(X50=F11,0,IF(X50=F12,"",)))))</f>
        <v/>
      </c>
      <c r="AA50" s="242"/>
      <c r="AB50" s="242" t="str">
        <f t="shared" si="4"/>
        <v/>
      </c>
      <c r="AC50" s="248"/>
      <c r="AD50" s="249">
        <v>2</v>
      </c>
      <c r="AE50" s="250" t="e">
        <f>IF(AD50="NE","",Référentiel!#REF!)</f>
        <v>#REF!</v>
      </c>
      <c r="AF50" s="251" t="str">
        <f>IF(AE191="NON","",IF(AD50=F9,AE50,IF(AD50=#REF!,(AE50/2),IF(AD50=F11,0,IF(AD50=F12,"",)))))</f>
        <v/>
      </c>
      <c r="AG50" s="253"/>
      <c r="AH50" s="254" t="str">
        <f t="shared" si="8"/>
        <v/>
      </c>
      <c r="AI50" s="255" t="str">
        <f t="shared" si="9"/>
        <v/>
      </c>
      <c r="AP50" s="197"/>
    </row>
    <row r="51" spans="1:42" ht="6" hidden="1" customHeight="1" x14ac:dyDescent="0.25">
      <c r="B51" s="247" t="e">
        <f>Référentiel!#REF!</f>
        <v>#REF!</v>
      </c>
      <c r="D51" s="242" t="str">
        <f t="shared" si="1"/>
        <v/>
      </c>
      <c r="E51" s="248"/>
      <c r="F51" s="249">
        <v>2</v>
      </c>
      <c r="G51" s="250" t="e">
        <f>IF(F51="NE","",Référentiel!#REF!)</f>
        <v>#REF!</v>
      </c>
      <c r="H51" s="251" t="str">
        <f>IF(G191="NON","",IF(F51=F9,G51,IF(F51=#REF!,(G51/2),IF(F51=F11,0,IF(F51=F12,"",)))))</f>
        <v/>
      </c>
      <c r="I51" s="242"/>
      <c r="J51" s="242" t="str">
        <f t="shared" si="7"/>
        <v/>
      </c>
      <c r="K51" s="248"/>
      <c r="L51" s="249">
        <v>2</v>
      </c>
      <c r="M51" s="250" t="e">
        <f>IF(L51="NE","",Référentiel!#REF!)</f>
        <v>#REF!</v>
      </c>
      <c r="N51" s="251" t="str">
        <f>IF(M191="NON","",IF(L51=F9,M51,IF(L51=#REF!,(M51/2),IF(L51=F11,0,IF(L51=F12,"",)))))</f>
        <v/>
      </c>
      <c r="O51" s="242"/>
      <c r="P51" s="242" t="str">
        <f t="shared" si="2"/>
        <v/>
      </c>
      <c r="Q51" s="248"/>
      <c r="R51" s="249">
        <v>2</v>
      </c>
      <c r="S51" s="250" t="e">
        <f>IF(R51="NE","",Référentiel!#REF!)</f>
        <v>#REF!</v>
      </c>
      <c r="T51" s="251" t="str">
        <f>IF(S191="NON","",IF(R51=F9,S51,IF(R51=#REF!,(S51/2),IF(R51=F11,0,IF(R51=F12,"",)))))</f>
        <v/>
      </c>
      <c r="U51" s="252"/>
      <c r="V51" s="242" t="str">
        <f t="shared" si="3"/>
        <v/>
      </c>
      <c r="W51" s="248"/>
      <c r="X51" s="249">
        <v>2</v>
      </c>
      <c r="Y51" s="250" t="e">
        <f>IF(X51="NE","",Référentiel!#REF!)</f>
        <v>#REF!</v>
      </c>
      <c r="Z51" s="251" t="str">
        <f>IF(Y191="NON","",IF(X51=F9,Y51,IF(X51=#REF!,(Y51/2),IF(X51=F11,0,IF(X51=F12,"",)))))</f>
        <v/>
      </c>
      <c r="AA51" s="242"/>
      <c r="AB51" s="242" t="str">
        <f t="shared" si="4"/>
        <v/>
      </c>
      <c r="AC51" s="248"/>
      <c r="AD51" s="249">
        <v>2</v>
      </c>
      <c r="AE51" s="250" t="e">
        <f>IF(AD51="NE","",Référentiel!#REF!)</f>
        <v>#REF!</v>
      </c>
      <c r="AF51" s="251" t="str">
        <f>IF(AE191="NON","",IF(AD51=F9,AE51,IF(AD51=#REF!,(AE51/2),IF(AD51=F11,0,IF(AD51=F12,"",)))))</f>
        <v/>
      </c>
      <c r="AG51" s="253"/>
      <c r="AH51" s="254" t="str">
        <f>IFERROR(AVERAGE(H51,N51,T51,Z51,AF51),"")</f>
        <v/>
      </c>
      <c r="AI51" s="255" t="str">
        <f t="shared" si="9"/>
        <v/>
      </c>
      <c r="AP51" s="197"/>
    </row>
    <row r="52" spans="1:42" ht="8.25" hidden="1" customHeight="1" x14ac:dyDescent="0.25">
      <c r="B52" s="247" t="e">
        <f>Référentiel!#REF!</f>
        <v>#REF!</v>
      </c>
      <c r="D52" s="242" t="str">
        <f t="shared" si="1"/>
        <v/>
      </c>
      <c r="E52" s="248"/>
      <c r="F52" s="249">
        <v>2</v>
      </c>
      <c r="G52" s="250" t="e">
        <f>IF(F52="NE","",Référentiel!#REF!)</f>
        <v>#REF!</v>
      </c>
      <c r="H52" s="251" t="str">
        <f>IF(G191="NON","",IF(F52=F9,G52,IF(F52=#REF!,(G52/2),IF(F52=F11,0,IF(F52=F12,"",)))))</f>
        <v/>
      </c>
      <c r="I52" s="242"/>
      <c r="J52" s="242" t="str">
        <f t="shared" si="7"/>
        <v/>
      </c>
      <c r="K52" s="248"/>
      <c r="L52" s="249">
        <v>2</v>
      </c>
      <c r="M52" s="250" t="e">
        <f>IF(L52="NE","",Référentiel!#REF!)</f>
        <v>#REF!</v>
      </c>
      <c r="N52" s="251" t="str">
        <f>IF(M191="NON","",IF(L52=F9,M52,IF(L52=#REF!,(M52/2),IF(L52=F11,0,IF(L52=F12,"",)))))</f>
        <v/>
      </c>
      <c r="O52" s="242"/>
      <c r="P52" s="242" t="str">
        <f t="shared" si="2"/>
        <v/>
      </c>
      <c r="Q52" s="248"/>
      <c r="R52" s="249">
        <v>2</v>
      </c>
      <c r="S52" s="250" t="e">
        <f>IF(R52="NE","",Référentiel!#REF!)</f>
        <v>#REF!</v>
      </c>
      <c r="T52" s="251" t="str">
        <f>IF(S191="NON","",IF(R52=F9,S52,IF(R52=#REF!,(S52/2),IF(R52=F11,0,IF(R52=F12,"",)))))</f>
        <v/>
      </c>
      <c r="U52" s="252"/>
      <c r="V52" s="242" t="str">
        <f t="shared" si="3"/>
        <v/>
      </c>
      <c r="W52" s="248"/>
      <c r="X52" s="249">
        <v>2</v>
      </c>
      <c r="Y52" s="250" t="e">
        <f>IF(X52="NE","",Référentiel!#REF!)</f>
        <v>#REF!</v>
      </c>
      <c r="Z52" s="251" t="str">
        <f>IF(Y191="NON","",IF(X52=F9,Y52,IF(X52=#REF!,(Y52/2),IF(X52=F11,0,IF(X52=F12,"",)))))</f>
        <v/>
      </c>
      <c r="AA52" s="242"/>
      <c r="AB52" s="242" t="str">
        <f t="shared" si="4"/>
        <v/>
      </c>
      <c r="AC52" s="248"/>
      <c r="AD52" s="249">
        <v>2</v>
      </c>
      <c r="AE52" s="250" t="e">
        <f>IF(AD52="NE","",Référentiel!#REF!)</f>
        <v>#REF!</v>
      </c>
      <c r="AF52" s="251" t="str">
        <f>IF(AE191="NON","",IF(AD52=F9,AE52,IF(AD52=#REF!,(AE52/2),IF(AD52=F11,0,IF(AD52=F12,"",)))))</f>
        <v/>
      </c>
      <c r="AG52" s="253"/>
      <c r="AH52" s="254" t="str">
        <f t="shared" ref="AH52" si="10">IFERROR(AVERAGE(H52,N52,T52,Z52,AF52),"")</f>
        <v/>
      </c>
      <c r="AI52" s="255" t="str">
        <f t="shared" si="9"/>
        <v/>
      </c>
      <c r="AP52" s="197"/>
    </row>
    <row r="53" spans="1:42" ht="6.75" customHeight="1" x14ac:dyDescent="0.25">
      <c r="B53" s="262"/>
      <c r="D53" s="242" t="str">
        <f t="shared" si="1"/>
        <v/>
      </c>
      <c r="E53" s="263"/>
      <c r="F53" s="264"/>
      <c r="G53" s="265"/>
      <c r="H53" s="265"/>
      <c r="I53" s="242"/>
      <c r="J53" s="242" t="str">
        <f t="shared" si="7"/>
        <v/>
      </c>
      <c r="K53" s="263"/>
      <c r="L53" s="264"/>
      <c r="M53" s="265"/>
      <c r="N53" s="265"/>
      <c r="O53" s="242"/>
      <c r="P53" s="242" t="str">
        <f t="shared" si="2"/>
        <v/>
      </c>
      <c r="Q53" s="263"/>
      <c r="R53" s="265"/>
      <c r="S53" s="265"/>
      <c r="T53" s="265"/>
      <c r="U53" s="252"/>
      <c r="V53" s="242" t="str">
        <f t="shared" si="3"/>
        <v/>
      </c>
      <c r="W53" s="263"/>
      <c r="X53" s="264"/>
      <c r="Y53" s="265"/>
      <c r="Z53" s="265"/>
      <c r="AA53" s="242"/>
      <c r="AB53" s="242" t="str">
        <f t="shared" si="4"/>
        <v/>
      </c>
      <c r="AC53" s="263"/>
      <c r="AD53" s="264"/>
      <c r="AE53" s="265"/>
      <c r="AF53" s="265"/>
      <c r="AG53" s="266"/>
      <c r="AH53" s="200"/>
      <c r="AP53" s="197"/>
    </row>
    <row r="54" spans="1:42" ht="15.75" x14ac:dyDescent="0.25">
      <c r="A54" s="256"/>
      <c r="B54" s="240" t="str">
        <f>Référentiel!C44</f>
        <v>Prise de congé</v>
      </c>
      <c r="D54" s="242" t="str">
        <f>F54</f>
        <v xml:space="preserve"> </v>
      </c>
      <c r="E54" s="241"/>
      <c r="F54" s="243" t="str">
        <f>IFERROR(IF(G191="NON"," ",H54/G54),"")</f>
        <v xml:space="preserve"> </v>
      </c>
      <c r="G54" s="244">
        <f>SUM(G55:G56)</f>
        <v>110</v>
      </c>
      <c r="H54" s="245" t="str">
        <f>(IF(G191="NON"," ",(SUM(H55:H56))))</f>
        <v xml:space="preserve"> </v>
      </c>
      <c r="I54" s="242"/>
      <c r="J54" s="242" t="str">
        <f>L54</f>
        <v xml:space="preserve"> </v>
      </c>
      <c r="K54" s="241"/>
      <c r="L54" s="243" t="str">
        <f>IFERROR(IF(M191="NON"," ",N54/M54),"")</f>
        <v xml:space="preserve"> </v>
      </c>
      <c r="M54" s="244">
        <f>SUM(M55:M56)</f>
        <v>110</v>
      </c>
      <c r="N54" s="245" t="str">
        <f>(IF(M191="NON"," ",(SUM(N55:N56))))</f>
        <v xml:space="preserve"> </v>
      </c>
      <c r="O54" s="242"/>
      <c r="P54" s="242" t="str">
        <f>R54</f>
        <v xml:space="preserve"> </v>
      </c>
      <c r="Q54" s="241"/>
      <c r="R54" s="243" t="str">
        <f>IFERROR(IF(S191="NON"," ",T54/S54),"")</f>
        <v xml:space="preserve"> </v>
      </c>
      <c r="S54" s="244">
        <f>SUM(S55:S56)</f>
        <v>110</v>
      </c>
      <c r="T54" s="245" t="str">
        <f>(IF(S191="NON"," ",(SUM(T55:T56))))</f>
        <v xml:space="preserve"> </v>
      </c>
      <c r="U54" s="242"/>
      <c r="V54" s="242" t="str">
        <f>X54</f>
        <v xml:space="preserve"> </v>
      </c>
      <c r="W54" s="241"/>
      <c r="X54" s="243" t="str">
        <f>IFERROR(IF(Y191="NON"," ",Z54/Y54),"")</f>
        <v xml:space="preserve"> </v>
      </c>
      <c r="Y54" s="244">
        <f>SUM(Y55:Y56)</f>
        <v>110</v>
      </c>
      <c r="Z54" s="245" t="str">
        <f>(IF(Y191="NON"," ",(SUM(Z55:Z56))))</f>
        <v xml:space="preserve"> </v>
      </c>
      <c r="AA54" s="242"/>
      <c r="AB54" s="242" t="str">
        <f>AD54</f>
        <v xml:space="preserve"> </v>
      </c>
      <c r="AC54" s="241"/>
      <c r="AD54" s="243" t="str">
        <f>IFERROR(IF(AE191="NON"," ",AF54/AE54),"")</f>
        <v xml:space="preserve"> </v>
      </c>
      <c r="AE54" s="244">
        <f>SUM(AE55:AE56)</f>
        <v>110</v>
      </c>
      <c r="AF54" s="245" t="str">
        <f>(IF(AE191="NON"," ",(SUM(AF55:AF56))))</f>
        <v xml:space="preserve"> </v>
      </c>
      <c r="AG54" s="246"/>
      <c r="AH54" s="243" t="str">
        <f>IFERROR(AVERAGE(F54,L54,R54,X54,AD54),"")</f>
        <v/>
      </c>
      <c r="AI54" s="245" t="str">
        <f>IFERROR(AVERAGE(H54,N54,T54,Z54,AF54),"")</f>
        <v/>
      </c>
      <c r="AP54" s="197"/>
    </row>
    <row r="55" spans="1:42" ht="18" x14ac:dyDescent="0.25">
      <c r="B55" s="247" t="str">
        <f>Référentiel!C52</f>
        <v>Synthèse et validation</v>
      </c>
      <c r="D55" s="242" t="str">
        <f t="shared" si="1"/>
        <v/>
      </c>
      <c r="E55" s="248"/>
      <c r="F55" s="249">
        <v>2</v>
      </c>
      <c r="G55" s="250">
        <f>IF(F55="NE","",Référentiel!I52)</f>
        <v>50</v>
      </c>
      <c r="H55" s="251" t="str">
        <f>IF(G191="NON","",IF(F55=F9,G55,IF(F55=F10,0,IF(F55=F11,0,IF(F55=F12,"",)))))</f>
        <v/>
      </c>
      <c r="I55" s="242"/>
      <c r="J55" s="242" t="str">
        <f t="shared" ref="J55:J70" si="11">IFERROR(N55/M55,"")</f>
        <v/>
      </c>
      <c r="K55" s="248"/>
      <c r="L55" s="249">
        <v>2</v>
      </c>
      <c r="M55" s="250">
        <f>IF(L55="NE","",Référentiel!I52)</f>
        <v>50</v>
      </c>
      <c r="N55" s="251" t="str">
        <f>IF(M191="NON","",IF(L55=F9,M55,IF(L55=F10,0,IF(L55=F11,0,IF(L55=F12,"",)))))</f>
        <v/>
      </c>
      <c r="O55" s="242"/>
      <c r="P55" s="242" t="str">
        <f t="shared" si="2"/>
        <v/>
      </c>
      <c r="Q55" s="248"/>
      <c r="R55" s="249">
        <v>2</v>
      </c>
      <c r="S55" s="250">
        <f>IF(R55="NE","",Référentiel!I52)</f>
        <v>50</v>
      </c>
      <c r="T55" s="251" t="str">
        <f>IF(S191="NON","",IF(R55=F9,S55,IF(R55=F10,0,IF(R55=F11,0,IF(R55=F12,"",)))))</f>
        <v/>
      </c>
      <c r="U55" s="252"/>
      <c r="V55" s="242" t="str">
        <f t="shared" si="3"/>
        <v/>
      </c>
      <c r="W55" s="248"/>
      <c r="X55" s="249">
        <v>2</v>
      </c>
      <c r="Y55" s="250">
        <f>IF(X55="NE","",Référentiel!I52)</f>
        <v>50</v>
      </c>
      <c r="Z55" s="251" t="str">
        <f>IF(Y191="NON","",IF(X55=F9,Y55,IF(X55=F10,0,IF(X55=F11,0,IF(X55=F12,"",)))))</f>
        <v/>
      </c>
      <c r="AA55" s="242"/>
      <c r="AB55" s="242" t="str">
        <f t="shared" si="4"/>
        <v/>
      </c>
      <c r="AC55" s="248"/>
      <c r="AD55" s="249">
        <v>2</v>
      </c>
      <c r="AE55" s="250">
        <f>IF(AD55="NE","",Référentiel!I52)</f>
        <v>50</v>
      </c>
      <c r="AF55" s="251" t="str">
        <f>IF(AE191="NON","",IF(AD55=F9,AE55,IF(AD55=F10,0,IF(AD55=F11,0,IF(AD55=F12,"",)))))</f>
        <v/>
      </c>
      <c r="AG55" s="253"/>
      <c r="AH55" s="254" t="str">
        <f>IFERROR(AVERAGE(H55,N55,T55,Z55,AF55),"")</f>
        <v/>
      </c>
      <c r="AI55" s="255" t="str">
        <f>IFERROR(AVERAGE(D55,J55,P55,V55,AB55),"")</f>
        <v/>
      </c>
      <c r="AP55" s="197"/>
    </row>
    <row r="56" spans="1:42" ht="18" x14ac:dyDescent="0.25">
      <c r="B56" s="247" t="str">
        <f>Référentiel!C53</f>
        <v>Prise de congé</v>
      </c>
      <c r="D56" s="242" t="str">
        <f t="shared" si="1"/>
        <v/>
      </c>
      <c r="E56" s="248"/>
      <c r="F56" s="249">
        <v>2</v>
      </c>
      <c r="G56" s="250">
        <f>IF(F56="NE","",Référentiel!I53)</f>
        <v>60</v>
      </c>
      <c r="H56" s="251" t="str">
        <f>IF(G191="NON","",IF(F56=F9,G56,IF(F56=F10,0,IF(F56=F11,0,IF(F56=F12,"",)))))</f>
        <v/>
      </c>
      <c r="I56" s="242"/>
      <c r="J56" s="242" t="str">
        <f t="shared" si="11"/>
        <v/>
      </c>
      <c r="K56" s="248"/>
      <c r="L56" s="249">
        <v>2</v>
      </c>
      <c r="M56" s="250">
        <f>IF(L56="NE","",Référentiel!I53)</f>
        <v>60</v>
      </c>
      <c r="N56" s="251" t="str">
        <f>IF(M191="NON","",IF(L56=F9,M56,IF(L56=F10,0,IF(L56=F11,0,IF(L56=F12,"",)))))</f>
        <v/>
      </c>
      <c r="O56" s="242"/>
      <c r="P56" s="242" t="str">
        <f t="shared" si="2"/>
        <v/>
      </c>
      <c r="Q56" s="248"/>
      <c r="R56" s="249">
        <v>2</v>
      </c>
      <c r="S56" s="250">
        <f>IF(R56="NE","",Référentiel!I53)</f>
        <v>60</v>
      </c>
      <c r="T56" s="251" t="str">
        <f>IF(S191="NON","",IF(R56=F9,S56,IF(R56=F10,0,IF(R56=F11,0,IF(R56=F12,"",)))))</f>
        <v/>
      </c>
      <c r="U56" s="252"/>
      <c r="V56" s="242" t="str">
        <f t="shared" si="3"/>
        <v/>
      </c>
      <c r="W56" s="248"/>
      <c r="X56" s="249">
        <v>2</v>
      </c>
      <c r="Y56" s="250">
        <f>IF(X56="NE","",Référentiel!I53)</f>
        <v>60</v>
      </c>
      <c r="Z56" s="251" t="str">
        <f>IF(Y191="NON","",IF(X56=F9,Y56,IF(X56=F10,0,IF(X56=F11,0,IF(X56=F12,"",)))))</f>
        <v/>
      </c>
      <c r="AA56" s="242"/>
      <c r="AB56" s="242" t="str">
        <f t="shared" si="4"/>
        <v/>
      </c>
      <c r="AC56" s="248"/>
      <c r="AD56" s="249">
        <v>2</v>
      </c>
      <c r="AE56" s="250">
        <f>IF(AD56="NE","",Référentiel!I53)</f>
        <v>60</v>
      </c>
      <c r="AF56" s="251" t="str">
        <f>IF(AE191="NON","",IF(AD56=F9,AE56,IF(AD56=F10,0,IF(AD56=F11,0,IF(AD56=F12,"",)))))</f>
        <v/>
      </c>
      <c r="AG56" s="253"/>
      <c r="AH56" s="254" t="str">
        <f t="shared" ref="AH56:AH67" si="12">IFERROR(AVERAGE(H56,N56,T56,Z56,AF56),"")</f>
        <v/>
      </c>
      <c r="AI56" s="255" t="str">
        <f t="shared" ref="AI56:AI69" si="13">IFERROR(AVERAGE(D56,J56,P56,V56,AB56),"")</f>
        <v/>
      </c>
      <c r="AP56" s="197"/>
    </row>
    <row r="57" spans="1:42" ht="18" hidden="1" x14ac:dyDescent="0.25">
      <c r="B57" s="247">
        <f>Référentiel!C47</f>
        <v>0</v>
      </c>
      <c r="D57" s="242" t="str">
        <f t="shared" si="1"/>
        <v/>
      </c>
      <c r="E57" s="248"/>
      <c r="F57" s="249">
        <v>2</v>
      </c>
      <c r="G57" s="250">
        <f>IF(F57="NE","",Référentiel!I47)</f>
        <v>0</v>
      </c>
      <c r="H57" s="251" t="str">
        <f>IF(G191="NON","",IF(F57=F9,G57,IF(F57=#REF!,(G57/2),IF(F57=F11,0,IF(F57=F12,"",)))))</f>
        <v/>
      </c>
      <c r="I57" s="242"/>
      <c r="J57" s="242" t="str">
        <f t="shared" si="11"/>
        <v/>
      </c>
      <c r="K57" s="248"/>
      <c r="L57" s="249">
        <v>2</v>
      </c>
      <c r="M57" s="250">
        <f>IF(L57="NE","",Référentiel!I47)</f>
        <v>0</v>
      </c>
      <c r="N57" s="251" t="str">
        <f>IF(M191="NON","",IF(L57=F9,M57,IF(L57=#REF!,(M57/2),IF(L57=F11,0,IF(L57=F12,"",)))))</f>
        <v/>
      </c>
      <c r="O57" s="242"/>
      <c r="P57" s="242" t="str">
        <f t="shared" si="2"/>
        <v/>
      </c>
      <c r="Q57" s="248"/>
      <c r="R57" s="249">
        <v>2</v>
      </c>
      <c r="S57" s="250">
        <f>IF(R57="NE","",Référentiel!I47)</f>
        <v>0</v>
      </c>
      <c r="T57" s="251" t="str">
        <f>IF(S191="NON","",IF(R57=F9,S57,IF(R57=#REF!,(S57/2),IF(R57=F11,0,IF(R57=F12,"",)))))</f>
        <v/>
      </c>
      <c r="U57" s="252"/>
      <c r="V57" s="242" t="str">
        <f t="shared" si="3"/>
        <v/>
      </c>
      <c r="W57" s="248"/>
      <c r="X57" s="249">
        <v>2</v>
      </c>
      <c r="Y57" s="250">
        <f>IF(X57="NE","",Référentiel!I47)</f>
        <v>0</v>
      </c>
      <c r="Z57" s="251" t="str">
        <f>IF(Y191="NON","",IF(X57=F9,Y57,IF(X57=#REF!,(Y57/2),IF(X57=F11,0,IF(X57=F12,"",)))))</f>
        <v/>
      </c>
      <c r="AA57" s="242"/>
      <c r="AB57" s="242" t="str">
        <f t="shared" si="4"/>
        <v/>
      </c>
      <c r="AC57" s="248"/>
      <c r="AD57" s="249">
        <v>2</v>
      </c>
      <c r="AE57" s="250">
        <f>IF(AD57="NE","",Référentiel!I47)</f>
        <v>0</v>
      </c>
      <c r="AF57" s="251" t="str">
        <f>IF(AE191="NON","",IF(AD57=F9,AE57,IF(AD57=#REF!,(AE57/2),IF(AD57=F11,0,IF(AD57=F12,"",)))))</f>
        <v/>
      </c>
      <c r="AG57" s="253"/>
      <c r="AH57" s="254" t="str">
        <f t="shared" si="12"/>
        <v/>
      </c>
      <c r="AI57" s="255" t="str">
        <f t="shared" si="13"/>
        <v/>
      </c>
      <c r="AP57" s="197"/>
    </row>
    <row r="58" spans="1:42" ht="18" hidden="1" x14ac:dyDescent="0.25">
      <c r="B58" s="247">
        <f>Référentiel!C48</f>
        <v>0</v>
      </c>
      <c r="D58" s="242" t="str">
        <f t="shared" si="1"/>
        <v/>
      </c>
      <c r="E58" s="248"/>
      <c r="F58" s="249">
        <v>2</v>
      </c>
      <c r="G58" s="250">
        <f>IF(F58="NE","",Référentiel!I48)</f>
        <v>0</v>
      </c>
      <c r="H58" s="251" t="str">
        <f>IF(G191="NON","",IF(F58=F9,G58,IF(F58=#REF!,(G58/2),IF(F58=F11,0,IF(F58=F12,"",)))))</f>
        <v/>
      </c>
      <c r="I58" s="242"/>
      <c r="J58" s="242" t="str">
        <f t="shared" si="11"/>
        <v/>
      </c>
      <c r="K58" s="248"/>
      <c r="L58" s="249">
        <v>2</v>
      </c>
      <c r="M58" s="250">
        <f>IF(L58="NE","",Référentiel!I48)</f>
        <v>0</v>
      </c>
      <c r="N58" s="251" t="str">
        <f>IF(M191="NON","",IF(L58=F9,M58,IF(L58=#REF!,(M58/2),IF(L58=F11,0,IF(L58=F12,"",)))))</f>
        <v/>
      </c>
      <c r="O58" s="242"/>
      <c r="P58" s="242" t="str">
        <f t="shared" si="2"/>
        <v/>
      </c>
      <c r="Q58" s="248"/>
      <c r="R58" s="249">
        <v>2</v>
      </c>
      <c r="S58" s="250">
        <f>IF(R58="NE","",Référentiel!I48)</f>
        <v>0</v>
      </c>
      <c r="T58" s="251" t="str">
        <f>IF(S191="NON","",IF(R58=F9,S58,IF(R58=#REF!,(S58/2),IF(R58=F11,0,IF(R58=F12,"",)))))</f>
        <v/>
      </c>
      <c r="U58" s="252"/>
      <c r="V58" s="242" t="str">
        <f t="shared" si="3"/>
        <v/>
      </c>
      <c r="W58" s="248"/>
      <c r="X58" s="249">
        <v>2</v>
      </c>
      <c r="Y58" s="250">
        <f>IF(X58="NE","",Référentiel!I48)</f>
        <v>0</v>
      </c>
      <c r="Z58" s="251" t="str">
        <f>IF(Y191="NON","",IF(X58=F9,Y58,IF(X58=#REF!,(Y58/2),IF(X58=F11,0,IF(X58=F12,"",)))))</f>
        <v/>
      </c>
      <c r="AA58" s="242"/>
      <c r="AB58" s="242" t="str">
        <f t="shared" si="4"/>
        <v/>
      </c>
      <c r="AC58" s="248"/>
      <c r="AD58" s="249">
        <v>2</v>
      </c>
      <c r="AE58" s="250">
        <f>IF(AD58="NE","",Référentiel!I48)</f>
        <v>0</v>
      </c>
      <c r="AF58" s="251" t="str">
        <f>IF(AE191="NON","",IF(AD58=F9,AE58,IF(AD58=#REF!,(AE58/2),IF(AD58=F11,0,IF(AD58=F12,"",)))))</f>
        <v/>
      </c>
      <c r="AG58" s="253"/>
      <c r="AH58" s="254" t="str">
        <f t="shared" si="12"/>
        <v/>
      </c>
      <c r="AI58" s="255" t="str">
        <f t="shared" si="13"/>
        <v/>
      </c>
      <c r="AP58" s="197"/>
    </row>
    <row r="59" spans="1:42" ht="18" hidden="1" x14ac:dyDescent="0.25">
      <c r="B59" s="247">
        <f>Référentiel!C49</f>
        <v>0</v>
      </c>
      <c r="D59" s="242" t="str">
        <f t="shared" si="1"/>
        <v/>
      </c>
      <c r="E59" s="248"/>
      <c r="F59" s="249">
        <v>2</v>
      </c>
      <c r="G59" s="250">
        <f>IF(F59="NE","",Référentiel!I49)</f>
        <v>0</v>
      </c>
      <c r="H59" s="251" t="str">
        <f>IF(G191="NON","",IF(F59=F9,G59,IF(F59=#REF!,(G59/2),IF(F59=F11,0,IF(F59=F12,"",)))))</f>
        <v/>
      </c>
      <c r="I59" s="242"/>
      <c r="J59" s="242" t="str">
        <f t="shared" si="11"/>
        <v/>
      </c>
      <c r="K59" s="248"/>
      <c r="L59" s="249">
        <v>2</v>
      </c>
      <c r="M59" s="250">
        <f>IF(L59="NE","",Référentiel!I49)</f>
        <v>0</v>
      </c>
      <c r="N59" s="251" t="str">
        <f>IF(M191="NON","",IF(L59=F9,M59,IF(L59=#REF!,(M59/2),IF(L59=F11,0,IF(L59=F12,"",)))))</f>
        <v/>
      </c>
      <c r="O59" s="242"/>
      <c r="P59" s="242" t="str">
        <f t="shared" si="2"/>
        <v/>
      </c>
      <c r="Q59" s="248"/>
      <c r="R59" s="249">
        <v>2</v>
      </c>
      <c r="S59" s="250">
        <f>IF(R59="NE","",Référentiel!I49)</f>
        <v>0</v>
      </c>
      <c r="T59" s="251" t="str">
        <f>IF(S191="NON","",IF(R59=F9,S59,IF(R59=#REF!,(S59/2),IF(R59=F11,0,IF(R59=F12,"",)))))</f>
        <v/>
      </c>
      <c r="U59" s="252"/>
      <c r="V59" s="242" t="str">
        <f t="shared" si="3"/>
        <v/>
      </c>
      <c r="W59" s="248"/>
      <c r="X59" s="249">
        <v>2</v>
      </c>
      <c r="Y59" s="250">
        <f>IF(X59="NE","",Référentiel!I49)</f>
        <v>0</v>
      </c>
      <c r="Z59" s="251" t="str">
        <f>IF(Y191="NON","",IF(X59=F9,Y59,IF(X59=#REF!,(Y59/2),IF(X59=F11,0,IF(X59=F12,"",)))))</f>
        <v/>
      </c>
      <c r="AA59" s="242"/>
      <c r="AB59" s="242" t="str">
        <f t="shared" si="4"/>
        <v/>
      </c>
      <c r="AC59" s="248"/>
      <c r="AD59" s="249">
        <v>2</v>
      </c>
      <c r="AE59" s="250">
        <f>IF(AD59="NE","",Référentiel!I49)</f>
        <v>0</v>
      </c>
      <c r="AF59" s="251" t="str">
        <f>IF(AE191="NON","",IF(AD59=F9,AE59,IF(AD59=#REF!,(AE59/2),IF(AD59=F11,0,IF(AD59=F12,"",)))))</f>
        <v/>
      </c>
      <c r="AG59" s="253"/>
      <c r="AH59" s="254" t="str">
        <f t="shared" si="12"/>
        <v/>
      </c>
      <c r="AI59" s="255" t="str">
        <f t="shared" si="13"/>
        <v/>
      </c>
      <c r="AP59" s="197"/>
    </row>
    <row r="60" spans="1:42" ht="18" hidden="1" x14ac:dyDescent="0.25">
      <c r="B60" s="247">
        <f>Référentiel!C50</f>
        <v>0</v>
      </c>
      <c r="D60" s="242" t="str">
        <f t="shared" si="1"/>
        <v/>
      </c>
      <c r="E60" s="248"/>
      <c r="F60" s="249">
        <v>2</v>
      </c>
      <c r="G60" s="250">
        <f>IF(F60="NE","",Référentiel!I50)</f>
        <v>0</v>
      </c>
      <c r="H60" s="251" t="str">
        <f>IF(G191="NON","",IF(F60=F9,G60,IF(F60=#REF!,(G60/2),IF(F60=F11,0,IF(F60=F12,"",)))))</f>
        <v/>
      </c>
      <c r="I60" s="242"/>
      <c r="J60" s="242" t="str">
        <f t="shared" si="11"/>
        <v/>
      </c>
      <c r="K60" s="248"/>
      <c r="L60" s="249">
        <v>2</v>
      </c>
      <c r="M60" s="250">
        <f>IF(L60="NE","",Référentiel!I50)</f>
        <v>0</v>
      </c>
      <c r="N60" s="251" t="str">
        <f>IF(M191="NON","",IF(L60=F9,M60,IF(L60=#REF!,(M60/2),IF(L60=F11,0,IF(L60=F12,"",)))))</f>
        <v/>
      </c>
      <c r="O60" s="242"/>
      <c r="P60" s="242" t="str">
        <f t="shared" si="2"/>
        <v/>
      </c>
      <c r="Q60" s="248"/>
      <c r="R60" s="249">
        <v>2</v>
      </c>
      <c r="S60" s="250">
        <f>IF(R60="NE","",Référentiel!I50)</f>
        <v>0</v>
      </c>
      <c r="T60" s="251" t="str">
        <f>IF(S191="NON","",IF(R60=F9,S60,IF(R60=#REF!,(S60/2),IF(R60=F11,0,IF(R60=F12,"",)))))</f>
        <v/>
      </c>
      <c r="U60" s="252"/>
      <c r="V60" s="242" t="str">
        <f t="shared" si="3"/>
        <v/>
      </c>
      <c r="W60" s="248"/>
      <c r="X60" s="249">
        <v>2</v>
      </c>
      <c r="Y60" s="250">
        <f>IF(X60="NE","",Référentiel!I50)</f>
        <v>0</v>
      </c>
      <c r="Z60" s="251" t="str">
        <f>IF(Y191="NON","",IF(X60=F9,Y60,IF(X60=#REF!,(Y60/2),IF(X60=F11,0,IF(X60=F12,"",)))))</f>
        <v/>
      </c>
      <c r="AA60" s="242"/>
      <c r="AB60" s="242" t="str">
        <f t="shared" si="4"/>
        <v/>
      </c>
      <c r="AC60" s="248"/>
      <c r="AD60" s="249">
        <v>2</v>
      </c>
      <c r="AE60" s="250">
        <f>IF(AD60="NE","",Référentiel!I50)</f>
        <v>0</v>
      </c>
      <c r="AF60" s="251" t="str">
        <f>IF(AE191="NON","",IF(AD60=F9,AE60,IF(AD60=#REF!,(AE60/2),IF(AD60=F11,0,IF(AD60=F12,"",)))))</f>
        <v/>
      </c>
      <c r="AG60" s="253"/>
      <c r="AH60" s="254" t="str">
        <f t="shared" si="12"/>
        <v/>
      </c>
      <c r="AI60" s="255" t="str">
        <f t="shared" si="13"/>
        <v/>
      </c>
      <c r="AP60" s="197"/>
    </row>
    <row r="61" spans="1:42" ht="18" hidden="1" x14ac:dyDescent="0.25">
      <c r="B61" s="247">
        <f>Référentiel!C51</f>
        <v>0</v>
      </c>
      <c r="D61" s="242" t="str">
        <f t="shared" si="1"/>
        <v/>
      </c>
      <c r="E61" s="248"/>
      <c r="F61" s="249">
        <v>2</v>
      </c>
      <c r="G61" s="250">
        <f>IF(F61="NE","",Référentiel!I51)</f>
        <v>0</v>
      </c>
      <c r="H61" s="251" t="str">
        <f>IF(G191="NON","",IF(F61=F9,G61,IF(F61=#REF!,(G61/2),IF(F61=F11,0,IF(F61=F12,"",)))))</f>
        <v/>
      </c>
      <c r="I61" s="242"/>
      <c r="J61" s="242" t="str">
        <f t="shared" si="11"/>
        <v/>
      </c>
      <c r="K61" s="248"/>
      <c r="L61" s="249">
        <v>2</v>
      </c>
      <c r="M61" s="250">
        <f>IF(L61="NE","",Référentiel!I51)</f>
        <v>0</v>
      </c>
      <c r="N61" s="251" t="str">
        <f>IF(M191="NON","",IF(L61=F9,M61,IF(L61=#REF!,(M61/2),IF(L61=F11,0,IF(L61=F12,"",)))))</f>
        <v/>
      </c>
      <c r="O61" s="242"/>
      <c r="P61" s="242" t="str">
        <f t="shared" si="2"/>
        <v/>
      </c>
      <c r="Q61" s="248"/>
      <c r="R61" s="249">
        <v>2</v>
      </c>
      <c r="S61" s="250">
        <f>IF(R61="NE","",Référentiel!I51)</f>
        <v>0</v>
      </c>
      <c r="T61" s="251" t="str">
        <f>IF(S191="NON","",IF(R61=F9,S61,IF(R61=#REF!,(S61/2),IF(R61=F11,0,IF(R61=F12,"",)))))</f>
        <v/>
      </c>
      <c r="U61" s="252"/>
      <c r="V61" s="242" t="str">
        <f t="shared" si="3"/>
        <v/>
      </c>
      <c r="W61" s="248"/>
      <c r="X61" s="249">
        <v>2</v>
      </c>
      <c r="Y61" s="250">
        <f>IF(X61="NE","",Référentiel!I51)</f>
        <v>0</v>
      </c>
      <c r="Z61" s="251" t="str">
        <f>IF(Y191="NON","",IF(X61=F9,Y61,IF(X61=#REF!,(Y61/2),IF(X61=F11,0,IF(X61=F12,"",)))))</f>
        <v/>
      </c>
      <c r="AA61" s="242"/>
      <c r="AB61" s="242" t="str">
        <f t="shared" si="4"/>
        <v/>
      </c>
      <c r="AC61" s="248"/>
      <c r="AD61" s="249">
        <v>2</v>
      </c>
      <c r="AE61" s="250">
        <f>IF(AD61="NE","",Référentiel!I51)</f>
        <v>0</v>
      </c>
      <c r="AF61" s="251" t="str">
        <f>IF(AE191="NON","",IF(AD61=F9,AE61,IF(AD61=#REF!,(AE61/2),IF(AD61=F11,0,IF(AD61=F12,"",)))))</f>
        <v/>
      </c>
      <c r="AG61" s="253"/>
      <c r="AH61" s="254" t="str">
        <f t="shared" si="12"/>
        <v/>
      </c>
      <c r="AI61" s="255" t="str">
        <f t="shared" si="13"/>
        <v/>
      </c>
      <c r="AP61" s="197"/>
    </row>
    <row r="62" spans="1:42" ht="18" hidden="1" x14ac:dyDescent="0.25">
      <c r="B62" s="247" t="str">
        <f>Référentiel!C52</f>
        <v>Synthèse et validation</v>
      </c>
      <c r="D62" s="242" t="str">
        <f t="shared" si="1"/>
        <v/>
      </c>
      <c r="E62" s="248"/>
      <c r="F62" s="249">
        <v>2</v>
      </c>
      <c r="G62" s="250">
        <f>IF(F62="NE","",Référentiel!I52)</f>
        <v>50</v>
      </c>
      <c r="H62" s="251" t="str">
        <f>IF(G191="NON","",IF(F62=F9,G62,IF(F62=#REF!,(G62/2),IF(F62=F11,0,IF(F62=F12,"",)))))</f>
        <v/>
      </c>
      <c r="I62" s="242"/>
      <c r="J62" s="242" t="str">
        <f t="shared" si="11"/>
        <v/>
      </c>
      <c r="K62" s="248"/>
      <c r="L62" s="249">
        <v>2</v>
      </c>
      <c r="M62" s="250">
        <f>IF(L62="NE","",Référentiel!I52)</f>
        <v>50</v>
      </c>
      <c r="N62" s="251" t="str">
        <f>IF(M191="NON","",IF(L62=F9,M62,IF(L62=#REF!,(M62/2),IF(L62=F11,0,IF(L62=F12,"",)))))</f>
        <v/>
      </c>
      <c r="O62" s="242"/>
      <c r="P62" s="242" t="str">
        <f t="shared" si="2"/>
        <v/>
      </c>
      <c r="Q62" s="248"/>
      <c r="R62" s="249">
        <v>2</v>
      </c>
      <c r="S62" s="250">
        <f>IF(R62="NE","",Référentiel!I52)</f>
        <v>50</v>
      </c>
      <c r="T62" s="251" t="str">
        <f>IF(S191="NON","",IF(R62=F9,S62,IF(R62=#REF!,(S62/2),IF(R62=F11,0,IF(R62=F12,"",)))))</f>
        <v/>
      </c>
      <c r="U62" s="252"/>
      <c r="V62" s="242" t="str">
        <f t="shared" si="3"/>
        <v/>
      </c>
      <c r="W62" s="248"/>
      <c r="X62" s="249">
        <v>2</v>
      </c>
      <c r="Y62" s="250">
        <f>IF(X62="NE","",Référentiel!I52)</f>
        <v>50</v>
      </c>
      <c r="Z62" s="251" t="str">
        <f>IF(Y191="NON","",IF(X62=F9,Y62,IF(X62=#REF!,(Y62/2),IF(X62=F11,0,IF(X62=F12,"",)))))</f>
        <v/>
      </c>
      <c r="AA62" s="242"/>
      <c r="AB62" s="242" t="str">
        <f t="shared" si="4"/>
        <v/>
      </c>
      <c r="AC62" s="248"/>
      <c r="AD62" s="249">
        <v>2</v>
      </c>
      <c r="AE62" s="250">
        <f>IF(AD62="NE","",Référentiel!I52)</f>
        <v>50</v>
      </c>
      <c r="AF62" s="251" t="str">
        <f>IF(AE191="NON","",IF(AD62=F9,AE62,IF(AD62=#REF!,(AE62/2),IF(AD62=F11,0,IF(AD62=F12,"",)))))</f>
        <v/>
      </c>
      <c r="AG62" s="253"/>
      <c r="AH62" s="254" t="str">
        <f t="shared" si="12"/>
        <v/>
      </c>
      <c r="AI62" s="255" t="str">
        <f>IFERROR(AVERAGE(D62,J62,P62,V62,AB62),"")</f>
        <v/>
      </c>
      <c r="AP62" s="197"/>
    </row>
    <row r="63" spans="1:42" ht="18" hidden="1" x14ac:dyDescent="0.25">
      <c r="B63" s="247" t="str">
        <f>Référentiel!C53</f>
        <v>Prise de congé</v>
      </c>
      <c r="D63" s="242" t="str">
        <f t="shared" si="1"/>
        <v/>
      </c>
      <c r="E63" s="248"/>
      <c r="F63" s="249">
        <v>2</v>
      </c>
      <c r="G63" s="250">
        <f>IF(F63="NE","",Référentiel!I53)</f>
        <v>60</v>
      </c>
      <c r="H63" s="251" t="str">
        <f>IF(G191="NON","",IF(F63=F9,G63,IF(F63=#REF!,(G63/2),IF(F63=F11,0,IF(F63=F12,"",)))))</f>
        <v/>
      </c>
      <c r="I63" s="242"/>
      <c r="J63" s="242" t="str">
        <f t="shared" si="11"/>
        <v/>
      </c>
      <c r="K63" s="248"/>
      <c r="L63" s="249">
        <v>2</v>
      </c>
      <c r="M63" s="250">
        <f>IF(L63="NE","",Référentiel!I53)</f>
        <v>60</v>
      </c>
      <c r="N63" s="251" t="str">
        <f>IF(M191="NON","",IF(L63=F9,M63,IF(L63=#REF!,(M63/2),IF(L63=F11,0,IF(L63=F12,"",)))))</f>
        <v/>
      </c>
      <c r="O63" s="242"/>
      <c r="P63" s="242" t="str">
        <f t="shared" si="2"/>
        <v/>
      </c>
      <c r="Q63" s="248"/>
      <c r="R63" s="249">
        <v>2</v>
      </c>
      <c r="S63" s="250">
        <f>IF(R63="NE","",Référentiel!I53)</f>
        <v>60</v>
      </c>
      <c r="T63" s="251" t="str">
        <f>IF(S191="NON","",IF(R63=F9,S63,IF(R63=#REF!,(S63/2),IF(R63=F11,0,IF(R63=F12,"",)))))</f>
        <v/>
      </c>
      <c r="U63" s="252"/>
      <c r="V63" s="242" t="str">
        <f t="shared" si="3"/>
        <v/>
      </c>
      <c r="W63" s="248"/>
      <c r="X63" s="249">
        <v>2</v>
      </c>
      <c r="Y63" s="250">
        <f>IF(X63="NE","",Référentiel!I53)</f>
        <v>60</v>
      </c>
      <c r="Z63" s="251" t="str">
        <f>IF(Y191="NON","",IF(X63=F9,Y63,IF(X63=#REF!,(Y63/2),IF(X63=F11,0,IF(X63=F12,"",)))))</f>
        <v/>
      </c>
      <c r="AA63" s="242"/>
      <c r="AB63" s="242" t="str">
        <f t="shared" si="4"/>
        <v/>
      </c>
      <c r="AC63" s="248"/>
      <c r="AD63" s="249">
        <v>2</v>
      </c>
      <c r="AE63" s="250">
        <f>IF(AD63="NE","",Référentiel!I53)</f>
        <v>60</v>
      </c>
      <c r="AF63" s="251" t="str">
        <f>IF(AE191="NON","",IF(AD63=F9,AE63,IF(AD63=#REF!,(AE63/2),IF(AD63=F11,0,IF(AD63=F12,"",)))))</f>
        <v/>
      </c>
      <c r="AG63" s="253"/>
      <c r="AH63" s="254" t="str">
        <f t="shared" si="12"/>
        <v/>
      </c>
      <c r="AI63" s="255" t="str">
        <f t="shared" si="13"/>
        <v/>
      </c>
      <c r="AP63" s="197"/>
    </row>
    <row r="64" spans="1:42" ht="18" hidden="1" x14ac:dyDescent="0.25">
      <c r="B64" s="247">
        <f>Référentiel!C54</f>
        <v>0</v>
      </c>
      <c r="D64" s="242" t="str">
        <f t="shared" si="1"/>
        <v/>
      </c>
      <c r="E64" s="248"/>
      <c r="F64" s="249">
        <v>2</v>
      </c>
      <c r="G64" s="250">
        <f>IF(F64="NE","",Référentiel!I54)</f>
        <v>0</v>
      </c>
      <c r="H64" s="251" t="str">
        <f>IF(G191="NON","",IF(F64=F9,G64,IF(F64=#REF!,(G64/2),IF(F64=F11,0,IF(F64=F12,"",)))))</f>
        <v/>
      </c>
      <c r="I64" s="242"/>
      <c r="J64" s="242" t="str">
        <f t="shared" si="11"/>
        <v/>
      </c>
      <c r="K64" s="248"/>
      <c r="L64" s="249">
        <v>2</v>
      </c>
      <c r="M64" s="250">
        <f>IF(L64="NE","",Référentiel!I54)</f>
        <v>0</v>
      </c>
      <c r="N64" s="251" t="str">
        <f>IF(M191="NON","",IF(L64=F9,M64,IF(L64=#REF!,(M64/2),IF(L64=F11,0,IF(L64=F12,"",)))))</f>
        <v/>
      </c>
      <c r="O64" s="242"/>
      <c r="P64" s="242" t="str">
        <f t="shared" si="2"/>
        <v/>
      </c>
      <c r="Q64" s="248"/>
      <c r="R64" s="249">
        <v>2</v>
      </c>
      <c r="S64" s="250">
        <f>IF(R64="NE","",Référentiel!I54)</f>
        <v>0</v>
      </c>
      <c r="T64" s="251" t="str">
        <f>IF(S191="NON","",IF(R64=F9,S64,IF(R64=#REF!,(S64/2),IF(R64=F11,0,IF(R64=F12,"",)))))</f>
        <v/>
      </c>
      <c r="U64" s="252"/>
      <c r="V64" s="242" t="str">
        <f t="shared" si="3"/>
        <v/>
      </c>
      <c r="W64" s="248"/>
      <c r="X64" s="249">
        <v>2</v>
      </c>
      <c r="Y64" s="250">
        <f>IF(X64="NE","",Référentiel!I54)</f>
        <v>0</v>
      </c>
      <c r="Z64" s="251" t="str">
        <f>IF(Y191="NON","",IF(X64=F9,Y64,IF(X64=#REF!,(Y64/2),IF(X64=F11,0,IF(X64=F12,"",)))))</f>
        <v/>
      </c>
      <c r="AA64" s="242"/>
      <c r="AB64" s="242" t="str">
        <f t="shared" si="4"/>
        <v/>
      </c>
      <c r="AC64" s="248"/>
      <c r="AD64" s="249">
        <v>2</v>
      </c>
      <c r="AE64" s="250">
        <f>IF(AD64="NE","",Référentiel!I54)</f>
        <v>0</v>
      </c>
      <c r="AF64" s="251" t="str">
        <f>IF(AE191="NON","",IF(AD64=F9,AE64,IF(AD64=#REF!,(AE64/2),IF(AD64=F11,0,IF(AD64=F12,"",)))))</f>
        <v/>
      </c>
      <c r="AG64" s="253"/>
      <c r="AH64" s="254" t="str">
        <f t="shared" si="12"/>
        <v/>
      </c>
      <c r="AI64" s="255" t="str">
        <f t="shared" si="13"/>
        <v/>
      </c>
      <c r="AP64" s="197"/>
    </row>
    <row r="65" spans="1:42" ht="18" hidden="1" x14ac:dyDescent="0.25">
      <c r="B65" s="247">
        <f>Référentiel!C55</f>
        <v>0</v>
      </c>
      <c r="D65" s="242" t="str">
        <f t="shared" si="1"/>
        <v/>
      </c>
      <c r="E65" s="248"/>
      <c r="F65" s="249">
        <v>2</v>
      </c>
      <c r="G65" s="250">
        <f>IF(F65="NE","",Référentiel!I55)</f>
        <v>0</v>
      </c>
      <c r="H65" s="251" t="str">
        <f>IF(G191="NON","",IF(F65=F9,G65,IF(F65=#REF!,(G65/2),IF(F65=F11,0,IF(F65=F12,"",)))))</f>
        <v/>
      </c>
      <c r="I65" s="242"/>
      <c r="J65" s="242" t="str">
        <f t="shared" si="11"/>
        <v/>
      </c>
      <c r="K65" s="248"/>
      <c r="L65" s="249">
        <v>2</v>
      </c>
      <c r="M65" s="250">
        <f>IF(L65="NE","",Référentiel!I55)</f>
        <v>0</v>
      </c>
      <c r="N65" s="251" t="str">
        <f>IF(M191="NON","",IF(L65=F9,M65,IF(L65=#REF!,(M65/2),IF(L65=F11,0,IF(L65=F12,"",)))))</f>
        <v/>
      </c>
      <c r="O65" s="242"/>
      <c r="P65" s="242" t="str">
        <f t="shared" si="2"/>
        <v/>
      </c>
      <c r="Q65" s="248"/>
      <c r="R65" s="249">
        <v>2</v>
      </c>
      <c r="S65" s="250">
        <f>IF(R65="NE","",Référentiel!I55)</f>
        <v>0</v>
      </c>
      <c r="T65" s="251" t="str">
        <f>IF(S191="NON","",IF(R65=F9,S65,IF(R65=#REF!,(S65/2),IF(R65=F11,0,IF(R65=F12,"",)))))</f>
        <v/>
      </c>
      <c r="U65" s="252"/>
      <c r="V65" s="242" t="str">
        <f t="shared" si="3"/>
        <v/>
      </c>
      <c r="W65" s="248"/>
      <c r="X65" s="249">
        <v>2</v>
      </c>
      <c r="Y65" s="250">
        <f>IF(X65="NE","",Référentiel!I55)</f>
        <v>0</v>
      </c>
      <c r="Z65" s="251" t="str">
        <f>IF(Y191="NON","",IF(X65=F9,Y65,IF(X65=#REF!,(Y65/2),IF(X65=F11,0,IF(X65=F12,"",)))))</f>
        <v/>
      </c>
      <c r="AA65" s="242"/>
      <c r="AB65" s="242" t="str">
        <f t="shared" si="4"/>
        <v/>
      </c>
      <c r="AC65" s="248"/>
      <c r="AD65" s="249">
        <v>2</v>
      </c>
      <c r="AE65" s="250">
        <f>IF(AD65="NE","",Référentiel!I55)</f>
        <v>0</v>
      </c>
      <c r="AF65" s="251" t="str">
        <f>IF(AE191="NON","",IF(AD65=F9,AE65,IF(AD65=#REF!,(AE65/2),IF(AD65=F11,0,IF(AD65=F12,"",)))))</f>
        <v/>
      </c>
      <c r="AG65" s="253"/>
      <c r="AH65" s="254" t="str">
        <f t="shared" si="12"/>
        <v/>
      </c>
      <c r="AI65" s="255" t="str">
        <f t="shared" si="13"/>
        <v/>
      </c>
      <c r="AP65" s="197"/>
    </row>
    <row r="66" spans="1:42" ht="18" hidden="1" x14ac:dyDescent="0.25">
      <c r="B66" s="247">
        <f>Référentiel!C56</f>
        <v>0</v>
      </c>
      <c r="D66" s="242" t="str">
        <f t="shared" si="1"/>
        <v/>
      </c>
      <c r="E66" s="248"/>
      <c r="F66" s="249">
        <v>2</v>
      </c>
      <c r="G66" s="250">
        <f>IF(F66="NE","",Référentiel!I56)</f>
        <v>0</v>
      </c>
      <c r="H66" s="251" t="str">
        <f>IF(G191="NON","",IF(F66=F9,G66,IF(F66=#REF!,(G66/2),IF(F66=F11,0,IF(F66=F12,"",)))))</f>
        <v/>
      </c>
      <c r="I66" s="242"/>
      <c r="J66" s="242" t="str">
        <f t="shared" si="11"/>
        <v/>
      </c>
      <c r="K66" s="248"/>
      <c r="L66" s="249">
        <v>2</v>
      </c>
      <c r="M66" s="250">
        <f>IF(L66="NE","",Référentiel!I56)</f>
        <v>0</v>
      </c>
      <c r="N66" s="251" t="str">
        <f>IF(M191="NON","",IF(L66=F9,M66,IF(L66=#REF!,(M66/2),IF(L66=F11,0,IF(L66=F12,"",)))))</f>
        <v/>
      </c>
      <c r="O66" s="242"/>
      <c r="P66" s="242" t="str">
        <f t="shared" si="2"/>
        <v/>
      </c>
      <c r="Q66" s="248"/>
      <c r="R66" s="249">
        <v>2</v>
      </c>
      <c r="S66" s="250">
        <f>IF(R66="NE","",Référentiel!I56)</f>
        <v>0</v>
      </c>
      <c r="T66" s="251" t="str">
        <f>IF(S191="NON","",IF(R66=F9,S66,IF(R66=#REF!,(S66/2),IF(R66=F11,0,IF(R66=F12,"",)))))</f>
        <v/>
      </c>
      <c r="U66" s="252"/>
      <c r="V66" s="242" t="str">
        <f t="shared" si="3"/>
        <v/>
      </c>
      <c r="W66" s="248"/>
      <c r="X66" s="249">
        <v>2</v>
      </c>
      <c r="Y66" s="250">
        <f>IF(X66="NE","",Référentiel!I56)</f>
        <v>0</v>
      </c>
      <c r="Z66" s="251" t="str">
        <f>IF(Y191="NON","",IF(X66=F9,Y66,IF(X66=#REF!,(Y66/2),IF(X66=F11,0,IF(X66=F12,"",)))))</f>
        <v/>
      </c>
      <c r="AA66" s="242"/>
      <c r="AB66" s="242" t="str">
        <f t="shared" si="4"/>
        <v/>
      </c>
      <c r="AC66" s="248"/>
      <c r="AD66" s="249">
        <v>2</v>
      </c>
      <c r="AE66" s="250">
        <f>IF(AD66="NE","",Référentiel!I56)</f>
        <v>0</v>
      </c>
      <c r="AF66" s="251" t="str">
        <f>IF(AE191="NON","",IF(AD66=F9,AE66,IF(AD66=#REF!,(AE66/2),IF(AD66=F11,0,IF(AD66=F12,"",)))))</f>
        <v/>
      </c>
      <c r="AG66" s="253"/>
      <c r="AH66" s="254" t="str">
        <f t="shared" si="12"/>
        <v/>
      </c>
      <c r="AI66" s="255" t="str">
        <f t="shared" si="13"/>
        <v/>
      </c>
      <c r="AP66" s="197"/>
    </row>
    <row r="67" spans="1:42" ht="18" hidden="1" x14ac:dyDescent="0.25">
      <c r="B67" s="247">
        <f>Référentiel!C57</f>
        <v>0</v>
      </c>
      <c r="D67" s="242" t="str">
        <f t="shared" si="1"/>
        <v/>
      </c>
      <c r="E67" s="248"/>
      <c r="F67" s="249">
        <v>2</v>
      </c>
      <c r="G67" s="250">
        <f>IF(F67="NE","",Référentiel!I57)</f>
        <v>0</v>
      </c>
      <c r="H67" s="251" t="str">
        <f>IF(G191="NON","",IF(F67=F9,G67,IF(F67=#REF!,(G67/2),IF(F67=F11,0,IF(F67=F12,"",)))))</f>
        <v/>
      </c>
      <c r="I67" s="242"/>
      <c r="J67" s="242" t="str">
        <f t="shared" si="11"/>
        <v/>
      </c>
      <c r="K67" s="248"/>
      <c r="L67" s="249">
        <v>2</v>
      </c>
      <c r="M67" s="250">
        <f>IF(L67="NE","",Référentiel!I57)</f>
        <v>0</v>
      </c>
      <c r="N67" s="251" t="str">
        <f>IF(M191="NON","",IF(L67=F9,M67,IF(L67=#REF!,(M67/2),IF(L67=F11,0,IF(L67=F12,"",)))))</f>
        <v/>
      </c>
      <c r="O67" s="242"/>
      <c r="P67" s="242" t="str">
        <f t="shared" si="2"/>
        <v/>
      </c>
      <c r="Q67" s="248"/>
      <c r="R67" s="249">
        <v>2</v>
      </c>
      <c r="S67" s="250">
        <f>IF(R67="NE","",Référentiel!I57)</f>
        <v>0</v>
      </c>
      <c r="T67" s="251" t="str">
        <f>IF(S191="NON","",IF(R67=F9,S67,IF(R67=#REF!,(S67/2),IF(R67=F11,0,IF(R67=F12,"",)))))</f>
        <v/>
      </c>
      <c r="U67" s="252"/>
      <c r="V67" s="242" t="str">
        <f t="shared" si="3"/>
        <v/>
      </c>
      <c r="W67" s="248"/>
      <c r="X67" s="249">
        <v>2</v>
      </c>
      <c r="Y67" s="250">
        <f>IF(X67="NE","",Référentiel!I57)</f>
        <v>0</v>
      </c>
      <c r="Z67" s="251" t="str">
        <f>IF(Y191="NON","",IF(X67=F9,Y67,IF(X67=#REF!,(Y67/2),IF(X67=F11,0,IF(X67=F12,"",)))))</f>
        <v/>
      </c>
      <c r="AA67" s="242"/>
      <c r="AB67" s="242" t="str">
        <f t="shared" si="4"/>
        <v/>
      </c>
      <c r="AC67" s="248"/>
      <c r="AD67" s="249">
        <v>2</v>
      </c>
      <c r="AE67" s="250">
        <f>IF(AD67="NE","",Référentiel!I57)</f>
        <v>0</v>
      </c>
      <c r="AF67" s="251" t="str">
        <f>IF(AE191="NON","",IF(AD67=F9,AE67,IF(AD67=#REF!,(AE67/2),IF(AD67=F11,0,IF(AD67=F12,"",)))))</f>
        <v/>
      </c>
      <c r="AG67" s="253"/>
      <c r="AH67" s="254" t="str">
        <f t="shared" si="12"/>
        <v/>
      </c>
      <c r="AI67" s="255" t="str">
        <f t="shared" si="13"/>
        <v/>
      </c>
      <c r="AP67" s="197"/>
    </row>
    <row r="68" spans="1:42" ht="18" hidden="1" x14ac:dyDescent="0.25">
      <c r="B68" s="247">
        <f>Référentiel!C58</f>
        <v>0</v>
      </c>
      <c r="D68" s="242" t="str">
        <f t="shared" si="1"/>
        <v/>
      </c>
      <c r="E68" s="248"/>
      <c r="F68" s="249">
        <v>2</v>
      </c>
      <c r="G68" s="250">
        <f>IF(F68="NE","",Référentiel!I58)</f>
        <v>0</v>
      </c>
      <c r="H68" s="251" t="str">
        <f>IF(G191="NON","",IF(F68=F9,G68,IF(F68=#REF!,(G68/2),IF(F68=F11,0,IF(F68=F12,"",)))))</f>
        <v/>
      </c>
      <c r="I68" s="242"/>
      <c r="J68" s="242" t="str">
        <f t="shared" si="11"/>
        <v/>
      </c>
      <c r="K68" s="248"/>
      <c r="L68" s="249">
        <v>2</v>
      </c>
      <c r="M68" s="250">
        <f>IF(L68="NE","",Référentiel!I58)</f>
        <v>0</v>
      </c>
      <c r="N68" s="251" t="str">
        <f>IF(M191="NON","",IF(L68=F9,M68,IF(L68=#REF!,(M68/2),IF(L68=F11,0,IF(L68=F12,"",)))))</f>
        <v/>
      </c>
      <c r="O68" s="242"/>
      <c r="P68" s="242" t="str">
        <f t="shared" si="2"/>
        <v/>
      </c>
      <c r="Q68" s="248"/>
      <c r="R68" s="249">
        <v>2</v>
      </c>
      <c r="S68" s="250">
        <f>IF(R68="NE","",Référentiel!I58)</f>
        <v>0</v>
      </c>
      <c r="T68" s="251" t="str">
        <f>IF(S191="NON","",IF(R68=F9,S68,IF(R68=#REF!,(S68/2),IF(R68=F11,0,IF(R68=F12,"",)))))</f>
        <v/>
      </c>
      <c r="U68" s="252"/>
      <c r="V68" s="242" t="str">
        <f t="shared" si="3"/>
        <v/>
      </c>
      <c r="W68" s="248"/>
      <c r="X68" s="249">
        <v>2</v>
      </c>
      <c r="Y68" s="250">
        <f>IF(X68="NE","",Référentiel!I58)</f>
        <v>0</v>
      </c>
      <c r="Z68" s="251" t="str">
        <f>IF(Y191="NON","",IF(X68=F9,Y68,IF(X68=#REF!,(Y68/2),IF(X68=F11,0,IF(X68=F12,"",)))))</f>
        <v/>
      </c>
      <c r="AA68" s="242"/>
      <c r="AB68" s="242" t="str">
        <f t="shared" si="4"/>
        <v/>
      </c>
      <c r="AC68" s="248"/>
      <c r="AD68" s="249">
        <v>2</v>
      </c>
      <c r="AE68" s="250">
        <f>IF(AD68="NE","",Référentiel!I58)</f>
        <v>0</v>
      </c>
      <c r="AF68" s="251" t="str">
        <f>IF(AE191="NON","",IF(AD68=F9,AE68,IF(AD68=#REF!,(AE68/2),IF(AD68=F11,0,IF(AD68=F12,"",)))))</f>
        <v/>
      </c>
      <c r="AG68" s="253"/>
      <c r="AH68" s="254" t="str">
        <f>IFERROR(AVERAGE(H68,N68,T68,Z68,AF68),"")</f>
        <v/>
      </c>
      <c r="AI68" s="255" t="str">
        <f t="shared" si="13"/>
        <v/>
      </c>
      <c r="AP68" s="197"/>
    </row>
    <row r="69" spans="1:42" ht="20.45" hidden="1" customHeight="1" x14ac:dyDescent="0.25">
      <c r="B69" s="247">
        <f>Référentiel!C59</f>
        <v>0</v>
      </c>
      <c r="D69" s="242" t="str">
        <f t="shared" si="1"/>
        <v/>
      </c>
      <c r="E69" s="248"/>
      <c r="F69" s="249">
        <v>2</v>
      </c>
      <c r="G69" s="250">
        <f>IF(F69="NE","",Référentiel!I59)</f>
        <v>0</v>
      </c>
      <c r="H69" s="251" t="str">
        <f>IF(G191="NON","",IF(F69=F9,G69,IF(F69=#REF!,(G69/2),IF(F69=F11,0,IF(F69=F12,"",)))))</f>
        <v/>
      </c>
      <c r="I69" s="242"/>
      <c r="J69" s="242" t="str">
        <f t="shared" si="11"/>
        <v/>
      </c>
      <c r="K69" s="248"/>
      <c r="L69" s="249">
        <v>2</v>
      </c>
      <c r="M69" s="250">
        <f>IF(L69="NE","",Référentiel!I59)</f>
        <v>0</v>
      </c>
      <c r="N69" s="251" t="str">
        <f>IF(M191="NON","",IF(L69=F9,M69,IF(L69=#REF!,(M69/2),IF(L69=F11,0,IF(L69=F12,"",)))))</f>
        <v/>
      </c>
      <c r="O69" s="242"/>
      <c r="P69" s="242" t="str">
        <f t="shared" si="2"/>
        <v/>
      </c>
      <c r="Q69" s="248"/>
      <c r="R69" s="249">
        <v>2</v>
      </c>
      <c r="S69" s="250">
        <f>IF(R69="NE","",Référentiel!I59)</f>
        <v>0</v>
      </c>
      <c r="T69" s="251" t="str">
        <f>IF(S191="NON","",IF(R69=F9,S69,IF(R69=#REF!,(S69/2),IF(R69=F11,0,IF(R69=F12,"",)))))</f>
        <v/>
      </c>
      <c r="U69" s="252"/>
      <c r="V69" s="242" t="str">
        <f t="shared" si="3"/>
        <v/>
      </c>
      <c r="W69" s="248"/>
      <c r="X69" s="249">
        <v>2</v>
      </c>
      <c r="Y69" s="250">
        <f>IF(X69="NE","",Référentiel!I59)</f>
        <v>0</v>
      </c>
      <c r="Z69" s="251" t="str">
        <f>IF(Y191="NON","",IF(X69=F9,Y69,IF(X69=#REF!,(Y69/2),IF(X69=F11,0,IF(X69=F12,"",)))))</f>
        <v/>
      </c>
      <c r="AA69" s="242"/>
      <c r="AB69" s="242" t="str">
        <f t="shared" si="4"/>
        <v/>
      </c>
      <c r="AC69" s="248"/>
      <c r="AD69" s="249">
        <v>2</v>
      </c>
      <c r="AE69" s="250">
        <f>IF(AD69="NE","",Référentiel!I59)</f>
        <v>0</v>
      </c>
      <c r="AF69" s="251" t="str">
        <f>IF(AE191="NON","",IF(AD69=F9,AE69,IF(AD69=#REF!,(AE69/2),IF(AD69=F11,0,IF(AD69=F12,"",)))))</f>
        <v/>
      </c>
      <c r="AG69" s="253"/>
      <c r="AH69" s="254" t="str">
        <f t="shared" ref="AH69" si="14">IFERROR(AVERAGE(H69,N69,T69,Z69,AF69),"")</f>
        <v/>
      </c>
      <c r="AI69" s="255" t="str">
        <f t="shared" si="13"/>
        <v/>
      </c>
      <c r="AP69" s="197"/>
    </row>
    <row r="70" spans="1:42" ht="6.75" customHeight="1" x14ac:dyDescent="0.25">
      <c r="B70" s="268"/>
      <c r="D70" s="242" t="str">
        <f t="shared" si="1"/>
        <v/>
      </c>
      <c r="E70" s="269"/>
      <c r="F70" s="270"/>
      <c r="G70" s="271"/>
      <c r="H70" s="272"/>
      <c r="I70" s="242"/>
      <c r="J70" s="242" t="str">
        <f t="shared" si="11"/>
        <v/>
      </c>
      <c r="K70" s="269"/>
      <c r="L70" s="270"/>
      <c r="M70" s="271"/>
      <c r="N70" s="272"/>
      <c r="O70" s="242"/>
      <c r="P70" s="242" t="str">
        <f t="shared" si="2"/>
        <v/>
      </c>
      <c r="Q70" s="269"/>
      <c r="R70" s="270"/>
      <c r="S70" s="271"/>
      <c r="T70" s="272"/>
      <c r="U70" s="252"/>
      <c r="V70" s="242" t="str">
        <f t="shared" si="3"/>
        <v/>
      </c>
      <c r="W70" s="269"/>
      <c r="X70" s="270"/>
      <c r="Y70" s="271"/>
      <c r="Z70" s="272"/>
      <c r="AA70" s="242"/>
      <c r="AB70" s="242" t="str">
        <f t="shared" si="4"/>
        <v/>
      </c>
      <c r="AC70" s="269"/>
      <c r="AD70" s="270"/>
      <c r="AE70" s="271"/>
      <c r="AF70" s="272"/>
      <c r="AG70" s="239"/>
      <c r="AH70" s="270"/>
      <c r="AP70" s="197"/>
    </row>
    <row r="71" spans="1:42" ht="15.75" x14ac:dyDescent="0.25">
      <c r="A71" s="256"/>
      <c r="B71" s="240" t="str">
        <f>Référentiel!C61</f>
        <v>Mise en attente</v>
      </c>
      <c r="D71" s="242" t="str">
        <f>F71</f>
        <v xml:space="preserve"> </v>
      </c>
      <c r="E71" s="241"/>
      <c r="F71" s="243" t="str">
        <f>IFERROR(IF(G191="NON"," ",H71/G71),"")</f>
        <v xml:space="preserve"> </v>
      </c>
      <c r="G71" s="244">
        <f>SUM(G72:G77)</f>
        <v>50</v>
      </c>
      <c r="H71" s="245" t="str">
        <f>(IF(G191="NON"," ",(SUM(H72:H77))))</f>
        <v xml:space="preserve"> </v>
      </c>
      <c r="I71" s="242"/>
      <c r="J71" s="242" t="str">
        <f>L71</f>
        <v xml:space="preserve"> </v>
      </c>
      <c r="K71" s="241"/>
      <c r="L71" s="243" t="str">
        <f>IFERROR(IF(M191="NON"," ",N71/M71),"")</f>
        <v xml:space="preserve"> </v>
      </c>
      <c r="M71" s="244">
        <f>SUM(M72:M77)</f>
        <v>50</v>
      </c>
      <c r="N71" s="245" t="str">
        <f>(IF(M191="NON"," ",(SUM(N72:N77))))</f>
        <v xml:space="preserve"> </v>
      </c>
      <c r="O71" s="242"/>
      <c r="P71" s="242" t="str">
        <f>R71</f>
        <v xml:space="preserve"> </v>
      </c>
      <c r="Q71" s="241"/>
      <c r="R71" s="243" t="str">
        <f>IFERROR(IF(S191="NON"," ",T71/S71),"")</f>
        <v xml:space="preserve"> </v>
      </c>
      <c r="S71" s="244">
        <f>SUM(S72:S77)</f>
        <v>50</v>
      </c>
      <c r="T71" s="245" t="str">
        <f>(IF(S191="NON"," ",(SUM(T72:T77))))</f>
        <v xml:space="preserve"> </v>
      </c>
      <c r="U71" s="242"/>
      <c r="V71" s="242" t="str">
        <f>X71</f>
        <v xml:space="preserve"> </v>
      </c>
      <c r="W71" s="241"/>
      <c r="X71" s="243" t="str">
        <f>IFERROR(IF(Y191="NON"," ",Z71/Y71),"")</f>
        <v xml:space="preserve"> </v>
      </c>
      <c r="Y71" s="244">
        <f>SUM(Y72:Y77)</f>
        <v>50</v>
      </c>
      <c r="Z71" s="245" t="str">
        <f>(IF(Y191="NON"," ",(SUM(Z72:Z77))))</f>
        <v xml:space="preserve"> </v>
      </c>
      <c r="AA71" s="242"/>
      <c r="AB71" s="242" t="str">
        <f>AD71</f>
        <v xml:space="preserve"> </v>
      </c>
      <c r="AC71" s="241"/>
      <c r="AD71" s="243" t="str">
        <f>IFERROR(IF(AE191="NON"," ",AF71/AE71),"")</f>
        <v xml:space="preserve"> </v>
      </c>
      <c r="AE71" s="244">
        <f>SUM(AE72:AE77)</f>
        <v>50</v>
      </c>
      <c r="AF71" s="245" t="str">
        <f>(IF(AE191="NON"," ",(SUM(AF72:AF77))))</f>
        <v xml:space="preserve"> </v>
      </c>
      <c r="AG71" s="246"/>
      <c r="AH71" s="243" t="str">
        <f>IFERROR(AVERAGE(F71,L71,R71,X71,AD71),"")</f>
        <v/>
      </c>
      <c r="AI71" s="245" t="str">
        <f>IFERROR(AVERAGE(H71,N71,T71,Z71,AF71),"")</f>
        <v/>
      </c>
      <c r="AP71" s="197"/>
    </row>
    <row r="72" spans="1:42" ht="18" x14ac:dyDescent="0.25">
      <c r="B72" s="247" t="str">
        <f>Référentiel!C65</f>
        <v>Mise en attente</v>
      </c>
      <c r="D72" s="242" t="str">
        <f t="shared" si="1"/>
        <v/>
      </c>
      <c r="E72" s="248"/>
      <c r="F72" s="249">
        <v>2</v>
      </c>
      <c r="G72" s="250">
        <f>IF(F72="NE","",Référentiel!I65)</f>
        <v>20</v>
      </c>
      <c r="H72" s="251" t="str">
        <f>IF(G191="NON","",IF(F72=F9,G72,IF(F72=F10,0,IF(F72=F11,0,IF(F72=F12,"",)))))</f>
        <v/>
      </c>
      <c r="I72" s="242"/>
      <c r="J72" s="242" t="str">
        <f t="shared" ref="J72:J87" si="15">IFERROR(N72/M72,"")</f>
        <v/>
      </c>
      <c r="K72" s="248"/>
      <c r="L72" s="249">
        <v>2</v>
      </c>
      <c r="M72" s="250">
        <f>IF(L72="NE","",Référentiel!I65)</f>
        <v>20</v>
      </c>
      <c r="N72" s="251" t="str">
        <f>IF(M191="NON","",IF(L72=F9,M72,IF(L72=F10,0,IF(L72=F11,0,IF(L72=F12,"",)))))</f>
        <v/>
      </c>
      <c r="O72" s="242"/>
      <c r="P72" s="242" t="str">
        <f t="shared" si="2"/>
        <v/>
      </c>
      <c r="Q72" s="248"/>
      <c r="R72" s="249">
        <v>2</v>
      </c>
      <c r="S72" s="250">
        <f>IF(R72="NE","",Référentiel!I65)</f>
        <v>20</v>
      </c>
      <c r="T72" s="251" t="str">
        <f>IF(S191="NON","",IF(R72=F9,S72,IF(R72=F10,0,IF(R72=F11,0,IF(R72=F12,"",)))))</f>
        <v/>
      </c>
      <c r="U72" s="252"/>
      <c r="V72" s="242" t="str">
        <f t="shared" si="3"/>
        <v/>
      </c>
      <c r="W72" s="248"/>
      <c r="X72" s="249">
        <v>2</v>
      </c>
      <c r="Y72" s="250">
        <f>IF(X72="NE","",Référentiel!I65)</f>
        <v>20</v>
      </c>
      <c r="Z72" s="251" t="str">
        <f>IF(Y191="NON","",IF(X72=F9,Y72,IF(X72=F10,0,IF(X72=F11,0,IF(X72=F12,"",)))))</f>
        <v/>
      </c>
      <c r="AA72" s="242"/>
      <c r="AB72" s="242" t="str">
        <f t="shared" si="4"/>
        <v/>
      </c>
      <c r="AC72" s="248"/>
      <c r="AD72" s="249">
        <v>2</v>
      </c>
      <c r="AE72" s="250">
        <f>IF(AD72="NE","",Référentiel!I65)</f>
        <v>20</v>
      </c>
      <c r="AF72" s="251" t="str">
        <f>IF(AE191="NON","",IF(AD72=F9,AE72,IF(AD72=F10,0,IF(AD72=F11,0,IF(AD72=F12,"",)))))</f>
        <v/>
      </c>
      <c r="AG72" s="253"/>
      <c r="AH72" s="254" t="str">
        <f>IFERROR(AVERAGE(H72,N72,T72,Z72,AF72),"")</f>
        <v/>
      </c>
      <c r="AI72" s="255" t="str">
        <f>IFERROR(AVERAGE(D72,J72,P72,V72,AB72),"")</f>
        <v/>
      </c>
      <c r="AP72" s="197"/>
    </row>
    <row r="73" spans="1:42" ht="18" x14ac:dyDescent="0.25">
      <c r="B73" s="247" t="str">
        <f>Référentiel!C66</f>
        <v>Annonce de la mise en attente</v>
      </c>
      <c r="D73" s="242" t="str">
        <f t="shared" si="1"/>
        <v/>
      </c>
      <c r="E73" s="248"/>
      <c r="F73" s="249">
        <v>2</v>
      </c>
      <c r="G73" s="250">
        <f>IF(F73="NE","",Référentiel!I66)</f>
        <v>5</v>
      </c>
      <c r="H73" s="251" t="str">
        <f>IF(G191="NON","",IF(F73=F9,G73,IF(F73=F10,0,IF(F73=F11,0,IF(F73=F12,"",)))))</f>
        <v/>
      </c>
      <c r="I73" s="242"/>
      <c r="J73" s="242" t="str">
        <f t="shared" si="15"/>
        <v/>
      </c>
      <c r="K73" s="248"/>
      <c r="L73" s="249">
        <v>2</v>
      </c>
      <c r="M73" s="250">
        <f>IF(L73="NE","",Référentiel!I66)</f>
        <v>5</v>
      </c>
      <c r="N73" s="251" t="str">
        <f>IF(M191="NON","",IF(L73=F9,M73,IF(L73=F10,0,IF(L73=F11,0,IF(L73=F12,"",)))))</f>
        <v/>
      </c>
      <c r="O73" s="242"/>
      <c r="P73" s="242" t="str">
        <f t="shared" si="2"/>
        <v/>
      </c>
      <c r="Q73" s="248"/>
      <c r="R73" s="249">
        <v>2</v>
      </c>
      <c r="S73" s="250">
        <f>IF(R73="NE","",Référentiel!I66)</f>
        <v>5</v>
      </c>
      <c r="T73" s="251" t="str">
        <f>IF(S191="NON","",IF(R73=F9,S73,IF(R73=F10,0,IF(R73=F11,0,IF(R73=F12,"",)))))</f>
        <v/>
      </c>
      <c r="U73" s="252"/>
      <c r="V73" s="242" t="str">
        <f t="shared" si="3"/>
        <v/>
      </c>
      <c r="W73" s="248"/>
      <c r="X73" s="249">
        <v>2</v>
      </c>
      <c r="Y73" s="250">
        <f>IF(X73="NE","",Référentiel!I66)</f>
        <v>5</v>
      </c>
      <c r="Z73" s="251" t="str">
        <f>IF(Y191="NON","",IF(X73=F9,Y73,IF(X73=F10,0,IF(X73=F11,0,IF(X73=F12,"",)))))</f>
        <v/>
      </c>
      <c r="AA73" s="242"/>
      <c r="AB73" s="242" t="str">
        <f t="shared" si="4"/>
        <v/>
      </c>
      <c r="AC73" s="248"/>
      <c r="AD73" s="249">
        <v>2</v>
      </c>
      <c r="AE73" s="250">
        <f>IF(AD73="NE","",Référentiel!I66)</f>
        <v>5</v>
      </c>
      <c r="AF73" s="251" t="str">
        <f>IF(AE191="NON","",IF(AD73=F9,AE73,IF(AD73=F10,0,IF(AD73=F11,0,IF(AD73=F12,"",)))))</f>
        <v/>
      </c>
      <c r="AG73" s="253"/>
      <c r="AH73" s="254" t="str">
        <f t="shared" ref="AH73:AH84" si="16">IFERROR(AVERAGE(H73,N73,T73,Z73,AF73),"")</f>
        <v/>
      </c>
      <c r="AI73" s="255" t="str">
        <f t="shared" ref="AI73:AI86" si="17">IFERROR(AVERAGE(D73,J73,P73,V73,AB73),"")</f>
        <v/>
      </c>
      <c r="AP73" s="197"/>
    </row>
    <row r="74" spans="1:42" ht="18" x14ac:dyDescent="0.25">
      <c r="B74" s="247" t="str">
        <f>Référentiel!C67</f>
        <v>Pertinence de la mise en attente</v>
      </c>
      <c r="D74" s="242" t="str">
        <f t="shared" si="1"/>
        <v/>
      </c>
      <c r="E74" s="248"/>
      <c r="F74" s="249">
        <v>2</v>
      </c>
      <c r="G74" s="250">
        <f>IF(F74="NE","",Référentiel!I67)</f>
        <v>5</v>
      </c>
      <c r="H74" s="251" t="str">
        <f>IF(G191="NON","",IF(F74=F9,G74,IF(F74=F10,0,IF(F74=F11,0,IF(F74=F12,"",)))))</f>
        <v/>
      </c>
      <c r="I74" s="242"/>
      <c r="J74" s="242" t="str">
        <f t="shared" si="15"/>
        <v/>
      </c>
      <c r="K74" s="248"/>
      <c r="L74" s="249">
        <v>2</v>
      </c>
      <c r="M74" s="250">
        <f>IF(L74="NE","",Référentiel!I67)</f>
        <v>5</v>
      </c>
      <c r="N74" s="251" t="str">
        <f>IF(M191="NON","",IF(L74=F9,M74,IF(L74=F10,0,IF(L74=F11,0,IF(L74=F12,"",)))))</f>
        <v/>
      </c>
      <c r="O74" s="242"/>
      <c r="P74" s="242" t="str">
        <f t="shared" si="2"/>
        <v/>
      </c>
      <c r="Q74" s="248"/>
      <c r="R74" s="249">
        <v>2</v>
      </c>
      <c r="S74" s="250">
        <f>IF(R74="NE","",Référentiel!I67)</f>
        <v>5</v>
      </c>
      <c r="T74" s="251" t="str">
        <f>IF(S191="NON","",IF(R74=F9,S74,IF(R74=F10,0,IF(R74=F11,0,IF(R74=F12,"",)))))</f>
        <v/>
      </c>
      <c r="U74" s="252"/>
      <c r="V74" s="242" t="str">
        <f t="shared" si="3"/>
        <v/>
      </c>
      <c r="W74" s="248"/>
      <c r="X74" s="249">
        <v>2</v>
      </c>
      <c r="Y74" s="250">
        <f>IF(X74="NE","",Référentiel!I67)</f>
        <v>5</v>
      </c>
      <c r="Z74" s="251" t="str">
        <f>IF(Y191="NON","",IF(X74=F9,Y74,IF(X74=F10,0,IF(X74=F11,0,IF(X74=F12,"",)))))</f>
        <v/>
      </c>
      <c r="AA74" s="242"/>
      <c r="AB74" s="242" t="str">
        <f t="shared" si="4"/>
        <v/>
      </c>
      <c r="AC74" s="248"/>
      <c r="AD74" s="249">
        <v>2</v>
      </c>
      <c r="AE74" s="250">
        <f>IF(AD74="NE","",Référentiel!I67)</f>
        <v>5</v>
      </c>
      <c r="AF74" s="251" t="str">
        <f>IF(AE191="NON","",IF(AD74=F9,AE74,IF(AD74=F10,0,IF(AD74=F11,0,IF(AD74=F12,"",)))))</f>
        <v/>
      </c>
      <c r="AG74" s="253"/>
      <c r="AH74" s="254" t="str">
        <f t="shared" si="16"/>
        <v/>
      </c>
      <c r="AI74" s="255" t="str">
        <f t="shared" si="17"/>
        <v/>
      </c>
      <c r="AP74" s="197"/>
    </row>
    <row r="75" spans="1:42" ht="18.75" customHeight="1" x14ac:dyDescent="0.25">
      <c r="B75" s="247" t="str">
        <f>Référentiel!C68</f>
        <v>Gestion de la mise en attente</v>
      </c>
      <c r="D75" s="242" t="str">
        <f t="shared" si="1"/>
        <v/>
      </c>
      <c r="E75" s="248"/>
      <c r="F75" s="249">
        <v>2</v>
      </c>
      <c r="G75" s="250">
        <f>IF(F75="NE","",Référentiel!I68)</f>
        <v>5</v>
      </c>
      <c r="H75" s="251" t="str">
        <f>IF(G191="NON","",IF(F75=F9,G75,IF(F75=F10,0,IF(F75=F11,0,IF(F75=F12,"",)))))</f>
        <v/>
      </c>
      <c r="I75" s="242"/>
      <c r="J75" s="242" t="str">
        <f t="shared" si="15"/>
        <v/>
      </c>
      <c r="K75" s="248"/>
      <c r="L75" s="249">
        <v>2</v>
      </c>
      <c r="M75" s="250">
        <f>IF(L75="NE","",Référentiel!I68)</f>
        <v>5</v>
      </c>
      <c r="N75" s="251" t="str">
        <f>IF(M191="NON","",IF(L75=F9,M75,IF(L75=F10,0,IF(L75=F11,0,IF(L75=F12,"",)))))</f>
        <v/>
      </c>
      <c r="O75" s="242"/>
      <c r="P75" s="242" t="str">
        <f t="shared" si="2"/>
        <v/>
      </c>
      <c r="Q75" s="248"/>
      <c r="R75" s="249">
        <v>2</v>
      </c>
      <c r="S75" s="250">
        <f>IF(R75="NE","",Référentiel!I68)</f>
        <v>5</v>
      </c>
      <c r="T75" s="251" t="str">
        <f>IF(S191="NON","",IF(R75=F9,S75,IF(R75=F10,0,IF(R75=F11,0,IF(R75=F12,"",)))))</f>
        <v/>
      </c>
      <c r="U75" s="252"/>
      <c r="V75" s="242" t="str">
        <f t="shared" si="3"/>
        <v/>
      </c>
      <c r="W75" s="248"/>
      <c r="X75" s="249">
        <v>2</v>
      </c>
      <c r="Y75" s="250">
        <f>IF(X75="NE","",Référentiel!I68)</f>
        <v>5</v>
      </c>
      <c r="Z75" s="251" t="str">
        <f>IF(Y191="NON","",IF(X75=F9,Y75,IF(X75=F10,0,IF(X75=F11,0,IF(X75=F12,"",)))))</f>
        <v/>
      </c>
      <c r="AA75" s="242"/>
      <c r="AB75" s="242" t="str">
        <f t="shared" si="4"/>
        <v/>
      </c>
      <c r="AC75" s="248"/>
      <c r="AD75" s="249">
        <v>2</v>
      </c>
      <c r="AE75" s="250">
        <f>IF(AD75="NE","",Référentiel!I68)</f>
        <v>5</v>
      </c>
      <c r="AF75" s="251" t="str">
        <f>IF(AE191="NON","",IF(AD75=F9,AE75,IF(AD75=F10,0,IF(AD75=F11,0,IF(AD75=F12,"",)))))</f>
        <v/>
      </c>
      <c r="AG75" s="253"/>
      <c r="AH75" s="254" t="str">
        <f t="shared" si="16"/>
        <v/>
      </c>
      <c r="AI75" s="255" t="str">
        <f t="shared" si="17"/>
        <v/>
      </c>
      <c r="AP75" s="197"/>
    </row>
    <row r="76" spans="1:42" ht="21" customHeight="1" x14ac:dyDescent="0.25">
      <c r="B76" s="247" t="str">
        <f>Référentiel!C69</f>
        <v>Reprise définitive de la communication</v>
      </c>
      <c r="D76" s="242" t="str">
        <f t="shared" si="1"/>
        <v/>
      </c>
      <c r="E76" s="248"/>
      <c r="F76" s="249">
        <v>2</v>
      </c>
      <c r="G76" s="250">
        <f>IF(F76="NE","",Référentiel!I69)</f>
        <v>10</v>
      </c>
      <c r="H76" s="251" t="str">
        <f>IF(G191="NON","",IF(F76=F9,G76,IF(F76=F10,0,IF(F76=F11,0,IF(F76=F12,"",)))))</f>
        <v/>
      </c>
      <c r="I76" s="242"/>
      <c r="J76" s="242" t="str">
        <f t="shared" si="15"/>
        <v/>
      </c>
      <c r="K76" s="248"/>
      <c r="L76" s="249">
        <v>2</v>
      </c>
      <c r="M76" s="250">
        <f>IF(L76="NE","",Référentiel!I69)</f>
        <v>10</v>
      </c>
      <c r="N76" s="251" t="str">
        <f>IF(M191="NON","",IF(L76=F9,M76,IF(L76=F10,0,IF(L76=F11,0,IF(L76=F12,"",)))))</f>
        <v/>
      </c>
      <c r="O76" s="242"/>
      <c r="P76" s="242" t="str">
        <f t="shared" si="2"/>
        <v/>
      </c>
      <c r="Q76" s="248"/>
      <c r="R76" s="249">
        <v>2</v>
      </c>
      <c r="S76" s="250">
        <f>IF(R76="NE","",Référentiel!I69)</f>
        <v>10</v>
      </c>
      <c r="T76" s="251" t="str">
        <f>IF(S191="NON","",IF(R76=F9,S76,IF(R76=F10,0,IF(R76=F11,0,IF(R76=F12,"",)))))</f>
        <v/>
      </c>
      <c r="U76" s="252"/>
      <c r="V76" s="242" t="str">
        <f t="shared" si="3"/>
        <v/>
      </c>
      <c r="W76" s="248"/>
      <c r="X76" s="249">
        <v>2</v>
      </c>
      <c r="Y76" s="250">
        <f>IF(X76="NE","",Référentiel!I69)</f>
        <v>10</v>
      </c>
      <c r="Z76" s="251" t="str">
        <f>IF(Y191="NON","",IF(X76=F9,Y76,IF(X76=F10,0,IF(X76=F11,0,IF(X76=F12,"",)))))</f>
        <v/>
      </c>
      <c r="AA76" s="242"/>
      <c r="AB76" s="242" t="str">
        <f t="shared" si="4"/>
        <v/>
      </c>
      <c r="AC76" s="248"/>
      <c r="AD76" s="249">
        <v>2</v>
      </c>
      <c r="AE76" s="250">
        <f>IF(AD76="NE","",Référentiel!I69)</f>
        <v>10</v>
      </c>
      <c r="AF76" s="251" t="str">
        <f>IF(AE191="NON","",IF(AD76=F9,AE76,IF(AD76=F10,0,IF(AD76=F11,0,IF(AD76=F12,"",)))))</f>
        <v/>
      </c>
      <c r="AG76" s="253"/>
      <c r="AH76" s="254" t="str">
        <f t="shared" si="16"/>
        <v/>
      </c>
      <c r="AI76" s="255" t="str">
        <f t="shared" si="17"/>
        <v/>
      </c>
      <c r="AP76" s="197"/>
    </row>
    <row r="77" spans="1:42" ht="15.75" customHeight="1" x14ac:dyDescent="0.25">
      <c r="B77" s="247" t="str">
        <f>Référentiel!C70</f>
        <v>Temps d'attente</v>
      </c>
      <c r="D77" s="242" t="str">
        <f t="shared" si="1"/>
        <v/>
      </c>
      <c r="E77" s="248"/>
      <c r="F77" s="249">
        <v>2</v>
      </c>
      <c r="G77" s="250">
        <f>IF(F77="NE","",Référentiel!I70)</f>
        <v>5</v>
      </c>
      <c r="H77" s="251" t="str">
        <f>IF(G191="NON","",IF(F77=F9,G77,IF(F77=F10,0,IF(F77=F11,0,IF(F77=F12,"",)))))</f>
        <v/>
      </c>
      <c r="I77" s="242"/>
      <c r="J77" s="242" t="str">
        <f t="shared" si="15"/>
        <v/>
      </c>
      <c r="K77" s="248"/>
      <c r="L77" s="249">
        <v>2</v>
      </c>
      <c r="M77" s="250">
        <f>IF(L77="NE","",Référentiel!I70)</f>
        <v>5</v>
      </c>
      <c r="N77" s="251" t="str">
        <f>IF(M191="NON","",IF(L77=F9,M77,IF(L77=F10,0,IF(L77=F11,0,IF(L77=F12,"",)))))</f>
        <v/>
      </c>
      <c r="O77" s="242"/>
      <c r="P77" s="242" t="str">
        <f t="shared" si="2"/>
        <v/>
      </c>
      <c r="Q77" s="248"/>
      <c r="R77" s="249">
        <v>2</v>
      </c>
      <c r="S77" s="250">
        <f>IF(R77="NE","",Référentiel!I70)</f>
        <v>5</v>
      </c>
      <c r="T77" s="251" t="str">
        <f>IF(S191="NON","",IF(R77=F9,S77,IF(R77=F10,0,IF(R77=F11,0,IF(R77=F12,"",)))))</f>
        <v/>
      </c>
      <c r="U77" s="252"/>
      <c r="V77" s="242" t="str">
        <f t="shared" si="3"/>
        <v/>
      </c>
      <c r="W77" s="248"/>
      <c r="X77" s="249">
        <v>2</v>
      </c>
      <c r="Y77" s="250">
        <f>IF(X77="NE","",Référentiel!I70)</f>
        <v>5</v>
      </c>
      <c r="Z77" s="251" t="str">
        <f>IF(Y191="NON","",IF(X77=F9,Y77,IF(X77=F10,0,IF(X77=F11,0,IF(X77=F12,"",)))))</f>
        <v/>
      </c>
      <c r="AA77" s="242"/>
      <c r="AB77" s="242" t="str">
        <f t="shared" si="4"/>
        <v/>
      </c>
      <c r="AC77" s="248"/>
      <c r="AD77" s="249">
        <v>2</v>
      </c>
      <c r="AE77" s="250">
        <f>IF(AD77="NE","",Référentiel!I70)</f>
        <v>5</v>
      </c>
      <c r="AF77" s="251" t="str">
        <f>IF(AE191="NON","",IF(AD77=F9,AE77,IF(AD77=F10,0,IF(AD77=F11,0,IF(AD77=F12,"",)))))</f>
        <v/>
      </c>
      <c r="AG77" s="253"/>
      <c r="AH77" s="254" t="str">
        <f t="shared" si="16"/>
        <v/>
      </c>
      <c r="AI77" s="255" t="str">
        <f t="shared" si="17"/>
        <v/>
      </c>
      <c r="AP77" s="197"/>
    </row>
    <row r="78" spans="1:42" ht="21.75" hidden="1" customHeight="1" x14ac:dyDescent="0.25">
      <c r="B78" s="247"/>
      <c r="D78" s="242" t="str">
        <f t="shared" si="1"/>
        <v/>
      </c>
      <c r="E78" s="248"/>
      <c r="F78" s="249">
        <v>2</v>
      </c>
      <c r="G78" s="250">
        <f>IF(F78="NE","",Référentiel!I68)</f>
        <v>5</v>
      </c>
      <c r="H78" s="251" t="str">
        <f>IF(G191="NON","",IF(F78=F9,G78,IF(F78=#REF!,(G78/2),IF(F78=F11,0,IF(F78=F12,"",)))))</f>
        <v/>
      </c>
      <c r="I78" s="242"/>
      <c r="J78" s="242" t="str">
        <f t="shared" si="15"/>
        <v/>
      </c>
      <c r="K78" s="248"/>
      <c r="L78" s="249">
        <v>2</v>
      </c>
      <c r="M78" s="250">
        <f>IF(L78="NE","",Référentiel!I68)</f>
        <v>5</v>
      </c>
      <c r="N78" s="251" t="str">
        <f>IF(M191="NON","",IF(L78=F9,M78,IF(L78=#REF!,(M78/2),IF(L78=F11,0,IF(L78=F12,"",)))))</f>
        <v/>
      </c>
      <c r="O78" s="242"/>
      <c r="P78" s="242" t="str">
        <f t="shared" si="2"/>
        <v/>
      </c>
      <c r="Q78" s="248"/>
      <c r="R78" s="249">
        <v>2</v>
      </c>
      <c r="S78" s="250">
        <f>IF(R78="NE","",Référentiel!I68)</f>
        <v>5</v>
      </c>
      <c r="T78" s="251" t="str">
        <f>IF(S191="NON","",IF(R78=F9,S78,IF(R78=#REF!,(S78/2),IF(R78=F11,0,IF(R78=F12,"",)))))</f>
        <v/>
      </c>
      <c r="U78" s="252"/>
      <c r="V78" s="242" t="str">
        <f t="shared" si="3"/>
        <v/>
      </c>
      <c r="W78" s="248"/>
      <c r="X78" s="249">
        <v>2</v>
      </c>
      <c r="Y78" s="250">
        <f>IF(X78="NE","",Référentiel!I68)</f>
        <v>5</v>
      </c>
      <c r="Z78" s="251" t="str">
        <f>IF(Y191="NON","",IF(X78=F9,Y78,IF(X78=#REF!,(Y78/2),IF(X78=F11,0,IF(X78=F12,"",)))))</f>
        <v/>
      </c>
      <c r="AA78" s="242"/>
      <c r="AB78" s="242" t="str">
        <f t="shared" si="4"/>
        <v/>
      </c>
      <c r="AC78" s="248"/>
      <c r="AD78" s="249">
        <v>2</v>
      </c>
      <c r="AE78" s="250">
        <f>IF(AD78="NE","",Référentiel!I68)</f>
        <v>5</v>
      </c>
      <c r="AF78" s="251" t="str">
        <f>IF(AE191="NON","",IF(AD78=F9,AE78,IF(AD78=#REF!,(AE78/2),IF(AD78=F11,0,IF(AD78=F12,"",)))))</f>
        <v/>
      </c>
      <c r="AG78" s="253"/>
      <c r="AH78" s="254" t="str">
        <f t="shared" si="16"/>
        <v/>
      </c>
      <c r="AI78" s="255" t="str">
        <f t="shared" si="17"/>
        <v/>
      </c>
      <c r="AP78" s="197"/>
    </row>
    <row r="79" spans="1:42" ht="24.75" hidden="1" customHeight="1" x14ac:dyDescent="0.25">
      <c r="B79" s="247"/>
      <c r="D79" s="242" t="str">
        <f t="shared" si="1"/>
        <v/>
      </c>
      <c r="E79" s="248"/>
      <c r="F79" s="249">
        <v>2</v>
      </c>
      <c r="G79" s="250">
        <f>IF(F79="NE","",Référentiel!I69)</f>
        <v>10</v>
      </c>
      <c r="H79" s="251" t="str">
        <f>IF(G191="NON","",IF(F79=F9,G79,IF(F79=#REF!,(G79/2),IF(F79=F11,0,IF(F79=F12,"",)))))</f>
        <v/>
      </c>
      <c r="I79" s="242"/>
      <c r="J79" s="242" t="str">
        <f t="shared" si="15"/>
        <v/>
      </c>
      <c r="K79" s="248"/>
      <c r="L79" s="249">
        <v>2</v>
      </c>
      <c r="M79" s="250">
        <f>IF(L79="NE","",Référentiel!I69)</f>
        <v>10</v>
      </c>
      <c r="N79" s="251" t="str">
        <f>IF(M191="NON","",IF(L79=F9,M79,IF(L79=#REF!,(M79/2),IF(L79=F11,0,IF(L79=F12,"",)))))</f>
        <v/>
      </c>
      <c r="O79" s="242"/>
      <c r="P79" s="242" t="str">
        <f t="shared" si="2"/>
        <v/>
      </c>
      <c r="Q79" s="248"/>
      <c r="R79" s="249">
        <v>2</v>
      </c>
      <c r="S79" s="250">
        <f>IF(R79="NE","",Référentiel!I69)</f>
        <v>10</v>
      </c>
      <c r="T79" s="251" t="str">
        <f>IF(S191="NON","",IF(R79=F9,S79,IF(R79=#REF!,(S79/2),IF(R79=F11,0,IF(R79=F12,"",)))))</f>
        <v/>
      </c>
      <c r="U79" s="252"/>
      <c r="V79" s="242" t="str">
        <f t="shared" si="3"/>
        <v/>
      </c>
      <c r="W79" s="248"/>
      <c r="X79" s="249">
        <v>2</v>
      </c>
      <c r="Y79" s="250">
        <f>IF(X79="NE","",Référentiel!I69)</f>
        <v>10</v>
      </c>
      <c r="Z79" s="251" t="str">
        <f>IF(Y191="NON","",IF(X79=F9,Y79,IF(X79=#REF!,(Y79/2),IF(X79=F11,0,IF(X79=F12,"",)))))</f>
        <v/>
      </c>
      <c r="AA79" s="242"/>
      <c r="AB79" s="242" t="str">
        <f t="shared" si="4"/>
        <v/>
      </c>
      <c r="AC79" s="248"/>
      <c r="AD79" s="249">
        <v>2</v>
      </c>
      <c r="AE79" s="250">
        <f>IF(AD79="NE","",Référentiel!I69)</f>
        <v>10</v>
      </c>
      <c r="AF79" s="251" t="str">
        <f>IF(AE191="NON","",IF(AD79=F9,AE79,IF(AD79=#REF!,(AE79/2),IF(AD79=F11,0,IF(AD79=F12,"",)))))</f>
        <v/>
      </c>
      <c r="AG79" s="253"/>
      <c r="AH79" s="254" t="str">
        <f t="shared" si="16"/>
        <v/>
      </c>
      <c r="AI79" s="255" t="str">
        <f>IFERROR(AVERAGE(D79,J79,P79,V79,AB79),"")</f>
        <v/>
      </c>
      <c r="AP79" s="197"/>
    </row>
    <row r="80" spans="1:42" ht="30" hidden="1" customHeight="1" x14ac:dyDescent="0.25">
      <c r="B80" s="247"/>
      <c r="D80" s="242" t="str">
        <f t="shared" si="1"/>
        <v/>
      </c>
      <c r="E80" s="248"/>
      <c r="F80" s="249">
        <v>2</v>
      </c>
      <c r="G80" s="250">
        <f>IF(F80="NE","",Référentiel!I70)</f>
        <v>5</v>
      </c>
      <c r="H80" s="251" t="str">
        <f>IF(G191="NON","",IF(F80=F9,G80,IF(F80=#REF!,(G80/2),IF(F80=F11,0,IF(F80=F12,"",)))))</f>
        <v/>
      </c>
      <c r="I80" s="242"/>
      <c r="J80" s="242" t="str">
        <f t="shared" si="15"/>
        <v/>
      </c>
      <c r="K80" s="248"/>
      <c r="L80" s="249">
        <v>2</v>
      </c>
      <c r="M80" s="250">
        <f>IF(L80="NE","",Référentiel!I70)</f>
        <v>5</v>
      </c>
      <c r="N80" s="251" t="str">
        <f>IF(M191="NON","",IF(L80=F9,M80,IF(L80=#REF!,(M80/2),IF(L80=F11,0,IF(L80=F12,"",)))))</f>
        <v/>
      </c>
      <c r="O80" s="242"/>
      <c r="P80" s="242" t="str">
        <f t="shared" si="2"/>
        <v/>
      </c>
      <c r="Q80" s="248"/>
      <c r="R80" s="249">
        <v>2</v>
      </c>
      <c r="S80" s="250">
        <f>IF(R80="NE","",Référentiel!I70)</f>
        <v>5</v>
      </c>
      <c r="T80" s="251" t="str">
        <f>IF(S191="NON","",IF(R80=F9,S80,IF(R80=#REF!,(S80/2),IF(R80=F11,0,IF(R80=F12,"",)))))</f>
        <v/>
      </c>
      <c r="U80" s="252"/>
      <c r="V80" s="242" t="str">
        <f t="shared" si="3"/>
        <v/>
      </c>
      <c r="W80" s="248"/>
      <c r="X80" s="249">
        <v>2</v>
      </c>
      <c r="Y80" s="250">
        <f>IF(X80="NE","",Référentiel!I70)</f>
        <v>5</v>
      </c>
      <c r="Z80" s="251" t="str">
        <f>IF(Y191="NON","",IF(X80=F9,Y80,IF(X80=#REF!,(Y80/2),IF(X80=F11,0,IF(X80=F12,"",)))))</f>
        <v/>
      </c>
      <c r="AA80" s="242"/>
      <c r="AB80" s="242" t="str">
        <f t="shared" si="4"/>
        <v/>
      </c>
      <c r="AC80" s="248"/>
      <c r="AD80" s="249">
        <v>2</v>
      </c>
      <c r="AE80" s="250">
        <f>IF(AD80="NE","",Référentiel!I70)</f>
        <v>5</v>
      </c>
      <c r="AF80" s="251" t="str">
        <f>IF(AE191="NON","",IF(AD80=F9,AE80,IF(AD80=#REF!,(AE80/2),IF(AD80=F11,0,IF(AD80=F12,"",)))))</f>
        <v/>
      </c>
      <c r="AG80" s="253"/>
      <c r="AH80" s="254" t="str">
        <f t="shared" si="16"/>
        <v/>
      </c>
      <c r="AI80" s="255" t="str">
        <f t="shared" si="17"/>
        <v/>
      </c>
      <c r="AP80" s="197"/>
    </row>
    <row r="81" spans="1:42" ht="17.25" hidden="1" customHeight="1" x14ac:dyDescent="0.25">
      <c r="B81" s="247">
        <f>Référentiel!C71</f>
        <v>0</v>
      </c>
      <c r="D81" s="242" t="str">
        <f t="shared" si="1"/>
        <v/>
      </c>
      <c r="E81" s="248"/>
      <c r="F81" s="249">
        <v>2</v>
      </c>
      <c r="G81" s="250">
        <f>IF(F81="NE","",Référentiel!I71)</f>
        <v>0</v>
      </c>
      <c r="H81" s="251" t="str">
        <f>IF(G191="NON","",IF(F81=F9,G81,IF(F81=#REF!,(G81/2),IF(F81=F11,0,IF(F81=F12,"",)))))</f>
        <v/>
      </c>
      <c r="I81" s="242"/>
      <c r="J81" s="242" t="str">
        <f t="shared" si="15"/>
        <v/>
      </c>
      <c r="K81" s="248"/>
      <c r="L81" s="249">
        <v>2</v>
      </c>
      <c r="M81" s="250">
        <f>IF(L81="NE","",Référentiel!I71)</f>
        <v>0</v>
      </c>
      <c r="N81" s="251" t="str">
        <f>IF(M191="NON","",IF(L81=F9,M81,IF(L81=#REF!,(M81/2),IF(L81=F11,0,IF(L81=F12,"",)))))</f>
        <v/>
      </c>
      <c r="O81" s="242"/>
      <c r="P81" s="242" t="str">
        <f t="shared" si="2"/>
        <v/>
      </c>
      <c r="Q81" s="248"/>
      <c r="R81" s="249">
        <v>2</v>
      </c>
      <c r="S81" s="250">
        <f>IF(R81="NE","",Référentiel!I71)</f>
        <v>0</v>
      </c>
      <c r="T81" s="251" t="str">
        <f>IF(S191="NON","",IF(R81=F9,S81,IF(R81=#REF!,(S81/2),IF(R81=F11,0,IF(R81=F12,"",)))))</f>
        <v/>
      </c>
      <c r="U81" s="252"/>
      <c r="V81" s="242" t="str">
        <f t="shared" si="3"/>
        <v/>
      </c>
      <c r="W81" s="248"/>
      <c r="X81" s="249">
        <v>2</v>
      </c>
      <c r="Y81" s="250">
        <f>IF(X81="NE","",Référentiel!I71)</f>
        <v>0</v>
      </c>
      <c r="Z81" s="251" t="str">
        <f>IF(Y191="NON","",IF(X81=F9,Y81,IF(X81=#REF!,(Y81/2),IF(X81=F11,0,IF(X81=F12,"",)))))</f>
        <v/>
      </c>
      <c r="AA81" s="242"/>
      <c r="AB81" s="242" t="str">
        <f t="shared" si="4"/>
        <v/>
      </c>
      <c r="AC81" s="248"/>
      <c r="AD81" s="249">
        <v>2</v>
      </c>
      <c r="AE81" s="250">
        <f>IF(AD81="NE","",Référentiel!I71)</f>
        <v>0</v>
      </c>
      <c r="AF81" s="251" t="str">
        <f>IF(AE191="NON","",IF(AD81=F9,AE81,IF(AD81=#REF!,(AE81/2),IF(AD81=F11,0,IF(AD81=F12,"",)))))</f>
        <v/>
      </c>
      <c r="AG81" s="253"/>
      <c r="AH81" s="254" t="str">
        <f t="shared" si="16"/>
        <v/>
      </c>
      <c r="AI81" s="255" t="str">
        <f t="shared" si="17"/>
        <v/>
      </c>
      <c r="AP81" s="197"/>
    </row>
    <row r="82" spans="1:42" ht="15" hidden="1" customHeight="1" x14ac:dyDescent="0.25">
      <c r="B82" s="247">
        <f>Référentiel!C72</f>
        <v>0</v>
      </c>
      <c r="D82" s="242" t="str">
        <f t="shared" si="1"/>
        <v/>
      </c>
      <c r="E82" s="248"/>
      <c r="F82" s="249">
        <v>2</v>
      </c>
      <c r="G82" s="250">
        <f>IF(F82="NE","",Référentiel!I72)</f>
        <v>0</v>
      </c>
      <c r="H82" s="251" t="str">
        <f>IF(G191="NON","",IF(F82=F9,G82,IF(F82=#REF!,(G82/2),IF(F82=F11,0,IF(F82=F12,"",)))))</f>
        <v/>
      </c>
      <c r="I82" s="242"/>
      <c r="J82" s="242" t="str">
        <f t="shared" si="15"/>
        <v/>
      </c>
      <c r="K82" s="248"/>
      <c r="L82" s="249">
        <v>2</v>
      </c>
      <c r="M82" s="250">
        <f>IF(L82="NE","",Référentiel!I72)</f>
        <v>0</v>
      </c>
      <c r="N82" s="251" t="str">
        <f>IF(M191="NON","",IF(L82=F9,M82,IF(L82=#REF!,(M82/2),IF(L82=F11,0,IF(L82=F12,"",)))))</f>
        <v/>
      </c>
      <c r="O82" s="242"/>
      <c r="P82" s="242" t="str">
        <f t="shared" si="2"/>
        <v/>
      </c>
      <c r="Q82" s="248"/>
      <c r="R82" s="249">
        <v>2</v>
      </c>
      <c r="S82" s="250">
        <f>IF(R82="NE","",Référentiel!I72)</f>
        <v>0</v>
      </c>
      <c r="T82" s="251" t="str">
        <f>IF(S191="NON","",IF(R82=F9,S82,IF(R82=#REF!,(S82/2),IF(R82=F11,0,IF(R82=F12,"",)))))</f>
        <v/>
      </c>
      <c r="U82" s="252"/>
      <c r="V82" s="242" t="str">
        <f t="shared" si="3"/>
        <v/>
      </c>
      <c r="W82" s="248"/>
      <c r="X82" s="249">
        <v>2</v>
      </c>
      <c r="Y82" s="250">
        <f>IF(X82="NE","",Référentiel!I72)</f>
        <v>0</v>
      </c>
      <c r="Z82" s="251" t="str">
        <f>IF(Y191="NON","",IF(X82=F9,Y82,IF(X82=#REF!,(Y82/2),IF(X82=F11,0,IF(X82=F12,"",)))))</f>
        <v/>
      </c>
      <c r="AA82" s="242"/>
      <c r="AB82" s="242" t="str">
        <f t="shared" si="4"/>
        <v/>
      </c>
      <c r="AC82" s="248"/>
      <c r="AD82" s="249">
        <v>2</v>
      </c>
      <c r="AE82" s="250">
        <f>IF(AD82="NE","",Référentiel!I72)</f>
        <v>0</v>
      </c>
      <c r="AF82" s="251" t="str">
        <f>IF(AE191="NON","",IF(AD82=F9,AE82,IF(AD82=#REF!,(AE82/2),IF(AD82=F11,0,IF(AD82=F12,"",)))))</f>
        <v/>
      </c>
      <c r="AG82" s="253"/>
      <c r="AH82" s="254" t="str">
        <f t="shared" si="16"/>
        <v/>
      </c>
      <c r="AI82" s="255" t="str">
        <f t="shared" si="17"/>
        <v/>
      </c>
      <c r="AP82" s="197"/>
    </row>
    <row r="83" spans="1:42" ht="21.75" hidden="1" customHeight="1" x14ac:dyDescent="0.25">
      <c r="B83" s="247">
        <f>Référentiel!C73</f>
        <v>0</v>
      </c>
      <c r="D83" s="242" t="str">
        <f t="shared" si="1"/>
        <v/>
      </c>
      <c r="E83" s="248"/>
      <c r="F83" s="249">
        <v>2</v>
      </c>
      <c r="G83" s="250">
        <f>IF(F83="NE","",Référentiel!I73)</f>
        <v>0</v>
      </c>
      <c r="H83" s="251" t="str">
        <f>IF(G191="NON","",IF(F83=F9,G83,IF(F83=#REF!,(G83/2),IF(F83=F11,0,IF(F83=F12,"",)))))</f>
        <v/>
      </c>
      <c r="I83" s="242"/>
      <c r="J83" s="242" t="str">
        <f t="shared" si="15"/>
        <v/>
      </c>
      <c r="K83" s="248"/>
      <c r="L83" s="249">
        <v>2</v>
      </c>
      <c r="M83" s="250">
        <f>IF(L83="NE","",Référentiel!I73)</f>
        <v>0</v>
      </c>
      <c r="N83" s="251" t="str">
        <f>IF(M191="NON","",IF(L83=F9,M83,IF(L83=#REF!,(M83/2),IF(L83=F11,0,IF(L83=F12,"",)))))</f>
        <v/>
      </c>
      <c r="O83" s="242"/>
      <c r="P83" s="242" t="str">
        <f t="shared" si="2"/>
        <v/>
      </c>
      <c r="Q83" s="248"/>
      <c r="R83" s="249">
        <v>2</v>
      </c>
      <c r="S83" s="250">
        <f>IF(R83="NE","",Référentiel!I73)</f>
        <v>0</v>
      </c>
      <c r="T83" s="251" t="str">
        <f>IF(S191="NON","",IF(R83=F9,S83,IF(R83=#REF!,(S83/2),IF(R83=F11,0,IF(R83=F12,"",)))))</f>
        <v/>
      </c>
      <c r="U83" s="252"/>
      <c r="V83" s="242" t="str">
        <f t="shared" si="3"/>
        <v/>
      </c>
      <c r="W83" s="248"/>
      <c r="X83" s="249">
        <v>2</v>
      </c>
      <c r="Y83" s="250">
        <f>IF(X83="NE","",Référentiel!I73)</f>
        <v>0</v>
      </c>
      <c r="Z83" s="251" t="str">
        <f>IF(Y191="NON","",IF(X83=F9,Y83,IF(X83=#REF!,(Y83/2),IF(X83=F11,0,IF(X83=F12,"",)))))</f>
        <v/>
      </c>
      <c r="AA83" s="242"/>
      <c r="AB83" s="242" t="str">
        <f t="shared" si="4"/>
        <v/>
      </c>
      <c r="AC83" s="248"/>
      <c r="AD83" s="249">
        <v>2</v>
      </c>
      <c r="AE83" s="250">
        <f>IF(AD83="NE","",Référentiel!I73)</f>
        <v>0</v>
      </c>
      <c r="AF83" s="251" t="str">
        <f>IF(AE191="NON","",IF(AD83=F9,AE83,IF(AD83=#REF!,(AE83/2),IF(AD83=F11,0,IF(AD83=F12,"",)))))</f>
        <v/>
      </c>
      <c r="AG83" s="253"/>
      <c r="AH83" s="254" t="str">
        <f t="shared" si="16"/>
        <v/>
      </c>
      <c r="AI83" s="255" t="str">
        <f t="shared" si="17"/>
        <v/>
      </c>
      <c r="AP83" s="197"/>
    </row>
    <row r="84" spans="1:42" ht="21.75" hidden="1" customHeight="1" x14ac:dyDescent="0.25">
      <c r="B84" s="247">
        <f>Référentiel!C74</f>
        <v>0</v>
      </c>
      <c r="D84" s="242" t="str">
        <f t="shared" si="1"/>
        <v/>
      </c>
      <c r="E84" s="248"/>
      <c r="F84" s="249">
        <v>2</v>
      </c>
      <c r="G84" s="250">
        <f>IF(F84="NE","",Référentiel!I74)</f>
        <v>0</v>
      </c>
      <c r="H84" s="251" t="str">
        <f>IF(G191="NON","",IF(F84=F9,G84,IF(F84=#REF!,(G84/2),IF(F84=F11,0,IF(F84=F12,"",)))))</f>
        <v/>
      </c>
      <c r="I84" s="242"/>
      <c r="J84" s="242" t="str">
        <f t="shared" si="15"/>
        <v/>
      </c>
      <c r="K84" s="248"/>
      <c r="L84" s="249">
        <v>2</v>
      </c>
      <c r="M84" s="250">
        <f>IF(L84="NE","",Référentiel!I74)</f>
        <v>0</v>
      </c>
      <c r="N84" s="251" t="str">
        <f>IF(M191="NON","",IF(L84=F9,M84,IF(L84=#REF!,(M84/2),IF(L84=F11,0,IF(L84=F12,"",)))))</f>
        <v/>
      </c>
      <c r="O84" s="242"/>
      <c r="P84" s="242" t="str">
        <f t="shared" si="2"/>
        <v/>
      </c>
      <c r="Q84" s="248"/>
      <c r="R84" s="249">
        <v>2</v>
      </c>
      <c r="S84" s="250">
        <f>IF(R84="NE","",Référentiel!I74)</f>
        <v>0</v>
      </c>
      <c r="T84" s="251" t="str">
        <f>IF(S191="NON","",IF(R84=F9,S84,IF(R84=#REF!,(S84/2),IF(R84=F11,0,IF(R84=F12,"",)))))</f>
        <v/>
      </c>
      <c r="U84" s="252"/>
      <c r="V84" s="242" t="str">
        <f t="shared" si="3"/>
        <v/>
      </c>
      <c r="W84" s="248"/>
      <c r="X84" s="249">
        <v>2</v>
      </c>
      <c r="Y84" s="250">
        <f>IF(X84="NE","",Référentiel!I74)</f>
        <v>0</v>
      </c>
      <c r="Z84" s="251" t="str">
        <f>IF(Y191="NON","",IF(X84=F9,Y84,IF(X84=#REF!,(Y84/2),IF(X84=F11,0,IF(X84=F12,"",)))))</f>
        <v/>
      </c>
      <c r="AA84" s="242"/>
      <c r="AB84" s="242" t="str">
        <f t="shared" si="4"/>
        <v/>
      </c>
      <c r="AC84" s="248"/>
      <c r="AD84" s="249">
        <v>2</v>
      </c>
      <c r="AE84" s="250">
        <f>IF(AD84="NE","",Référentiel!I74)</f>
        <v>0</v>
      </c>
      <c r="AF84" s="251" t="str">
        <f>IF(AE191="NON","",IF(AD84=F9,AE84,IF(AD84=#REF!,(AE84/2),IF(AD84=F11,0,IF(AD84=F12,"",)))))</f>
        <v/>
      </c>
      <c r="AG84" s="253"/>
      <c r="AH84" s="254" t="str">
        <f t="shared" si="16"/>
        <v/>
      </c>
      <c r="AI84" s="255" t="str">
        <f t="shared" si="17"/>
        <v/>
      </c>
      <c r="AP84" s="197"/>
    </row>
    <row r="85" spans="1:42" ht="25.5" hidden="1" customHeight="1" x14ac:dyDescent="0.25">
      <c r="B85" s="247">
        <f>Référentiel!C75</f>
        <v>0</v>
      </c>
      <c r="D85" s="242" t="str">
        <f t="shared" si="1"/>
        <v/>
      </c>
      <c r="E85" s="248"/>
      <c r="F85" s="249">
        <v>2</v>
      </c>
      <c r="G85" s="250">
        <f>IF(F85="NE","",Référentiel!I75)</f>
        <v>0</v>
      </c>
      <c r="H85" s="251" t="str">
        <f>IF(G191="NON","",IF(F85=F9,G85,IF(F85=#REF!,(G85/2),IF(F85=F11,0,IF(F85=F12,"",)))))</f>
        <v/>
      </c>
      <c r="I85" s="242"/>
      <c r="J85" s="242" t="str">
        <f t="shared" si="15"/>
        <v/>
      </c>
      <c r="K85" s="248"/>
      <c r="L85" s="249">
        <v>2</v>
      </c>
      <c r="M85" s="250">
        <f>IF(L85="NE","",Référentiel!I75)</f>
        <v>0</v>
      </c>
      <c r="N85" s="251" t="str">
        <f>IF(M191="NON","",IF(L85=F9,M85,IF(L85=#REF!,(M85/2),IF(L85=F11,0,IF(L85=F12,"",)))))</f>
        <v/>
      </c>
      <c r="O85" s="242"/>
      <c r="P85" s="242" t="str">
        <f t="shared" si="2"/>
        <v/>
      </c>
      <c r="Q85" s="248"/>
      <c r="R85" s="249">
        <v>2</v>
      </c>
      <c r="S85" s="250">
        <f>IF(R85="NE","",Référentiel!I75)</f>
        <v>0</v>
      </c>
      <c r="T85" s="251" t="str">
        <f>IF(S191="NON","",IF(R85=F9,S85,IF(R85=#REF!,(S85/2),IF(R85=F11,0,IF(R85=F12,"",)))))</f>
        <v/>
      </c>
      <c r="U85" s="252"/>
      <c r="V85" s="242" t="str">
        <f t="shared" si="3"/>
        <v/>
      </c>
      <c r="W85" s="248"/>
      <c r="X85" s="249">
        <v>2</v>
      </c>
      <c r="Y85" s="250">
        <f>IF(X85="NE","",Référentiel!I75)</f>
        <v>0</v>
      </c>
      <c r="Z85" s="251" t="str">
        <f>IF(Y191="NON","",IF(X85=F9,Y85,IF(X85=#REF!,(Y85/2),IF(X85=F11,0,IF(X85=F12,"",)))))</f>
        <v/>
      </c>
      <c r="AA85" s="242"/>
      <c r="AB85" s="242" t="str">
        <f t="shared" si="4"/>
        <v/>
      </c>
      <c r="AC85" s="248"/>
      <c r="AD85" s="249">
        <v>2</v>
      </c>
      <c r="AE85" s="250">
        <f>IF(AD85="NE","",Référentiel!I75)</f>
        <v>0</v>
      </c>
      <c r="AF85" s="251" t="str">
        <f>IF(AE191="NON","",IF(AD85=F9,AE85,IF(AD85=#REF!,(AE85/2),IF(AD85=F11,0,IF(AD85=F12,"",)))))</f>
        <v/>
      </c>
      <c r="AG85" s="253"/>
      <c r="AH85" s="254" t="str">
        <f>IFERROR(AVERAGE(H85,N85,T85,Z85,AF85),"")</f>
        <v/>
      </c>
      <c r="AI85" s="255" t="str">
        <f t="shared" si="17"/>
        <v/>
      </c>
      <c r="AP85" s="197"/>
    </row>
    <row r="86" spans="1:42" ht="34.5" hidden="1" customHeight="1" x14ac:dyDescent="0.25">
      <c r="B86" s="247">
        <f>Référentiel!C76</f>
        <v>0</v>
      </c>
      <c r="D86" s="242" t="str">
        <f t="shared" ref="D86:D149" si="18">IFERROR(H86/G86,"")</f>
        <v/>
      </c>
      <c r="E86" s="248"/>
      <c r="F86" s="249">
        <v>2</v>
      </c>
      <c r="G86" s="250">
        <f>IF(F86="NE","",Référentiel!I76)</f>
        <v>0</v>
      </c>
      <c r="H86" s="251" t="str">
        <f>IF(G191="NON","",IF(F86=F9,G86,IF(F86=#REF!,(G86/2),IF(F86=F11,0,IF(F86=F12,"",)))))</f>
        <v/>
      </c>
      <c r="I86" s="242"/>
      <c r="J86" s="242" t="str">
        <f t="shared" si="15"/>
        <v/>
      </c>
      <c r="K86" s="248"/>
      <c r="L86" s="249">
        <v>2</v>
      </c>
      <c r="M86" s="250">
        <f>IF(L86="NE","",Référentiel!I76)</f>
        <v>0</v>
      </c>
      <c r="N86" s="251" t="str">
        <f>IF(M191="NON","",IF(L86=F9,M86,IF(L86=#REF!,(M86/2),IF(L86=F11,0,IF(L86=F12,"",)))))</f>
        <v/>
      </c>
      <c r="O86" s="242"/>
      <c r="P86" s="242" t="str">
        <f t="shared" ref="P86:P149" si="19">IFERROR(T86/S86,"")</f>
        <v/>
      </c>
      <c r="Q86" s="248"/>
      <c r="R86" s="249">
        <v>2</v>
      </c>
      <c r="S86" s="250">
        <f>IF(R86="NE","",Référentiel!I76)</f>
        <v>0</v>
      </c>
      <c r="T86" s="251" t="str">
        <f>IF(S191="NON","",IF(R86=F9,S86,IF(R86=#REF!,(S86/2),IF(R86=F11,0,IF(R86=F12,"",)))))</f>
        <v/>
      </c>
      <c r="U86" s="252"/>
      <c r="V86" s="242" t="str">
        <f t="shared" ref="V86:V149" si="20">IFERROR(Z86/Y86,"")</f>
        <v/>
      </c>
      <c r="W86" s="248"/>
      <c r="X86" s="249">
        <v>2</v>
      </c>
      <c r="Y86" s="250">
        <f>IF(X86="NE","",Référentiel!I76)</f>
        <v>0</v>
      </c>
      <c r="Z86" s="251" t="str">
        <f>IF(Y191="NON","",IF(X86=F9,Y86,IF(X86=#REF!,(Y86/2),IF(X86=F11,0,IF(X86=F12,"",)))))</f>
        <v/>
      </c>
      <c r="AA86" s="242"/>
      <c r="AB86" s="242" t="str">
        <f t="shared" ref="AB86:AB149" si="21">IFERROR(AF86/AE86,"")</f>
        <v/>
      </c>
      <c r="AC86" s="248"/>
      <c r="AD86" s="249">
        <v>2</v>
      </c>
      <c r="AE86" s="250">
        <f>IF(AD86="NE","",Référentiel!I76)</f>
        <v>0</v>
      </c>
      <c r="AF86" s="251" t="str">
        <f>IF(AE191="NON","",IF(AD86=F9,AE86,IF(AD86=#REF!,(AE86/2),IF(AD86=F11,0,IF(AD86=F12,"",)))))</f>
        <v/>
      </c>
      <c r="AG86" s="253"/>
      <c r="AH86" s="254" t="str">
        <f t="shared" ref="AH86" si="22">IFERROR(AVERAGE(H86,N86,T86,Z86,AF86),"")</f>
        <v/>
      </c>
      <c r="AI86" s="255" t="str">
        <f t="shared" si="17"/>
        <v/>
      </c>
      <c r="AP86" s="197"/>
    </row>
    <row r="87" spans="1:42" ht="8.25" customHeight="1" x14ac:dyDescent="0.25">
      <c r="B87" s="268"/>
      <c r="D87" s="242" t="str">
        <f t="shared" si="18"/>
        <v/>
      </c>
      <c r="E87" s="269"/>
      <c r="F87" s="270"/>
      <c r="G87" s="271"/>
      <c r="H87" s="272"/>
      <c r="I87" s="242"/>
      <c r="J87" s="242" t="str">
        <f t="shared" si="15"/>
        <v/>
      </c>
      <c r="K87" s="269"/>
      <c r="L87" s="270"/>
      <c r="M87" s="271"/>
      <c r="N87" s="272"/>
      <c r="O87" s="242"/>
      <c r="P87" s="242" t="str">
        <f t="shared" si="19"/>
        <v/>
      </c>
      <c r="Q87" s="269"/>
      <c r="R87" s="270"/>
      <c r="S87" s="271"/>
      <c r="T87" s="272"/>
      <c r="U87" s="252"/>
      <c r="V87" s="242" t="str">
        <f t="shared" si="20"/>
        <v/>
      </c>
      <c r="W87" s="269"/>
      <c r="X87" s="270"/>
      <c r="Y87" s="271"/>
      <c r="Z87" s="272"/>
      <c r="AA87" s="242"/>
      <c r="AB87" s="242" t="str">
        <f t="shared" si="21"/>
        <v/>
      </c>
      <c r="AC87" s="269"/>
      <c r="AD87" s="270"/>
      <c r="AE87" s="271"/>
      <c r="AF87" s="272"/>
      <c r="AG87" s="239"/>
      <c r="AH87" s="270"/>
      <c r="AP87" s="197"/>
    </row>
    <row r="88" spans="1:42" ht="15.75" x14ac:dyDescent="0.25">
      <c r="A88" s="256"/>
      <c r="B88" s="240" t="str">
        <f>Référentiel!C78</f>
        <v>Savoir être téléphonique</v>
      </c>
      <c r="D88" s="242" t="str">
        <f>F88</f>
        <v xml:space="preserve"> </v>
      </c>
      <c r="E88" s="241"/>
      <c r="F88" s="243" t="str">
        <f>IFERROR(IF(G191="NON"," ",H88/G88),"")</f>
        <v xml:space="preserve"> </v>
      </c>
      <c r="G88" s="244">
        <f>SUM(G89:G96)</f>
        <v>230</v>
      </c>
      <c r="H88" s="245" t="str">
        <f>(IF(G191="NON"," ",(SUM(H89:H96))))</f>
        <v xml:space="preserve"> </v>
      </c>
      <c r="I88" s="242"/>
      <c r="J88" s="242" t="str">
        <f>L88</f>
        <v xml:space="preserve"> </v>
      </c>
      <c r="K88" s="241"/>
      <c r="L88" s="243" t="str">
        <f>IFERROR(IF(M191="NON"," ",N88/M88),"")</f>
        <v xml:space="preserve"> </v>
      </c>
      <c r="M88" s="244">
        <f>SUM(M89:M96)</f>
        <v>230</v>
      </c>
      <c r="N88" s="245" t="str">
        <f>(IF(M191="NON"," ",(SUM(N89:N96))))</f>
        <v xml:space="preserve"> </v>
      </c>
      <c r="O88" s="242"/>
      <c r="P88" s="242" t="str">
        <f>R88</f>
        <v xml:space="preserve"> </v>
      </c>
      <c r="Q88" s="241"/>
      <c r="R88" s="243" t="str">
        <f>IFERROR(IF(S191="NON"," ",T88/S88),"")</f>
        <v xml:space="preserve"> </v>
      </c>
      <c r="S88" s="244">
        <f>SUM(S89:S96)</f>
        <v>230</v>
      </c>
      <c r="T88" s="245" t="str">
        <f>(IF(S191="NON"," ",(SUM(T89:T96))))</f>
        <v xml:space="preserve"> </v>
      </c>
      <c r="U88" s="242"/>
      <c r="V88" s="242" t="str">
        <f>X88</f>
        <v xml:space="preserve"> </v>
      </c>
      <c r="W88" s="241"/>
      <c r="X88" s="243" t="str">
        <f>IFERROR(IF(Y191="NON"," ",Z88/Y88),"")</f>
        <v xml:space="preserve"> </v>
      </c>
      <c r="Y88" s="244">
        <f>SUM(Y89:Y96)</f>
        <v>230</v>
      </c>
      <c r="Z88" s="245" t="str">
        <f>(IF(Y191="NON"," ",(SUM(Z89:Z96))))</f>
        <v xml:space="preserve"> </v>
      </c>
      <c r="AA88" s="242"/>
      <c r="AB88" s="242" t="str">
        <f>AD88</f>
        <v xml:space="preserve"> </v>
      </c>
      <c r="AC88" s="241"/>
      <c r="AD88" s="243" t="str">
        <f>IFERROR(IF(AE191="NON"," ",AF88/AE88),"")</f>
        <v xml:space="preserve"> </v>
      </c>
      <c r="AE88" s="244">
        <f>SUM(AE89:AE96)</f>
        <v>230</v>
      </c>
      <c r="AF88" s="245" t="str">
        <f>(IF(AE191="NON"," ",(SUM(AF89:AF96))))</f>
        <v xml:space="preserve"> </v>
      </c>
      <c r="AG88" s="246"/>
      <c r="AH88" s="243" t="str">
        <f>IFERROR(AVERAGE(F88,L88,R88,X88,AD88),"")</f>
        <v/>
      </c>
      <c r="AI88" s="245" t="str">
        <f>IFERROR(AVERAGE(H88,N88,T88,Z88,AF88),"")</f>
        <v/>
      </c>
      <c r="AP88" s="197"/>
    </row>
    <row r="89" spans="1:42" ht="24.75" customHeight="1" x14ac:dyDescent="0.25">
      <c r="B89" s="247" t="str">
        <f>Référentiel!C81</f>
        <v>Personnalisation</v>
      </c>
      <c r="D89" s="242" t="str">
        <f t="shared" si="18"/>
        <v/>
      </c>
      <c r="E89" s="248"/>
      <c r="F89" s="249">
        <v>2</v>
      </c>
      <c r="G89" s="250">
        <f>IF(F89="NE","",Référentiel!I81)</f>
        <v>20</v>
      </c>
      <c r="H89" s="251" t="str">
        <f>IF(G191="NON","",IF(F89=F9,G89,IF(F89=F10,0,IF(F89=F11,0,IF(F89=F12,"",)))))</f>
        <v/>
      </c>
      <c r="I89" s="242"/>
      <c r="J89" s="242" t="str">
        <f t="shared" ref="J89:J104" si="23">IFERROR(N89/M89,"")</f>
        <v/>
      </c>
      <c r="K89" s="248"/>
      <c r="L89" s="249">
        <v>2</v>
      </c>
      <c r="M89" s="250">
        <f>IF(L89="NE","",Référentiel!I81)</f>
        <v>20</v>
      </c>
      <c r="N89" s="251" t="str">
        <f>IF(M191="NON","",IF(L89=F9,M89,IF(L89=F10,0,IF(L89=L11,0,IF(L89=L12,"",)))))</f>
        <v/>
      </c>
      <c r="O89" s="242"/>
      <c r="P89" s="242" t="str">
        <f t="shared" si="19"/>
        <v/>
      </c>
      <c r="Q89" s="248"/>
      <c r="R89" s="249">
        <v>2</v>
      </c>
      <c r="S89" s="250">
        <f>IF(R89="NE","",Référentiel!I81)</f>
        <v>20</v>
      </c>
      <c r="T89" s="251" t="str">
        <f>IF(S191="NON","",IF(R89=F9,S89,IF(R89=F10,0,IF(R89=F11,0,IF(R89=F12,"",)))))</f>
        <v/>
      </c>
      <c r="U89" s="252"/>
      <c r="V89" s="242" t="str">
        <f t="shared" si="20"/>
        <v/>
      </c>
      <c r="W89" s="248"/>
      <c r="X89" s="249">
        <v>2</v>
      </c>
      <c r="Y89" s="250">
        <f>IF(X89="NE","",Référentiel!I81)</f>
        <v>20</v>
      </c>
      <c r="Z89" s="251" t="str">
        <f>IF(Y191="NON","",IF(X89=F9,Y89,IF(X89=F10,0,IF(X89=F11,0,IF(X89=F12,"",)))))</f>
        <v/>
      </c>
      <c r="AA89" s="242"/>
      <c r="AB89" s="242" t="str">
        <f t="shared" si="21"/>
        <v/>
      </c>
      <c r="AC89" s="248"/>
      <c r="AD89" s="249">
        <v>2</v>
      </c>
      <c r="AE89" s="250">
        <f>IF(AD89="NE","",Référentiel!I81)</f>
        <v>20</v>
      </c>
      <c r="AF89" s="251" t="str">
        <f>IF(AE191="NON","",IF(AD89=F9,AE89,IF(AD89=F10,0,IF(AD89=F11,0,IF(AD89=F12,"",)))))</f>
        <v/>
      </c>
      <c r="AG89" s="253"/>
      <c r="AH89" s="254" t="str">
        <f>IFERROR(AVERAGE(H89,N89,T89,Z89,AF89),"")</f>
        <v/>
      </c>
      <c r="AI89" s="255" t="str">
        <f>IFERROR(AVERAGE(D89,J89,P89,V89,AB89),"")</f>
        <v/>
      </c>
      <c r="AP89" s="197"/>
    </row>
    <row r="90" spans="1:42" ht="17.25" customHeight="1" x14ac:dyDescent="0.25">
      <c r="B90" s="247" t="str">
        <f>Référentiel!C82</f>
        <v>Expression orale</v>
      </c>
      <c r="D90" s="242" t="str">
        <f t="shared" si="18"/>
        <v/>
      </c>
      <c r="E90" s="248"/>
      <c r="F90" s="249">
        <v>2</v>
      </c>
      <c r="G90" s="250">
        <f>IF(F90="NE","",Référentiel!I82)</f>
        <v>50</v>
      </c>
      <c r="H90" s="251" t="str">
        <f>IF(G191="NON","",IF(F90=F9,G90,IF(F90=F10,0,IF(F90=F11,0,IF(F90=F12,"",)))))</f>
        <v/>
      </c>
      <c r="I90" s="242"/>
      <c r="J90" s="242" t="str">
        <f t="shared" si="23"/>
        <v/>
      </c>
      <c r="K90" s="248"/>
      <c r="L90" s="249">
        <v>2</v>
      </c>
      <c r="M90" s="250">
        <f>IF(L90="NE","",Référentiel!I82)</f>
        <v>50</v>
      </c>
      <c r="N90" s="251" t="str">
        <f>IF(M191="NON","",IF(L90=F9,M90,IF(L90=F10,0,IF(L90=F11,0,IF(L90=F10,"",)))))</f>
        <v/>
      </c>
      <c r="O90" s="242"/>
      <c r="P90" s="242" t="str">
        <f t="shared" si="19"/>
        <v/>
      </c>
      <c r="Q90" s="248"/>
      <c r="R90" s="249">
        <v>2</v>
      </c>
      <c r="S90" s="250">
        <f>IF(R90="NE","",Référentiel!I82)</f>
        <v>50</v>
      </c>
      <c r="T90" s="251" t="str">
        <f>IF(S191="NON","",IF(R90=F9,S90,IF(R90=F10,0,IF(R90=F11,0,IF(R90=F12,"",)))))</f>
        <v/>
      </c>
      <c r="U90" s="252"/>
      <c r="V90" s="242" t="str">
        <f t="shared" si="20"/>
        <v/>
      </c>
      <c r="W90" s="248"/>
      <c r="X90" s="249">
        <v>2</v>
      </c>
      <c r="Y90" s="250">
        <f>IF(X90="NE","",Référentiel!I82)</f>
        <v>50</v>
      </c>
      <c r="Z90" s="251" t="str">
        <f>IF(Y191="NON","",IF(X90=F9,Y90,IF(X90=F10,0,IF(X90=F11,0,IF(X90=F12,"",)))))</f>
        <v/>
      </c>
      <c r="AA90" s="242"/>
      <c r="AB90" s="242" t="str">
        <f t="shared" si="21"/>
        <v/>
      </c>
      <c r="AC90" s="248"/>
      <c r="AD90" s="249">
        <v>2</v>
      </c>
      <c r="AE90" s="250">
        <f>IF(AD90="NE","",Référentiel!I82)</f>
        <v>50</v>
      </c>
      <c r="AF90" s="251" t="str">
        <f>IF(AE191="NON","",IF(AD90=F9,AE90,IF(AD90=F10,0,IF(AD90=F11,0,IF(AD90=F12,"",)))))</f>
        <v/>
      </c>
      <c r="AG90" s="253"/>
      <c r="AH90" s="254" t="str">
        <f t="shared" ref="AH90:AH101" si="24">IFERROR(AVERAGE(H90,N90,T90,Z90,AF90),"")</f>
        <v/>
      </c>
      <c r="AI90" s="255" t="str">
        <f t="shared" ref="AI90:AI103" si="25">IFERROR(AVERAGE(D90,J90,P90,V90,AB90),"")</f>
        <v/>
      </c>
      <c r="AP90" s="197"/>
    </row>
    <row r="91" spans="1:42" ht="18.75" customHeight="1" x14ac:dyDescent="0.25">
      <c r="B91" s="247" t="str">
        <f>Référentiel!C83</f>
        <v>Convivialité, ton</v>
      </c>
      <c r="D91" s="242" t="str">
        <f t="shared" si="18"/>
        <v/>
      </c>
      <c r="E91" s="248"/>
      <c r="F91" s="249">
        <v>2</v>
      </c>
      <c r="G91" s="250">
        <f>IF(F91="NE","",Référentiel!I83)</f>
        <v>30</v>
      </c>
      <c r="H91" s="251" t="str">
        <f>IF(G191="NON","",IF(F91=F9,G91,IF(F91=F10,0,IF(F91=F11,0,IF(F91=F12,"",)))))</f>
        <v/>
      </c>
      <c r="I91" s="242"/>
      <c r="J91" s="242" t="str">
        <f t="shared" si="23"/>
        <v/>
      </c>
      <c r="K91" s="248"/>
      <c r="L91" s="249">
        <v>2</v>
      </c>
      <c r="M91" s="250">
        <f>IF(L91="NE","",Référentiel!I83)</f>
        <v>30</v>
      </c>
      <c r="N91" s="251" t="str">
        <f>IF(M191="NON","",IF(L91=F9,M91,IF(L91=F10,0,IF(L91=F11,0,IF(L91=F14,"",)))))</f>
        <v/>
      </c>
      <c r="O91" s="242"/>
      <c r="P91" s="242" t="str">
        <f t="shared" si="19"/>
        <v/>
      </c>
      <c r="Q91" s="248"/>
      <c r="R91" s="249">
        <v>2</v>
      </c>
      <c r="S91" s="250">
        <f>IF(R91="NE","",Référentiel!I83)</f>
        <v>30</v>
      </c>
      <c r="T91" s="251" t="str">
        <f>IF(S191="NON","",IF(R91=F9,S91,IF(R91=F10,0,IF(R91=F11,0,IF(R91=F12,"",)))))</f>
        <v/>
      </c>
      <c r="U91" s="252"/>
      <c r="V91" s="242" t="str">
        <f t="shared" si="20"/>
        <v/>
      </c>
      <c r="W91" s="248"/>
      <c r="X91" s="249">
        <v>2</v>
      </c>
      <c r="Y91" s="250">
        <f>IF(X91="NE","",Référentiel!I83)</f>
        <v>30</v>
      </c>
      <c r="Z91" s="251" t="str">
        <f>IF(Y191="NON","",IF(X91=F9,Y91,IF(X91=F10,0,IF(X91=F11,0,IF(X91=F12,"",)))))</f>
        <v/>
      </c>
      <c r="AA91" s="242"/>
      <c r="AB91" s="242" t="str">
        <f t="shared" si="21"/>
        <v/>
      </c>
      <c r="AC91" s="248"/>
      <c r="AD91" s="249">
        <v>2</v>
      </c>
      <c r="AE91" s="250">
        <f>IF(AD91="NE","",Référentiel!I83)</f>
        <v>30</v>
      </c>
      <c r="AF91" s="251" t="str">
        <f>IF(AE191="NON","",IF(AD91=F9,AE91,IF(AD91=F10,0,IF(AD91=F11,0,IF(AD91=F12,"",)))))</f>
        <v/>
      </c>
      <c r="AG91" s="253"/>
      <c r="AH91" s="254" t="str">
        <f t="shared" si="24"/>
        <v/>
      </c>
      <c r="AI91" s="255" t="str">
        <f t="shared" si="25"/>
        <v/>
      </c>
      <c r="AP91" s="197"/>
    </row>
    <row r="92" spans="1:42" ht="21.75" customHeight="1" x14ac:dyDescent="0.25">
      <c r="B92" s="247" t="str">
        <f>Référentiel!C84</f>
        <v>Rythme</v>
      </c>
      <c r="D92" s="242" t="str">
        <f t="shared" si="18"/>
        <v/>
      </c>
      <c r="E92" s="248"/>
      <c r="F92" s="249">
        <v>2</v>
      </c>
      <c r="G92" s="250">
        <f>IF(F92="NE","",Référentiel!I84)</f>
        <v>20</v>
      </c>
      <c r="H92" s="251" t="str">
        <f>IF(G191="NON","",IF(F92=F9,G92,IF(F92=F10,0,IF(F92=F11,0,IF(F92=F12,"",)))))</f>
        <v/>
      </c>
      <c r="I92" s="242"/>
      <c r="J92" s="242" t="str">
        <f t="shared" si="23"/>
        <v/>
      </c>
      <c r="K92" s="248"/>
      <c r="L92" s="249">
        <v>2</v>
      </c>
      <c r="M92" s="250">
        <f>IF(L92="NE","",Référentiel!I84)</f>
        <v>20</v>
      </c>
      <c r="N92" s="251" t="str">
        <f>IF(M191="NON","",IF(L92=F9,M92,IF(L92=F10,0,IF(L92=F11,0,IF(L92=F15,"",)))))</f>
        <v/>
      </c>
      <c r="O92" s="242"/>
      <c r="P92" s="242" t="str">
        <f t="shared" si="19"/>
        <v/>
      </c>
      <c r="Q92" s="248"/>
      <c r="R92" s="249">
        <v>2</v>
      </c>
      <c r="S92" s="250">
        <f>IF(R92="NE","",Référentiel!I84)</f>
        <v>20</v>
      </c>
      <c r="T92" s="251" t="str">
        <f>IF(S191="NON","",IF(R92=F9,S92,IF(R92=F10,0,IF(R92=F11,0,IF(R92=F12,"",)))))</f>
        <v/>
      </c>
      <c r="U92" s="252"/>
      <c r="V92" s="242" t="str">
        <f t="shared" si="20"/>
        <v/>
      </c>
      <c r="W92" s="248"/>
      <c r="X92" s="249">
        <v>2</v>
      </c>
      <c r="Y92" s="250">
        <f>IF(X92="NE","",Référentiel!I84)</f>
        <v>20</v>
      </c>
      <c r="Z92" s="251" t="str">
        <f>IF(Y191="NON","",IF(X92=F9,Y92,IF(X92=F10,0,IF(X92=F11,0,IF(X92=F12,"",)))))</f>
        <v/>
      </c>
      <c r="AA92" s="242"/>
      <c r="AB92" s="242" t="str">
        <f t="shared" si="21"/>
        <v/>
      </c>
      <c r="AC92" s="248"/>
      <c r="AD92" s="249">
        <v>2</v>
      </c>
      <c r="AE92" s="250">
        <f>IF(AD92="NE","",Référentiel!I84)</f>
        <v>20</v>
      </c>
      <c r="AF92" s="251" t="str">
        <f>IF(AE191="NON","",IF(AD92=F9,AE92,IF(AD92=F10,0,IF(AD92=F11,0,IF(AD92=F12,"",)))))</f>
        <v/>
      </c>
      <c r="AG92" s="253"/>
      <c r="AH92" s="254" t="str">
        <f t="shared" si="24"/>
        <v/>
      </c>
      <c r="AI92" s="255" t="str">
        <f t="shared" si="25"/>
        <v/>
      </c>
      <c r="AP92" s="197"/>
    </row>
    <row r="93" spans="1:42" ht="21" customHeight="1" x14ac:dyDescent="0.25">
      <c r="B93" s="247" t="str">
        <f>Référentiel!C85</f>
        <v>Écoute active / Empathie</v>
      </c>
      <c r="D93" s="242" t="str">
        <f t="shared" si="18"/>
        <v/>
      </c>
      <c r="E93" s="248"/>
      <c r="F93" s="249">
        <v>2</v>
      </c>
      <c r="G93" s="250">
        <f>IF(F93="NE","",Référentiel!I85)</f>
        <v>30</v>
      </c>
      <c r="H93" s="251" t="str">
        <f>IF(G191="NON","",IF(F93=F9,G93,IF(F93=F10,0,IF(F93=F11,0,IF(F93=F12,"",)))))</f>
        <v/>
      </c>
      <c r="I93" s="242"/>
      <c r="J93" s="242" t="str">
        <f t="shared" si="23"/>
        <v/>
      </c>
      <c r="K93" s="248"/>
      <c r="L93" s="249">
        <v>2</v>
      </c>
      <c r="M93" s="250">
        <f>IF(L93="NE","",Référentiel!I85)</f>
        <v>30</v>
      </c>
      <c r="N93" s="251" t="str">
        <f>IF(M191="NON","",IF(L93=F9,M93,IF(L93=F10,0,IF(L93=F11,0,IF(L93=F16,"",)))))</f>
        <v/>
      </c>
      <c r="O93" s="242"/>
      <c r="P93" s="242" t="str">
        <f t="shared" si="19"/>
        <v/>
      </c>
      <c r="Q93" s="248"/>
      <c r="R93" s="249">
        <v>2</v>
      </c>
      <c r="S93" s="250">
        <f>IF(R93="NE","",Référentiel!I85)</f>
        <v>30</v>
      </c>
      <c r="T93" s="251" t="str">
        <f>IF(S191="NON","",IF(R93=F9,S93,IF(R93=F10,0,IF(R93=F11,0,IF(R93=F12,"",)))))</f>
        <v/>
      </c>
      <c r="U93" s="252"/>
      <c r="V93" s="242" t="str">
        <f t="shared" si="20"/>
        <v/>
      </c>
      <c r="W93" s="248"/>
      <c r="X93" s="249">
        <v>2</v>
      </c>
      <c r="Y93" s="250">
        <f>IF(X93="NE","",Référentiel!I85)</f>
        <v>30</v>
      </c>
      <c r="Z93" s="251" t="str">
        <f>IF(Y191="NON","",IF(X93=F9,Y93,IF(X93=F10,0,IF(X93=F11,0,IF(X93=F12,"",)))))</f>
        <v/>
      </c>
      <c r="AA93" s="242"/>
      <c r="AB93" s="242" t="str">
        <f t="shared" si="21"/>
        <v/>
      </c>
      <c r="AC93" s="248"/>
      <c r="AD93" s="249">
        <v>2</v>
      </c>
      <c r="AE93" s="250">
        <f>IF(AD93="NE","",Référentiel!I85)</f>
        <v>30</v>
      </c>
      <c r="AF93" s="251" t="str">
        <f>IF(AE191="NON","",IF(AD93=F9,AE93,IF(AD93=F10,0,IF(AD93=F11,0,IF(AD93=F12,"",)))))</f>
        <v/>
      </c>
      <c r="AG93" s="253"/>
      <c r="AH93" s="254" t="str">
        <f t="shared" si="24"/>
        <v/>
      </c>
      <c r="AI93" s="255" t="str">
        <f t="shared" si="25"/>
        <v/>
      </c>
      <c r="AP93" s="197"/>
    </row>
    <row r="94" spans="1:42" ht="18.75" customHeight="1" x14ac:dyDescent="0.25">
      <c r="B94" s="247" t="str">
        <f>Référentiel!C86</f>
        <v>Directivité / Gestion de l'entretien</v>
      </c>
      <c r="D94" s="242" t="str">
        <f t="shared" si="18"/>
        <v/>
      </c>
      <c r="E94" s="248"/>
      <c r="F94" s="249">
        <v>2</v>
      </c>
      <c r="G94" s="250">
        <f>IF(F94="NE","",Référentiel!I86)</f>
        <v>30</v>
      </c>
      <c r="H94" s="251" t="str">
        <f>IF(G191="NON","",IF(F94=F9,G94,IF(F94=F10,0,IF(F94=F11,0,IF(F94=F12,"",)))))</f>
        <v/>
      </c>
      <c r="I94" s="242"/>
      <c r="J94" s="242" t="str">
        <f t="shared" si="23"/>
        <v/>
      </c>
      <c r="K94" s="248"/>
      <c r="L94" s="249">
        <v>2</v>
      </c>
      <c r="M94" s="250">
        <f>IF(L94="NE","",Référentiel!I86)</f>
        <v>30</v>
      </c>
      <c r="N94" s="251" t="str">
        <f>IF(M191="NON","",IF(L94=F9,M94,IF(L94=F10,0,IF(L94=F11,0,IF(L94=F17,"",)))))</f>
        <v/>
      </c>
      <c r="O94" s="242"/>
      <c r="P94" s="242" t="str">
        <f t="shared" si="19"/>
        <v/>
      </c>
      <c r="Q94" s="248"/>
      <c r="R94" s="249">
        <v>2</v>
      </c>
      <c r="S94" s="250">
        <f>IF(R94="NE","",Référentiel!I86)</f>
        <v>30</v>
      </c>
      <c r="T94" s="251" t="str">
        <f>IF(S191="NON","",IF(R94=F9,S94,IF(R94=F10,0,IF(R94=F11,0,IF(R94=F12,"",)))))</f>
        <v/>
      </c>
      <c r="U94" s="252"/>
      <c r="V94" s="242" t="str">
        <f t="shared" si="20"/>
        <v/>
      </c>
      <c r="W94" s="248"/>
      <c r="X94" s="249">
        <v>2</v>
      </c>
      <c r="Y94" s="250">
        <f>IF(X94="NE","",Référentiel!I86)</f>
        <v>30</v>
      </c>
      <c r="Z94" s="251" t="str">
        <f>IF(Y191="NON","",IF(X94=F9,Y94,IF(X94=F10,0,IF(X94=F11,0,IF(X94=F12,"",)))))</f>
        <v/>
      </c>
      <c r="AA94" s="242"/>
      <c r="AB94" s="242" t="str">
        <f t="shared" si="21"/>
        <v/>
      </c>
      <c r="AC94" s="248"/>
      <c r="AD94" s="249">
        <v>2</v>
      </c>
      <c r="AE94" s="250">
        <f>IF(AD94="NE","",Référentiel!I86)</f>
        <v>30</v>
      </c>
      <c r="AF94" s="251" t="str">
        <f>IF(AE191="NON","",IF(AD94=F9,AE94,IF(AD94=F10,0,IF(AD94=F11,0,IF(AD94=F12,"",)))))</f>
        <v/>
      </c>
      <c r="AG94" s="253"/>
      <c r="AH94" s="254" t="str">
        <f t="shared" si="24"/>
        <v/>
      </c>
      <c r="AI94" s="255" t="str">
        <f t="shared" si="25"/>
        <v/>
      </c>
      <c r="AP94" s="197"/>
    </row>
    <row r="95" spans="1:42" ht="26.25" customHeight="1" x14ac:dyDescent="0.25">
      <c r="B95" s="247" t="str">
        <f>Référentiel!C87</f>
        <v>Pro activité &amp; valorisation</v>
      </c>
      <c r="D95" s="242" t="str">
        <f t="shared" si="18"/>
        <v/>
      </c>
      <c r="E95" s="248"/>
      <c r="F95" s="249">
        <v>2</v>
      </c>
      <c r="G95" s="250">
        <f>IF(F95="NE","",Référentiel!I87)</f>
        <v>20</v>
      </c>
      <c r="H95" s="251" t="str">
        <f>IF(G191="NON","",IF(F95=F9,G95,IF(F95=F10,0,IF(F95=F11,0,IF(F95=F12,"",)))))</f>
        <v/>
      </c>
      <c r="I95" s="242"/>
      <c r="J95" s="242" t="str">
        <f t="shared" si="23"/>
        <v/>
      </c>
      <c r="K95" s="248"/>
      <c r="L95" s="249">
        <v>2</v>
      </c>
      <c r="M95" s="250">
        <f>IF(L95="NE","",Référentiel!I87)</f>
        <v>20</v>
      </c>
      <c r="N95" s="251" t="str">
        <f>IF(M191="NON","",IF(L95=F9,M95,IF(L95=F10,0,IF(L95=F11,0,IF(L95=F18,"",)))))</f>
        <v/>
      </c>
      <c r="O95" s="242"/>
      <c r="P95" s="242" t="str">
        <f t="shared" si="19"/>
        <v/>
      </c>
      <c r="Q95" s="248"/>
      <c r="R95" s="249">
        <v>2</v>
      </c>
      <c r="S95" s="250">
        <f>IF(R95="NE","",Référentiel!I87)</f>
        <v>20</v>
      </c>
      <c r="T95" s="251" t="str">
        <f>IF(S191="NON","",IF(R95=F9,S95,IF(R95=F10,0,IF(R95=F11,0,IF(R95=F12,"",)))))</f>
        <v/>
      </c>
      <c r="U95" s="252"/>
      <c r="V95" s="242" t="str">
        <f t="shared" si="20"/>
        <v/>
      </c>
      <c r="W95" s="248"/>
      <c r="X95" s="249">
        <v>2</v>
      </c>
      <c r="Y95" s="250">
        <f>IF(X95="NE","",Référentiel!I87)</f>
        <v>20</v>
      </c>
      <c r="Z95" s="251" t="str">
        <f>IF(Y191="NON","",IF(X95=F9,Y95,IF(X95=F10,0,IF(X95=F11,0,IF(X95=F12,"",)))))</f>
        <v/>
      </c>
      <c r="AA95" s="242"/>
      <c r="AB95" s="242" t="str">
        <f t="shared" si="21"/>
        <v/>
      </c>
      <c r="AC95" s="248"/>
      <c r="AD95" s="249">
        <v>2</v>
      </c>
      <c r="AE95" s="250">
        <f>IF(AD95="NE","",Référentiel!I87)</f>
        <v>20</v>
      </c>
      <c r="AF95" s="251" t="str">
        <f>IF(AE191="NON","",IF(AD95=F9,AE95,IF(AD95=#REF!,(AE95/2),IF(AD95=F11,0,IF(AD95=F12,"",)))))</f>
        <v/>
      </c>
      <c r="AG95" s="253"/>
      <c r="AH95" s="254" t="str">
        <f t="shared" si="24"/>
        <v/>
      </c>
      <c r="AI95" s="255" t="str">
        <f t="shared" si="25"/>
        <v/>
      </c>
      <c r="AP95" s="197"/>
    </row>
    <row r="96" spans="1:42" ht="20.25" customHeight="1" x14ac:dyDescent="0.25">
      <c r="B96" s="247" t="str">
        <f>Référentiel!C88</f>
        <v>Capital confiance / Qualité relationnelle</v>
      </c>
      <c r="D96" s="242" t="str">
        <f t="shared" si="18"/>
        <v/>
      </c>
      <c r="E96" s="248"/>
      <c r="F96" s="249">
        <v>2</v>
      </c>
      <c r="G96" s="250">
        <f>IF(F96="NE","",Référentiel!I88)</f>
        <v>30</v>
      </c>
      <c r="H96" s="251" t="str">
        <f>IF(G191="NON","",IF(F96=F9,G96,IF(F96=F10,0,IF(F96=F11,0,IF(F96=F12,"",)))))</f>
        <v/>
      </c>
      <c r="I96" s="242"/>
      <c r="J96" s="242" t="str">
        <f t="shared" si="23"/>
        <v/>
      </c>
      <c r="K96" s="248"/>
      <c r="L96" s="249">
        <v>2</v>
      </c>
      <c r="M96" s="250">
        <f>IF(L96="NE","",Référentiel!I88)</f>
        <v>30</v>
      </c>
      <c r="N96" s="251" t="str">
        <f>IF(M191="NON","",IF(L96=F9,M96,IF(L96=F10,0,IF(L96=F11,0,IF(L96=F19,"",)))))</f>
        <v/>
      </c>
      <c r="O96" s="242"/>
      <c r="P96" s="242" t="str">
        <f t="shared" si="19"/>
        <v/>
      </c>
      <c r="Q96" s="248"/>
      <c r="R96" s="249">
        <v>2</v>
      </c>
      <c r="S96" s="250">
        <f>IF(R96="NE","",Référentiel!I88)</f>
        <v>30</v>
      </c>
      <c r="T96" s="251" t="str">
        <f>IF(S191="NON","",IF(R96=F9,S96,IF(R96=F10,0,IF(R96=F11,0,IF(R96=F12,"",)))))</f>
        <v/>
      </c>
      <c r="U96" s="252"/>
      <c r="V96" s="242" t="str">
        <f t="shared" si="20"/>
        <v/>
      </c>
      <c r="W96" s="248"/>
      <c r="X96" s="249">
        <v>2</v>
      </c>
      <c r="Y96" s="250">
        <f>IF(X96="NE","",Référentiel!I88)</f>
        <v>30</v>
      </c>
      <c r="Z96" s="251" t="str">
        <f>IF(Y191="NON","",IF(X96=F9,Y96,IF(X96=F10,0,IF(X96=F11,0,IF(X96=F12,"",)))))</f>
        <v/>
      </c>
      <c r="AA96" s="242"/>
      <c r="AB96" s="242" t="str">
        <f t="shared" si="21"/>
        <v/>
      </c>
      <c r="AC96" s="248"/>
      <c r="AD96" s="249">
        <v>2</v>
      </c>
      <c r="AE96" s="250">
        <f>IF(AD96="NE","",Référentiel!I88)</f>
        <v>30</v>
      </c>
      <c r="AF96" s="251" t="str">
        <f>IF(AE191="NON","",IF(AD96=F9,AE96,IF(AD96=F10,0,IF(AD96=F11,0,IF(AD96=F12,"",)))))</f>
        <v/>
      </c>
      <c r="AG96" s="253"/>
      <c r="AH96" s="254" t="str">
        <f t="shared" si="24"/>
        <v/>
      </c>
      <c r="AI96" s="255" t="str">
        <f>IFERROR(AVERAGE(D96,J96,P96,V96,AB96),"")</f>
        <v/>
      </c>
      <c r="AP96" s="197"/>
    </row>
    <row r="97" spans="1:42" ht="23.25" hidden="1" customHeight="1" x14ac:dyDescent="0.25">
      <c r="B97" s="247">
        <f>Référentiel!C89</f>
        <v>0</v>
      </c>
      <c r="D97" s="242" t="str">
        <f t="shared" si="18"/>
        <v/>
      </c>
      <c r="E97" s="248"/>
      <c r="F97" s="249">
        <v>2</v>
      </c>
      <c r="G97" s="250">
        <f>IF(F97="NE","",Référentiel!I87)</f>
        <v>20</v>
      </c>
      <c r="H97" s="251" t="str">
        <f>IF(G191="NON","",IF(F97=F9,G97,IF(F97=#REF!,(G97/2),IF(F97=F11,0,IF(F97=F12,"",)))))</f>
        <v/>
      </c>
      <c r="I97" s="242"/>
      <c r="J97" s="242" t="str">
        <f t="shared" si="23"/>
        <v/>
      </c>
      <c r="K97" s="248"/>
      <c r="L97" s="249">
        <v>2</v>
      </c>
      <c r="M97" s="250">
        <f>IF(L97="NE","",Référentiel!I87)</f>
        <v>20</v>
      </c>
      <c r="N97" s="251" t="str">
        <f>IF(M191="NON","",IF(L97=F9,M97,IF(L97=#REF!,(M97/2),IF(L97=F11,0,IF(L97=F20,"",)))))</f>
        <v/>
      </c>
      <c r="O97" s="242"/>
      <c r="P97" s="242" t="str">
        <f t="shared" si="19"/>
        <v/>
      </c>
      <c r="Q97" s="248"/>
      <c r="R97" s="249">
        <v>2</v>
      </c>
      <c r="S97" s="250">
        <f>IF(R97="NE","",Référentiel!I87)</f>
        <v>20</v>
      </c>
      <c r="T97" s="251" t="str">
        <f>IF(S191="NON","",IF(R97=F9,S97,IF(R97=#REF!,(S97/2),IF(R97=F11,0,IF(R97=F12,"",)))))</f>
        <v/>
      </c>
      <c r="U97" s="252"/>
      <c r="V97" s="242" t="str">
        <f t="shared" si="20"/>
        <v/>
      </c>
      <c r="W97" s="248"/>
      <c r="X97" s="249">
        <v>2</v>
      </c>
      <c r="Y97" s="250">
        <f>IF(X97="NE","",Référentiel!I87)</f>
        <v>20</v>
      </c>
      <c r="Z97" s="251" t="str">
        <f>IF(Y191="NON","",IF(X97=F9,Y97,IF(X97=#REF!,(Y97/2),IF(X97=F11,0,IF(X97=F12,"",)))))</f>
        <v/>
      </c>
      <c r="AA97" s="242"/>
      <c r="AB97" s="242" t="str">
        <f t="shared" si="21"/>
        <v/>
      </c>
      <c r="AC97" s="248"/>
      <c r="AD97" s="249">
        <v>2</v>
      </c>
      <c r="AE97" s="250">
        <f>IF(AD97="NE","",Référentiel!I87)</f>
        <v>20</v>
      </c>
      <c r="AF97" s="251" t="str">
        <f>IF(AE191="NON","",IF(AD97=F9,AE97,IF(AD97=#REF!,(AE97/2),IF(AD97=F11,0,IF(AD97=F12,"",)))))</f>
        <v/>
      </c>
      <c r="AG97" s="253"/>
      <c r="AH97" s="254" t="str">
        <f t="shared" si="24"/>
        <v/>
      </c>
      <c r="AI97" s="255" t="str">
        <f t="shared" si="25"/>
        <v/>
      </c>
      <c r="AP97" s="197"/>
    </row>
    <row r="98" spans="1:42" ht="21" hidden="1" customHeight="1" x14ac:dyDescent="0.25">
      <c r="B98" s="247">
        <f>Référentiel!C90</f>
        <v>0</v>
      </c>
      <c r="D98" s="242" t="str">
        <f t="shared" si="18"/>
        <v/>
      </c>
      <c r="E98" s="248"/>
      <c r="F98" s="249">
        <v>2</v>
      </c>
      <c r="G98" s="250">
        <f>IF(F98="NE","",Référentiel!I88)</f>
        <v>30</v>
      </c>
      <c r="H98" s="251" t="str">
        <f>IF(G191="NON","",IF(F98=F9,G98,IF(F98=#REF!,(G98/2),IF(F98=F11,0,IF(F98=F12,"",)))))</f>
        <v/>
      </c>
      <c r="I98" s="242"/>
      <c r="J98" s="242" t="str">
        <f t="shared" si="23"/>
        <v/>
      </c>
      <c r="K98" s="248"/>
      <c r="L98" s="249">
        <v>2</v>
      </c>
      <c r="M98" s="250">
        <f>IF(L98="NE","",Référentiel!I88)</f>
        <v>30</v>
      </c>
      <c r="N98" s="251" t="str">
        <f>IF(M191="NON","",IF(L98=F9,M98,IF(L98=#REF!,(M98/2),IF(L98=F11,0,IF(L98=F21,"",)))))</f>
        <v/>
      </c>
      <c r="O98" s="242"/>
      <c r="P98" s="242" t="str">
        <f t="shared" si="19"/>
        <v/>
      </c>
      <c r="Q98" s="248"/>
      <c r="R98" s="249">
        <v>2</v>
      </c>
      <c r="S98" s="250">
        <f>IF(R98="NE","",Référentiel!I88)</f>
        <v>30</v>
      </c>
      <c r="T98" s="251" t="str">
        <f>IF(S191="NON","",IF(R98=F9,S98,IF(R98=#REF!,(S98/2),IF(R98=F11,0,IF(R98=F12,"",)))))</f>
        <v/>
      </c>
      <c r="U98" s="252"/>
      <c r="V98" s="242" t="str">
        <f t="shared" si="20"/>
        <v/>
      </c>
      <c r="W98" s="248"/>
      <c r="X98" s="249">
        <v>2</v>
      </c>
      <c r="Y98" s="250">
        <f>IF(X98="NE","",Référentiel!I88)</f>
        <v>30</v>
      </c>
      <c r="Z98" s="251" t="str">
        <f>IF(Y191="NON","",IF(X98=F9,Y98,IF(X98=#REF!,(Y98/2),IF(X98=F11,0,IF(X98=F12,"",)))))</f>
        <v/>
      </c>
      <c r="AA98" s="242"/>
      <c r="AB98" s="242" t="str">
        <f t="shared" si="21"/>
        <v/>
      </c>
      <c r="AC98" s="248"/>
      <c r="AD98" s="249">
        <v>2</v>
      </c>
      <c r="AE98" s="250">
        <f>IF(AD98="NE","",Référentiel!I88)</f>
        <v>30</v>
      </c>
      <c r="AF98" s="251" t="str">
        <f>IF(AE191="NON","",IF(AD98=F9,AE98,IF(AD98=#REF!,(AE98/2),IF(AD98=F11,0,IF(AD98=F12,"",)))))</f>
        <v/>
      </c>
      <c r="AG98" s="253"/>
      <c r="AH98" s="254" t="str">
        <f t="shared" si="24"/>
        <v/>
      </c>
      <c r="AI98" s="255" t="str">
        <f t="shared" si="25"/>
        <v/>
      </c>
      <c r="AP98" s="197"/>
    </row>
    <row r="99" spans="1:42" ht="15.75" hidden="1" customHeight="1" x14ac:dyDescent="0.25">
      <c r="B99" s="247">
        <f>Référentiel!C91</f>
        <v>0</v>
      </c>
      <c r="D99" s="242" t="str">
        <f t="shared" si="18"/>
        <v/>
      </c>
      <c r="E99" s="248"/>
      <c r="F99" s="249">
        <v>2</v>
      </c>
      <c r="G99" s="250">
        <f>IF(F99="NE","",Référentiel!I89)</f>
        <v>0</v>
      </c>
      <c r="H99" s="251" t="str">
        <f>IF(G191="NON","",IF(F99=F9,G99,IF(F99=#REF!,(G99/2),IF(F99=F11,0,IF(F99=F12,"",)))))</f>
        <v/>
      </c>
      <c r="I99" s="242"/>
      <c r="J99" s="242" t="str">
        <f t="shared" si="23"/>
        <v/>
      </c>
      <c r="K99" s="248"/>
      <c r="L99" s="249">
        <v>2</v>
      </c>
      <c r="M99" s="250">
        <f>IF(L99="NE","",Référentiel!I89)</f>
        <v>0</v>
      </c>
      <c r="N99" s="251" t="str">
        <f>IF(M191="NON","",IF(L99=F9,M99,IF(L99=#REF!,(M99/2),IF(L99=F11,0,IF(L99=F22,"",)))))</f>
        <v/>
      </c>
      <c r="O99" s="242"/>
      <c r="P99" s="242" t="str">
        <f t="shared" si="19"/>
        <v/>
      </c>
      <c r="Q99" s="248"/>
      <c r="R99" s="249">
        <v>2</v>
      </c>
      <c r="S99" s="250">
        <f>IF(R99="NE","",Référentiel!I89)</f>
        <v>0</v>
      </c>
      <c r="T99" s="251" t="str">
        <f>IF(S191="NON","",IF(R99=F9,S99,IF(R99=#REF!,(S99/2),IF(R99=F11,0,IF(R99=F12,"",)))))</f>
        <v/>
      </c>
      <c r="U99" s="252"/>
      <c r="V99" s="242" t="str">
        <f t="shared" si="20"/>
        <v/>
      </c>
      <c r="W99" s="248"/>
      <c r="X99" s="249">
        <v>2</v>
      </c>
      <c r="Y99" s="250">
        <f>IF(X99="NE","",Référentiel!I89)</f>
        <v>0</v>
      </c>
      <c r="Z99" s="251" t="str">
        <f>IF(Y191="NON","",IF(X99=F9,Y99,IF(X99=#REF!,(Y99/2),IF(X99=F11,0,IF(X99=F12,"",)))))</f>
        <v/>
      </c>
      <c r="AA99" s="242"/>
      <c r="AB99" s="242" t="str">
        <f t="shared" si="21"/>
        <v/>
      </c>
      <c r="AC99" s="248"/>
      <c r="AD99" s="249">
        <v>2</v>
      </c>
      <c r="AE99" s="250">
        <f>IF(AD99="NE","",Référentiel!I89)</f>
        <v>0</v>
      </c>
      <c r="AF99" s="251" t="str">
        <f>IF(AE191="NON","",IF(AD99=F9,AE99,IF(AD99=#REF!,(AE99/2),IF(AD99=F11,0,IF(AD99=F12,"",)))))</f>
        <v/>
      </c>
      <c r="AG99" s="253"/>
      <c r="AH99" s="254" t="str">
        <f t="shared" si="24"/>
        <v/>
      </c>
      <c r="AI99" s="255" t="str">
        <f t="shared" si="25"/>
        <v/>
      </c>
      <c r="AP99" s="197"/>
    </row>
    <row r="100" spans="1:42" ht="30.75" hidden="1" customHeight="1" x14ac:dyDescent="0.25">
      <c r="B100" s="247">
        <f>Référentiel!C92</f>
        <v>0</v>
      </c>
      <c r="D100" s="242" t="str">
        <f t="shared" si="18"/>
        <v/>
      </c>
      <c r="E100" s="248"/>
      <c r="F100" s="249">
        <v>2</v>
      </c>
      <c r="G100" s="250">
        <f>IF(F100="NE","",Référentiel!I90)</f>
        <v>0</v>
      </c>
      <c r="H100" s="251" t="str">
        <f>IF(G191="NON","",IF(F100=F9,G100,IF(F100=#REF!,(G100/2),IF(F100=F11,0,IF(F100=F12,"",)))))</f>
        <v/>
      </c>
      <c r="I100" s="242"/>
      <c r="J100" s="242" t="str">
        <f t="shared" si="23"/>
        <v/>
      </c>
      <c r="K100" s="248"/>
      <c r="L100" s="249">
        <v>2</v>
      </c>
      <c r="M100" s="250">
        <f>IF(L100="NE","",Référentiel!I90)</f>
        <v>0</v>
      </c>
      <c r="N100" s="251" t="str">
        <f>IF(M191="NON","",IF(L100=F9,M100,IF(L100=#REF!,(M100/2),IF(L100=F11,0,IF(L100=F23,"",)))))</f>
        <v/>
      </c>
      <c r="O100" s="242"/>
      <c r="P100" s="242" t="str">
        <f t="shared" si="19"/>
        <v/>
      </c>
      <c r="Q100" s="248"/>
      <c r="R100" s="249">
        <v>2</v>
      </c>
      <c r="S100" s="250">
        <f>IF(R100="NE","",Référentiel!I90)</f>
        <v>0</v>
      </c>
      <c r="T100" s="251" t="str">
        <f>IF(S191="NON","",IF(R100=F9,S100,IF(R100=#REF!,(S100/2),IF(R100=F11,0,IF(R100=F12,"",)))))</f>
        <v/>
      </c>
      <c r="U100" s="252"/>
      <c r="V100" s="242" t="str">
        <f t="shared" si="20"/>
        <v/>
      </c>
      <c r="W100" s="248"/>
      <c r="X100" s="249">
        <v>2</v>
      </c>
      <c r="Y100" s="250">
        <f>IF(X100="NE","",Référentiel!I90)</f>
        <v>0</v>
      </c>
      <c r="Z100" s="251" t="str">
        <f>IF(Y191="NON","",IF(X100=F9,Y100,IF(X100=#REF!,(Y100/2),IF(X100=F11,0,IF(X100=F12,"",)))))</f>
        <v/>
      </c>
      <c r="AA100" s="242"/>
      <c r="AB100" s="242" t="str">
        <f t="shared" si="21"/>
        <v/>
      </c>
      <c r="AC100" s="248"/>
      <c r="AD100" s="249">
        <v>2</v>
      </c>
      <c r="AE100" s="250">
        <f>IF(AD100="NE","",Référentiel!I90)</f>
        <v>0</v>
      </c>
      <c r="AF100" s="251" t="str">
        <f>IF(AE191="NON","",IF(AD100=F9,AE100,IF(AD100=#REF!,(AE100/2),IF(AD100=F11,0,IF(AD100=F12,"",)))))</f>
        <v/>
      </c>
      <c r="AG100" s="253"/>
      <c r="AH100" s="254" t="str">
        <f t="shared" si="24"/>
        <v/>
      </c>
      <c r="AI100" s="255" t="str">
        <f t="shared" si="25"/>
        <v/>
      </c>
      <c r="AP100" s="197"/>
    </row>
    <row r="101" spans="1:42" ht="29.25" hidden="1" customHeight="1" x14ac:dyDescent="0.25">
      <c r="B101" s="247">
        <f>Référentiel!C91</f>
        <v>0</v>
      </c>
      <c r="D101" s="242" t="str">
        <f t="shared" si="18"/>
        <v/>
      </c>
      <c r="E101" s="248"/>
      <c r="F101" s="249">
        <v>2</v>
      </c>
      <c r="G101" s="250">
        <f>IF(F101="NE","",Référentiel!I91)</f>
        <v>0</v>
      </c>
      <c r="H101" s="251" t="str">
        <f>IF(G191="NON","",IF(F101=F9,G101,IF(F101=#REF!,(G101/2),IF(F101=F11,0,IF(F101=F12,"",)))))</f>
        <v/>
      </c>
      <c r="I101" s="242"/>
      <c r="J101" s="242" t="str">
        <f t="shared" si="23"/>
        <v/>
      </c>
      <c r="K101" s="248"/>
      <c r="L101" s="249">
        <v>2</v>
      </c>
      <c r="M101" s="250">
        <f>IF(L101="NE","",Référentiel!I91)</f>
        <v>0</v>
      </c>
      <c r="N101" s="251" t="str">
        <f>IF(M191="NON","",IF(L101=F9,M101,IF(L101=#REF!,(M101/2),IF(L101=F11,0,IF(L101=F24,"",)))))</f>
        <v/>
      </c>
      <c r="O101" s="242"/>
      <c r="P101" s="242" t="str">
        <f t="shared" si="19"/>
        <v/>
      </c>
      <c r="Q101" s="248"/>
      <c r="R101" s="249">
        <v>2</v>
      </c>
      <c r="S101" s="250">
        <f>IF(R101="NE","",Référentiel!I91)</f>
        <v>0</v>
      </c>
      <c r="T101" s="251" t="str">
        <f>IF(S191="NON","",IF(R101=F9,S101,IF(R101=#REF!,(S101/2),IF(R101=F11,0,IF(R101=F12,"",)))))</f>
        <v/>
      </c>
      <c r="U101" s="252"/>
      <c r="V101" s="242" t="str">
        <f t="shared" si="20"/>
        <v/>
      </c>
      <c r="W101" s="248"/>
      <c r="X101" s="249">
        <v>2</v>
      </c>
      <c r="Y101" s="250">
        <f>IF(X101="NE","",Référentiel!I91)</f>
        <v>0</v>
      </c>
      <c r="Z101" s="251" t="str">
        <f>IF(Y191="NON","",IF(X101=F9,Y101,IF(X101=#REF!,(Y101/2),IF(X101=F11,0,IF(X101=F12,"",)))))</f>
        <v/>
      </c>
      <c r="AA101" s="242"/>
      <c r="AB101" s="242" t="str">
        <f t="shared" si="21"/>
        <v/>
      </c>
      <c r="AC101" s="248"/>
      <c r="AD101" s="249">
        <v>2</v>
      </c>
      <c r="AE101" s="250">
        <f>IF(AD101="NE","",Référentiel!I91)</f>
        <v>0</v>
      </c>
      <c r="AF101" s="251" t="str">
        <f>IF(AE191="NON","",IF(AD101=F9,AE101,IF(AD101=#REF!,(AE101/2),IF(AD101=F11,0,IF(AD101=F12,"",)))))</f>
        <v/>
      </c>
      <c r="AG101" s="253"/>
      <c r="AH101" s="254" t="str">
        <f t="shared" si="24"/>
        <v/>
      </c>
      <c r="AI101" s="255" t="str">
        <f t="shared" si="25"/>
        <v/>
      </c>
      <c r="AP101" s="197"/>
    </row>
    <row r="102" spans="1:42" ht="19.5" hidden="1" customHeight="1" x14ac:dyDescent="0.25">
      <c r="B102" s="247">
        <f>Référentiel!C92</f>
        <v>0</v>
      </c>
      <c r="D102" s="242" t="str">
        <f t="shared" si="18"/>
        <v/>
      </c>
      <c r="E102" s="248"/>
      <c r="F102" s="249">
        <v>2</v>
      </c>
      <c r="G102" s="250">
        <f>IF(F102="NE","",Référentiel!I92)</f>
        <v>0</v>
      </c>
      <c r="H102" s="251" t="str">
        <f>IF(G191="NON","",IF(F102=F9,G102,IF(F102=#REF!,(G102/2),IF(F102=F11,0,IF(F102=F12,"",)))))</f>
        <v/>
      </c>
      <c r="I102" s="242"/>
      <c r="J102" s="242" t="str">
        <f t="shared" si="23"/>
        <v/>
      </c>
      <c r="K102" s="248"/>
      <c r="L102" s="249">
        <v>2</v>
      </c>
      <c r="M102" s="250">
        <f>IF(L102="NE","",Référentiel!I92)</f>
        <v>0</v>
      </c>
      <c r="N102" s="251" t="str">
        <f>IF(M191="NON","",IF(L102=F9,M102,IF(L102=#REF!,(M102/2),IF(L102=F11,0,IF(L102=F25,"",)))))</f>
        <v/>
      </c>
      <c r="O102" s="242"/>
      <c r="P102" s="242" t="str">
        <f t="shared" si="19"/>
        <v/>
      </c>
      <c r="Q102" s="248"/>
      <c r="R102" s="249">
        <v>2</v>
      </c>
      <c r="S102" s="250">
        <f>IF(R102="NE","",Référentiel!I92)</f>
        <v>0</v>
      </c>
      <c r="T102" s="251" t="str">
        <f>IF(S191="NON","",IF(R102=F9,S102,IF(R102=#REF!,(S102/2),IF(R102=F11,0,IF(R102=F12,"",)))))</f>
        <v/>
      </c>
      <c r="U102" s="252"/>
      <c r="V102" s="242" t="str">
        <f t="shared" si="20"/>
        <v/>
      </c>
      <c r="W102" s="248"/>
      <c r="X102" s="249">
        <v>2</v>
      </c>
      <c r="Y102" s="250">
        <f>IF(X102="NE","",Référentiel!I92)</f>
        <v>0</v>
      </c>
      <c r="Z102" s="251" t="str">
        <f>IF(Y191="NON","",IF(X102=F9,Y102,IF(X102=#REF!,(Y102/2),IF(X102=F11,0,IF(X102=F12,"",)))))</f>
        <v/>
      </c>
      <c r="AA102" s="242"/>
      <c r="AB102" s="242" t="str">
        <f t="shared" si="21"/>
        <v/>
      </c>
      <c r="AC102" s="248"/>
      <c r="AD102" s="249">
        <v>2</v>
      </c>
      <c r="AE102" s="250">
        <f>IF(AD102="NE","",Référentiel!I92)</f>
        <v>0</v>
      </c>
      <c r="AF102" s="251" t="str">
        <f>IF(AE191="NON","",IF(AD102=F9,AE102,IF(AD102=#REF!,(AE102/2),IF(AD102=F11,0,IF(AD102=F12,"",)))))</f>
        <v/>
      </c>
      <c r="AG102" s="253"/>
      <c r="AH102" s="254" t="str">
        <f>IFERROR(AVERAGE(H102,N102,T102,Z102,AF102),"")</f>
        <v/>
      </c>
      <c r="AI102" s="255" t="str">
        <f t="shared" si="25"/>
        <v/>
      </c>
      <c r="AP102" s="197"/>
    </row>
    <row r="103" spans="1:42" ht="25.5" hidden="1" customHeight="1" x14ac:dyDescent="0.25">
      <c r="B103" s="247">
        <f>Référentiel!C93</f>
        <v>0</v>
      </c>
      <c r="D103" s="242" t="str">
        <f t="shared" si="18"/>
        <v/>
      </c>
      <c r="E103" s="248"/>
      <c r="F103" s="249">
        <v>2</v>
      </c>
      <c r="G103" s="250">
        <f>IF(F103="NE","",Référentiel!I93)</f>
        <v>0</v>
      </c>
      <c r="H103" s="251" t="str">
        <f>IF(G191="NON","",IF(F103=F9,G103,IF(F103=#REF!,(G103/2),IF(F103=F11,0,IF(F103=F12,"",)))))</f>
        <v/>
      </c>
      <c r="I103" s="242"/>
      <c r="J103" s="242" t="str">
        <f t="shared" si="23"/>
        <v/>
      </c>
      <c r="K103" s="248"/>
      <c r="L103" s="249">
        <v>2</v>
      </c>
      <c r="M103" s="250">
        <f>IF(L103="NE","",Référentiel!I93)</f>
        <v>0</v>
      </c>
      <c r="N103" s="251" t="str">
        <f>IF(M191="NON","",IF(L103=F9,M103,IF(L103=#REF!,(M103/2),IF(L103=F11,0,IF(L103=F26,"",)))))</f>
        <v/>
      </c>
      <c r="O103" s="242"/>
      <c r="P103" s="242" t="str">
        <f t="shared" si="19"/>
        <v/>
      </c>
      <c r="Q103" s="248"/>
      <c r="R103" s="249">
        <v>2</v>
      </c>
      <c r="S103" s="250">
        <f>IF(R103="NE","",Référentiel!I93)</f>
        <v>0</v>
      </c>
      <c r="T103" s="251" t="str">
        <f>IF(S191="NON","",IF(R103=F9,S103,IF(R103=#REF!,(S103/2),IF(R103=F11,0,IF(R103=F12,"",)))))</f>
        <v/>
      </c>
      <c r="U103" s="252"/>
      <c r="V103" s="242" t="str">
        <f t="shared" si="20"/>
        <v/>
      </c>
      <c r="W103" s="248"/>
      <c r="X103" s="249">
        <v>2</v>
      </c>
      <c r="Y103" s="250">
        <f>IF(X103="NE","",Référentiel!I93)</f>
        <v>0</v>
      </c>
      <c r="Z103" s="251" t="str">
        <f>IF(Y191="NON","",IF(X103=F9,Y103,IF(X103=#REF!,(Y103/2),IF(X103=F11,0,IF(X103=F12,"",)))))</f>
        <v/>
      </c>
      <c r="AA103" s="242"/>
      <c r="AB103" s="242" t="str">
        <f t="shared" si="21"/>
        <v/>
      </c>
      <c r="AC103" s="248"/>
      <c r="AD103" s="249">
        <v>2</v>
      </c>
      <c r="AE103" s="250">
        <f>IF(AD103="NE","",Référentiel!I93)</f>
        <v>0</v>
      </c>
      <c r="AF103" s="251" t="str">
        <f>IF(AE191="NON","",IF(AD103=F9,AE103,IF(AD103=#REF!,(AE103/2),IF(AD103=F11,0,IF(AD103=F12,"",)))))</f>
        <v/>
      </c>
      <c r="AG103" s="253"/>
      <c r="AH103" s="254" t="str">
        <f t="shared" ref="AH103" si="26">IFERROR(AVERAGE(H103,N103,T103,Z103,AF103),"")</f>
        <v/>
      </c>
      <c r="AI103" s="255" t="str">
        <f t="shared" si="25"/>
        <v/>
      </c>
      <c r="AP103" s="197"/>
    </row>
    <row r="104" spans="1:42" ht="8.25" customHeight="1" x14ac:dyDescent="0.25">
      <c r="B104" s="268"/>
      <c r="D104" s="242" t="str">
        <f t="shared" si="18"/>
        <v/>
      </c>
      <c r="E104" s="269"/>
      <c r="F104" s="270"/>
      <c r="G104" s="271"/>
      <c r="H104" s="272"/>
      <c r="I104" s="242"/>
      <c r="J104" s="242" t="str">
        <f t="shared" si="23"/>
        <v/>
      </c>
      <c r="K104" s="269"/>
      <c r="L104" s="270"/>
      <c r="M104" s="271"/>
      <c r="N104" s="272"/>
      <c r="O104" s="242"/>
      <c r="P104" s="242" t="str">
        <f t="shared" si="19"/>
        <v/>
      </c>
      <c r="Q104" s="269"/>
      <c r="R104" s="270"/>
      <c r="S104" s="271"/>
      <c r="T104" s="272"/>
      <c r="U104" s="252"/>
      <c r="V104" s="242" t="str">
        <f t="shared" si="20"/>
        <v/>
      </c>
      <c r="W104" s="269"/>
      <c r="X104" s="270"/>
      <c r="Y104" s="271"/>
      <c r="Z104" s="272"/>
      <c r="AA104" s="242"/>
      <c r="AB104" s="242" t="str">
        <f t="shared" si="21"/>
        <v/>
      </c>
      <c r="AC104" s="269"/>
      <c r="AD104" s="270"/>
      <c r="AE104" s="271"/>
      <c r="AF104" s="272"/>
      <c r="AG104" s="239"/>
      <c r="AH104" s="270"/>
      <c r="AP104" s="197"/>
    </row>
    <row r="105" spans="1:42" ht="15.75" x14ac:dyDescent="0.25">
      <c r="A105" s="256"/>
      <c r="B105" s="240" t="str">
        <f>Référentiel!C95</f>
        <v>Respect des process de traitement</v>
      </c>
      <c r="D105" s="242" t="str">
        <f>F105</f>
        <v xml:space="preserve"> </v>
      </c>
      <c r="E105" s="241"/>
      <c r="F105" s="243" t="str">
        <f>IFERROR(IF(G191="NON"," ",H105/G105),"")</f>
        <v xml:space="preserve"> </v>
      </c>
      <c r="G105" s="244" t="e">
        <f>SUM(G106:G116)</f>
        <v>#REF!</v>
      </c>
      <c r="H105" s="245" t="str">
        <f>(IF(G191="NON"," ",(SUM(H106:H116))))</f>
        <v xml:space="preserve"> </v>
      </c>
      <c r="I105" s="242"/>
      <c r="J105" s="242" t="str">
        <f>L105</f>
        <v xml:space="preserve"> </v>
      </c>
      <c r="K105" s="241"/>
      <c r="L105" s="243" t="str">
        <f>IFERROR(IF(M191="NON"," ",N105/M105),"")</f>
        <v xml:space="preserve"> </v>
      </c>
      <c r="M105" s="244" t="e">
        <f>SUM(M106:M116)</f>
        <v>#REF!</v>
      </c>
      <c r="N105" s="245" t="str">
        <f>(IF(M191="NON"," ",(SUM(N106:N116))))</f>
        <v xml:space="preserve"> </v>
      </c>
      <c r="O105" s="242"/>
      <c r="P105" s="242" t="str">
        <f>R105</f>
        <v xml:space="preserve"> </v>
      </c>
      <c r="Q105" s="241"/>
      <c r="R105" s="243" t="str">
        <f>IFERROR(IF(S191="NON"," ",T105/S105),"")</f>
        <v xml:space="preserve"> </v>
      </c>
      <c r="S105" s="244" t="e">
        <f>SUM(S106:S116)</f>
        <v>#REF!</v>
      </c>
      <c r="T105" s="245" t="str">
        <f>(IF(S191="NON"," ",(SUM(T106:T116))))</f>
        <v xml:space="preserve"> </v>
      </c>
      <c r="U105" s="242"/>
      <c r="V105" s="242" t="str">
        <f>X105</f>
        <v xml:space="preserve"> </v>
      </c>
      <c r="W105" s="241"/>
      <c r="X105" s="243" t="str">
        <f>IFERROR(IF(Y191="NON"," ",Z105/Y105),"")</f>
        <v xml:space="preserve"> </v>
      </c>
      <c r="Y105" s="244" t="e">
        <f>SUM(Y106:Y116)</f>
        <v>#REF!</v>
      </c>
      <c r="Z105" s="245" t="str">
        <f>(IF(Y191="NON"," ",(SUM(Z106:Z116))))</f>
        <v xml:space="preserve"> </v>
      </c>
      <c r="AA105" s="242"/>
      <c r="AB105" s="242" t="str">
        <f>AD105</f>
        <v xml:space="preserve"> </v>
      </c>
      <c r="AC105" s="241"/>
      <c r="AD105" s="243" t="str">
        <f>IFERROR(IF(AE191="NON"," ",AF105/AE105),"")</f>
        <v xml:space="preserve"> </v>
      </c>
      <c r="AE105" s="244" t="e">
        <f>SUM(AE106:AE116)</f>
        <v>#REF!</v>
      </c>
      <c r="AF105" s="245" t="str">
        <f>(IF(AE191="NON"," ",(SUM(AF106:AF116))))</f>
        <v xml:space="preserve"> </v>
      </c>
      <c r="AG105" s="246"/>
      <c r="AH105" s="243" t="str">
        <f>IFERROR(AVERAGE(F105,L105,R105,X105,AD105),"")</f>
        <v/>
      </c>
      <c r="AI105" s="245" t="str">
        <f>IFERROR(AVERAGE(H105,N105,T105,Z105,AF105),"")</f>
        <v/>
      </c>
      <c r="AP105" s="197"/>
    </row>
    <row r="106" spans="1:42" ht="18" x14ac:dyDescent="0.25">
      <c r="B106" s="247" t="str">
        <f>Référentiel!C96</f>
        <v>Maîtrise des procédures</v>
      </c>
      <c r="D106" s="242" t="str">
        <f t="shared" si="18"/>
        <v/>
      </c>
      <c r="E106" s="248"/>
      <c r="F106" s="249">
        <v>2</v>
      </c>
      <c r="G106" s="250">
        <f>IF(F106="NE","",Référentiel!I96)</f>
        <v>70</v>
      </c>
      <c r="H106" s="251" t="str">
        <f>IF(G191="NON","",IF(F106=F9,G106,IF(F106=F10,0,IF(F106=F11,0,IF(F106=F12,"",)))))</f>
        <v/>
      </c>
      <c r="I106" s="242"/>
      <c r="J106" s="242" t="str">
        <f t="shared" ref="J106:J121" si="27">IFERROR(N106/M106,"")</f>
        <v/>
      </c>
      <c r="K106" s="248"/>
      <c r="L106" s="249">
        <v>2</v>
      </c>
      <c r="M106" s="250">
        <f>IF(L106="NE","",Référentiel!I96)</f>
        <v>70</v>
      </c>
      <c r="N106" s="251" t="str">
        <f>IF(M191="NON","",IF(L106=F9,M106,IF(L106=F10,0,IF(L106=F11,0,IF(L106=F12,"",)))))</f>
        <v/>
      </c>
      <c r="O106" s="242"/>
      <c r="P106" s="242" t="str">
        <f t="shared" si="19"/>
        <v/>
      </c>
      <c r="Q106" s="248"/>
      <c r="R106" s="249">
        <v>2</v>
      </c>
      <c r="S106" s="250">
        <f>IF(R106="NE","",Référentiel!I96)</f>
        <v>70</v>
      </c>
      <c r="T106" s="251" t="str">
        <f>IF(S191="NON","",IF(R106=F9,S106,IF(R106=F10,0,IF(R106=F11,0,IF(R106=F12,"",)))))</f>
        <v/>
      </c>
      <c r="U106" s="252"/>
      <c r="V106" s="242" t="str">
        <f t="shared" si="20"/>
        <v/>
      </c>
      <c r="W106" s="248"/>
      <c r="X106" s="249">
        <v>2</v>
      </c>
      <c r="Y106" s="250">
        <f>IF(X106="NE","",Référentiel!I96)</f>
        <v>70</v>
      </c>
      <c r="Z106" s="251" t="str">
        <f>IF(Y191="NON","",IF(X106=F9,Y106,IF(X106=F10,0,IF(X106=F11,0,IF(X106=F12,"",)))))</f>
        <v/>
      </c>
      <c r="AA106" s="242"/>
      <c r="AB106" s="242" t="str">
        <f t="shared" si="21"/>
        <v/>
      </c>
      <c r="AC106" s="248"/>
      <c r="AD106" s="249">
        <v>2</v>
      </c>
      <c r="AE106" s="250">
        <f>IF(AD106="NE","",Référentiel!I96)</f>
        <v>70</v>
      </c>
      <c r="AF106" s="251" t="str">
        <f>IF(AE191="NON","",IF(AD106=F9,AE106,IF(AD106=F10,0,IF(AD106=F11,0,IF(AD106=F12,"",)))))</f>
        <v/>
      </c>
      <c r="AG106" s="253"/>
      <c r="AH106" s="254" t="str">
        <f>IFERROR(AVERAGE(H106,N106,T106,Z106,AF106),"")</f>
        <v/>
      </c>
      <c r="AI106" s="255" t="str">
        <f>IFERROR(AVERAGE(D106,J106,P106,V106,AB106),"")</f>
        <v/>
      </c>
      <c r="AP106" s="197"/>
    </row>
    <row r="107" spans="1:42" ht="18" x14ac:dyDescent="0.25">
      <c r="B107" s="247" t="str">
        <f>Référentiel!C97</f>
        <v>Contre Appel</v>
      </c>
      <c r="D107" s="242" t="str">
        <f t="shared" si="18"/>
        <v/>
      </c>
      <c r="E107" s="248"/>
      <c r="F107" s="249">
        <v>2</v>
      </c>
      <c r="G107" s="250">
        <f>IF(F107="NE","",Référentiel!I97)</f>
        <v>20</v>
      </c>
      <c r="H107" s="251" t="str">
        <f>IF(G191="NON","",IF(F107=F9,G107,IF(F107=F10,0,IF(F107=F11,0,IF(F107=F12,"",)))))</f>
        <v/>
      </c>
      <c r="I107" s="242"/>
      <c r="J107" s="242" t="str">
        <f t="shared" si="27"/>
        <v/>
      </c>
      <c r="K107" s="248"/>
      <c r="L107" s="249">
        <v>2</v>
      </c>
      <c r="M107" s="250">
        <f>IF(L107="NE","",Référentiel!I97)</f>
        <v>20</v>
      </c>
      <c r="N107" s="251" t="str">
        <f>IF(M191="NON","",IF(L107=F9,M107,IF(L107=F10,0,IF(L107=F11,0,IF(L107=F12,"",)))))</f>
        <v/>
      </c>
      <c r="O107" s="242"/>
      <c r="P107" s="242" t="str">
        <f t="shared" si="19"/>
        <v/>
      </c>
      <c r="Q107" s="248"/>
      <c r="R107" s="249">
        <v>2</v>
      </c>
      <c r="S107" s="250">
        <f>IF(R107="NE","",Référentiel!I97)</f>
        <v>20</v>
      </c>
      <c r="T107" s="251" t="str">
        <f>IF(S191="NON","",IF(R107=F9,S107,IF(R107=F10,0,IF(R107=F11,0,IF(R107=F12,"",)))))</f>
        <v/>
      </c>
      <c r="U107" s="252"/>
      <c r="V107" s="242" t="str">
        <f t="shared" si="20"/>
        <v/>
      </c>
      <c r="W107" s="248"/>
      <c r="X107" s="249">
        <v>2</v>
      </c>
      <c r="Y107" s="250">
        <f>IF(X107="NE","",Référentiel!I97)</f>
        <v>20</v>
      </c>
      <c r="Z107" s="251" t="str">
        <f>IF(Y191="NON","",IF(X107=F9,Y107,IF(X107=F10,0,IF(X107=F11,0,IF(X107=F12,"",)))))</f>
        <v/>
      </c>
      <c r="AA107" s="242"/>
      <c r="AB107" s="242" t="str">
        <f t="shared" si="21"/>
        <v/>
      </c>
      <c r="AC107" s="248"/>
      <c r="AD107" s="249">
        <v>2</v>
      </c>
      <c r="AE107" s="250">
        <f>IF(AD107="NE","",Référentiel!I97)</f>
        <v>20</v>
      </c>
      <c r="AF107" s="251" t="str">
        <f>IF(AE191="NON","",IF(AD107=F9,AE107,IF(AD107=F10,0,IF(AD107=F11,0,IF(AD107=F12,"",)))))</f>
        <v/>
      </c>
      <c r="AG107" s="253"/>
      <c r="AH107" s="254" t="str">
        <f t="shared" ref="AH107:AH118" si="28">IFERROR(AVERAGE(H107,N107,T107,Z107,AF107),"")</f>
        <v/>
      </c>
      <c r="AI107" s="255" t="str">
        <f t="shared" ref="AI107:AI120" si="29">IFERROR(AVERAGE(D107,J107,P107,V107,AB107),"")</f>
        <v/>
      </c>
      <c r="AP107" s="197"/>
    </row>
    <row r="108" spans="1:42" ht="18" x14ac:dyDescent="0.25">
      <c r="B108" s="247">
        <f>Référentiel!C98</f>
        <v>0</v>
      </c>
      <c r="D108" s="242" t="str">
        <f t="shared" si="18"/>
        <v/>
      </c>
      <c r="E108" s="248"/>
      <c r="F108" s="249">
        <v>2</v>
      </c>
      <c r="G108" s="250">
        <f>IF(F108="NE","",Référentiel!I98)</f>
        <v>0</v>
      </c>
      <c r="H108" s="251" t="str">
        <f>IF(G191="NON","",IF(F108=F9,G108,IF(F108=F10,0,IF(F108=F11,0,IF(F108=F12,"",)))))</f>
        <v/>
      </c>
      <c r="I108" s="242"/>
      <c r="J108" s="242" t="str">
        <f t="shared" si="27"/>
        <v/>
      </c>
      <c r="K108" s="248"/>
      <c r="L108" s="249">
        <v>2</v>
      </c>
      <c r="M108" s="250">
        <f>IF(L108="NE","",Référentiel!I98)</f>
        <v>0</v>
      </c>
      <c r="N108" s="251" t="str">
        <f>IF(M191="NON","",IF(L108=F9,M108,IF(L108=F10,0,IF(L108=F11,0,IF(L108=F12,"",)))))</f>
        <v/>
      </c>
      <c r="O108" s="242"/>
      <c r="P108" s="242" t="str">
        <f t="shared" si="19"/>
        <v/>
      </c>
      <c r="Q108" s="248"/>
      <c r="R108" s="249">
        <v>2</v>
      </c>
      <c r="S108" s="250">
        <f>IF(R108="NE","",Référentiel!I98)</f>
        <v>0</v>
      </c>
      <c r="T108" s="251" t="str">
        <f>IF(S191="NON","",IF(R108=F9,S108,IF(R108=F10,0,IF(R108=F11,0,IF(R108=F12,"",)))))</f>
        <v/>
      </c>
      <c r="U108" s="252"/>
      <c r="V108" s="242" t="str">
        <f t="shared" si="20"/>
        <v/>
      </c>
      <c r="W108" s="248"/>
      <c r="X108" s="249">
        <v>2</v>
      </c>
      <c r="Y108" s="250">
        <f>IF(X108="NE","",Référentiel!I98)</f>
        <v>0</v>
      </c>
      <c r="Z108" s="251" t="str">
        <f>IF(Y191="NON","",IF(X108=F9,Y108,IF(X108=F10,0,IF(X108=F11,0,IF(X108=F12,"",)))))</f>
        <v/>
      </c>
      <c r="AA108" s="242"/>
      <c r="AB108" s="242" t="str">
        <f t="shared" si="21"/>
        <v/>
      </c>
      <c r="AC108" s="248"/>
      <c r="AD108" s="249">
        <v>2</v>
      </c>
      <c r="AE108" s="250">
        <f>IF(AD108="NE","",Référentiel!I98)</f>
        <v>0</v>
      </c>
      <c r="AF108" s="251" t="str">
        <f>IF(AE191="NON","",IF(AD108=F9,AE108,IF(AD108=F10,0,IF(AD108=F11,0,IF(AD108=F12,"",)))))</f>
        <v/>
      </c>
      <c r="AG108" s="253"/>
      <c r="AH108" s="254" t="str">
        <f t="shared" si="28"/>
        <v/>
      </c>
      <c r="AI108" s="255" t="str">
        <f t="shared" si="29"/>
        <v/>
      </c>
      <c r="AP108" s="197"/>
    </row>
    <row r="109" spans="1:42" ht="18" x14ac:dyDescent="0.25">
      <c r="B109" s="247" t="str">
        <f>Référentiel!C99</f>
        <v>Rappel</v>
      </c>
      <c r="D109" s="242" t="str">
        <f t="shared" si="18"/>
        <v/>
      </c>
      <c r="E109" s="248"/>
      <c r="F109" s="249">
        <v>2</v>
      </c>
      <c r="G109" s="250">
        <f>IF(F109="NE","",Référentiel!I99)</f>
        <v>20</v>
      </c>
      <c r="H109" s="251" t="str">
        <f>IF(G191="NON","",IF(F109=F9,G109,IF(F109=F10,0,IF(F109=F11,0,IF(F109=F12,"",)))))</f>
        <v/>
      </c>
      <c r="I109" s="242"/>
      <c r="J109" s="242" t="str">
        <f t="shared" si="27"/>
        <v/>
      </c>
      <c r="K109" s="248"/>
      <c r="L109" s="249">
        <v>2</v>
      </c>
      <c r="M109" s="250">
        <f>IF(L109="NE","",Référentiel!I99)</f>
        <v>20</v>
      </c>
      <c r="N109" s="251" t="str">
        <f>IF(M191="NON","",IF(L109=F9,M109,IF(L109=F10,0,IF(L11=F14,0,IF(L109=F12,"",)))))</f>
        <v/>
      </c>
      <c r="O109" s="242"/>
      <c r="P109" s="242" t="str">
        <f t="shared" si="19"/>
        <v/>
      </c>
      <c r="Q109" s="248"/>
      <c r="R109" s="249">
        <v>2</v>
      </c>
      <c r="S109" s="250">
        <f>IF(R109="NE","",Référentiel!I99)</f>
        <v>20</v>
      </c>
      <c r="T109" s="251" t="str">
        <f>IF(S191="NON","",IF(R109=F9,S109,IF(R109=F10,0,IF(R109=F11,0,IF(R109=F12,"",)))))</f>
        <v/>
      </c>
      <c r="U109" s="252"/>
      <c r="V109" s="242" t="str">
        <f t="shared" si="20"/>
        <v/>
      </c>
      <c r="W109" s="248"/>
      <c r="X109" s="249">
        <v>2</v>
      </c>
      <c r="Y109" s="250">
        <f>IF(X109="NE","",Référentiel!I99)</f>
        <v>20</v>
      </c>
      <c r="Z109" s="251" t="str">
        <f>IF(Y191="NON","",IF(X109=F9,Y109,IF(X109=F10,0,IF(X109=F11,0,IF(X109=F12,"",)))))</f>
        <v/>
      </c>
      <c r="AA109" s="242"/>
      <c r="AB109" s="242" t="str">
        <f t="shared" si="21"/>
        <v/>
      </c>
      <c r="AC109" s="248"/>
      <c r="AD109" s="249">
        <v>2</v>
      </c>
      <c r="AE109" s="250">
        <f>IF(AD109="NE","",Référentiel!I99)</f>
        <v>20</v>
      </c>
      <c r="AF109" s="251" t="str">
        <f>IF(AE191="NON","",IF(AD109=F9,AE109,IF(AD109=F10,0,IF(AD109=F11,0,IF(AD109=F12,"",)))))</f>
        <v/>
      </c>
      <c r="AG109" s="253"/>
      <c r="AH109" s="254" t="str">
        <f t="shared" si="28"/>
        <v/>
      </c>
      <c r="AI109" s="255" t="str">
        <f t="shared" si="29"/>
        <v/>
      </c>
      <c r="AP109" s="197"/>
    </row>
    <row r="110" spans="1:42" ht="18" x14ac:dyDescent="0.25">
      <c r="B110" s="247" t="str">
        <f>Référentiel!C100</f>
        <v>Traçage de la demande dans le SI</v>
      </c>
      <c r="D110" s="242" t="str">
        <f t="shared" si="18"/>
        <v/>
      </c>
      <c r="E110" s="248"/>
      <c r="F110" s="249">
        <v>2</v>
      </c>
      <c r="G110" s="250">
        <f>IF(F110="NE","",Référentiel!I100)</f>
        <v>70</v>
      </c>
      <c r="H110" s="251" t="str">
        <f>IF(G191="NON","",IF(F110=F9,G110,IF(F110=F10,0,IF(F110=F11,0,IF(F110=F12,"",)))))</f>
        <v/>
      </c>
      <c r="I110" s="242"/>
      <c r="J110" s="242" t="str">
        <f t="shared" si="27"/>
        <v/>
      </c>
      <c r="K110" s="248"/>
      <c r="L110" s="249">
        <v>2</v>
      </c>
      <c r="M110" s="250">
        <f>IF(L110="NE","",Référentiel!I100)</f>
        <v>70</v>
      </c>
      <c r="N110" s="251" t="str">
        <f>IF(M191="NON","",IF(L110=F9,M110,IF(L110=F10,0,IF(L110=F11,0,IF(L110=F12,"",)))))</f>
        <v/>
      </c>
      <c r="O110" s="242"/>
      <c r="P110" s="242" t="str">
        <f t="shared" si="19"/>
        <v/>
      </c>
      <c r="Q110" s="248"/>
      <c r="R110" s="249">
        <v>2</v>
      </c>
      <c r="S110" s="250">
        <f>IF(R110="NE","",Référentiel!I100)</f>
        <v>70</v>
      </c>
      <c r="T110" s="251" t="str">
        <f>IF(S191="NON","",IF(R110=F9,S110,IF(R110=F10,0,IF(R110=F11,0,IF(R110=F12,"",)))))</f>
        <v/>
      </c>
      <c r="U110" s="252"/>
      <c r="V110" s="242" t="str">
        <f t="shared" si="20"/>
        <v/>
      </c>
      <c r="W110" s="248"/>
      <c r="X110" s="249">
        <v>2</v>
      </c>
      <c r="Y110" s="250">
        <f>IF(X110="NE","",Référentiel!I100)</f>
        <v>70</v>
      </c>
      <c r="Z110" s="251" t="str">
        <f>IF(Y191="NON","",IF(X110=F9,Y110,IF(X110=F10,0,IF(X110=F11,0,IF(X110=F12,"",)))))</f>
        <v/>
      </c>
      <c r="AA110" s="242"/>
      <c r="AB110" s="242" t="str">
        <f t="shared" si="21"/>
        <v/>
      </c>
      <c r="AC110" s="248"/>
      <c r="AD110" s="249">
        <v>2</v>
      </c>
      <c r="AE110" s="250">
        <f>IF(AD110="NE","",Référentiel!I100)</f>
        <v>70</v>
      </c>
      <c r="AF110" s="251" t="str">
        <f>IF(AE191="NON","",IF(AD110=F9,AE110,IF(AD110=F10,0,IF(AD110=F11,0,IF(AD110=F12,"",)))))</f>
        <v/>
      </c>
      <c r="AG110" s="253"/>
      <c r="AH110" s="254" t="str">
        <f t="shared" si="28"/>
        <v/>
      </c>
      <c r="AI110" s="255" t="str">
        <f t="shared" si="29"/>
        <v/>
      </c>
      <c r="AP110" s="197"/>
    </row>
    <row r="111" spans="1:42" ht="18" x14ac:dyDescent="0.25">
      <c r="B111" s="247">
        <f>Référentiel!C101</f>
        <v>0</v>
      </c>
      <c r="D111" s="242" t="str">
        <f t="shared" si="18"/>
        <v/>
      </c>
      <c r="E111" s="248"/>
      <c r="F111" s="249">
        <v>2</v>
      </c>
      <c r="G111" s="250">
        <f>IF(F111="NE","",Référentiel!I101)</f>
        <v>0</v>
      </c>
      <c r="H111" s="251" t="str">
        <f>IF(G191="NON","",IF(F111=F9,G111,IF(F111=F10,0,IF(F111=F11,0,IF(F111=F12,"",)))))</f>
        <v/>
      </c>
      <c r="I111" s="242"/>
      <c r="J111" s="242" t="str">
        <f t="shared" si="27"/>
        <v/>
      </c>
      <c r="K111" s="248"/>
      <c r="L111" s="249">
        <v>2</v>
      </c>
      <c r="M111" s="250">
        <f>IF(L111="NE","",Référentiel!I101)</f>
        <v>0</v>
      </c>
      <c r="N111" s="251" t="str">
        <f>IF(M191="NON","",IF(L111=F9,M111,IF(L111=F10,0,IF(L111=F11,0,IF(L111=F12,"",)))))</f>
        <v/>
      </c>
      <c r="O111" s="242"/>
      <c r="P111" s="242" t="str">
        <f t="shared" si="19"/>
        <v/>
      </c>
      <c r="Q111" s="248"/>
      <c r="R111" s="249">
        <v>2</v>
      </c>
      <c r="S111" s="250">
        <f>IF(R111="NE","",Référentiel!I101)</f>
        <v>0</v>
      </c>
      <c r="T111" s="251" t="str">
        <f>IF(S191="NON","",IF(R111=F9,S111,IF(R111=F10,0,IF(R111=F11,0,IF(R111=F12,"",)))))</f>
        <v/>
      </c>
      <c r="U111" s="252"/>
      <c r="V111" s="242" t="str">
        <f t="shared" si="20"/>
        <v/>
      </c>
      <c r="W111" s="248"/>
      <c r="X111" s="249">
        <v>2</v>
      </c>
      <c r="Y111" s="250">
        <f>IF(X111="NE","",Référentiel!I101)</f>
        <v>0</v>
      </c>
      <c r="Z111" s="251" t="str">
        <f>IF(Y191="NON","",IF(X111=F9,Y111,IF(X111=F10,0,IF(X111=F11,0,IF(X111=F12,"",)))))</f>
        <v/>
      </c>
      <c r="AA111" s="242"/>
      <c r="AB111" s="242" t="str">
        <f t="shared" si="21"/>
        <v/>
      </c>
      <c r="AC111" s="248"/>
      <c r="AD111" s="249">
        <v>2</v>
      </c>
      <c r="AE111" s="250">
        <f>IF(AD111="NE","",Référentiel!I101)</f>
        <v>0</v>
      </c>
      <c r="AF111" s="251" t="str">
        <f>IF(AE191="NON","",IF(AD111=F9,AE111,IF(AD111=F10,0,IF(AD111=F11,0,IF(AD111=F12,"",)))))</f>
        <v/>
      </c>
      <c r="AG111" s="253"/>
      <c r="AH111" s="254" t="str">
        <f t="shared" si="28"/>
        <v/>
      </c>
      <c r="AI111" s="255" t="str">
        <f t="shared" si="29"/>
        <v/>
      </c>
      <c r="AP111" s="197"/>
    </row>
    <row r="112" spans="1:42" ht="18" x14ac:dyDescent="0.25">
      <c r="B112" s="247" t="str">
        <f>Référentiel!C102</f>
        <v>Traçage adapté à la demande</v>
      </c>
      <c r="D112" s="242" t="str">
        <f t="shared" si="18"/>
        <v/>
      </c>
      <c r="E112" s="248"/>
      <c r="F112" s="249">
        <v>2</v>
      </c>
      <c r="G112" s="250">
        <f>IF(F112="NE","",Référentiel!I102)</f>
        <v>50</v>
      </c>
      <c r="H112" s="251" t="str">
        <f>IF(G191="NON","",IF(F112=F9,G112,IF(F112=F10,0,IF(F112=F11,0,IF(F112=F12,"",)))))</f>
        <v/>
      </c>
      <c r="I112" s="242"/>
      <c r="J112" s="242" t="str">
        <f t="shared" si="27"/>
        <v/>
      </c>
      <c r="K112" s="248"/>
      <c r="L112" s="249">
        <v>2</v>
      </c>
      <c r="M112" s="250">
        <f>IF(L112="NE","",Référentiel!I102)</f>
        <v>50</v>
      </c>
      <c r="N112" s="251" t="str">
        <f>IF(M191="NON","",IF(L112=F9,M112,IF(L112=F10,0,IF(L112=F11,0,IF(L112=F12,"",)))))</f>
        <v/>
      </c>
      <c r="O112" s="242"/>
      <c r="P112" s="242" t="str">
        <f t="shared" si="19"/>
        <v/>
      </c>
      <c r="Q112" s="248"/>
      <c r="R112" s="249">
        <v>2</v>
      </c>
      <c r="S112" s="250">
        <f>IF(R112="NE","",Référentiel!I102)</f>
        <v>50</v>
      </c>
      <c r="T112" s="251" t="str">
        <f>IF(S191="NON","",IF(R112=F9,S112,IF(R112=F10,0,IF(R112=F11,0,IF(R112=F12,"",)))))</f>
        <v/>
      </c>
      <c r="U112" s="252"/>
      <c r="V112" s="242" t="str">
        <f t="shared" si="20"/>
        <v/>
      </c>
      <c r="W112" s="248"/>
      <c r="X112" s="249">
        <v>2</v>
      </c>
      <c r="Y112" s="250">
        <f>IF(X112="NE","",Référentiel!I102)</f>
        <v>50</v>
      </c>
      <c r="Z112" s="251" t="str">
        <f>IF(Y191="NON","",IF(X112=F9,Y112,IF(X112=F10,0,IF(X112=F11,0,IF(X112=F12,"",)))))</f>
        <v/>
      </c>
      <c r="AA112" s="242"/>
      <c r="AB112" s="242" t="str">
        <f t="shared" si="21"/>
        <v/>
      </c>
      <c r="AC112" s="248"/>
      <c r="AD112" s="249">
        <v>2</v>
      </c>
      <c r="AE112" s="250">
        <f>IF(AD112="NE","",Référentiel!I102)</f>
        <v>50</v>
      </c>
      <c r="AF112" s="251" t="str">
        <f>IF(AE191="NON","",IF(AD112=F9,AE112,IF(AD112=F10,0,IF(AD112=F11,0,IF(AD112=F12,"",)))))</f>
        <v/>
      </c>
      <c r="AG112" s="253"/>
      <c r="AH112" s="254" t="str">
        <f t="shared" si="28"/>
        <v/>
      </c>
      <c r="AI112" s="255" t="str">
        <f t="shared" si="29"/>
        <v/>
      </c>
      <c r="AP112" s="197"/>
    </row>
    <row r="113" spans="1:42" ht="24.75" customHeight="1" x14ac:dyDescent="0.25">
      <c r="B113" s="247" t="e">
        <f>Référentiel!#REF!</f>
        <v>#REF!</v>
      </c>
      <c r="D113" s="242" t="str">
        <f t="shared" si="18"/>
        <v/>
      </c>
      <c r="E113" s="248"/>
      <c r="F113" s="249">
        <v>2</v>
      </c>
      <c r="G113" s="250" t="e">
        <f>IF(F113="NE","",Référentiel!#REF!)</f>
        <v>#REF!</v>
      </c>
      <c r="H113" s="251" t="str">
        <f>IF(G191="NON","",IF(F113=F9,G113,IF(F113=F10,0,IF(F113=F11,0,IF(F113=F12,"",)))))</f>
        <v/>
      </c>
      <c r="I113" s="242"/>
      <c r="J113" s="242" t="str">
        <f t="shared" si="27"/>
        <v/>
      </c>
      <c r="K113" s="248"/>
      <c r="L113" s="249">
        <v>2</v>
      </c>
      <c r="M113" s="250" t="e">
        <f>IF(L113="NE","",Référentiel!#REF!)</f>
        <v>#REF!</v>
      </c>
      <c r="N113" s="251" t="str">
        <f>IF(M191="NON","",IF(L113=F9,M113,IF(L113=F10,0,IF(L113=F11,0,IF(L113=F12,"",)))))</f>
        <v/>
      </c>
      <c r="O113" s="242"/>
      <c r="P113" s="242" t="str">
        <f t="shared" si="19"/>
        <v/>
      </c>
      <c r="Q113" s="248"/>
      <c r="R113" s="249">
        <v>2</v>
      </c>
      <c r="S113" s="250" t="e">
        <f>IF(R113="NE","",Référentiel!#REF!)</f>
        <v>#REF!</v>
      </c>
      <c r="T113" s="251" t="str">
        <f>IF(S191="NON","",IF(R113=F9,S113,IF(R113=F10,0,IF(R113=F11,0,IF(R113=F12,"",)))))</f>
        <v/>
      </c>
      <c r="U113" s="252"/>
      <c r="V113" s="242" t="str">
        <f t="shared" si="20"/>
        <v/>
      </c>
      <c r="W113" s="248"/>
      <c r="X113" s="249">
        <v>2</v>
      </c>
      <c r="Y113" s="250" t="e">
        <f>IF(X113="NE","",Référentiel!#REF!)</f>
        <v>#REF!</v>
      </c>
      <c r="Z113" s="251" t="str">
        <f>IF(Y191="NON","",IF(X113=F9,Y113,IF(X113=F10,0,IF(X113=F11,0,IF(X113=F12,"",)))))</f>
        <v/>
      </c>
      <c r="AA113" s="242"/>
      <c r="AB113" s="242" t="str">
        <f t="shared" si="21"/>
        <v/>
      </c>
      <c r="AC113" s="248"/>
      <c r="AD113" s="249">
        <v>2</v>
      </c>
      <c r="AE113" s="250" t="e">
        <f>IF(AD113="NE","",Référentiel!#REF!)</f>
        <v>#REF!</v>
      </c>
      <c r="AF113" s="251" t="str">
        <f>IF(AE191="NON","",IF(AD113=F9,AE113,IF(AD113=F10,0,IF(AD113=F11,0,IF(AD113=F12,"",)))))</f>
        <v/>
      </c>
      <c r="AG113" s="253"/>
      <c r="AH113" s="254" t="str">
        <f t="shared" si="28"/>
        <v/>
      </c>
      <c r="AI113" s="255" t="str">
        <f>IFERROR(AVERAGE(D113,J113,P113,V113,AB113),"")</f>
        <v/>
      </c>
      <c r="AP113" s="197"/>
    </row>
    <row r="114" spans="1:42" ht="21" customHeight="1" x14ac:dyDescent="0.25">
      <c r="B114" s="247" t="e">
        <f>Référentiel!#REF!</f>
        <v>#REF!</v>
      </c>
      <c r="D114" s="242" t="str">
        <f t="shared" si="18"/>
        <v/>
      </c>
      <c r="E114" s="248"/>
      <c r="F114" s="249">
        <v>2</v>
      </c>
      <c r="G114" s="250" t="e">
        <f>IF(F114="NE","",Référentiel!#REF!)</f>
        <v>#REF!</v>
      </c>
      <c r="H114" s="251" t="str">
        <f>IF(G191="NON","",IF(F114=F9,G114,IF(F114=F10,0,IF(F114=F11,0,IF(F114=F12,"",)))))</f>
        <v/>
      </c>
      <c r="I114" s="242"/>
      <c r="J114" s="242" t="str">
        <f t="shared" si="27"/>
        <v/>
      </c>
      <c r="K114" s="248"/>
      <c r="L114" s="249">
        <v>2</v>
      </c>
      <c r="M114" s="250" t="e">
        <f>IF(L114="NE","",Référentiel!#REF!)</f>
        <v>#REF!</v>
      </c>
      <c r="N114" s="251" t="str">
        <f>IF(M191="NON","",IF(L114=F9,M114,IF(L114=F10,0,IF(L114=F11,0,IF(L114=F12,"",)))))</f>
        <v/>
      </c>
      <c r="O114" s="242"/>
      <c r="P114" s="242" t="str">
        <f t="shared" si="19"/>
        <v/>
      </c>
      <c r="Q114" s="248"/>
      <c r="R114" s="249">
        <v>2</v>
      </c>
      <c r="S114" s="250" t="e">
        <f>IF(R114="NE","",Référentiel!#REF!)</f>
        <v>#REF!</v>
      </c>
      <c r="T114" s="251" t="str">
        <f>IF(S191="NON","",IF(R114=F9,S114,IF(R114=F10,0,IF(R114=F11,0,IF(R114=F12,"",)))))</f>
        <v/>
      </c>
      <c r="U114" s="252"/>
      <c r="V114" s="242" t="str">
        <f t="shared" si="20"/>
        <v/>
      </c>
      <c r="W114" s="248"/>
      <c r="X114" s="249">
        <v>2</v>
      </c>
      <c r="Y114" s="250" t="e">
        <f>IF(X114="NE","",Référentiel!#REF!)</f>
        <v>#REF!</v>
      </c>
      <c r="Z114" s="251" t="str">
        <f>IF(Y191="NON","",IF(X114=F9,Y114,IF(X114=F10,0,IF(X114=F11,0,IF(X114=F12,"",)))))</f>
        <v/>
      </c>
      <c r="AA114" s="242"/>
      <c r="AB114" s="242" t="str">
        <f t="shared" si="21"/>
        <v/>
      </c>
      <c r="AC114" s="248"/>
      <c r="AD114" s="249">
        <v>2</v>
      </c>
      <c r="AE114" s="250" t="e">
        <f>IF(AD114="NE","",Référentiel!#REF!)</f>
        <v>#REF!</v>
      </c>
      <c r="AF114" s="251" t="str">
        <f>IF(AE191="NON","",IF(AD114=F9,AE114,IF(AD114=F10,0,IF(AD114=F11,0,IF(AD114=F12,"",)))))</f>
        <v/>
      </c>
      <c r="AG114" s="253"/>
      <c r="AH114" s="254" t="str">
        <f t="shared" si="28"/>
        <v/>
      </c>
      <c r="AI114" s="255" t="str">
        <f t="shared" si="29"/>
        <v/>
      </c>
      <c r="AP114" s="197"/>
    </row>
    <row r="115" spans="1:42" ht="21" customHeight="1" x14ac:dyDescent="0.25">
      <c r="B115" s="247" t="str">
        <f>Référentiel!C103</f>
        <v>Respect des engagements pris</v>
      </c>
      <c r="D115" s="242" t="str">
        <f t="shared" si="18"/>
        <v/>
      </c>
      <c r="E115" s="248"/>
      <c r="F115" s="249">
        <v>2</v>
      </c>
      <c r="G115" s="250">
        <f>IF(F115="NE","",Référentiel!I103)</f>
        <v>30</v>
      </c>
      <c r="H115" s="251" t="str">
        <f>IF(G191="NON","",IF(F115=F9,G115,IF(F115=F10,0,IF(F115=F11,0,IF(F115=F12,"",)))))</f>
        <v/>
      </c>
      <c r="I115" s="242"/>
      <c r="J115" s="242" t="str">
        <f t="shared" si="27"/>
        <v/>
      </c>
      <c r="K115" s="248"/>
      <c r="L115" s="249">
        <v>2</v>
      </c>
      <c r="M115" s="250">
        <f>IF(L115="NE","",Référentiel!I103)</f>
        <v>30</v>
      </c>
      <c r="N115" s="251" t="str">
        <f>IF(M191="NON","",IF(L115=F9,M115,IF(L115=F10,0,IF(L115=F11,0,IF(L115=F12,"",)))))</f>
        <v/>
      </c>
      <c r="O115" s="242"/>
      <c r="P115" s="242" t="str">
        <f t="shared" si="19"/>
        <v/>
      </c>
      <c r="Q115" s="248"/>
      <c r="R115" s="249">
        <v>2</v>
      </c>
      <c r="S115" s="250">
        <f>IF(R115="NE","",Référentiel!I103)</f>
        <v>30</v>
      </c>
      <c r="T115" s="251" t="str">
        <f>IF(S191="NON","",IF(R115=F9,S115,IF(R115=F10,0,IF(R115=F11,0,IF(R115=F12,"",)))))</f>
        <v/>
      </c>
      <c r="U115" s="252"/>
      <c r="V115" s="242" t="str">
        <f t="shared" si="20"/>
        <v/>
      </c>
      <c r="W115" s="248"/>
      <c r="X115" s="249">
        <v>2</v>
      </c>
      <c r="Y115" s="250">
        <f>IF(X115="NE","",Référentiel!I103)</f>
        <v>30</v>
      </c>
      <c r="Z115" s="251" t="str">
        <f>IF(Y191="NON","",IF(X115=F9,Y115,IF(X115=F10,0,IF(X115=F11,0,IF(X115=F12,"",)))))</f>
        <v/>
      </c>
      <c r="AA115" s="242"/>
      <c r="AB115" s="242" t="str">
        <f t="shared" si="21"/>
        <v/>
      </c>
      <c r="AC115" s="248"/>
      <c r="AD115" s="249">
        <v>2</v>
      </c>
      <c r="AE115" s="250">
        <f>IF(AD115="NE","",Référentiel!I103)</f>
        <v>30</v>
      </c>
      <c r="AF115" s="251" t="str">
        <f>IF(AE191="NON","",IF(AD115=F9,AE115,IF(AD115=F10,0,IF(AD115=F11,0,IF(AD115=F12,"",)))))</f>
        <v/>
      </c>
      <c r="AG115" s="253"/>
      <c r="AH115" s="254" t="str">
        <f t="shared" si="28"/>
        <v/>
      </c>
      <c r="AI115" s="255" t="str">
        <f t="shared" si="29"/>
        <v/>
      </c>
      <c r="AP115" s="197"/>
    </row>
    <row r="116" spans="1:42" ht="25.5" customHeight="1" x14ac:dyDescent="0.25">
      <c r="B116" s="247" t="str">
        <f>Référentiel!C104</f>
        <v>Clarté des commentaires</v>
      </c>
      <c r="D116" s="242" t="str">
        <f t="shared" si="18"/>
        <v/>
      </c>
      <c r="E116" s="248"/>
      <c r="F116" s="249">
        <v>2</v>
      </c>
      <c r="G116" s="250">
        <f>IF(F116="NE","",Référentiel!I104)</f>
        <v>30</v>
      </c>
      <c r="H116" s="251" t="str">
        <f>IF(G191="NON","",IF(F116=F9,G116,IF(F116=F10,0,IF(F116=F11,0,IF(F116=F12,"",)))))</f>
        <v/>
      </c>
      <c r="I116" s="242"/>
      <c r="J116" s="242" t="str">
        <f t="shared" si="27"/>
        <v/>
      </c>
      <c r="K116" s="248"/>
      <c r="L116" s="249">
        <v>2</v>
      </c>
      <c r="M116" s="250">
        <f>IF(L116="NE","",Référentiel!I104)</f>
        <v>30</v>
      </c>
      <c r="N116" s="251" t="str">
        <f>IF(M191="NON","",IF(L116=F9,M116,IF(L116=F10,0,IF(L116=F11,0,IF(L116=F12,"",)))))</f>
        <v/>
      </c>
      <c r="O116" s="242"/>
      <c r="P116" s="242" t="str">
        <f t="shared" si="19"/>
        <v/>
      </c>
      <c r="Q116" s="248"/>
      <c r="R116" s="249">
        <v>2</v>
      </c>
      <c r="S116" s="250">
        <f>IF(R116="NE","",Référentiel!I104)</f>
        <v>30</v>
      </c>
      <c r="T116" s="251" t="str">
        <f>IF(S191="NON","",IF(R116=F9,S116,IF(R116=F10,0,IF(R116=F11,0,IF(R116=F12,"",)))))</f>
        <v/>
      </c>
      <c r="U116" s="252"/>
      <c r="V116" s="242" t="str">
        <f t="shared" si="20"/>
        <v/>
      </c>
      <c r="W116" s="248"/>
      <c r="X116" s="249">
        <v>2</v>
      </c>
      <c r="Y116" s="250">
        <f>IF(X116="NE","",Référentiel!I104)</f>
        <v>30</v>
      </c>
      <c r="Z116" s="251" t="str">
        <f>IF(Y191="NON","",IF(X116=F9,Y116,IF(X116=F10,0,IF(X116=F11,0,IF(X116=F12,"",)))))</f>
        <v/>
      </c>
      <c r="AA116" s="242"/>
      <c r="AB116" s="242" t="str">
        <f t="shared" si="21"/>
        <v/>
      </c>
      <c r="AC116" s="248"/>
      <c r="AD116" s="249">
        <v>2</v>
      </c>
      <c r="AE116" s="250">
        <f>IF(AD116="NE","",Référentiel!I104)</f>
        <v>30</v>
      </c>
      <c r="AF116" s="251" t="str">
        <f>IF(AE191="NON","",IF(AD116=F9,AE116,IF(AD116=F10,0,IF(AD116=F11,0,IF(AD116=F12,"",)))))</f>
        <v/>
      </c>
      <c r="AG116" s="253"/>
      <c r="AH116" s="254" t="str">
        <f t="shared" si="28"/>
        <v/>
      </c>
      <c r="AI116" s="255" t="str">
        <f t="shared" si="29"/>
        <v/>
      </c>
      <c r="AP116" s="197"/>
    </row>
    <row r="117" spans="1:42" ht="13.5" hidden="1" customHeight="1" x14ac:dyDescent="0.25">
      <c r="B117" s="247">
        <f>Référentiel!C108</f>
        <v>0</v>
      </c>
      <c r="D117" s="242" t="str">
        <f t="shared" si="18"/>
        <v/>
      </c>
      <c r="E117" s="248"/>
      <c r="F117" s="249">
        <v>2</v>
      </c>
      <c r="G117" s="250">
        <f>IF(F117="NE","",Référentiel!I108)</f>
        <v>0</v>
      </c>
      <c r="H117" s="251" t="str">
        <f>IF(G191="NON","",IF(F117=F9,G117,IF(F117=#REF!,(G117/2),IF(F117=F11,0,IF(F117=F12,"",)))))</f>
        <v/>
      </c>
      <c r="I117" s="242"/>
      <c r="J117" s="242" t="str">
        <f t="shared" si="27"/>
        <v/>
      </c>
      <c r="K117" s="248"/>
      <c r="L117" s="249">
        <v>2</v>
      </c>
      <c r="M117" s="250">
        <f>IF(L117="NE","",Référentiel!I108)</f>
        <v>0</v>
      </c>
      <c r="N117" s="251" t="str">
        <f>IF(M191="NON","",IF(L117=F9,M117,IF(L117=#REF!,(M117/2),IF(L117=F11,0,IF(L117=F12,"",)))))</f>
        <v/>
      </c>
      <c r="O117" s="242"/>
      <c r="P117" s="242" t="str">
        <f t="shared" si="19"/>
        <v/>
      </c>
      <c r="Q117" s="248"/>
      <c r="R117" s="249">
        <v>2</v>
      </c>
      <c r="S117" s="250">
        <f>IF(R117="NE","",Référentiel!I108)</f>
        <v>0</v>
      </c>
      <c r="T117" s="251" t="str">
        <f>IF(S191="NON","",IF(R117=F9,S117,IF(R117=#REF!,(S117/2),IF(R117=F11,0,IF(R117=F12,"",)))))</f>
        <v/>
      </c>
      <c r="U117" s="252"/>
      <c r="V117" s="242" t="str">
        <f t="shared" si="20"/>
        <v/>
      </c>
      <c r="W117" s="248"/>
      <c r="X117" s="249">
        <v>2</v>
      </c>
      <c r="Y117" s="250">
        <f>IF(X117="NE","",Référentiel!I108)</f>
        <v>0</v>
      </c>
      <c r="Z117" s="251" t="str">
        <f>IF(Y191="NON","",IF(X117=F9,Y117,IF(X117=#REF!,(Y117/2),IF(X117=F11,0,IF(X117=F12,"",)))))</f>
        <v/>
      </c>
      <c r="AA117" s="242"/>
      <c r="AB117" s="242" t="str">
        <f t="shared" si="21"/>
        <v/>
      </c>
      <c r="AC117" s="248"/>
      <c r="AD117" s="249">
        <v>2</v>
      </c>
      <c r="AE117" s="250">
        <f>IF(AD117="NE","",Référentiel!I108)</f>
        <v>0</v>
      </c>
      <c r="AF117" s="251" t="str">
        <f>IF(AE191="NON","",IF(AD117=F9,AE117,IF(AD117=#REF!,(AE117/2),IF(AD117=F11,0,IF(AD117=F12,"",)))))</f>
        <v/>
      </c>
      <c r="AG117" s="253"/>
      <c r="AH117" s="254" t="str">
        <f t="shared" si="28"/>
        <v/>
      </c>
      <c r="AI117" s="255" t="str">
        <f t="shared" si="29"/>
        <v/>
      </c>
      <c r="AP117" s="197"/>
    </row>
    <row r="118" spans="1:42" ht="15.75" hidden="1" customHeight="1" x14ac:dyDescent="0.25">
      <c r="B118" s="247">
        <f>Référentiel!C109</f>
        <v>0</v>
      </c>
      <c r="D118" s="242" t="str">
        <f t="shared" si="18"/>
        <v/>
      </c>
      <c r="E118" s="248"/>
      <c r="F118" s="249">
        <v>2</v>
      </c>
      <c r="G118" s="250">
        <f>IF(F118="NE","",Référentiel!I109)</f>
        <v>0</v>
      </c>
      <c r="H118" s="251" t="str">
        <f>IF(G191="NON","",IF(F118=F9,G118,IF(F118=#REF!,(G118/2),IF(F118=F11,0,IF(F118=F12,"",)))))</f>
        <v/>
      </c>
      <c r="I118" s="242"/>
      <c r="J118" s="242" t="str">
        <f t="shared" si="27"/>
        <v/>
      </c>
      <c r="K118" s="248"/>
      <c r="L118" s="249">
        <v>2</v>
      </c>
      <c r="M118" s="250">
        <f>IF(L118="NE","",Référentiel!I109)</f>
        <v>0</v>
      </c>
      <c r="N118" s="251" t="str">
        <f>IF(M191="NON","",IF(L118=F9,M118,IF(L118=#REF!,(M118/2),IF(L118=F11,0,IF(L118=F12,"",)))))</f>
        <v/>
      </c>
      <c r="O118" s="242"/>
      <c r="P118" s="242" t="str">
        <f t="shared" si="19"/>
        <v/>
      </c>
      <c r="Q118" s="248"/>
      <c r="R118" s="249">
        <v>2</v>
      </c>
      <c r="S118" s="250">
        <f>IF(R118="NE","",Référentiel!I109)</f>
        <v>0</v>
      </c>
      <c r="T118" s="251" t="str">
        <f>IF(S191="NON","",IF(R118=F9,S118,IF(R118=#REF!,(S118/2),IF(R118=F11,0,IF(R118=F12,"",)))))</f>
        <v/>
      </c>
      <c r="U118" s="252"/>
      <c r="V118" s="242" t="str">
        <f t="shared" si="20"/>
        <v/>
      </c>
      <c r="W118" s="248"/>
      <c r="X118" s="249">
        <v>2</v>
      </c>
      <c r="Y118" s="250">
        <f>IF(X118="NE","",Référentiel!I109)</f>
        <v>0</v>
      </c>
      <c r="Z118" s="251" t="str">
        <f>IF(Y191="NON","",IF(X118=F9,Y118,IF(X118=#REF!,(Y118/2),IF(X118=F11,0,IF(X118=F12,"",)))))</f>
        <v/>
      </c>
      <c r="AA118" s="242"/>
      <c r="AB118" s="242" t="str">
        <f t="shared" si="21"/>
        <v/>
      </c>
      <c r="AC118" s="248"/>
      <c r="AD118" s="249">
        <v>2</v>
      </c>
      <c r="AE118" s="250">
        <f>IF(AD118="NE","",Référentiel!I109)</f>
        <v>0</v>
      </c>
      <c r="AF118" s="251" t="str">
        <f>IF(AE191="NON","",IF(AD118=F9,AE118,IF(AD118=#REF!,(AE118/2),IF(AD118=F11,0,IF(AD118=F12,"",)))))</f>
        <v/>
      </c>
      <c r="AG118" s="253"/>
      <c r="AH118" s="254" t="str">
        <f t="shared" si="28"/>
        <v/>
      </c>
      <c r="AI118" s="255" t="str">
        <f t="shared" si="29"/>
        <v/>
      </c>
      <c r="AP118" s="197"/>
    </row>
    <row r="119" spans="1:42" ht="21" hidden="1" customHeight="1" x14ac:dyDescent="0.25">
      <c r="B119" s="247">
        <f>Référentiel!C110</f>
        <v>0</v>
      </c>
      <c r="D119" s="242" t="str">
        <f t="shared" si="18"/>
        <v/>
      </c>
      <c r="E119" s="248"/>
      <c r="F119" s="249">
        <v>2</v>
      </c>
      <c r="G119" s="250">
        <f>IF(F119="NE","",Référentiel!I110)</f>
        <v>0</v>
      </c>
      <c r="H119" s="251" t="str">
        <f>IF(G191="NON","",IF(F119=F9,G119,IF(F119=#REF!,(G119/2),IF(F119=F11,0,IF(F119=F12,"",)))))</f>
        <v/>
      </c>
      <c r="I119" s="242"/>
      <c r="J119" s="242" t="str">
        <f t="shared" si="27"/>
        <v/>
      </c>
      <c r="K119" s="248"/>
      <c r="L119" s="249">
        <v>2</v>
      </c>
      <c r="M119" s="250">
        <f>IF(L119="NE","",Référentiel!I110)</f>
        <v>0</v>
      </c>
      <c r="N119" s="251" t="str">
        <f>IF(M191="NON","",IF(L119=F9,M119,IF(L119=#REF!,(M119/2),IF(L119=F11,0,IF(L119=F12,"",)))))</f>
        <v/>
      </c>
      <c r="O119" s="242"/>
      <c r="P119" s="242" t="str">
        <f t="shared" si="19"/>
        <v/>
      </c>
      <c r="Q119" s="248"/>
      <c r="R119" s="249">
        <v>2</v>
      </c>
      <c r="S119" s="250">
        <f>IF(R119="NE","",Référentiel!I110)</f>
        <v>0</v>
      </c>
      <c r="T119" s="251" t="str">
        <f>IF(S191="NON","",IF(R119=F9,S119,IF(R119=#REF!,(S119/2),IF(R119=F11,0,IF(RF119=F12,"",)))))</f>
        <v/>
      </c>
      <c r="U119" s="252"/>
      <c r="V119" s="242" t="str">
        <f t="shared" si="20"/>
        <v/>
      </c>
      <c r="W119" s="248"/>
      <c r="X119" s="249">
        <v>2</v>
      </c>
      <c r="Y119" s="250">
        <f>IF(X119="NE","",Référentiel!I110)</f>
        <v>0</v>
      </c>
      <c r="Z119" s="251" t="str">
        <f>IF(Y191="NON","",IF(X119=F9,Y119,IF(X119=#REF!,(Y119/2),IF(X119=F11,0,IF(X119=F12,"",)))))</f>
        <v/>
      </c>
      <c r="AA119" s="242"/>
      <c r="AB119" s="242" t="str">
        <f t="shared" si="21"/>
        <v/>
      </c>
      <c r="AC119" s="248"/>
      <c r="AD119" s="249">
        <v>2</v>
      </c>
      <c r="AE119" s="250">
        <f>IF(AD119="NE","",Référentiel!I110)</f>
        <v>0</v>
      </c>
      <c r="AF119" s="251" t="str">
        <f>IF(AE191="NON","",IF(AD119=F9,AE119,IF(AD119=#REF!,(AE119/2),IF(AD119=F11,0,IF(AD119=F12,"",)))))</f>
        <v/>
      </c>
      <c r="AG119" s="253"/>
      <c r="AH119" s="254" t="str">
        <f>IFERROR(AVERAGE(H119,N119,T119,Z119,AF119),"")</f>
        <v/>
      </c>
      <c r="AI119" s="255" t="str">
        <f t="shared" si="29"/>
        <v/>
      </c>
      <c r="AP119" s="197"/>
    </row>
    <row r="120" spans="1:42" ht="9.75" hidden="1" customHeight="1" x14ac:dyDescent="0.25">
      <c r="B120" s="247">
        <f>Référentiel!C111</f>
        <v>0</v>
      </c>
      <c r="D120" s="242" t="str">
        <f t="shared" si="18"/>
        <v/>
      </c>
      <c r="E120" s="248"/>
      <c r="F120" s="249">
        <v>2</v>
      </c>
      <c r="G120" s="250">
        <f>IF(F120="NE","",Référentiel!I111)</f>
        <v>0</v>
      </c>
      <c r="H120" s="251" t="str">
        <f>IF(G191="NON","",IF(F120=F9,G120,IF(F120=#REF!,(G120/2),IF(F120=F11,0,IF(F120=F12,"",)))))</f>
        <v/>
      </c>
      <c r="I120" s="242"/>
      <c r="J120" s="242" t="str">
        <f t="shared" si="27"/>
        <v/>
      </c>
      <c r="K120" s="248"/>
      <c r="L120" s="249">
        <v>2</v>
      </c>
      <c r="M120" s="250">
        <f>IF(L120="NE","",Référentiel!I111)</f>
        <v>0</v>
      </c>
      <c r="N120" s="251" t="str">
        <f>IF(M191="NON","",IF(L120=F9,M120,IF(L120=#REF!,(M120/2),IF(L120=F11,0,IF(L120=F12,"",)))))</f>
        <v/>
      </c>
      <c r="O120" s="242"/>
      <c r="P120" s="242" t="str">
        <f t="shared" si="19"/>
        <v/>
      </c>
      <c r="Q120" s="248"/>
      <c r="R120" s="249">
        <v>2</v>
      </c>
      <c r="S120" s="250">
        <f>IF(R120="NE","",Référentiel!I111)</f>
        <v>0</v>
      </c>
      <c r="T120" s="251" t="str">
        <f>IF(S191="NON","",IF(R120=F9,S120,IF(R120=#REF!,(S120/2),IF(R120=F11,0,IF(R120=F12,"",)))))</f>
        <v/>
      </c>
      <c r="U120" s="252"/>
      <c r="V120" s="242" t="str">
        <f t="shared" si="20"/>
        <v/>
      </c>
      <c r="W120" s="248"/>
      <c r="X120" s="249">
        <v>2</v>
      </c>
      <c r="Y120" s="250">
        <f>IF(X120="NE","",Référentiel!I111)</f>
        <v>0</v>
      </c>
      <c r="Z120" s="251" t="str">
        <f>IF(Y191="NON","",IF(X120=F9,Y120,IF(X120=#REF!,(Y120/2),IF(X120=F11,0,IF(X120=F12,"",)))))</f>
        <v/>
      </c>
      <c r="AA120" s="242"/>
      <c r="AB120" s="242" t="str">
        <f t="shared" si="21"/>
        <v/>
      </c>
      <c r="AC120" s="248"/>
      <c r="AD120" s="249">
        <v>2</v>
      </c>
      <c r="AE120" s="250">
        <f>IF(AD120="NE","",Référentiel!I111)</f>
        <v>0</v>
      </c>
      <c r="AF120" s="251" t="str">
        <f>IF(AE191="NON","",IF(AD120=F9,AE120,IF(AD120=#REF!,(AE120/2),IF(AD120=F11,0,IF(AD120=F12,"",)))))</f>
        <v/>
      </c>
      <c r="AG120" s="253"/>
      <c r="AH120" s="254" t="str">
        <f t="shared" ref="AH120" si="30">IFERROR(AVERAGE(H120,N120,T120,Z120,AF120),"")</f>
        <v/>
      </c>
      <c r="AI120" s="255" t="str">
        <f t="shared" si="29"/>
        <v/>
      </c>
      <c r="AP120" s="197"/>
    </row>
    <row r="121" spans="1:42" ht="7.5" customHeight="1" x14ac:dyDescent="0.25">
      <c r="B121" s="268"/>
      <c r="D121" s="242" t="str">
        <f t="shared" si="18"/>
        <v/>
      </c>
      <c r="E121" s="269"/>
      <c r="F121" s="270"/>
      <c r="G121" s="271"/>
      <c r="H121" s="198"/>
      <c r="I121" s="242"/>
      <c r="J121" s="242" t="str">
        <f t="shared" si="27"/>
        <v/>
      </c>
      <c r="K121" s="269"/>
      <c r="L121" s="271"/>
      <c r="M121" s="271"/>
      <c r="N121" s="198"/>
      <c r="O121" s="242"/>
      <c r="P121" s="242" t="str">
        <f t="shared" si="19"/>
        <v/>
      </c>
      <c r="Q121" s="269"/>
      <c r="R121" s="271"/>
      <c r="S121" s="271"/>
      <c r="T121" s="198"/>
      <c r="U121" s="252"/>
      <c r="V121" s="242" t="str">
        <f t="shared" si="20"/>
        <v/>
      </c>
      <c r="W121" s="269"/>
      <c r="X121" s="271"/>
      <c r="Y121" s="271"/>
      <c r="Z121" s="198"/>
      <c r="AA121" s="242"/>
      <c r="AB121" s="242" t="str">
        <f t="shared" si="21"/>
        <v/>
      </c>
      <c r="AC121" s="269"/>
      <c r="AD121" s="271"/>
      <c r="AE121" s="271"/>
      <c r="AF121" s="198"/>
      <c r="AG121" s="239"/>
      <c r="AH121" s="270"/>
      <c r="AI121" s="200" t="str">
        <f>IFERROR(AVERAGE(D121,I121,O121),"")</f>
        <v/>
      </c>
      <c r="AP121" s="197"/>
    </row>
    <row r="122" spans="1:42" ht="15.75" hidden="1" x14ac:dyDescent="0.25">
      <c r="A122" s="256"/>
      <c r="B122" s="240">
        <f>Référentiel!C113</f>
        <v>0</v>
      </c>
      <c r="D122" s="242" t="str">
        <f>F122</f>
        <v xml:space="preserve"> </v>
      </c>
      <c r="E122" s="241"/>
      <c r="F122" s="243" t="str">
        <f>IFERROR(IF(G191="NON"," ",H122/G122),"")</f>
        <v xml:space="preserve"> </v>
      </c>
      <c r="G122" s="244">
        <f>SUM(G123:G137)</f>
        <v>0</v>
      </c>
      <c r="H122" s="245" t="str">
        <f>(IF(G191="NON"," ",(SUM(H123:H137))))</f>
        <v xml:space="preserve"> </v>
      </c>
      <c r="I122" s="242"/>
      <c r="J122" s="242" t="str">
        <f>L122</f>
        <v xml:space="preserve"> </v>
      </c>
      <c r="K122" s="241"/>
      <c r="L122" s="243" t="str">
        <f>IFERROR(IF(M191="NON"," ",N122/M122),"")</f>
        <v xml:space="preserve"> </v>
      </c>
      <c r="M122" s="244">
        <f>SUM(M123:M137)</f>
        <v>0</v>
      </c>
      <c r="N122" s="245" t="str">
        <f>(IF(M191="NON"," ",(SUM(N123:N137))))</f>
        <v xml:space="preserve"> </v>
      </c>
      <c r="O122" s="242"/>
      <c r="P122" s="242" t="str">
        <f>R122</f>
        <v xml:space="preserve"> </v>
      </c>
      <c r="Q122" s="241"/>
      <c r="R122" s="243" t="str">
        <f>IFERROR(IF(S191="NON"," ",T122/S122),"")</f>
        <v xml:space="preserve"> </v>
      </c>
      <c r="S122" s="244">
        <f>SUM(S123:S137)</f>
        <v>0</v>
      </c>
      <c r="T122" s="245" t="str">
        <f>(IF(S191="NON"," ",(SUM(T123:T137))))</f>
        <v xml:space="preserve"> </v>
      </c>
      <c r="U122" s="242"/>
      <c r="V122" s="242" t="str">
        <f>X122</f>
        <v xml:space="preserve"> </v>
      </c>
      <c r="W122" s="241"/>
      <c r="X122" s="243" t="str">
        <f>IFERROR(IF(Y191="NON"," ",Z122/Y122),"")</f>
        <v xml:space="preserve"> </v>
      </c>
      <c r="Y122" s="244">
        <f>SUM(Y123:Y137)</f>
        <v>0</v>
      </c>
      <c r="Z122" s="245" t="str">
        <f>(IF(Y191="NON"," ",(SUM(Z123:Z137))))</f>
        <v xml:space="preserve"> </v>
      </c>
      <c r="AA122" s="242"/>
      <c r="AB122" s="242" t="str">
        <f>AD122</f>
        <v xml:space="preserve"> </v>
      </c>
      <c r="AC122" s="241"/>
      <c r="AD122" s="243" t="str">
        <f>IFERROR(IF(AE191="NON"," ",AF122/AE122),"")</f>
        <v xml:space="preserve"> </v>
      </c>
      <c r="AE122" s="244">
        <f>SUM(AE123:AE137)</f>
        <v>0</v>
      </c>
      <c r="AF122" s="245" t="str">
        <f>(IF(AE191="NON"," ",(SUM(AF123:AF137))))</f>
        <v xml:space="preserve"> </v>
      </c>
      <c r="AG122" s="246"/>
      <c r="AH122" s="243" t="str">
        <f>IFERROR(AVERAGE(F122,L122,R122,X122,AD122),"")</f>
        <v/>
      </c>
      <c r="AI122" s="245" t="str">
        <f>IFERROR(AVERAGE(H122,N122,T122,Z122,AF122),"")</f>
        <v/>
      </c>
      <c r="AP122" s="197"/>
    </row>
    <row r="123" spans="1:42" ht="18" hidden="1" x14ac:dyDescent="0.25">
      <c r="B123" s="247">
        <f>Référentiel!C114</f>
        <v>0</v>
      </c>
      <c r="D123" s="242" t="str">
        <f t="shared" si="18"/>
        <v/>
      </c>
      <c r="E123" s="248"/>
      <c r="F123" s="249">
        <v>2</v>
      </c>
      <c r="G123" s="250">
        <f>IF(F123="NE","",Référentiel!I114)</f>
        <v>0</v>
      </c>
      <c r="H123" s="251" t="str">
        <f>IF(G191="NON","",IF(F123=F9,G123,IF(F123=#REF!,(G123/2),IF(F123=F11,0,IF(F123=F12,"",)))))</f>
        <v/>
      </c>
      <c r="I123" s="242"/>
      <c r="J123" s="242" t="str">
        <f t="shared" ref="J123:J138" si="31">IFERROR(N123/M123,"")</f>
        <v/>
      </c>
      <c r="K123" s="248"/>
      <c r="L123" s="249">
        <v>2</v>
      </c>
      <c r="M123" s="250">
        <f>IF(L123="NE","",Référentiel!I114)</f>
        <v>0</v>
      </c>
      <c r="N123" s="251" t="str">
        <f>IF(M191="NON","",IF(L123=F9,M123,IF(L123=#REF!,(M123/2),IF(L123=F11,0,IF(L123=F12,"",)))))</f>
        <v/>
      </c>
      <c r="O123" s="242"/>
      <c r="P123" s="242" t="str">
        <f t="shared" si="19"/>
        <v/>
      </c>
      <c r="Q123" s="248"/>
      <c r="R123" s="249">
        <v>2</v>
      </c>
      <c r="S123" s="250">
        <f>IF(R123="NE","",Référentiel!I114)</f>
        <v>0</v>
      </c>
      <c r="T123" s="251" t="str">
        <f>IF(S191="NON","",IF(R123=F9,S123,IF(R123=#REF!,(S123/2),IF(R123=F11,0,IF(R123=F12,"",)))))</f>
        <v/>
      </c>
      <c r="U123" s="252"/>
      <c r="V123" s="242" t="str">
        <f t="shared" si="20"/>
        <v/>
      </c>
      <c r="W123" s="248"/>
      <c r="X123" s="249">
        <v>2</v>
      </c>
      <c r="Y123" s="250">
        <f>IF(X123="NE","",Référentiel!I114)</f>
        <v>0</v>
      </c>
      <c r="Z123" s="251" t="str">
        <f>IF(Y191="NON","",IF(X123=F9,Y123,IF(X123=#REF!,(Y123/2),IF(X123=F11,0,IF(X123=F12,"",)))))</f>
        <v/>
      </c>
      <c r="AA123" s="242"/>
      <c r="AB123" s="242" t="str">
        <f t="shared" si="21"/>
        <v/>
      </c>
      <c r="AC123" s="248"/>
      <c r="AD123" s="249">
        <v>2</v>
      </c>
      <c r="AE123" s="250">
        <f>IF(AD123="NE","",Référentiel!I114)</f>
        <v>0</v>
      </c>
      <c r="AF123" s="251" t="str">
        <f>IF(AE191="NON","",IF(F123=F9,AE123,IF(AD123=#REF!,(AE123/2),IF(AD123=F11,0,IF(AD123=F12,"",)))))</f>
        <v/>
      </c>
      <c r="AG123" s="253"/>
      <c r="AH123" s="254" t="str">
        <f>IFERROR(AVERAGE(H123,N123,T123,Z123,AF123),"")</f>
        <v/>
      </c>
      <c r="AI123" s="255" t="str">
        <f>IFERROR(AVERAGE(D123,J123,P123,V123,AB123),"")</f>
        <v/>
      </c>
      <c r="AP123" s="197"/>
    </row>
    <row r="124" spans="1:42" ht="18" hidden="1" x14ac:dyDescent="0.25">
      <c r="B124" s="247">
        <f>Référentiel!C115</f>
        <v>0</v>
      </c>
      <c r="D124" s="242" t="str">
        <f t="shared" si="18"/>
        <v/>
      </c>
      <c r="E124" s="248"/>
      <c r="F124" s="249">
        <v>2</v>
      </c>
      <c r="G124" s="250">
        <f>IF(F124="NE","",Référentiel!I115)</f>
        <v>0</v>
      </c>
      <c r="H124" s="251" t="str">
        <f>IF(G191="NON","",IF(F124=F9,G124,IF(F124=#REF!,(G124/2),IF(F124=F11,0,IF(F124=F12,"",)))))</f>
        <v/>
      </c>
      <c r="I124" s="242"/>
      <c r="J124" s="242" t="str">
        <f t="shared" si="31"/>
        <v/>
      </c>
      <c r="K124" s="248"/>
      <c r="L124" s="249">
        <v>2</v>
      </c>
      <c r="M124" s="250">
        <f>IF(L124="NE","",Référentiel!I115)</f>
        <v>0</v>
      </c>
      <c r="N124" s="251" t="str">
        <f>IF(M191="NON","",IF(L124=F9,M124,IF(L124=#REF!,(M124/2),IF(L124=F11,0,IF(L124=F12,"",)))))</f>
        <v/>
      </c>
      <c r="O124" s="242"/>
      <c r="P124" s="242" t="str">
        <f t="shared" si="19"/>
        <v/>
      </c>
      <c r="Q124" s="248"/>
      <c r="R124" s="249">
        <v>2</v>
      </c>
      <c r="S124" s="250">
        <f>IF(R124="NE","",Référentiel!I115)</f>
        <v>0</v>
      </c>
      <c r="T124" s="251" t="str">
        <f>IF(S191="NON","",IF(R124=F9,S124,IF(R124=#REF!,(S124/2),IF(R124=F11,0,IF(R124=F12,"",)))))</f>
        <v/>
      </c>
      <c r="U124" s="252"/>
      <c r="V124" s="242" t="str">
        <f t="shared" si="20"/>
        <v/>
      </c>
      <c r="W124" s="248"/>
      <c r="X124" s="249">
        <v>2</v>
      </c>
      <c r="Y124" s="250">
        <f>IF(X124="NE","",Référentiel!I115)</f>
        <v>0</v>
      </c>
      <c r="Z124" s="251" t="str">
        <f>IF(Y191="NON","",IF(X124=F9,Y124,IF(X124=#REF!,(Y124/2),IF(X124=F11,0,IF(X124=F12,"",)))))</f>
        <v/>
      </c>
      <c r="AA124" s="242"/>
      <c r="AB124" s="242" t="str">
        <f t="shared" si="21"/>
        <v/>
      </c>
      <c r="AC124" s="248"/>
      <c r="AD124" s="249">
        <v>2</v>
      </c>
      <c r="AE124" s="250">
        <f>IF(AD124="NE","",Référentiel!I115)</f>
        <v>0</v>
      </c>
      <c r="AF124" s="251" t="str">
        <f>IF(AE191="NON","",IF(AD124=F9,AE124,IF(AD124=#REF!,(AE124/2),IF(AD124=F11,0,IF(AD124=F12,"",)))))</f>
        <v/>
      </c>
      <c r="AG124" s="253"/>
      <c r="AH124" s="254" t="str">
        <f t="shared" ref="AH124:AH135" si="32">IFERROR(AVERAGE(H124,N124,T124,Z124,AF124),"")</f>
        <v/>
      </c>
      <c r="AI124" s="255" t="str">
        <f t="shared" ref="AI124:AI137" si="33">IFERROR(AVERAGE(D124,J124,P124,V124,AB124),"")</f>
        <v/>
      </c>
      <c r="AP124" s="197"/>
    </row>
    <row r="125" spans="1:42" ht="18" hidden="1" x14ac:dyDescent="0.25">
      <c r="B125" s="247">
        <f>Référentiel!C116</f>
        <v>0</v>
      </c>
      <c r="D125" s="242" t="str">
        <f t="shared" si="18"/>
        <v/>
      </c>
      <c r="E125" s="248"/>
      <c r="F125" s="249">
        <v>2</v>
      </c>
      <c r="G125" s="250">
        <f>IF(F125="NE","",Référentiel!I116)</f>
        <v>0</v>
      </c>
      <c r="H125" s="251" t="str">
        <f>IF(G191="NON","",IF(F125=F9,G125,IF(F125=#REF!,(G125/2),IF(F125=F11,0,IF(F125=F12,"",)))))</f>
        <v/>
      </c>
      <c r="I125" s="242"/>
      <c r="J125" s="242" t="str">
        <f t="shared" si="31"/>
        <v/>
      </c>
      <c r="K125" s="248"/>
      <c r="L125" s="249">
        <v>2</v>
      </c>
      <c r="M125" s="250">
        <f>IF(L125="NE","",Référentiel!I116)</f>
        <v>0</v>
      </c>
      <c r="N125" s="251" t="str">
        <f>IF(M191="NON","",IF(L125=F9,M125,IF(L125=#REF!,(M125/2),IF(L125=F11,0,IF(L125=F12,"",)))))</f>
        <v/>
      </c>
      <c r="O125" s="242"/>
      <c r="P125" s="242" t="str">
        <f t="shared" si="19"/>
        <v/>
      </c>
      <c r="Q125" s="248"/>
      <c r="R125" s="249">
        <v>2</v>
      </c>
      <c r="S125" s="250">
        <f>IF(R125="NE","",Référentiel!I116)</f>
        <v>0</v>
      </c>
      <c r="T125" s="251" t="str">
        <f>IF(S191="NON","",IF(R125=F9,S125,IF(R125=#REF!,(S125/2),IF(R125=F11,0,IF(R125=F12,"",)))))</f>
        <v/>
      </c>
      <c r="U125" s="252"/>
      <c r="V125" s="242" t="str">
        <f t="shared" si="20"/>
        <v/>
      </c>
      <c r="W125" s="248"/>
      <c r="X125" s="249">
        <v>2</v>
      </c>
      <c r="Y125" s="250">
        <f>IF(X125="NE","",Référentiel!I116)</f>
        <v>0</v>
      </c>
      <c r="Z125" s="251" t="str">
        <f>IF(Y191="NON","",IF(X125=F9,Y125,IF(X125=#REF!,(Y125/2),IF(X125=F11,0,IF(X125=F12,"",)))))</f>
        <v/>
      </c>
      <c r="AA125" s="242"/>
      <c r="AB125" s="242" t="str">
        <f t="shared" si="21"/>
        <v/>
      </c>
      <c r="AC125" s="248"/>
      <c r="AD125" s="249">
        <v>2</v>
      </c>
      <c r="AE125" s="250">
        <f>IF(AD125="NE","",Référentiel!I116)</f>
        <v>0</v>
      </c>
      <c r="AF125" s="251" t="str">
        <f>IF(AE191="NON","",IF(AD125=F9,AE125,IF(AD125=#REF!,(AE125/2),IF(AD125=F11,0,IF(AD125=F12,"",)))))</f>
        <v/>
      </c>
      <c r="AG125" s="253"/>
      <c r="AH125" s="254" t="str">
        <f t="shared" si="32"/>
        <v/>
      </c>
      <c r="AI125" s="255" t="str">
        <f t="shared" si="33"/>
        <v/>
      </c>
      <c r="AP125" s="197"/>
    </row>
    <row r="126" spans="1:42" ht="18" hidden="1" x14ac:dyDescent="0.25">
      <c r="B126" s="247">
        <f>Référentiel!C117</f>
        <v>0</v>
      </c>
      <c r="D126" s="242" t="str">
        <f t="shared" si="18"/>
        <v/>
      </c>
      <c r="E126" s="248"/>
      <c r="F126" s="249">
        <v>2</v>
      </c>
      <c r="G126" s="250">
        <f>IF(F126="NE","",Référentiel!I117)</f>
        <v>0</v>
      </c>
      <c r="H126" s="251" t="str">
        <f>IF(G191="NON","",IF(F126=F9,G126,IF(F126=#REF!,(G126/2),IF(F126=F11,0,IF(F126=F12,"",)))))</f>
        <v/>
      </c>
      <c r="I126" s="242"/>
      <c r="J126" s="242" t="str">
        <f t="shared" si="31"/>
        <v/>
      </c>
      <c r="K126" s="248"/>
      <c r="L126" s="249">
        <v>2</v>
      </c>
      <c r="M126" s="250">
        <f>IF(L126="NE","",Référentiel!I117)</f>
        <v>0</v>
      </c>
      <c r="N126" s="251" t="str">
        <f>IF(M191="NON","",IF(L126=F9,M126,IF(L126=#REF!,(M126/2),IF(L126=F11,0,IF(L126=F12,"",)))))</f>
        <v/>
      </c>
      <c r="O126" s="242"/>
      <c r="P126" s="242" t="str">
        <f t="shared" si="19"/>
        <v/>
      </c>
      <c r="Q126" s="248"/>
      <c r="R126" s="249">
        <v>2</v>
      </c>
      <c r="S126" s="250">
        <f>IF(R126="NE","",Référentiel!I117)</f>
        <v>0</v>
      </c>
      <c r="T126" s="251" t="str">
        <f>IF(S191="NON","",IF(R126=F9,S126,IF(R126=#REF!,(S126/2),IF(R126=F11,0,IF(R126=F12,"",)))))</f>
        <v/>
      </c>
      <c r="U126" s="252"/>
      <c r="V126" s="242" t="str">
        <f t="shared" si="20"/>
        <v/>
      </c>
      <c r="W126" s="248"/>
      <c r="X126" s="249">
        <v>2</v>
      </c>
      <c r="Y126" s="250">
        <f>IF(X126="NE","",Référentiel!I117)</f>
        <v>0</v>
      </c>
      <c r="Z126" s="251" t="str">
        <f>IF(Y191="NON","",IF(X126=F9,Y126,IF(X126=#REF!,(Y126/2),IF(X126=F11,0,IF(X126=F12,"",)))))</f>
        <v/>
      </c>
      <c r="AA126" s="242"/>
      <c r="AB126" s="242" t="str">
        <f t="shared" si="21"/>
        <v/>
      </c>
      <c r="AC126" s="248"/>
      <c r="AD126" s="249">
        <v>2</v>
      </c>
      <c r="AE126" s="250">
        <f>IF(AD126="NE","",Référentiel!I117)</f>
        <v>0</v>
      </c>
      <c r="AF126" s="251" t="str">
        <f>IF(AE191="NON","",IF(AD126=F9,AE126,IF(AD126=#REF!,(AE126/2),IF(AD126=F11,0,IF(AD126=F12,"",)))))</f>
        <v/>
      </c>
      <c r="AG126" s="253"/>
      <c r="AH126" s="254" t="str">
        <f t="shared" si="32"/>
        <v/>
      </c>
      <c r="AI126" s="255" t="str">
        <f t="shared" si="33"/>
        <v/>
      </c>
      <c r="AP126" s="197"/>
    </row>
    <row r="127" spans="1:42" ht="18" hidden="1" x14ac:dyDescent="0.25">
      <c r="B127" s="247">
        <f>Référentiel!C118</f>
        <v>0</v>
      </c>
      <c r="D127" s="242" t="str">
        <f t="shared" si="18"/>
        <v/>
      </c>
      <c r="E127" s="248"/>
      <c r="F127" s="249">
        <v>2</v>
      </c>
      <c r="G127" s="250">
        <f>IF(F127="NE","",Référentiel!I118)</f>
        <v>0</v>
      </c>
      <c r="H127" s="251" t="str">
        <f>IF(G191="NON","",IF(F127=F9,G127,IF(F127=#REF!,(G127/2),IF(F127=F11,0,IF(F127=F12,"",)))))</f>
        <v/>
      </c>
      <c r="I127" s="242"/>
      <c r="J127" s="242" t="str">
        <f t="shared" si="31"/>
        <v/>
      </c>
      <c r="K127" s="248"/>
      <c r="L127" s="249">
        <v>2</v>
      </c>
      <c r="M127" s="250">
        <f>IF(L127="NE","",Référentiel!I118)</f>
        <v>0</v>
      </c>
      <c r="N127" s="251" t="str">
        <f>IF(M191="NON","",IF(L127=F9,M127,IF(L127=#REF!,(M127/2),IF(L127=F11,0,IF(L127=F12,"",)))))</f>
        <v/>
      </c>
      <c r="O127" s="242"/>
      <c r="P127" s="242" t="str">
        <f t="shared" si="19"/>
        <v/>
      </c>
      <c r="Q127" s="248"/>
      <c r="R127" s="249">
        <v>2</v>
      </c>
      <c r="S127" s="250">
        <f>IF(R127="NE","",Référentiel!I118)</f>
        <v>0</v>
      </c>
      <c r="T127" s="251" t="str">
        <f>IF(S191="NON","",IF(R127=F9,S127,IF(R127=#REF!,(S127/2),IF(R127=F11,0,IF(R127=F12,"",)))))</f>
        <v/>
      </c>
      <c r="U127" s="252"/>
      <c r="V127" s="242" t="str">
        <f t="shared" si="20"/>
        <v/>
      </c>
      <c r="W127" s="248"/>
      <c r="X127" s="249">
        <v>2</v>
      </c>
      <c r="Y127" s="250">
        <f>IF(X127="NE","",Référentiel!I118)</f>
        <v>0</v>
      </c>
      <c r="Z127" s="251" t="str">
        <f>IF(Y191="NON","",IF(X127=F9,Y127,IF(X127=#REF!,(Y127/2),IF(X127=F11,0,IF(X127=F12,"",)))))</f>
        <v/>
      </c>
      <c r="AA127" s="242"/>
      <c r="AB127" s="242" t="str">
        <f t="shared" si="21"/>
        <v/>
      </c>
      <c r="AC127" s="248"/>
      <c r="AD127" s="249">
        <v>2</v>
      </c>
      <c r="AE127" s="250">
        <f>IF(AD127="NE","",Référentiel!I118)</f>
        <v>0</v>
      </c>
      <c r="AF127" s="251" t="str">
        <f>IF(AE191="NON","",IF(AD127=F9,AE127,IF(AD127=#REF!,(AE127/2),IF(AD127=F11,0,IF(AD127=F12,"",)))))</f>
        <v/>
      </c>
      <c r="AG127" s="253"/>
      <c r="AH127" s="254" t="str">
        <f t="shared" si="32"/>
        <v/>
      </c>
      <c r="AI127" s="255" t="str">
        <f t="shared" si="33"/>
        <v/>
      </c>
      <c r="AP127" s="197"/>
    </row>
    <row r="128" spans="1:42" ht="18" hidden="1" x14ac:dyDescent="0.25">
      <c r="B128" s="247">
        <f>Référentiel!C119</f>
        <v>0</v>
      </c>
      <c r="D128" s="242" t="str">
        <f t="shared" si="18"/>
        <v/>
      </c>
      <c r="E128" s="248"/>
      <c r="F128" s="249">
        <v>2</v>
      </c>
      <c r="G128" s="250">
        <f>IF(F128="NE","",Référentiel!I119)</f>
        <v>0</v>
      </c>
      <c r="H128" s="251" t="str">
        <f>IF(G191="NON","",IF(F128=F9,G128,IF(F128=#REF!,(G128/2),IF(F128=F11,0,IF(F128=F12,"",)))))</f>
        <v/>
      </c>
      <c r="I128" s="242"/>
      <c r="J128" s="242" t="str">
        <f t="shared" si="31"/>
        <v/>
      </c>
      <c r="K128" s="248"/>
      <c r="L128" s="249">
        <v>2</v>
      </c>
      <c r="M128" s="250">
        <f>IF(L128="NE","",Référentiel!I119)</f>
        <v>0</v>
      </c>
      <c r="N128" s="251" t="str">
        <f>IF(M191="NON","",IF(L128=F9,M128,IF(L128=#REF!,(M128/2),IF(L128=F11,0,IF(L128=F12,"",)))))</f>
        <v/>
      </c>
      <c r="O128" s="242"/>
      <c r="P128" s="242" t="str">
        <f t="shared" si="19"/>
        <v/>
      </c>
      <c r="Q128" s="248"/>
      <c r="R128" s="249">
        <v>2</v>
      </c>
      <c r="S128" s="250">
        <f>IF(R128="NE","",Référentiel!I119)</f>
        <v>0</v>
      </c>
      <c r="T128" s="251" t="str">
        <f>IF(S191="NON","",IF(R128=F9,S128,IF(R128=#REF!,(S128/2),IF(R128=F11,0,IF(R128=F12,"",)))))</f>
        <v/>
      </c>
      <c r="U128" s="252"/>
      <c r="V128" s="242" t="str">
        <f t="shared" si="20"/>
        <v/>
      </c>
      <c r="W128" s="248"/>
      <c r="X128" s="249">
        <v>2</v>
      </c>
      <c r="Y128" s="250">
        <f>IF(X128="NE","",Référentiel!I119)</f>
        <v>0</v>
      </c>
      <c r="Z128" s="251" t="str">
        <f>IF(Y191="NON","",IF(X128=F9,Y128,IF(X128=#REF!,(Y128/2),IF(X128=F11,0,IF(X128=F12,"",)))))</f>
        <v/>
      </c>
      <c r="AA128" s="242"/>
      <c r="AB128" s="242" t="str">
        <f t="shared" si="21"/>
        <v/>
      </c>
      <c r="AC128" s="248"/>
      <c r="AD128" s="249">
        <v>2</v>
      </c>
      <c r="AE128" s="250">
        <f>IF(AD128="NE","",Référentiel!I119)</f>
        <v>0</v>
      </c>
      <c r="AF128" s="251" t="str">
        <f>IF(AE191="NON","",IF(AD128=F9,AE128,IF(AD128=#REF!,(AE128/2),IF(AD128=F11,0,IF(AD128=F12,"",)))))</f>
        <v/>
      </c>
      <c r="AG128" s="253"/>
      <c r="AH128" s="254" t="str">
        <f t="shared" si="32"/>
        <v/>
      </c>
      <c r="AI128" s="255" t="str">
        <f t="shared" si="33"/>
        <v/>
      </c>
      <c r="AP128" s="197"/>
    </row>
    <row r="129" spans="1:42" ht="18" hidden="1" x14ac:dyDescent="0.25">
      <c r="B129" s="247">
        <f>Référentiel!C120</f>
        <v>0</v>
      </c>
      <c r="D129" s="242" t="str">
        <f t="shared" si="18"/>
        <v/>
      </c>
      <c r="E129" s="248"/>
      <c r="F129" s="249">
        <v>2</v>
      </c>
      <c r="G129" s="250">
        <f>IF(F129="NE","",Référentiel!I120)</f>
        <v>0</v>
      </c>
      <c r="H129" s="251" t="str">
        <f>IF(G191="NON","",IF(F129=F9,G129,IF(F129=#REF!,(G129/2),IF(F129=F11,0,IF(F129=F12,"",)))))</f>
        <v/>
      </c>
      <c r="I129" s="242"/>
      <c r="J129" s="242" t="str">
        <f t="shared" si="31"/>
        <v/>
      </c>
      <c r="K129" s="248"/>
      <c r="L129" s="249">
        <v>2</v>
      </c>
      <c r="M129" s="250">
        <f>IF(L129="NE","",Référentiel!I120)</f>
        <v>0</v>
      </c>
      <c r="N129" s="251" t="str">
        <f>IF(M191="NON","",IF(L129=F9,M129,IF(L129=#REF!,(M129/2),IF(L129=F11,0,IF(L129=F12,"",)))))</f>
        <v/>
      </c>
      <c r="O129" s="242"/>
      <c r="P129" s="242" t="str">
        <f t="shared" si="19"/>
        <v/>
      </c>
      <c r="Q129" s="248"/>
      <c r="R129" s="249">
        <v>2</v>
      </c>
      <c r="S129" s="250">
        <f>IF(R129="NE","",Référentiel!I120)</f>
        <v>0</v>
      </c>
      <c r="T129" s="251" t="str">
        <f>IF(S191="NON","",IF(R129=F9,S129,IF(R129=#REF!,(S129/2),IF(R129=F11,0,IF(R129=F12,"",)))))</f>
        <v/>
      </c>
      <c r="U129" s="252"/>
      <c r="V129" s="242" t="str">
        <f t="shared" si="20"/>
        <v/>
      </c>
      <c r="W129" s="248"/>
      <c r="X129" s="249">
        <v>2</v>
      </c>
      <c r="Y129" s="250">
        <f>IF(X129="NE","",Référentiel!I120)</f>
        <v>0</v>
      </c>
      <c r="Z129" s="251" t="str">
        <f>IF(Y191="NON","",IF(X129=F9,Y129,IF(X129=#REF!,(Y129/2),IF(X129=F11,0,IF(X129=F12,"",)))))</f>
        <v/>
      </c>
      <c r="AA129" s="242"/>
      <c r="AB129" s="242" t="str">
        <f t="shared" si="21"/>
        <v/>
      </c>
      <c r="AC129" s="248"/>
      <c r="AD129" s="249">
        <v>2</v>
      </c>
      <c r="AE129" s="250">
        <f>IF(AD129="NE","",Référentiel!I120)</f>
        <v>0</v>
      </c>
      <c r="AF129" s="251" t="str">
        <f>IF(AE191="NON","",IF(AD129=F9,AE129,IF(AD129=#REF!,(AE129/2),IF(AD129=F11,0,IF(AD129=F12,"",)))))</f>
        <v/>
      </c>
      <c r="AG129" s="253"/>
      <c r="AH129" s="254" t="str">
        <f t="shared" si="32"/>
        <v/>
      </c>
      <c r="AI129" s="255" t="str">
        <f t="shared" si="33"/>
        <v/>
      </c>
      <c r="AP129" s="197"/>
    </row>
    <row r="130" spans="1:42" ht="18" hidden="1" x14ac:dyDescent="0.25">
      <c r="B130" s="247">
        <f>Référentiel!C121</f>
        <v>0</v>
      </c>
      <c r="D130" s="242" t="str">
        <f t="shared" si="18"/>
        <v/>
      </c>
      <c r="E130" s="248"/>
      <c r="F130" s="249">
        <v>2</v>
      </c>
      <c r="G130" s="250">
        <f>IF(F130="NE","",Référentiel!I121)</f>
        <v>0</v>
      </c>
      <c r="H130" s="251" t="str">
        <f>IF(G191="NON","",IF(F130=F9,G130,IF(F130=#REF!,(G130/2),IF(F130=F11,0,IF(F130=F12,"",)))))</f>
        <v/>
      </c>
      <c r="I130" s="242"/>
      <c r="J130" s="242" t="str">
        <f t="shared" si="31"/>
        <v/>
      </c>
      <c r="K130" s="248"/>
      <c r="L130" s="249">
        <v>2</v>
      </c>
      <c r="M130" s="250">
        <f>IF(L130="NE","",Référentiel!I121)</f>
        <v>0</v>
      </c>
      <c r="N130" s="251" t="str">
        <f>IF(M191="NON","",IF(L130=F9,M130,IF(L130=#REF!,(M130/2),IF(L130=F11,0,IF(L130=F12,"",)))))</f>
        <v/>
      </c>
      <c r="O130" s="242"/>
      <c r="P130" s="242" t="str">
        <f t="shared" si="19"/>
        <v/>
      </c>
      <c r="Q130" s="248"/>
      <c r="R130" s="249">
        <v>2</v>
      </c>
      <c r="S130" s="250">
        <f>IF(R130="NE","",Référentiel!I121)</f>
        <v>0</v>
      </c>
      <c r="T130" s="251" t="str">
        <f>IF(S191="NON","",IF(R130=F9,S130,IF(R130=#REF!,(S130/2),IF(R130=F11,0,IF(R130=F12,"",)))))</f>
        <v/>
      </c>
      <c r="U130" s="252"/>
      <c r="V130" s="242" t="str">
        <f t="shared" si="20"/>
        <v/>
      </c>
      <c r="W130" s="248"/>
      <c r="X130" s="249">
        <v>2</v>
      </c>
      <c r="Y130" s="250">
        <f>IF(X130="NE","",Référentiel!I121)</f>
        <v>0</v>
      </c>
      <c r="Z130" s="251" t="str">
        <f>IF(Y191="NON","",IF(X130=F9,Y130,IF(X130=#REF!,(Y130/2),IF(X130=F11,0,IF(X130=F12,"",)))))</f>
        <v/>
      </c>
      <c r="AA130" s="242"/>
      <c r="AB130" s="242" t="str">
        <f t="shared" si="21"/>
        <v/>
      </c>
      <c r="AC130" s="248"/>
      <c r="AD130" s="249">
        <v>2</v>
      </c>
      <c r="AE130" s="250">
        <f>IF(AD130="NE","",Référentiel!I121)</f>
        <v>0</v>
      </c>
      <c r="AF130" s="251" t="str">
        <f>IF(AE191="NON","",IF(AD130=F9,AE130,IF(AD130=#REF!,(AE130/2),IF(AD130=F11,0,IF(AD130=F12,"",)))))</f>
        <v/>
      </c>
      <c r="AG130" s="253"/>
      <c r="AH130" s="254" t="str">
        <f t="shared" si="32"/>
        <v/>
      </c>
      <c r="AI130" s="255" t="str">
        <f>IFERROR(AVERAGE(D130,J130,P130,V130,AB130),"")</f>
        <v/>
      </c>
      <c r="AP130" s="197"/>
    </row>
    <row r="131" spans="1:42" ht="18" hidden="1" x14ac:dyDescent="0.25">
      <c r="B131" s="247">
        <f>Référentiel!C122</f>
        <v>0</v>
      </c>
      <c r="D131" s="242" t="str">
        <f t="shared" si="18"/>
        <v/>
      </c>
      <c r="E131" s="248"/>
      <c r="F131" s="249">
        <v>2</v>
      </c>
      <c r="G131" s="250">
        <f>IF(F131="NE","",Référentiel!I122)</f>
        <v>0</v>
      </c>
      <c r="H131" s="251" t="str">
        <f>IF(G191="NON","",IF(F131=F9,G131,IF(F131=#REF!,(G131/2),IF(F131=F11,0,IF(F131=F12,"",)))))</f>
        <v/>
      </c>
      <c r="I131" s="242"/>
      <c r="J131" s="242" t="str">
        <f t="shared" si="31"/>
        <v/>
      </c>
      <c r="K131" s="248"/>
      <c r="L131" s="249">
        <v>2</v>
      </c>
      <c r="M131" s="250">
        <f>IF(L131="NE","",Référentiel!I122)</f>
        <v>0</v>
      </c>
      <c r="N131" s="251" t="str">
        <f>IF(M191="NON","",IF(L131=F9,M131,IF(L131=#REF!,(M131/2),IF(L131=F11,0,IF(L131=F12,"",)))))</f>
        <v/>
      </c>
      <c r="O131" s="242"/>
      <c r="P131" s="242" t="str">
        <f t="shared" si="19"/>
        <v/>
      </c>
      <c r="Q131" s="248"/>
      <c r="R131" s="249">
        <v>2</v>
      </c>
      <c r="S131" s="250">
        <f>IF(R131="NE","",Référentiel!I122)</f>
        <v>0</v>
      </c>
      <c r="T131" s="251" t="str">
        <f>IF(S191="NON","",IF(R131=F9,S131,IF(R131=#REF!,(S131/2),IF(R131=F11,0,IF(R131=F12,"",)))))</f>
        <v/>
      </c>
      <c r="U131" s="252"/>
      <c r="V131" s="242" t="str">
        <f t="shared" si="20"/>
        <v/>
      </c>
      <c r="W131" s="248"/>
      <c r="X131" s="249">
        <v>2</v>
      </c>
      <c r="Y131" s="250">
        <f>IF(X131="NE","",Référentiel!I122)</f>
        <v>0</v>
      </c>
      <c r="Z131" s="251" t="str">
        <f>IF(Y191="NON","",IF(X131=F9,Y131,IF(X131=#REF!,(Y131/2),IF(X131=F11,0,IF(X131=F12,"",)))))</f>
        <v/>
      </c>
      <c r="AA131" s="242"/>
      <c r="AB131" s="242" t="str">
        <f t="shared" si="21"/>
        <v/>
      </c>
      <c r="AC131" s="248"/>
      <c r="AD131" s="249">
        <v>2</v>
      </c>
      <c r="AE131" s="250">
        <f>IF(AD131="NE","",Référentiel!I122)</f>
        <v>0</v>
      </c>
      <c r="AF131" s="251" t="str">
        <f>IF(AE191="NON","",IF(AD131=F9,AE131,IF(AD131=#REF!,(AE131/2),IF(AD131=F11,0,IF(AD131=F12,"",)))))</f>
        <v/>
      </c>
      <c r="AG131" s="253"/>
      <c r="AH131" s="254" t="str">
        <f t="shared" si="32"/>
        <v/>
      </c>
      <c r="AI131" s="255" t="str">
        <f t="shared" si="33"/>
        <v/>
      </c>
      <c r="AP131" s="197"/>
    </row>
    <row r="132" spans="1:42" ht="18" hidden="1" x14ac:dyDescent="0.25">
      <c r="B132" s="247">
        <f>Référentiel!C123</f>
        <v>0</v>
      </c>
      <c r="D132" s="242" t="str">
        <f t="shared" si="18"/>
        <v/>
      </c>
      <c r="E132" s="248"/>
      <c r="F132" s="249">
        <v>2</v>
      </c>
      <c r="G132" s="250">
        <f>IF(F132="NE","",Référentiel!I123)</f>
        <v>0</v>
      </c>
      <c r="H132" s="251" t="str">
        <f>IF(G191="NON","",IF(F132=F9,G132,IF(F132=#REF!,(G132/2),IF(F132=F11,0,IF(F132=F12,"",)))))</f>
        <v/>
      </c>
      <c r="I132" s="242"/>
      <c r="J132" s="242" t="str">
        <f t="shared" si="31"/>
        <v/>
      </c>
      <c r="K132" s="248"/>
      <c r="L132" s="249">
        <v>2</v>
      </c>
      <c r="M132" s="250">
        <f>IF(L132="NE","",Référentiel!I123)</f>
        <v>0</v>
      </c>
      <c r="N132" s="251" t="str">
        <f>IF(M191="NON","",IF(L132=F9,M132,IF(L132=#REF!,(M132/2),IF(L132=F11,0,IF(L132=F12,"",)))))</f>
        <v/>
      </c>
      <c r="O132" s="242"/>
      <c r="P132" s="242" t="str">
        <f t="shared" si="19"/>
        <v/>
      </c>
      <c r="Q132" s="248"/>
      <c r="R132" s="249">
        <v>2</v>
      </c>
      <c r="S132" s="250">
        <f>IF(R132="NE","",Référentiel!I123)</f>
        <v>0</v>
      </c>
      <c r="T132" s="251" t="str">
        <f>IF(S191="NON","",IF(R132=F9,S132,IF(R132=#REF!,(S132/2),IF(R132=F11,0,IF(R132=F12,"",)))))</f>
        <v/>
      </c>
      <c r="U132" s="252"/>
      <c r="V132" s="242" t="str">
        <f t="shared" si="20"/>
        <v/>
      </c>
      <c r="W132" s="248"/>
      <c r="X132" s="249">
        <v>2</v>
      </c>
      <c r="Y132" s="250">
        <f>IF(X132="NE","",Référentiel!I123)</f>
        <v>0</v>
      </c>
      <c r="Z132" s="251" t="str">
        <f>IF(Y191="NON","",IF(X132=F9,Y132,IF(X132=#REF!,(Y132/2),IF(X132=F11,0,IF(X132=F12,"",)))))</f>
        <v/>
      </c>
      <c r="AA132" s="242"/>
      <c r="AB132" s="242" t="str">
        <f t="shared" si="21"/>
        <v/>
      </c>
      <c r="AC132" s="248"/>
      <c r="AD132" s="249">
        <v>2</v>
      </c>
      <c r="AE132" s="250">
        <f>IF(AD132="NE","",Référentiel!I123)</f>
        <v>0</v>
      </c>
      <c r="AF132" s="251" t="str">
        <f>IF(AE191="NON","",IF(AD132=F9,AE132,IF(AD132=#REF!,(AE132/2),IF(AD132=F11,0,IF(AD132=F12,"",)))))</f>
        <v/>
      </c>
      <c r="AG132" s="253"/>
      <c r="AH132" s="254" t="str">
        <f t="shared" si="32"/>
        <v/>
      </c>
      <c r="AI132" s="255" t="str">
        <f t="shared" si="33"/>
        <v/>
      </c>
      <c r="AP132" s="197"/>
    </row>
    <row r="133" spans="1:42" ht="18" hidden="1" x14ac:dyDescent="0.25">
      <c r="B133" s="247">
        <f>Référentiel!C124</f>
        <v>0</v>
      </c>
      <c r="D133" s="242" t="str">
        <f t="shared" si="18"/>
        <v/>
      </c>
      <c r="E133" s="248"/>
      <c r="F133" s="249">
        <v>2</v>
      </c>
      <c r="G133" s="250">
        <f>IF(F133="NE","",Référentiel!I124)</f>
        <v>0</v>
      </c>
      <c r="H133" s="251" t="str">
        <f>IF(G191="NON","",IF(F133=F9,G133,IF(F133=#REF!,(G133/2),IF(F133=F11,0,IF(F133=F12,"",)))))</f>
        <v/>
      </c>
      <c r="I133" s="242"/>
      <c r="J133" s="242" t="str">
        <f t="shared" si="31"/>
        <v/>
      </c>
      <c r="K133" s="248"/>
      <c r="L133" s="249">
        <v>2</v>
      </c>
      <c r="M133" s="250">
        <f>IF(L133="NE","",Référentiel!I124)</f>
        <v>0</v>
      </c>
      <c r="N133" s="251" t="str">
        <f>IF(M191="NON","",IF(L133=F9,M133,IF(L133=#REF!,(M133/2),IF(L133=F11,0,IF(L133=F12,"",)))))</f>
        <v/>
      </c>
      <c r="O133" s="242"/>
      <c r="P133" s="242" t="str">
        <f t="shared" si="19"/>
        <v/>
      </c>
      <c r="Q133" s="248"/>
      <c r="R133" s="249">
        <v>2</v>
      </c>
      <c r="S133" s="250">
        <f>IF(R133="NE","",Référentiel!I124)</f>
        <v>0</v>
      </c>
      <c r="T133" s="251" t="str">
        <f>IF(S191="NON","",IF(R133=F9,S133,IF(R133=#REF!,(S133/2),IF(R133=F11,0,IF(R133=F12,"",)))))</f>
        <v/>
      </c>
      <c r="U133" s="252"/>
      <c r="V133" s="242" t="str">
        <f t="shared" si="20"/>
        <v/>
      </c>
      <c r="W133" s="248"/>
      <c r="X133" s="249">
        <v>2</v>
      </c>
      <c r="Y133" s="250">
        <f>IF(X133="NE","",Référentiel!I124)</f>
        <v>0</v>
      </c>
      <c r="Z133" s="251" t="str">
        <f>IF(Y191="NON","",IF(X133=F9,Y133,IF(X133=#REF!,(Y133/2),IF(X133=F11,0,IF(X133=F12,"",)))))</f>
        <v/>
      </c>
      <c r="AA133" s="242"/>
      <c r="AB133" s="242" t="str">
        <f t="shared" si="21"/>
        <v/>
      </c>
      <c r="AC133" s="248"/>
      <c r="AD133" s="249">
        <v>2</v>
      </c>
      <c r="AE133" s="250">
        <f>IF(AD133="NE","",Référentiel!I124)</f>
        <v>0</v>
      </c>
      <c r="AF133" s="251" t="str">
        <f>IF(AE191="NON","",IF(AD133=F9,AE133,IF(AD133=#REF!,(AE133/2),IF(AD133=F11,0,IF(AD133=F12,"",)))))</f>
        <v/>
      </c>
      <c r="AG133" s="253"/>
      <c r="AH133" s="254" t="str">
        <f t="shared" si="32"/>
        <v/>
      </c>
      <c r="AI133" s="255" t="str">
        <f t="shared" si="33"/>
        <v/>
      </c>
      <c r="AP133" s="197"/>
    </row>
    <row r="134" spans="1:42" ht="18" hidden="1" x14ac:dyDescent="0.25">
      <c r="B134" s="247">
        <f>Référentiel!C125</f>
        <v>0</v>
      </c>
      <c r="D134" s="242" t="str">
        <f t="shared" si="18"/>
        <v/>
      </c>
      <c r="E134" s="248"/>
      <c r="F134" s="249">
        <v>2</v>
      </c>
      <c r="G134" s="250">
        <f>IF(F134="NE","",Référentiel!I125)</f>
        <v>0</v>
      </c>
      <c r="H134" s="251" t="str">
        <f>IF(G191="NON","",IF(F134=F9,G134,IF(F134=#REF!,(G134/2),IF(F134=F11,0,IF(F134=F12,"",)))))</f>
        <v/>
      </c>
      <c r="I134" s="242"/>
      <c r="J134" s="242" t="str">
        <f t="shared" si="31"/>
        <v/>
      </c>
      <c r="K134" s="248"/>
      <c r="L134" s="249">
        <v>2</v>
      </c>
      <c r="M134" s="250">
        <f>IF(L134="NE","",Référentiel!I125)</f>
        <v>0</v>
      </c>
      <c r="N134" s="251" t="str">
        <f>IF(M191="NON","",IF(L134=F9,M134,IF(L134=#REF!,(M134/2),IF(L134=F11,0,IF(L134=F12,"",)))))</f>
        <v/>
      </c>
      <c r="O134" s="242"/>
      <c r="P134" s="242" t="str">
        <f t="shared" si="19"/>
        <v/>
      </c>
      <c r="Q134" s="248"/>
      <c r="R134" s="249">
        <v>2</v>
      </c>
      <c r="S134" s="250">
        <f>IF(R134="NE","",Référentiel!I125)</f>
        <v>0</v>
      </c>
      <c r="T134" s="251" t="str">
        <f>IF(S191="NON","",IF(R134=F9,S134,IF(R134=#REF!,(S134/2),IF(R134=F11,0,IF(R134=F12,"",)))))</f>
        <v/>
      </c>
      <c r="U134" s="252"/>
      <c r="V134" s="242" t="str">
        <f t="shared" si="20"/>
        <v/>
      </c>
      <c r="W134" s="248"/>
      <c r="X134" s="249">
        <v>2</v>
      </c>
      <c r="Y134" s="250">
        <f>IF(X134="NE","",Référentiel!I125)</f>
        <v>0</v>
      </c>
      <c r="Z134" s="251" t="str">
        <f>IF(Y191="NON","",IF(X134=F9,Y134,IF(X134=#REF!,(Y134/2),IF(X134=F11,0,IF(X134=F12,"",)))))</f>
        <v/>
      </c>
      <c r="AA134" s="242"/>
      <c r="AB134" s="242" t="str">
        <f t="shared" si="21"/>
        <v/>
      </c>
      <c r="AC134" s="248"/>
      <c r="AD134" s="249">
        <v>2</v>
      </c>
      <c r="AE134" s="250">
        <f>IF(AD134="NE","",Référentiel!I125)</f>
        <v>0</v>
      </c>
      <c r="AF134" s="251" t="str">
        <f>IF(AE191="NON","",IF(AD134=F9,AE134,IF(AD134=#REF!,(AE134/2),IF(AD134=F11,0,IF(AD134=F12,"",)))))</f>
        <v/>
      </c>
      <c r="AG134" s="253"/>
      <c r="AH134" s="254" t="str">
        <f t="shared" si="32"/>
        <v/>
      </c>
      <c r="AI134" s="255" t="str">
        <f t="shared" si="33"/>
        <v/>
      </c>
      <c r="AP134" s="197"/>
    </row>
    <row r="135" spans="1:42" ht="18" hidden="1" x14ac:dyDescent="0.25">
      <c r="B135" s="247">
        <f>Référentiel!C126</f>
        <v>0</v>
      </c>
      <c r="D135" s="242" t="str">
        <f t="shared" si="18"/>
        <v/>
      </c>
      <c r="E135" s="248"/>
      <c r="F135" s="249">
        <v>2</v>
      </c>
      <c r="G135" s="250">
        <f>IF(F135="NE","",Référentiel!I126)</f>
        <v>0</v>
      </c>
      <c r="H135" s="251" t="str">
        <f>IF(G191="NON","",IF(F135=F9,G135,IF(F135=#REF!,(G135/2),IF(F135=F11,0,IF(F135=F12,"",)))))</f>
        <v/>
      </c>
      <c r="I135" s="242"/>
      <c r="J135" s="242" t="str">
        <f t="shared" si="31"/>
        <v/>
      </c>
      <c r="K135" s="248"/>
      <c r="L135" s="249">
        <v>2</v>
      </c>
      <c r="M135" s="250">
        <f>IF(L135="NE","",Référentiel!I126)</f>
        <v>0</v>
      </c>
      <c r="N135" s="251" t="str">
        <f>IF(M191="NON","",IF(L135=F9,M135,IF(L135=#REF!,(M135/2),IF(L135=F11,0,IF(L135=F12,"",)))))</f>
        <v/>
      </c>
      <c r="O135" s="242"/>
      <c r="P135" s="242" t="str">
        <f t="shared" si="19"/>
        <v/>
      </c>
      <c r="Q135" s="248"/>
      <c r="R135" s="249">
        <v>2</v>
      </c>
      <c r="S135" s="250">
        <f>IF(R135="NE","",Référentiel!I126)</f>
        <v>0</v>
      </c>
      <c r="T135" s="251" t="str">
        <f>IF(S191="NON","",IF(R135=F9,S135,IF(R135=#REF!,(S135/2),IF(R135=F11,0,IF(R135=F12,"",)))))</f>
        <v/>
      </c>
      <c r="U135" s="252"/>
      <c r="V135" s="242" t="str">
        <f t="shared" si="20"/>
        <v/>
      </c>
      <c r="W135" s="248"/>
      <c r="X135" s="249">
        <v>2</v>
      </c>
      <c r="Y135" s="250">
        <f>IF(X135="NE","",Référentiel!I126)</f>
        <v>0</v>
      </c>
      <c r="Z135" s="251" t="str">
        <f>IF(Y191="NON","",IF(X135=F9,Y135,IF(X135=#REF!,(Y135/2),IF(X135=F11,0,IF(X135=F12,"",)))))</f>
        <v/>
      </c>
      <c r="AA135" s="242"/>
      <c r="AB135" s="242" t="str">
        <f t="shared" si="21"/>
        <v/>
      </c>
      <c r="AC135" s="248"/>
      <c r="AD135" s="249">
        <v>2</v>
      </c>
      <c r="AE135" s="250">
        <f>IF(AD135="NE","",Référentiel!I126)</f>
        <v>0</v>
      </c>
      <c r="AF135" s="251" t="str">
        <f>IF(AE191="NON","",IF(AD135=F9,AE135,IF(AD135=#REF!,(AE135/2),IF(AD135=F11,0,IF(AD135=F12,"",)))))</f>
        <v/>
      </c>
      <c r="AG135" s="253"/>
      <c r="AH135" s="254" t="str">
        <f t="shared" si="32"/>
        <v/>
      </c>
      <c r="AI135" s="255" t="str">
        <f t="shared" si="33"/>
        <v/>
      </c>
      <c r="AP135" s="197"/>
    </row>
    <row r="136" spans="1:42" ht="18" hidden="1" x14ac:dyDescent="0.25">
      <c r="B136" s="247">
        <f>Référentiel!C127</f>
        <v>0</v>
      </c>
      <c r="D136" s="242" t="str">
        <f t="shared" si="18"/>
        <v/>
      </c>
      <c r="E136" s="248"/>
      <c r="F136" s="249">
        <v>2</v>
      </c>
      <c r="G136" s="250">
        <f>IF(F136="NE","",Référentiel!I127)</f>
        <v>0</v>
      </c>
      <c r="H136" s="251" t="str">
        <f>IF(G191="NON","",IF(F136=F9,G136,IF(F136=#REF!,(G136/2),IF(F136=F11,0,IF(F136=F12,"",)))))</f>
        <v/>
      </c>
      <c r="I136" s="242"/>
      <c r="J136" s="242" t="str">
        <f t="shared" si="31"/>
        <v/>
      </c>
      <c r="K136" s="248"/>
      <c r="L136" s="249">
        <v>2</v>
      </c>
      <c r="M136" s="250">
        <f>IF(L136="NE","",Référentiel!I127)</f>
        <v>0</v>
      </c>
      <c r="N136" s="251" t="str">
        <f>IF(M191="NON","",IF(L136=F9,M136,IF(L136=#REF!,(M136/2),IF(L136=F11,0,IF(L136=F12,"",)))))</f>
        <v/>
      </c>
      <c r="O136" s="242"/>
      <c r="P136" s="242" t="str">
        <f t="shared" si="19"/>
        <v/>
      </c>
      <c r="Q136" s="248"/>
      <c r="R136" s="249">
        <v>2</v>
      </c>
      <c r="S136" s="250">
        <f>IF(R136="NE","",Référentiel!I127)</f>
        <v>0</v>
      </c>
      <c r="T136" s="251" t="str">
        <f>IF(S191="NON","",IF(R136=F9,S136,IF(R136=#REF!,(S136/2),IF(R136=F11,0,IF(R136=F12,"",)))))</f>
        <v/>
      </c>
      <c r="U136" s="252"/>
      <c r="V136" s="242" t="str">
        <f t="shared" si="20"/>
        <v/>
      </c>
      <c r="W136" s="248"/>
      <c r="X136" s="249">
        <v>2</v>
      </c>
      <c r="Y136" s="250">
        <f>IF(X136="NE","",Référentiel!I127)</f>
        <v>0</v>
      </c>
      <c r="Z136" s="251" t="str">
        <f>IF(Y191="NON","",IF(X136=F9,Y136,IF(X136=#REF!,(Y136/2),IF(X136=F11,0,IF(X136=F12,"",)))))</f>
        <v/>
      </c>
      <c r="AA136" s="242"/>
      <c r="AB136" s="242" t="str">
        <f t="shared" si="21"/>
        <v/>
      </c>
      <c r="AC136" s="248"/>
      <c r="AD136" s="249">
        <v>2</v>
      </c>
      <c r="AE136" s="250">
        <f>IF(AD136="NE","",Référentiel!I127)</f>
        <v>0</v>
      </c>
      <c r="AF136" s="251" t="str">
        <f>IF(AE191="NON","",IF(AD136=F9,AE136,IF(AD136=#REF!,(AE136/2),IF(AD136=F11,0,IF(AD136=F12,"",)))))</f>
        <v/>
      </c>
      <c r="AG136" s="253"/>
      <c r="AH136" s="254" t="str">
        <f>IFERROR(AVERAGE(H136,N136,T136,Z136,AF136),"")</f>
        <v/>
      </c>
      <c r="AI136" s="255" t="str">
        <f t="shared" si="33"/>
        <v/>
      </c>
      <c r="AP136" s="197"/>
    </row>
    <row r="137" spans="1:42" ht="18" hidden="1" x14ac:dyDescent="0.25">
      <c r="B137" s="247">
        <f>Référentiel!C128</f>
        <v>0</v>
      </c>
      <c r="D137" s="242" t="str">
        <f t="shared" si="18"/>
        <v/>
      </c>
      <c r="E137" s="248"/>
      <c r="F137" s="249">
        <v>2</v>
      </c>
      <c r="G137" s="250">
        <f>IF(F137="NE","",Référentiel!I128)</f>
        <v>0</v>
      </c>
      <c r="H137" s="251" t="str">
        <f>IF(G191="NON","",IF(F137=F9,G137,IF(F137=#REF!,(G137/2),IF(F137=F11,0,IF(F137=F12,"",)))))</f>
        <v/>
      </c>
      <c r="I137" s="242"/>
      <c r="J137" s="242" t="str">
        <f t="shared" si="31"/>
        <v/>
      </c>
      <c r="K137" s="248"/>
      <c r="L137" s="249">
        <v>2</v>
      </c>
      <c r="M137" s="250">
        <f>IF(L137="NE","",Référentiel!I128)</f>
        <v>0</v>
      </c>
      <c r="N137" s="251" t="str">
        <f>IF(M191="NON","",IF(L137=F9,M137,IF(L137=#REF!,(M137/2),IF(L137=F11,0,IF(L137=F12,"",)))))</f>
        <v/>
      </c>
      <c r="O137" s="242"/>
      <c r="P137" s="242" t="str">
        <f t="shared" si="19"/>
        <v/>
      </c>
      <c r="Q137" s="248"/>
      <c r="R137" s="249">
        <v>2</v>
      </c>
      <c r="S137" s="250">
        <f>IF(R137="NE","",Référentiel!I128)</f>
        <v>0</v>
      </c>
      <c r="T137" s="251" t="str">
        <f>IF(S191="NON","",IF(R137=F9,S137,IF(R137=#REF!,(S137/2),IF(R137=F11,0,IF(R137=F12,"",)))))</f>
        <v/>
      </c>
      <c r="U137" s="252"/>
      <c r="V137" s="242" t="str">
        <f t="shared" si="20"/>
        <v/>
      </c>
      <c r="W137" s="248"/>
      <c r="X137" s="249">
        <v>2</v>
      </c>
      <c r="Y137" s="250">
        <f>IF(X137="NE","",Référentiel!I128)</f>
        <v>0</v>
      </c>
      <c r="Z137" s="251" t="str">
        <f>IF(Y191="NON","",IF(X137=F9,Y137,IF(X137=#REF!,(Y137/2),IF(X137=F11,0,IF(X137=F12,"",)))))</f>
        <v/>
      </c>
      <c r="AA137" s="242"/>
      <c r="AB137" s="242" t="str">
        <f t="shared" si="21"/>
        <v/>
      </c>
      <c r="AC137" s="248"/>
      <c r="AD137" s="249">
        <v>2</v>
      </c>
      <c r="AE137" s="250">
        <f>IF(AD137="NE","",Référentiel!I128)</f>
        <v>0</v>
      </c>
      <c r="AF137" s="251" t="str">
        <f>IF(AE191="NON","",IF(AD137=F9,AE137,IF(AD137=#REF!,(AE137/2),IF(AD137=F11,0,IF(AD137=F12,"",)))))</f>
        <v/>
      </c>
      <c r="AG137" s="253"/>
      <c r="AH137" s="254" t="str">
        <f t="shared" ref="AH137" si="34">IFERROR(AVERAGE(H137,N137,T137,Z137,AF137),"")</f>
        <v/>
      </c>
      <c r="AI137" s="255" t="str">
        <f t="shared" si="33"/>
        <v/>
      </c>
      <c r="AP137" s="197"/>
    </row>
    <row r="138" spans="1:42" ht="6.75" hidden="1" customHeight="1" x14ac:dyDescent="0.25">
      <c r="B138" s="268"/>
      <c r="D138" s="242" t="str">
        <f t="shared" si="18"/>
        <v/>
      </c>
      <c r="E138" s="269"/>
      <c r="F138" s="270"/>
      <c r="G138" s="271"/>
      <c r="H138" s="272"/>
      <c r="I138" s="242"/>
      <c r="J138" s="242" t="str">
        <f t="shared" si="31"/>
        <v/>
      </c>
      <c r="K138" s="269"/>
      <c r="L138" s="270"/>
      <c r="M138" s="271"/>
      <c r="N138" s="272"/>
      <c r="O138" s="242"/>
      <c r="P138" s="242" t="str">
        <f t="shared" si="19"/>
        <v/>
      </c>
      <c r="Q138" s="269"/>
      <c r="R138" s="270"/>
      <c r="S138" s="271"/>
      <c r="T138" s="272"/>
      <c r="U138" s="252"/>
      <c r="V138" s="242" t="str">
        <f t="shared" si="20"/>
        <v/>
      </c>
      <c r="W138" s="269"/>
      <c r="X138" s="270"/>
      <c r="Y138" s="271"/>
      <c r="Z138" s="272"/>
      <c r="AA138" s="242"/>
      <c r="AB138" s="242" t="str">
        <f t="shared" si="21"/>
        <v/>
      </c>
      <c r="AC138" s="269"/>
      <c r="AD138" s="270"/>
      <c r="AE138" s="271"/>
      <c r="AF138" s="272"/>
      <c r="AG138" s="239"/>
      <c r="AH138" s="270"/>
      <c r="AP138" s="197"/>
    </row>
    <row r="139" spans="1:42" ht="15.75" hidden="1" x14ac:dyDescent="0.25">
      <c r="A139" s="256"/>
      <c r="B139" s="240">
        <f>Référentiel!C130</f>
        <v>0</v>
      </c>
      <c r="D139" s="242" t="str">
        <f>F139</f>
        <v xml:space="preserve"> </v>
      </c>
      <c r="E139" s="241"/>
      <c r="F139" s="243" t="str">
        <f>IFERROR(IF(G191="NON"," ",H139/G139),"")</f>
        <v xml:space="preserve"> </v>
      </c>
      <c r="G139" s="244">
        <f>SUM(G140:G154)</f>
        <v>0</v>
      </c>
      <c r="H139" s="245" t="str">
        <f>(IF(G191="NON"," ",(SUM(H140:H154))))</f>
        <v xml:space="preserve"> </v>
      </c>
      <c r="I139" s="242"/>
      <c r="J139" s="242" t="str">
        <f>L139</f>
        <v xml:space="preserve"> </v>
      </c>
      <c r="K139" s="241"/>
      <c r="L139" s="243" t="str">
        <f>IFERROR(IF(M191="NON"," ",N139/M139),"")</f>
        <v xml:space="preserve"> </v>
      </c>
      <c r="M139" s="244">
        <f>SUM(M140:M154)</f>
        <v>0</v>
      </c>
      <c r="N139" s="245" t="str">
        <f>(IF(M191="NON"," ",(SUM(N140:N154))))</f>
        <v xml:space="preserve"> </v>
      </c>
      <c r="O139" s="242"/>
      <c r="P139" s="242" t="str">
        <f>R139</f>
        <v xml:space="preserve"> </v>
      </c>
      <c r="Q139" s="241"/>
      <c r="R139" s="243" t="str">
        <f>IFERROR(IF(S191="NON"," ",T139/S139),"")</f>
        <v xml:space="preserve"> </v>
      </c>
      <c r="S139" s="244">
        <f>SUM(S140:S154)</f>
        <v>0</v>
      </c>
      <c r="T139" s="245" t="str">
        <f>(IF(S191="NON"," ",(SUM(T140:T154))))</f>
        <v xml:space="preserve"> </v>
      </c>
      <c r="U139" s="242"/>
      <c r="V139" s="242" t="str">
        <f>X139</f>
        <v xml:space="preserve"> </v>
      </c>
      <c r="W139" s="241"/>
      <c r="X139" s="243" t="str">
        <f>IFERROR(IF(Y191="NON"," ",Z139/Y139),"")</f>
        <v xml:space="preserve"> </v>
      </c>
      <c r="Y139" s="244">
        <f>SUM(Y140:Y154)</f>
        <v>0</v>
      </c>
      <c r="Z139" s="245" t="str">
        <f>(IF(Y191="NON"," ",(SUM(Z140:Z154))))</f>
        <v xml:space="preserve"> </v>
      </c>
      <c r="AA139" s="242"/>
      <c r="AB139" s="242" t="str">
        <f>AD139</f>
        <v xml:space="preserve"> </v>
      </c>
      <c r="AC139" s="241"/>
      <c r="AD139" s="243" t="str">
        <f>IFERROR(IF(AE191="NON"," ",AF139/AE139),"")</f>
        <v xml:space="preserve"> </v>
      </c>
      <c r="AE139" s="244">
        <f>SUM(AE140:AE154)</f>
        <v>0</v>
      </c>
      <c r="AF139" s="245" t="str">
        <f>(IF(AE191="NON"," ",(SUM(AF140:AF154))))</f>
        <v xml:space="preserve"> </v>
      </c>
      <c r="AG139" s="246"/>
      <c r="AH139" s="243" t="str">
        <f>IFERROR(AVERAGE(F139,L139,R139,X139,AD139),"")</f>
        <v/>
      </c>
      <c r="AI139" s="245" t="str">
        <f>IFERROR(AVERAGE(H139,N139,T139,Z139,AF139),"")</f>
        <v/>
      </c>
      <c r="AP139" s="197"/>
    </row>
    <row r="140" spans="1:42" ht="18" hidden="1" x14ac:dyDescent="0.25">
      <c r="B140" s="247">
        <f>Référentiel!C131</f>
        <v>0</v>
      </c>
      <c r="D140" s="242" t="str">
        <f t="shared" si="18"/>
        <v/>
      </c>
      <c r="E140" s="248"/>
      <c r="F140" s="249">
        <v>2</v>
      </c>
      <c r="G140" s="250">
        <f>IF(F140="NE","",Référentiel!I131)</f>
        <v>0</v>
      </c>
      <c r="H140" s="251" t="str">
        <f>IF(G191="NON","",IF(F140=F9,G140,IF(F140=#REF!,(G140/2),IF(F140=F11,0,IF(F140=F12,"",)))))</f>
        <v/>
      </c>
      <c r="I140" s="242"/>
      <c r="J140" s="242" t="str">
        <f t="shared" ref="J140:J155" si="35">IFERROR(N140/M140,"")</f>
        <v/>
      </c>
      <c r="K140" s="248"/>
      <c r="L140" s="249">
        <v>2</v>
      </c>
      <c r="M140" s="250">
        <f>IF(L140="NE","",Référentiel!I131)</f>
        <v>0</v>
      </c>
      <c r="N140" s="251" t="str">
        <f>IF(M191="NON","",IF(L140=F9,M140,IF(L140=#REF!,(M140/2),IF(L140=F11,0,IF(L140=F12,"",)))))</f>
        <v/>
      </c>
      <c r="O140" s="242"/>
      <c r="P140" s="242" t="str">
        <f t="shared" si="19"/>
        <v/>
      </c>
      <c r="Q140" s="248"/>
      <c r="R140" s="249">
        <v>2</v>
      </c>
      <c r="S140" s="250">
        <f>IF(R140="NE","",Référentiel!I131)</f>
        <v>0</v>
      </c>
      <c r="T140" s="251" t="str">
        <f>IF(S191="NON","",IF(R140=F9,S140,IF(R140=#REF!,(S140/2),IF(R140=F11,0,IF(R140=F12,"",)))))</f>
        <v/>
      </c>
      <c r="U140" s="252"/>
      <c r="V140" s="242" t="str">
        <f t="shared" si="20"/>
        <v/>
      </c>
      <c r="W140" s="248"/>
      <c r="X140" s="249">
        <v>2</v>
      </c>
      <c r="Y140" s="250">
        <f>IF(X140="NE","",Référentiel!I131)</f>
        <v>0</v>
      </c>
      <c r="Z140" s="251" t="str">
        <f>IF(Y191="NON","",IF(X140=F9,Y140,IF(X140=#REF!,(Y140/2),IF(X140=F11,0,IF(X140=F12,"",)))))</f>
        <v/>
      </c>
      <c r="AA140" s="242"/>
      <c r="AB140" s="242" t="str">
        <f t="shared" si="21"/>
        <v/>
      </c>
      <c r="AC140" s="248"/>
      <c r="AD140" s="249">
        <v>2</v>
      </c>
      <c r="AE140" s="250">
        <f>IF(AD140="NE","",Référentiel!I131)</f>
        <v>0</v>
      </c>
      <c r="AF140" s="251" t="str">
        <f>IF(AE191="NON","",IF(AD140=F9,AE140,IF(AD140=#REF!,(AE140/2),IF(AD140=F11,0,IF(AD140=F12,"",)))))</f>
        <v/>
      </c>
      <c r="AG140" s="253"/>
      <c r="AH140" s="254" t="str">
        <f>IFERROR(AVERAGE(H140,N140,T140,Z140,AF140),"")</f>
        <v/>
      </c>
      <c r="AI140" s="255" t="str">
        <f>IFERROR(AVERAGE(D140,J140,P140,V140,AB140),"")</f>
        <v/>
      </c>
      <c r="AP140" s="197"/>
    </row>
    <row r="141" spans="1:42" ht="15.75" hidden="1" customHeight="1" x14ac:dyDescent="0.25">
      <c r="B141" s="247">
        <f>Référentiel!C132</f>
        <v>0</v>
      </c>
      <c r="D141" s="242" t="str">
        <f>IFERROR(H141/G141,"")</f>
        <v/>
      </c>
      <c r="E141" s="248"/>
      <c r="F141" s="249">
        <v>2</v>
      </c>
      <c r="G141" s="250">
        <f>IF(F141="NE","",Référentiel!I132)</f>
        <v>0</v>
      </c>
      <c r="H141" s="251" t="str">
        <f>IF(G191="NON","",IF(F141=F9,G141,IF(F141=#REF!,(G141/2),IF(F141=F11,0,IF(F141=F12,"",)))))</f>
        <v/>
      </c>
      <c r="I141" s="242"/>
      <c r="J141" s="242" t="str">
        <f t="shared" si="35"/>
        <v/>
      </c>
      <c r="K141" s="248"/>
      <c r="L141" s="249">
        <v>2</v>
      </c>
      <c r="M141" s="250">
        <f>IF(L141="NE","",Référentiel!I132)</f>
        <v>0</v>
      </c>
      <c r="N141" s="251" t="str">
        <f>IF(M191="NON","",IF(L141=F9,M141,IF(L141=#REF!,(M141/2),IF(L141=F11,0,IF(L141=F12,"",)))))</f>
        <v/>
      </c>
      <c r="O141" s="242"/>
      <c r="P141" s="242" t="str">
        <f>IFERROR(T141/S141,"")</f>
        <v/>
      </c>
      <c r="Q141" s="248"/>
      <c r="R141" s="249">
        <v>2</v>
      </c>
      <c r="S141" s="250">
        <f>IF(R141="NE","",Référentiel!I132)</f>
        <v>0</v>
      </c>
      <c r="T141" s="251" t="str">
        <f>IF(S191="NON","",IF(R141=F9,S141,IF(R141=#REF!,(S141/2),IF(R141=F11,0,IF(R141=F12,"",)))))</f>
        <v/>
      </c>
      <c r="U141" s="252"/>
      <c r="V141" s="242" t="str">
        <f>IFERROR(Z141/Y141,"")</f>
        <v/>
      </c>
      <c r="W141" s="248"/>
      <c r="X141" s="249">
        <v>2</v>
      </c>
      <c r="Y141" s="250">
        <f>IF(X141="NE","",Référentiel!I132)</f>
        <v>0</v>
      </c>
      <c r="Z141" s="251" t="str">
        <f>IF(Y191="NON","",IF(X141=F9,Y141,IF(X141=#REF!,(Y141/2),IF(X141=F11,0,IF(X141=F12,"",)))))</f>
        <v/>
      </c>
      <c r="AA141" s="242"/>
      <c r="AB141" s="242" t="str">
        <f>IFERROR(AF141/AE141,"")</f>
        <v/>
      </c>
      <c r="AC141" s="248"/>
      <c r="AD141" s="249">
        <v>2</v>
      </c>
      <c r="AE141" s="250">
        <f>IF(AD141="NE","",Référentiel!I132)</f>
        <v>0</v>
      </c>
      <c r="AF141" s="251" t="str">
        <f>IF(AE191="NON","",IF(AD141=F9,AE141,IF(AD141=#REF!,(AE141/2),IF(AD141=F11,0,IF(AD141=F12,"",)))))</f>
        <v/>
      </c>
      <c r="AG141" s="253"/>
      <c r="AH141" s="254" t="str">
        <f t="shared" ref="AH141:AH152" si="36">IFERROR(AVERAGE(H141,N141,T141,Z141,AF141),"")</f>
        <v/>
      </c>
      <c r="AI141" s="255" t="str">
        <f t="shared" ref="AI141:AI154" si="37">IFERROR(AVERAGE(D141,J141,P141,V141,AB141),"")</f>
        <v/>
      </c>
      <c r="AP141" s="197"/>
    </row>
    <row r="142" spans="1:42" ht="25.5" hidden="1" customHeight="1" x14ac:dyDescent="0.25">
      <c r="B142" s="247">
        <f>Référentiel!C133</f>
        <v>0</v>
      </c>
      <c r="D142" s="242" t="str">
        <f t="shared" si="18"/>
        <v/>
      </c>
      <c r="E142" s="248"/>
      <c r="F142" s="249">
        <v>2</v>
      </c>
      <c r="G142" s="250">
        <f>IF(F142="NE","",Référentiel!I133)</f>
        <v>0</v>
      </c>
      <c r="H142" s="251" t="str">
        <f>IF(G191="NON","",IF(F142=F9,G142,IF(F142=#REF!,(G142/2),IF(F142=F11,0,IF(F142=F12,"",)))))</f>
        <v/>
      </c>
      <c r="I142" s="242"/>
      <c r="J142" s="242" t="str">
        <f t="shared" si="35"/>
        <v/>
      </c>
      <c r="K142" s="248"/>
      <c r="L142" s="249">
        <v>2</v>
      </c>
      <c r="M142" s="250">
        <f>IF(L142="NE","",Référentiel!I133)</f>
        <v>0</v>
      </c>
      <c r="N142" s="251" t="str">
        <f>IF(M191="NON","",IF(L142=F9,M142,IF(L142=#REF!,(M142/2),IF(L142=F11,0,IF(L142=F12,"",)))))</f>
        <v/>
      </c>
      <c r="O142" s="242"/>
      <c r="P142" s="242" t="str">
        <f t="shared" si="19"/>
        <v/>
      </c>
      <c r="Q142" s="248"/>
      <c r="R142" s="249">
        <v>2</v>
      </c>
      <c r="S142" s="250">
        <f>IF(R142="NE","",Référentiel!I133)</f>
        <v>0</v>
      </c>
      <c r="T142" s="251" t="str">
        <f>IF(S191="NON","",IF(R142=F9,S142,IF(R142=#REF!,(S142/2),IF(R142=F11,0,IF(R142=F12,"",)))))</f>
        <v/>
      </c>
      <c r="U142" s="252"/>
      <c r="V142" s="242" t="str">
        <f t="shared" si="20"/>
        <v/>
      </c>
      <c r="W142" s="248"/>
      <c r="X142" s="249">
        <v>2</v>
      </c>
      <c r="Y142" s="250">
        <f>IF(X142="NE","",Référentiel!I133)</f>
        <v>0</v>
      </c>
      <c r="Z142" s="251" t="str">
        <f>IF(Y191="NON","",IF(X142=F9,Y142,IF(X142=#REF!,(Y142/2),IF(X142=F11,0,IF(X142=F12,"",)))))</f>
        <v/>
      </c>
      <c r="AA142" s="242"/>
      <c r="AB142" s="242" t="str">
        <f t="shared" si="21"/>
        <v/>
      </c>
      <c r="AC142" s="248"/>
      <c r="AD142" s="249">
        <v>2</v>
      </c>
      <c r="AE142" s="250">
        <f>IF(AD142="NE","",Référentiel!I133)</f>
        <v>0</v>
      </c>
      <c r="AF142" s="251" t="str">
        <f>IF(AE191="NON","",IF(AD142=F9,AE142,IF(AD142=#REF!,(AE142/2),IF(AD142=F11,0,IF(AD142=F12,"",)))))</f>
        <v/>
      </c>
      <c r="AG142" s="253"/>
      <c r="AH142" s="254" t="str">
        <f t="shared" si="36"/>
        <v/>
      </c>
      <c r="AI142" s="255" t="str">
        <f t="shared" si="37"/>
        <v/>
      </c>
      <c r="AP142" s="197"/>
    </row>
    <row r="143" spans="1:42" ht="23.25" hidden="1" customHeight="1" x14ac:dyDescent="0.25">
      <c r="B143" s="247">
        <f>Référentiel!C134</f>
        <v>0</v>
      </c>
      <c r="D143" s="242" t="str">
        <f t="shared" si="18"/>
        <v/>
      </c>
      <c r="E143" s="248"/>
      <c r="F143" s="249">
        <v>2</v>
      </c>
      <c r="G143" s="250">
        <f>IF(F143="NE","",Référentiel!I134)</f>
        <v>0</v>
      </c>
      <c r="H143" s="251" t="str">
        <f>IF(G191="NON","",IF(F143=F9,G143,IF(F143=#REF!,(G143/2),IF(F143=F11,0,IF(F143=F12,"",)))))</f>
        <v/>
      </c>
      <c r="I143" s="242"/>
      <c r="J143" s="242" t="str">
        <f t="shared" si="35"/>
        <v/>
      </c>
      <c r="K143" s="248"/>
      <c r="L143" s="249">
        <v>2</v>
      </c>
      <c r="M143" s="250">
        <f>IF(L143="NE","",Référentiel!I134)</f>
        <v>0</v>
      </c>
      <c r="N143" s="251" t="str">
        <f>IF(M191="NON","",IF(L143=F9,M143,IF(L143=#REF!,(M143/2),IF(L143=F11,0,IF(L143=F12,"",)))))</f>
        <v/>
      </c>
      <c r="O143" s="242"/>
      <c r="P143" s="242" t="str">
        <f t="shared" si="19"/>
        <v/>
      </c>
      <c r="Q143" s="248"/>
      <c r="R143" s="249">
        <v>2</v>
      </c>
      <c r="S143" s="250">
        <f>IF(R143="NE","",Référentiel!I134)</f>
        <v>0</v>
      </c>
      <c r="T143" s="251" t="str">
        <f>IF(S191="NON","",IF(R143=F9,S143,IF(R143=#REF!,(S143/2),IF(R143=F11,0,IF(R143=F12,"",)))))</f>
        <v/>
      </c>
      <c r="U143" s="252"/>
      <c r="V143" s="242" t="str">
        <f t="shared" si="20"/>
        <v/>
      </c>
      <c r="W143" s="248"/>
      <c r="X143" s="249">
        <v>2</v>
      </c>
      <c r="Y143" s="250">
        <f>IF(X143="NE","",Référentiel!I134)</f>
        <v>0</v>
      </c>
      <c r="Z143" s="251" t="str">
        <f>IF(Y191="NON","",IF(X143=F9,Y143,IF(X143=#REF!,(Y143/2),IF(X143=F11,0,IF(X143=F12,"",)))))</f>
        <v/>
      </c>
      <c r="AA143" s="242"/>
      <c r="AB143" s="242" t="str">
        <f t="shared" si="21"/>
        <v/>
      </c>
      <c r="AC143" s="248"/>
      <c r="AD143" s="249">
        <v>2</v>
      </c>
      <c r="AE143" s="250">
        <f>IF(AD143="NE","",Référentiel!I134)</f>
        <v>0</v>
      </c>
      <c r="AF143" s="251" t="str">
        <f>IF(AE191="NON","",IF(AD143=F9,AE143,IF(AD143=#REF!,(AE143/2),IF(AD143=F11,0,IF(AD143=F12,"",)))))</f>
        <v/>
      </c>
      <c r="AG143" s="253"/>
      <c r="AH143" s="254" t="str">
        <f t="shared" si="36"/>
        <v/>
      </c>
      <c r="AI143" s="255" t="str">
        <f t="shared" si="37"/>
        <v/>
      </c>
      <c r="AP143" s="197"/>
    </row>
    <row r="144" spans="1:42" ht="30" hidden="1" customHeight="1" x14ac:dyDescent="0.25">
      <c r="B144" s="247">
        <f>Référentiel!C135</f>
        <v>0</v>
      </c>
      <c r="D144" s="242" t="str">
        <f t="shared" si="18"/>
        <v/>
      </c>
      <c r="E144" s="248"/>
      <c r="F144" s="249">
        <v>2</v>
      </c>
      <c r="G144" s="250">
        <f>IF(F144="NE","",Référentiel!I135)</f>
        <v>0</v>
      </c>
      <c r="H144" s="251" t="str">
        <f>IF(G191="NON","",IF(F144=F9,G144,IF(F144=#REF!,(G144/2),IF(F144=F11,0,IF(F144=F12,"",)))))</f>
        <v/>
      </c>
      <c r="I144" s="242"/>
      <c r="J144" s="242" t="str">
        <f t="shared" si="35"/>
        <v/>
      </c>
      <c r="K144" s="248"/>
      <c r="L144" s="249">
        <v>2</v>
      </c>
      <c r="M144" s="250">
        <f>IF(L144="NE","",Référentiel!I135)</f>
        <v>0</v>
      </c>
      <c r="N144" s="251" t="str">
        <f>IF(M191="NON","",IF(L144=F9,M144,IF(L144=#REF!,(M144/2),IF(L144=F11,0,IF(L144=F12,"",)))))</f>
        <v/>
      </c>
      <c r="O144" s="242"/>
      <c r="P144" s="242" t="str">
        <f t="shared" si="19"/>
        <v/>
      </c>
      <c r="Q144" s="248"/>
      <c r="R144" s="249">
        <v>2</v>
      </c>
      <c r="S144" s="250">
        <f>IF(R144="NE","",Référentiel!I135)</f>
        <v>0</v>
      </c>
      <c r="T144" s="251" t="str">
        <f>IF(S191="NON","",IF(R144=F9,S144,IF(R144=#REF!,(S144/2),IF(R144=F11,0,IF(R144=F12,"",)))))</f>
        <v/>
      </c>
      <c r="U144" s="252"/>
      <c r="V144" s="242" t="str">
        <f t="shared" si="20"/>
        <v/>
      </c>
      <c r="W144" s="248"/>
      <c r="X144" s="249">
        <v>2</v>
      </c>
      <c r="Y144" s="250">
        <f>IF(X144="NE","",Référentiel!I135)</f>
        <v>0</v>
      </c>
      <c r="Z144" s="251" t="str">
        <f>IF(Y191="NON","",IF(X144=F9,Y144,IF(X144=#REF!,(Y144/2),IF(X144=F11,0,IF(X144=F12,"",)))))</f>
        <v/>
      </c>
      <c r="AA144" s="242"/>
      <c r="AB144" s="242" t="str">
        <f t="shared" si="21"/>
        <v/>
      </c>
      <c r="AC144" s="248"/>
      <c r="AD144" s="249">
        <v>2</v>
      </c>
      <c r="AE144" s="250">
        <f>IF(AD144="NE","",Référentiel!I135)</f>
        <v>0</v>
      </c>
      <c r="AF144" s="251" t="str">
        <f>IF(AE191="NON","",IF(AD144=F9,AE144,IF(AD144=#REF!,(AE144/2),IF(AD144=F11,0,IF(AD144=F12,"",)))))</f>
        <v/>
      </c>
      <c r="AG144" s="253"/>
      <c r="AH144" s="254" t="str">
        <f t="shared" si="36"/>
        <v/>
      </c>
      <c r="AI144" s="255" t="str">
        <f t="shared" si="37"/>
        <v/>
      </c>
      <c r="AP144" s="197"/>
    </row>
    <row r="145" spans="1:42" ht="24.75" hidden="1" customHeight="1" x14ac:dyDescent="0.25">
      <c r="B145" s="247">
        <f>Référentiel!C136</f>
        <v>0</v>
      </c>
      <c r="D145" s="242" t="str">
        <f t="shared" si="18"/>
        <v/>
      </c>
      <c r="E145" s="248"/>
      <c r="F145" s="249">
        <v>2</v>
      </c>
      <c r="G145" s="250">
        <f>IF(F145="NE","",Référentiel!I136)</f>
        <v>0</v>
      </c>
      <c r="H145" s="251" t="str">
        <f>IF(G191="NON","",IF(F145=F9,G145,IF(F145=#REF!,(G145/2),IF(F145=F11,0,IF(F145=F12,"",)))))</f>
        <v/>
      </c>
      <c r="I145" s="242"/>
      <c r="J145" s="242" t="str">
        <f t="shared" si="35"/>
        <v/>
      </c>
      <c r="K145" s="248"/>
      <c r="L145" s="249">
        <v>2</v>
      </c>
      <c r="M145" s="250">
        <f>IF(L145="NE","",Référentiel!I136)</f>
        <v>0</v>
      </c>
      <c r="N145" s="251" t="str">
        <f>IF(M191="NON","",IF(L145=F9,M145,IF(L145=#REF!,(M145/2),IF(L145=F11,0,IF(L145=F12,"",)))))</f>
        <v/>
      </c>
      <c r="O145" s="242"/>
      <c r="P145" s="242" t="str">
        <f t="shared" si="19"/>
        <v/>
      </c>
      <c r="Q145" s="248"/>
      <c r="R145" s="249">
        <v>2</v>
      </c>
      <c r="S145" s="250">
        <f>IF(R145="NE","",Référentiel!I136)</f>
        <v>0</v>
      </c>
      <c r="T145" s="251" t="str">
        <f>IF(S191="NON","",IF(R145=F9,S145,IF(R145=#REF!,(S145/2),IF(R145=F11,0,IF(R145=F12,"",)))))</f>
        <v/>
      </c>
      <c r="U145" s="252"/>
      <c r="V145" s="242" t="str">
        <f t="shared" si="20"/>
        <v/>
      </c>
      <c r="W145" s="248"/>
      <c r="X145" s="249">
        <v>2</v>
      </c>
      <c r="Y145" s="250">
        <f>IF(X145="NE","",Référentiel!I136)</f>
        <v>0</v>
      </c>
      <c r="Z145" s="251" t="str">
        <f>IF(Y191="NON","",IF(X145=F9,Y145,IF(X145=#REF!,(Y145/2),IF(X145=F11,0,IF(X145=F12,"",)))))</f>
        <v/>
      </c>
      <c r="AA145" s="242"/>
      <c r="AB145" s="242" t="str">
        <f t="shared" si="21"/>
        <v/>
      </c>
      <c r="AC145" s="248"/>
      <c r="AD145" s="249">
        <v>2</v>
      </c>
      <c r="AE145" s="250">
        <f>IF(AD145="NE","",Référentiel!I136)</f>
        <v>0</v>
      </c>
      <c r="AF145" s="251" t="str">
        <f>IF(AE191="NON","",IF(AD145=F9,AE145,IF(AD145=#REF!,(AE145/2),IF(AD145=F11,0,IF(AD145=F12,"",)))))</f>
        <v/>
      </c>
      <c r="AG145" s="253"/>
      <c r="AH145" s="254" t="str">
        <f t="shared" si="36"/>
        <v/>
      </c>
      <c r="AI145" s="255" t="str">
        <f t="shared" si="37"/>
        <v/>
      </c>
      <c r="AP145" s="197"/>
    </row>
    <row r="146" spans="1:42" ht="28.5" hidden="1" customHeight="1" x14ac:dyDescent="0.25">
      <c r="B146" s="247">
        <f>Référentiel!C137</f>
        <v>0</v>
      </c>
      <c r="D146" s="242" t="str">
        <f t="shared" si="18"/>
        <v/>
      </c>
      <c r="E146" s="248"/>
      <c r="F146" s="249">
        <v>2</v>
      </c>
      <c r="G146" s="250">
        <f>IF(F146="NE","",Référentiel!I137)</f>
        <v>0</v>
      </c>
      <c r="H146" s="251" t="str">
        <f>IF(G191="NON","",IF(F146=F9,G146,IF(F146=#REF!,(G146/2),IF(F146=F11,0,IF(F146=F12,"",)))))</f>
        <v/>
      </c>
      <c r="I146" s="242"/>
      <c r="J146" s="242" t="str">
        <f t="shared" si="35"/>
        <v/>
      </c>
      <c r="K146" s="248"/>
      <c r="L146" s="249">
        <v>2</v>
      </c>
      <c r="M146" s="250">
        <f>IF(L146="NE","",Référentiel!I137)</f>
        <v>0</v>
      </c>
      <c r="N146" s="251" t="str">
        <f>IF(M191="NON","",IF(L146=F9,M146,IF(L146=#REF!,(M146/2),IF(L146=F11,0,IF(L146=F12,"",)))))</f>
        <v/>
      </c>
      <c r="O146" s="242"/>
      <c r="P146" s="242" t="str">
        <f t="shared" si="19"/>
        <v/>
      </c>
      <c r="Q146" s="248"/>
      <c r="R146" s="249">
        <v>2</v>
      </c>
      <c r="S146" s="250">
        <f>IF(R146="NE","",Référentiel!I137)</f>
        <v>0</v>
      </c>
      <c r="T146" s="251" t="str">
        <f>IF(S191="NON","",IF(R146=F9,S146,IF(R146=#REF!,(S146/2),IF(R146=F11,0,IF(R146=F12,"",)))))</f>
        <v/>
      </c>
      <c r="U146" s="252"/>
      <c r="V146" s="242" t="str">
        <f t="shared" si="20"/>
        <v/>
      </c>
      <c r="W146" s="248"/>
      <c r="X146" s="249">
        <v>2</v>
      </c>
      <c r="Y146" s="250">
        <f>IF(X146="NE","",Référentiel!I137)</f>
        <v>0</v>
      </c>
      <c r="Z146" s="251" t="str">
        <f>IF(Y191="NON","",IF(X146=F9,Y146,IF(X146=#REF!,(Y146/2),IF(X146=F11,0,IF(X146=F12,"",)))))</f>
        <v/>
      </c>
      <c r="AA146" s="242"/>
      <c r="AB146" s="242" t="str">
        <f t="shared" si="21"/>
        <v/>
      </c>
      <c r="AC146" s="248"/>
      <c r="AD146" s="249">
        <v>2</v>
      </c>
      <c r="AE146" s="250">
        <f>IF(AD146="NE","",Référentiel!I137)</f>
        <v>0</v>
      </c>
      <c r="AF146" s="251" t="str">
        <f>IF(AE191="NON","",IF(AD146=F9,AE146,IF(AD146=#REF!,(AE146/2),IF(AD146=F11,0,IF(AD146=F12,"",)))))</f>
        <v/>
      </c>
      <c r="AG146" s="253"/>
      <c r="AH146" s="254" t="str">
        <f t="shared" si="36"/>
        <v/>
      </c>
      <c r="AI146" s="255" t="str">
        <f t="shared" si="37"/>
        <v/>
      </c>
      <c r="AP146" s="197"/>
    </row>
    <row r="147" spans="1:42" ht="27" hidden="1" customHeight="1" x14ac:dyDescent="0.25">
      <c r="B147" s="247">
        <f>Référentiel!C138</f>
        <v>0</v>
      </c>
      <c r="D147" s="242" t="str">
        <f t="shared" si="18"/>
        <v/>
      </c>
      <c r="E147" s="248"/>
      <c r="F147" s="249">
        <v>2</v>
      </c>
      <c r="G147" s="250">
        <f>IF(F147="NE","",Référentiel!I138)</f>
        <v>0</v>
      </c>
      <c r="H147" s="251" t="str">
        <f>IF(G191="NON","",IF(F147=F9,G147,IF(F147=#REF!,(G147/2),IF(F147=F11,0,IF(F147=F12,"",)))))</f>
        <v/>
      </c>
      <c r="I147" s="242"/>
      <c r="J147" s="242" t="str">
        <f t="shared" si="35"/>
        <v/>
      </c>
      <c r="K147" s="248"/>
      <c r="L147" s="249">
        <v>2</v>
      </c>
      <c r="M147" s="250">
        <f>IF(L147="NE","",Référentiel!I138)</f>
        <v>0</v>
      </c>
      <c r="N147" s="251" t="str">
        <f>IF(M191="NON","",IF(L147=F9,M147,IF(L147=#REF!,(M147/2),IF(L147=F11,0,IF(L147=F12,"",)))))</f>
        <v/>
      </c>
      <c r="O147" s="242"/>
      <c r="P147" s="242" t="str">
        <f t="shared" si="19"/>
        <v/>
      </c>
      <c r="Q147" s="248"/>
      <c r="R147" s="249">
        <v>2</v>
      </c>
      <c r="S147" s="250">
        <f>IF(R147="NE","",Référentiel!I138)</f>
        <v>0</v>
      </c>
      <c r="T147" s="251" t="str">
        <f>IF(S191="NON","",IF(R147=F9,S147,IF(R147=#REF!,(S147/2),IF(R147=F11,0,IF(R147=F12,"",)))))</f>
        <v/>
      </c>
      <c r="U147" s="252"/>
      <c r="V147" s="242" t="str">
        <f t="shared" si="20"/>
        <v/>
      </c>
      <c r="W147" s="248"/>
      <c r="X147" s="249">
        <v>2</v>
      </c>
      <c r="Y147" s="250">
        <f>IF(X147="NE","",Référentiel!I138)</f>
        <v>0</v>
      </c>
      <c r="Z147" s="251" t="str">
        <f>IF(Y191="NON","",IF(X147=F9,Y147,IF(X147=#REF!,(Y147/2),IF(X147=F11,0,IF(X147=F12,"",)))))</f>
        <v/>
      </c>
      <c r="AA147" s="242"/>
      <c r="AB147" s="242" t="str">
        <f t="shared" si="21"/>
        <v/>
      </c>
      <c r="AC147" s="248"/>
      <c r="AD147" s="249">
        <v>2</v>
      </c>
      <c r="AE147" s="250">
        <f>IF(AD147="NE","",Référentiel!I138)</f>
        <v>0</v>
      </c>
      <c r="AF147" s="251" t="str">
        <f>IF(AE191="NON","",IF(AD147=F9,AE147,IF(AD147=#REF!,(AE147/2),IF(AD147=F11,0,IF(AD147=F12,"",)))))</f>
        <v/>
      </c>
      <c r="AG147" s="253"/>
      <c r="AH147" s="254" t="str">
        <f t="shared" si="36"/>
        <v/>
      </c>
      <c r="AI147" s="255" t="str">
        <f>IFERROR(AVERAGE(D147,J147,P147,V147,AB147),"")</f>
        <v/>
      </c>
      <c r="AP147" s="197"/>
    </row>
    <row r="148" spans="1:42" ht="25.5" hidden="1" customHeight="1" x14ac:dyDescent="0.25">
      <c r="B148" s="247">
        <f>Référentiel!C139</f>
        <v>0</v>
      </c>
      <c r="D148" s="242" t="str">
        <f t="shared" si="18"/>
        <v/>
      </c>
      <c r="E148" s="248"/>
      <c r="F148" s="249">
        <v>2</v>
      </c>
      <c r="G148" s="250">
        <f>IF(F148="NE","",Référentiel!I139)</f>
        <v>0</v>
      </c>
      <c r="H148" s="251" t="str">
        <f>IF(G191="NON","",IF(F148=F9,G148,IF(F148=#REF!,(G148/2),IF(F148=F11,0,IF(F148=F12,"",)))))</f>
        <v/>
      </c>
      <c r="I148" s="242"/>
      <c r="J148" s="242" t="str">
        <f t="shared" si="35"/>
        <v/>
      </c>
      <c r="K148" s="248"/>
      <c r="L148" s="249">
        <v>2</v>
      </c>
      <c r="M148" s="250">
        <f>IF(L148="NE","",Référentiel!I139)</f>
        <v>0</v>
      </c>
      <c r="N148" s="251" t="str">
        <f>IF(M191="NON","",IF(L148=F9,M148,IF(L148=#REF!,(M148/2),IF(L148=F11,0,IF(L148=F12,"",)))))</f>
        <v/>
      </c>
      <c r="O148" s="242"/>
      <c r="P148" s="242" t="str">
        <f t="shared" si="19"/>
        <v/>
      </c>
      <c r="Q148" s="248"/>
      <c r="R148" s="249">
        <v>2</v>
      </c>
      <c r="S148" s="250">
        <f>IF(R148="NE","",Référentiel!I139)</f>
        <v>0</v>
      </c>
      <c r="T148" s="251" t="str">
        <f>IF(S191="NON","",IF(R148=F9,S148,IF(R148=#REF!,(S148/2),IF(R148=F11,0,IF(R148=F12,"",)))))</f>
        <v/>
      </c>
      <c r="U148" s="252"/>
      <c r="V148" s="242" t="str">
        <f t="shared" si="20"/>
        <v/>
      </c>
      <c r="W148" s="248"/>
      <c r="X148" s="249">
        <v>2</v>
      </c>
      <c r="Y148" s="250">
        <f>IF(X148="NE","",Référentiel!I139)</f>
        <v>0</v>
      </c>
      <c r="Z148" s="251" t="str">
        <f>IF(Y191="NON","",IF(X148=F9,Y148,IF(X148=#REF!,(Y148/2),IF(X148=F11,0,IF(X148=F12,"",)))))</f>
        <v/>
      </c>
      <c r="AA148" s="242"/>
      <c r="AB148" s="242" t="str">
        <f t="shared" si="21"/>
        <v/>
      </c>
      <c r="AC148" s="248"/>
      <c r="AD148" s="249">
        <v>2</v>
      </c>
      <c r="AE148" s="250">
        <f>IF(AD148="NE","",Référentiel!I139)</f>
        <v>0</v>
      </c>
      <c r="AF148" s="251" t="str">
        <f>IF(AE191="NON","",IF(AD148=F9,AE148,IF(AD148=#REF!,(AE148/2),IF(AD148=F11,0,IF(AD148=F12,"",)))))</f>
        <v/>
      </c>
      <c r="AG148" s="253"/>
      <c r="AH148" s="254" t="str">
        <f t="shared" si="36"/>
        <v/>
      </c>
      <c r="AI148" s="255" t="str">
        <f t="shared" si="37"/>
        <v/>
      </c>
      <c r="AP148" s="197"/>
    </row>
    <row r="149" spans="1:42" ht="19.5" hidden="1" customHeight="1" x14ac:dyDescent="0.25">
      <c r="B149" s="247">
        <f>Référentiel!C140</f>
        <v>0</v>
      </c>
      <c r="D149" s="242" t="str">
        <f t="shared" si="18"/>
        <v/>
      </c>
      <c r="E149" s="248"/>
      <c r="F149" s="249">
        <v>2</v>
      </c>
      <c r="G149" s="250">
        <f>IF(F149="NE","",Référentiel!I140)</f>
        <v>0</v>
      </c>
      <c r="H149" s="251" t="str">
        <f>IF(G191="NON","",IF(F149=F9,G149,IF(F149=#REF!,(G149/2),IF(F149=F11,0,IF(F149=F12,"",)))))</f>
        <v/>
      </c>
      <c r="I149" s="242"/>
      <c r="J149" s="242" t="str">
        <f t="shared" si="35"/>
        <v/>
      </c>
      <c r="K149" s="248"/>
      <c r="L149" s="249">
        <v>2</v>
      </c>
      <c r="M149" s="250">
        <f>IF(L149="NE","",Référentiel!I140)</f>
        <v>0</v>
      </c>
      <c r="N149" s="251" t="str">
        <f>IF(M191="NON","",IF(L149=F9,M149,IF(L149=#REF!,(M149/2),IF(L149=F11,0,IF(L149=F12,"",)))))</f>
        <v/>
      </c>
      <c r="O149" s="242"/>
      <c r="P149" s="242" t="str">
        <f t="shared" si="19"/>
        <v/>
      </c>
      <c r="Q149" s="248"/>
      <c r="R149" s="249">
        <v>2</v>
      </c>
      <c r="S149" s="250">
        <f>IF(R149="NE","",Référentiel!I140)</f>
        <v>0</v>
      </c>
      <c r="T149" s="251" t="str">
        <f>IF(S191="NON","",IF(R149=F9,S149,IF(R149=#REF!,(S149/2),IF(R149=F11,0,IF(R149=F12,"",)))))</f>
        <v/>
      </c>
      <c r="U149" s="252"/>
      <c r="V149" s="242" t="str">
        <f t="shared" si="20"/>
        <v/>
      </c>
      <c r="W149" s="248"/>
      <c r="X149" s="249">
        <v>2</v>
      </c>
      <c r="Y149" s="250">
        <f>IF(X149="NE","",Référentiel!I140)</f>
        <v>0</v>
      </c>
      <c r="Z149" s="251" t="str">
        <f>IF(Y191="NON","",IF(X149=F9,Y149,IF(X149=#REF!,(Y149/2),IF(X149=F11,0,IF(X149=F12,"",)))))</f>
        <v/>
      </c>
      <c r="AA149" s="242"/>
      <c r="AB149" s="242" t="str">
        <f t="shared" si="21"/>
        <v/>
      </c>
      <c r="AC149" s="248"/>
      <c r="AD149" s="249">
        <v>2</v>
      </c>
      <c r="AE149" s="250">
        <f>IF(AD149="NE","",Référentiel!I140)</f>
        <v>0</v>
      </c>
      <c r="AF149" s="251" t="str">
        <f>IF(AE191="NON","",IF(AD149=F9,AE149,IF(AD149=#REF!,(AE149/2),IF(AD149=F11,0,IF(AD149=F12,"",)))))</f>
        <v/>
      </c>
      <c r="AG149" s="253"/>
      <c r="AH149" s="254" t="str">
        <f t="shared" si="36"/>
        <v/>
      </c>
      <c r="AI149" s="255" t="str">
        <f t="shared" si="37"/>
        <v/>
      </c>
      <c r="AP149" s="197"/>
    </row>
    <row r="150" spans="1:42" ht="21.75" hidden="1" customHeight="1" x14ac:dyDescent="0.25">
      <c r="B150" s="247">
        <f>Référentiel!C141</f>
        <v>0</v>
      </c>
      <c r="D150" s="242" t="str">
        <f t="shared" ref="D150:D188" si="38">IFERROR(H150/G150,"")</f>
        <v/>
      </c>
      <c r="E150" s="248"/>
      <c r="F150" s="249">
        <v>2</v>
      </c>
      <c r="G150" s="250">
        <f>IF(F150="NE","",Référentiel!I141)</f>
        <v>0</v>
      </c>
      <c r="H150" s="251" t="str">
        <f>IF(G191="NON","",IF(F150=F9,G150,IF(F150=#REF!,(G150/2),IF(F150=F11,0,IF(F150=F12,"",)))))</f>
        <v/>
      </c>
      <c r="I150" s="242"/>
      <c r="J150" s="242" t="str">
        <f t="shared" si="35"/>
        <v/>
      </c>
      <c r="K150" s="248"/>
      <c r="L150" s="249">
        <v>2</v>
      </c>
      <c r="M150" s="250">
        <f>IF(L150="NE","",Référentiel!I141)</f>
        <v>0</v>
      </c>
      <c r="N150" s="251" t="str">
        <f>IF(M191="NON","",IF(L150=F9,M150,IF(L150=#REF!,(M150/2),IF(L150=F11,0,IF(L150=F12,"",)))))</f>
        <v/>
      </c>
      <c r="O150" s="242"/>
      <c r="P150" s="242" t="str">
        <f t="shared" ref="P150:P188" si="39">IFERROR(T150/S150,"")</f>
        <v/>
      </c>
      <c r="Q150" s="248"/>
      <c r="R150" s="249">
        <v>2</v>
      </c>
      <c r="S150" s="250">
        <f>IF(R150="NE","",Référentiel!I141)</f>
        <v>0</v>
      </c>
      <c r="T150" s="251" t="str">
        <f>IF(S191="NON","",IF(R150=F9,S150,IF(R150=#REF!,(S150/2),IF(R150=F11,0,IF(R150=F12,"",)))))</f>
        <v/>
      </c>
      <c r="U150" s="252"/>
      <c r="V150" s="242" t="str">
        <f t="shared" ref="V150:V188" si="40">IFERROR(Z150/Y150,"")</f>
        <v/>
      </c>
      <c r="W150" s="248"/>
      <c r="X150" s="249">
        <v>2</v>
      </c>
      <c r="Y150" s="250">
        <f>IF(X150="NE","",Référentiel!I141)</f>
        <v>0</v>
      </c>
      <c r="Z150" s="251" t="str">
        <f>IF(Y191="NON","",IF(X150=F9,Y150,IF(X150=#REF!,(Y150/2),IF(X150=F11,0,IF(X150=F12,"",)))))</f>
        <v/>
      </c>
      <c r="AA150" s="242"/>
      <c r="AB150" s="242" t="str">
        <f t="shared" ref="AB150:AB188" si="41">IFERROR(AF150/AE150,"")</f>
        <v/>
      </c>
      <c r="AC150" s="248"/>
      <c r="AD150" s="249">
        <v>2</v>
      </c>
      <c r="AE150" s="250">
        <f>IF(AD150="NE","",Référentiel!I141)</f>
        <v>0</v>
      </c>
      <c r="AF150" s="251" t="str">
        <f>IF(AE191="NON","",IF(AD150=F9,AE150,IF(AD150=#REF!,(AE150/2),IF(AD150=F11,0,IF(AD150=F12,"",)))))</f>
        <v/>
      </c>
      <c r="AG150" s="253"/>
      <c r="AH150" s="254" t="str">
        <f t="shared" si="36"/>
        <v/>
      </c>
      <c r="AI150" s="255" t="str">
        <f t="shared" si="37"/>
        <v/>
      </c>
      <c r="AP150" s="197"/>
    </row>
    <row r="151" spans="1:42" ht="33.75" hidden="1" customHeight="1" x14ac:dyDescent="0.25">
      <c r="B151" s="247">
        <f>Référentiel!C142</f>
        <v>0</v>
      </c>
      <c r="D151" s="242" t="str">
        <f t="shared" si="38"/>
        <v/>
      </c>
      <c r="E151" s="248"/>
      <c r="F151" s="249">
        <v>2</v>
      </c>
      <c r="G151" s="250">
        <f>IF(F151="NE","",Référentiel!I142)</f>
        <v>0</v>
      </c>
      <c r="H151" s="251" t="str">
        <f>IF(G191="NON","",IF(F151=F9,G151,IF(F151=#REF!,(G151/2),IF(F151=F11,0,IF(F151=F12,"",)))))</f>
        <v/>
      </c>
      <c r="I151" s="242"/>
      <c r="J151" s="242" t="str">
        <f t="shared" si="35"/>
        <v/>
      </c>
      <c r="K151" s="248"/>
      <c r="L151" s="249">
        <v>2</v>
      </c>
      <c r="M151" s="250">
        <f>IF(L151="NE","",Référentiel!I142)</f>
        <v>0</v>
      </c>
      <c r="N151" s="251" t="str">
        <f>IF(M191="NON","",IF(L151=F9,M151,IF(L151=#REF!,(M151/2),IF(L151=F11,0,IF(L151=F12,"",)))))</f>
        <v/>
      </c>
      <c r="O151" s="242"/>
      <c r="P151" s="242" t="str">
        <f t="shared" si="39"/>
        <v/>
      </c>
      <c r="Q151" s="248"/>
      <c r="R151" s="249">
        <v>2</v>
      </c>
      <c r="S151" s="250">
        <f>IF(R151="NE","",Référentiel!I142)</f>
        <v>0</v>
      </c>
      <c r="T151" s="251" t="str">
        <f>IF(S191="NON","",IF(R151=F9,S151,IF(R151=#REF!,(S151/2),IF(R151=F11,0,IF(R151=F12,"",)))))</f>
        <v/>
      </c>
      <c r="U151" s="252"/>
      <c r="V151" s="242" t="str">
        <f t="shared" si="40"/>
        <v/>
      </c>
      <c r="W151" s="248"/>
      <c r="X151" s="249">
        <v>2</v>
      </c>
      <c r="Y151" s="250">
        <f>IF(X151="NE","",Référentiel!I142)</f>
        <v>0</v>
      </c>
      <c r="Z151" s="251" t="str">
        <f>IF(Y191="NON","",IF(X151=F9,Y151,IF(X151=#REF!,(Y151/2),IF(X151=F11,0,IF(X151=F12,"",)))))</f>
        <v/>
      </c>
      <c r="AA151" s="242"/>
      <c r="AB151" s="242" t="str">
        <f t="shared" si="41"/>
        <v/>
      </c>
      <c r="AC151" s="248"/>
      <c r="AD151" s="249">
        <v>2</v>
      </c>
      <c r="AE151" s="250">
        <f>IF(AD151="NE","",Référentiel!I142)</f>
        <v>0</v>
      </c>
      <c r="AF151" s="251" t="str">
        <f>IF(AE191="NON","",IF(AD151=F9,AE151,IF(AD151=#REF!,(AE151/2),IF(AD151=F11,0,IF(AD151=F12,"",)))))</f>
        <v/>
      </c>
      <c r="AG151" s="253"/>
      <c r="AH151" s="254" t="str">
        <f t="shared" si="36"/>
        <v/>
      </c>
      <c r="AI151" s="255" t="str">
        <f t="shared" si="37"/>
        <v/>
      </c>
      <c r="AP151" s="197"/>
    </row>
    <row r="152" spans="1:42" ht="18" hidden="1" customHeight="1" x14ac:dyDescent="0.25">
      <c r="B152" s="247">
        <f>Référentiel!C143</f>
        <v>0</v>
      </c>
      <c r="D152" s="242" t="str">
        <f t="shared" si="38"/>
        <v/>
      </c>
      <c r="E152" s="248"/>
      <c r="F152" s="249">
        <v>2</v>
      </c>
      <c r="G152" s="250">
        <f>IF(F152="NE","",Référentiel!I143)</f>
        <v>0</v>
      </c>
      <c r="H152" s="251" t="str">
        <f>IF(G191="NON","",IF(F152=F9,G152,IF(F152=#REF!,(G152/2),IF(F152=F11,0,IF(F152=F12,"",)))))</f>
        <v/>
      </c>
      <c r="I152" s="242"/>
      <c r="J152" s="242" t="str">
        <f t="shared" si="35"/>
        <v/>
      </c>
      <c r="K152" s="248"/>
      <c r="L152" s="249">
        <v>2</v>
      </c>
      <c r="M152" s="250">
        <f>IF(L152="NE","",Référentiel!I143)</f>
        <v>0</v>
      </c>
      <c r="N152" s="251" t="str">
        <f>IF(M191="NON","",IF(L152=F9,M152,IF(L152=#REF!,(M152/2),IF(L152=F11,0,IF(L152=F12,"",)))))</f>
        <v/>
      </c>
      <c r="O152" s="242"/>
      <c r="P152" s="242" t="str">
        <f t="shared" si="39"/>
        <v/>
      </c>
      <c r="Q152" s="248"/>
      <c r="R152" s="249">
        <v>2</v>
      </c>
      <c r="S152" s="250">
        <f>IF(R152="NE","",Référentiel!I143)</f>
        <v>0</v>
      </c>
      <c r="T152" s="251" t="str">
        <f>IF(S191="NON","",IF(R152=F9,S152,IF(R152=#REF!,(S152/2),IF(R152=F11,0,IF(R152=F12,"",)))))</f>
        <v/>
      </c>
      <c r="U152" s="252"/>
      <c r="V152" s="242" t="str">
        <f t="shared" si="40"/>
        <v/>
      </c>
      <c r="W152" s="248"/>
      <c r="X152" s="249">
        <v>2</v>
      </c>
      <c r="Y152" s="250">
        <f>IF(X152="NE","",Référentiel!I143)</f>
        <v>0</v>
      </c>
      <c r="Z152" s="251" t="str">
        <f>IF(Y191="NON","",IF(X152=F9,Y152,IF(X152=#REF!,(Y152/2),IF(X152=F11,0,IF(X152=F12,"",)))))</f>
        <v/>
      </c>
      <c r="AA152" s="242"/>
      <c r="AB152" s="242" t="str">
        <f t="shared" si="41"/>
        <v/>
      </c>
      <c r="AC152" s="248"/>
      <c r="AD152" s="249">
        <v>2</v>
      </c>
      <c r="AE152" s="250">
        <f>IF(AD152="NE","",Référentiel!I143)</f>
        <v>0</v>
      </c>
      <c r="AF152" s="251" t="str">
        <f>IF(AE191="NON","",IF(AD152=F9,AE152,IF(AD152=#REF!,(AE152/2),IF(AD152=F11,0,IF(AD152=F12,"",)))))</f>
        <v/>
      </c>
      <c r="AG152" s="253"/>
      <c r="AH152" s="254" t="str">
        <f t="shared" si="36"/>
        <v/>
      </c>
      <c r="AI152" s="255" t="str">
        <f t="shared" si="37"/>
        <v/>
      </c>
      <c r="AP152" s="197"/>
    </row>
    <row r="153" spans="1:42" ht="19.5" hidden="1" customHeight="1" x14ac:dyDescent="0.25">
      <c r="B153" s="247">
        <f>Référentiel!C144</f>
        <v>0</v>
      </c>
      <c r="D153" s="242" t="str">
        <f t="shared" si="38"/>
        <v/>
      </c>
      <c r="E153" s="248"/>
      <c r="F153" s="249">
        <v>2</v>
      </c>
      <c r="G153" s="250">
        <f>IF(F153="NE","",Référentiel!I144)</f>
        <v>0</v>
      </c>
      <c r="H153" s="251" t="str">
        <f>IF(G191="NON","",IF(F153=F9,G153,IF(F153=#REF!,(G153/2),IF(F153=F11,0,IF(F153=F12,"",)))))</f>
        <v/>
      </c>
      <c r="I153" s="242"/>
      <c r="J153" s="242" t="str">
        <f t="shared" si="35"/>
        <v/>
      </c>
      <c r="K153" s="248"/>
      <c r="L153" s="249">
        <v>2</v>
      </c>
      <c r="M153" s="250">
        <f>IF(L153="NE","",Référentiel!I144)</f>
        <v>0</v>
      </c>
      <c r="N153" s="251" t="str">
        <f>IF(M191="NON","",IF(L153=F9,M153,IF(L153=#REF!,(M153/2),IF(L153=F11,0,IF(L153=F12,"",)))))</f>
        <v/>
      </c>
      <c r="O153" s="242"/>
      <c r="P153" s="242" t="str">
        <f t="shared" si="39"/>
        <v/>
      </c>
      <c r="Q153" s="248"/>
      <c r="R153" s="249">
        <v>2</v>
      </c>
      <c r="S153" s="250">
        <f>IF(R153="NE","",Référentiel!I144)</f>
        <v>0</v>
      </c>
      <c r="T153" s="251" t="str">
        <f>IF(S191="NON","",IF(R153=F9,S153,IF(R153=#REF!,(S153/2),IF(R153=F11,0,IF(R153=F12,"",)))))</f>
        <v/>
      </c>
      <c r="U153" s="252"/>
      <c r="V153" s="242" t="str">
        <f t="shared" si="40"/>
        <v/>
      </c>
      <c r="W153" s="248"/>
      <c r="X153" s="249">
        <v>2</v>
      </c>
      <c r="Y153" s="250">
        <f>IF(X153="NE","",Référentiel!I144)</f>
        <v>0</v>
      </c>
      <c r="Z153" s="251" t="str">
        <f>IF(Y191="NON","",IF(X153=F9,Y153,IF(X153=#REF!,(Y153/2),IF(X153=F11,0,IF(X153=F12,"",)))))</f>
        <v/>
      </c>
      <c r="AA153" s="242"/>
      <c r="AB153" s="242" t="str">
        <f t="shared" si="41"/>
        <v/>
      </c>
      <c r="AC153" s="248"/>
      <c r="AD153" s="249">
        <v>2</v>
      </c>
      <c r="AE153" s="250">
        <f>IF(AD153="NE","",Référentiel!I144)</f>
        <v>0</v>
      </c>
      <c r="AF153" s="251" t="str">
        <f>IF(AE191="NON","",IF(AD153=F9,AE153,IF(AD153=#REF!,(AE153/2),IF(AD153=F11,0,IF(AD153=F12,"",)))))</f>
        <v/>
      </c>
      <c r="AG153" s="253"/>
      <c r="AH153" s="254" t="str">
        <f>IFERROR(AVERAGE(H153,N153,T153,Z153,AF153),"")</f>
        <v/>
      </c>
      <c r="AI153" s="255" t="str">
        <f t="shared" si="37"/>
        <v/>
      </c>
      <c r="AP153" s="197"/>
    </row>
    <row r="154" spans="1:42" ht="23.25" hidden="1" customHeight="1" x14ac:dyDescent="0.25">
      <c r="B154" s="247">
        <f>Référentiel!C145</f>
        <v>0</v>
      </c>
      <c r="D154" s="242" t="str">
        <f t="shared" si="38"/>
        <v/>
      </c>
      <c r="E154" s="248"/>
      <c r="F154" s="249">
        <v>2</v>
      </c>
      <c r="G154" s="250">
        <f>IF(F154="NE","",Référentiel!I145)</f>
        <v>0</v>
      </c>
      <c r="H154" s="251" t="str">
        <f>IF(G191="NON","",IF(F154=F9,G154,IF(F154=#REF!,(G154/2),IF(F154=F11,0,IF(F154=F12,"",)))))</f>
        <v/>
      </c>
      <c r="I154" s="242"/>
      <c r="J154" s="242" t="str">
        <f t="shared" si="35"/>
        <v/>
      </c>
      <c r="K154" s="248"/>
      <c r="L154" s="249">
        <v>2</v>
      </c>
      <c r="M154" s="250">
        <f>IF(L154="NE","",Référentiel!I145)</f>
        <v>0</v>
      </c>
      <c r="N154" s="251" t="str">
        <f>IF(M191="NON","",IF(L154=F9,M154,IF(L154=#REF!,(M154/2),IF(L154=F11,0,IF(L154=F12,"",)))))</f>
        <v/>
      </c>
      <c r="O154" s="242"/>
      <c r="P154" s="242" t="str">
        <f t="shared" si="39"/>
        <v/>
      </c>
      <c r="Q154" s="248"/>
      <c r="R154" s="249">
        <v>2</v>
      </c>
      <c r="S154" s="250">
        <f>IF(R154="NE","",Référentiel!I145)</f>
        <v>0</v>
      </c>
      <c r="T154" s="251" t="str">
        <f>IF(S191="NON","",IF(R154=F9,S154,IF(R154=#REF!,(S154/2),IF(R154=F11,0,IF(R154=F12,"",)))))</f>
        <v/>
      </c>
      <c r="U154" s="252"/>
      <c r="V154" s="242" t="str">
        <f t="shared" si="40"/>
        <v/>
      </c>
      <c r="W154" s="248"/>
      <c r="X154" s="249">
        <v>2</v>
      </c>
      <c r="Y154" s="250">
        <f>IF(X154="NE","",Référentiel!I145)</f>
        <v>0</v>
      </c>
      <c r="Z154" s="251" t="str">
        <f>IF(Y191="NON","",IF(X154=F9,Y154,IF(X154=#REF!,(Y154/2),IF(X154=F11,0,IF(X154=F12,"",)))))</f>
        <v/>
      </c>
      <c r="AA154" s="242"/>
      <c r="AB154" s="242" t="str">
        <f t="shared" si="41"/>
        <v/>
      </c>
      <c r="AC154" s="248"/>
      <c r="AD154" s="249">
        <v>2</v>
      </c>
      <c r="AE154" s="250">
        <f>IF(AD154="NE","",Référentiel!I145)</f>
        <v>0</v>
      </c>
      <c r="AF154" s="251" t="str">
        <f>IF(AE191="NON","",IF(AD154=F9,AE154,IF(AD154=#REF!,(AE154/2),IF(AD154=F11,0,IF(AD154=F12,"",)))))</f>
        <v/>
      </c>
      <c r="AG154" s="253"/>
      <c r="AH154" s="254" t="str">
        <f t="shared" ref="AH154" si="42">IFERROR(AVERAGE(H154,N154,T154,Z154,AF154),"")</f>
        <v/>
      </c>
      <c r="AI154" s="255" t="str">
        <f t="shared" si="37"/>
        <v/>
      </c>
      <c r="AP154" s="197"/>
    </row>
    <row r="155" spans="1:42" ht="6.75" hidden="1" customHeight="1" x14ac:dyDescent="0.25">
      <c r="B155" s="268"/>
      <c r="D155" s="242" t="str">
        <f t="shared" si="38"/>
        <v/>
      </c>
      <c r="E155" s="269"/>
      <c r="F155" s="270"/>
      <c r="G155" s="271"/>
      <c r="H155" s="272"/>
      <c r="I155" s="242"/>
      <c r="J155" s="242" t="str">
        <f t="shared" si="35"/>
        <v/>
      </c>
      <c r="K155" s="269"/>
      <c r="L155" s="270"/>
      <c r="M155" s="271"/>
      <c r="N155" s="272"/>
      <c r="O155" s="242"/>
      <c r="P155" s="242" t="str">
        <f t="shared" si="39"/>
        <v/>
      </c>
      <c r="Q155" s="269"/>
      <c r="R155" s="270"/>
      <c r="S155" s="271"/>
      <c r="T155" s="272"/>
      <c r="U155" s="252"/>
      <c r="V155" s="242" t="str">
        <f t="shared" si="40"/>
        <v/>
      </c>
      <c r="W155" s="269"/>
      <c r="X155" s="270"/>
      <c r="Y155" s="271"/>
      <c r="Z155" s="272"/>
      <c r="AA155" s="242"/>
      <c r="AB155" s="242" t="str">
        <f t="shared" si="41"/>
        <v/>
      </c>
      <c r="AC155" s="269"/>
      <c r="AD155" s="270"/>
      <c r="AE155" s="271"/>
      <c r="AF155" s="272"/>
      <c r="AG155" s="239"/>
      <c r="AH155" s="270"/>
      <c r="AP155" s="197"/>
    </row>
    <row r="156" spans="1:42" ht="15.75" hidden="1" x14ac:dyDescent="0.25">
      <c r="A156" s="256"/>
      <c r="B156" s="240">
        <f>Référentiel!C147</f>
        <v>0</v>
      </c>
      <c r="D156" s="242" t="str">
        <f>F156</f>
        <v xml:space="preserve"> </v>
      </c>
      <c r="E156" s="241"/>
      <c r="F156" s="243" t="str">
        <f>IFERROR(IF(G191="NON"," ",H156/G156),"")</f>
        <v xml:space="preserve"> </v>
      </c>
      <c r="G156" s="244">
        <f>SUM(G157:G171)</f>
        <v>0</v>
      </c>
      <c r="H156" s="245" t="str">
        <f>(IF(G191="NON"," ",(SUM(H157:H171))))</f>
        <v xml:space="preserve"> </v>
      </c>
      <c r="I156" s="242"/>
      <c r="J156" s="242" t="str">
        <f>L156</f>
        <v xml:space="preserve"> </v>
      </c>
      <c r="K156" s="241"/>
      <c r="L156" s="243" t="str">
        <f>IFERROR(IF(M191="NON"," ",N156/M156),"")</f>
        <v xml:space="preserve"> </v>
      </c>
      <c r="M156" s="244">
        <f>SUM(M157:M171)</f>
        <v>0</v>
      </c>
      <c r="N156" s="245" t="str">
        <f>(IF(M191="NON"," ",(SUM(N157:N171))))</f>
        <v xml:space="preserve"> </v>
      </c>
      <c r="O156" s="242"/>
      <c r="P156" s="242" t="str">
        <f>R156</f>
        <v xml:space="preserve"> </v>
      </c>
      <c r="Q156" s="241"/>
      <c r="R156" s="243" t="str">
        <f>IFERROR(IF(S191="NON"," ",T156/S156),"")</f>
        <v xml:space="preserve"> </v>
      </c>
      <c r="S156" s="244">
        <f>SUM(S157:S171)</f>
        <v>0</v>
      </c>
      <c r="T156" s="245" t="str">
        <f>(IF(S191="NON"," ",(SUM(T157:T171))))</f>
        <v xml:space="preserve"> </v>
      </c>
      <c r="U156" s="242"/>
      <c r="V156" s="242" t="str">
        <f>X156</f>
        <v xml:space="preserve"> </v>
      </c>
      <c r="W156" s="241"/>
      <c r="X156" s="243" t="str">
        <f>IFERROR(IF(Y191="NON"," ",Z156/Y156),"")</f>
        <v xml:space="preserve"> </v>
      </c>
      <c r="Y156" s="244">
        <f>SUM(Y157:Y171)</f>
        <v>0</v>
      </c>
      <c r="Z156" s="245" t="str">
        <f>(IF(Y191="NON"," ",(SUM(Z157:Z171))))</f>
        <v xml:space="preserve"> </v>
      </c>
      <c r="AA156" s="242"/>
      <c r="AB156" s="242" t="str">
        <f>AD156</f>
        <v xml:space="preserve"> </v>
      </c>
      <c r="AC156" s="241"/>
      <c r="AD156" s="243" t="str">
        <f>IFERROR(IF(AE191="NON"," ",AF156/AE156),"")</f>
        <v xml:space="preserve"> </v>
      </c>
      <c r="AE156" s="244">
        <f>SUM(AE157:AE171)</f>
        <v>0</v>
      </c>
      <c r="AF156" s="245" t="str">
        <f>(IF(AE191="NON"," ",(SUM(AF157:AF171))))</f>
        <v xml:space="preserve"> </v>
      </c>
      <c r="AG156" s="246"/>
      <c r="AH156" s="243" t="str">
        <f>IFERROR(AVERAGE(F156,L156,R156,X156,AD156),"")</f>
        <v/>
      </c>
      <c r="AI156" s="245" t="str">
        <f>IFERROR(AVERAGE(H156,N156,T156,Z156,AF156),"")</f>
        <v/>
      </c>
      <c r="AP156" s="197"/>
    </row>
    <row r="157" spans="1:42" ht="18" hidden="1" x14ac:dyDescent="0.25">
      <c r="B157" s="247">
        <f>Référentiel!C148</f>
        <v>0</v>
      </c>
      <c r="D157" s="242" t="str">
        <f t="shared" si="38"/>
        <v/>
      </c>
      <c r="E157" s="248"/>
      <c r="F157" s="249">
        <v>2</v>
      </c>
      <c r="G157" s="250">
        <f>IF(F157="NE","",Référentiel!I148)</f>
        <v>0</v>
      </c>
      <c r="H157" s="251" t="str">
        <f>IF(G191="NON","",IF(F157=F9,G157,IF(F157=#REF!,(G157/2),IF(F157=F11,0,IF(F157=F12,"",)))))</f>
        <v/>
      </c>
      <c r="I157" s="242"/>
      <c r="J157" s="242" t="str">
        <f t="shared" ref="J157:J172" si="43">IFERROR(N157/M157,"")</f>
        <v/>
      </c>
      <c r="K157" s="248"/>
      <c r="L157" s="249">
        <v>2</v>
      </c>
      <c r="M157" s="250">
        <f>IF(L157="NE","",Référentiel!I148)</f>
        <v>0</v>
      </c>
      <c r="N157" s="251" t="str">
        <f>IF(M191="NON","",IF(L157=F9,M157,IF(L157=#REF!,(M157/2),IF(L157=F11,0,IF(L157=F12,"",)))))</f>
        <v/>
      </c>
      <c r="O157" s="242"/>
      <c r="P157" s="242" t="str">
        <f t="shared" si="39"/>
        <v/>
      </c>
      <c r="Q157" s="248"/>
      <c r="R157" s="249">
        <v>2</v>
      </c>
      <c r="S157" s="250">
        <f>IF(R157="NE","",Référentiel!I148)</f>
        <v>0</v>
      </c>
      <c r="T157" s="251" t="str">
        <f>IF(S191="NON","",IF(R157=F9,S157,IF(R157=#REF!,(S157/2),IF(R157=F11,0,IF(R157=F12,"",)))))</f>
        <v/>
      </c>
      <c r="U157" s="252"/>
      <c r="V157" s="242" t="str">
        <f t="shared" si="40"/>
        <v/>
      </c>
      <c r="W157" s="248"/>
      <c r="X157" s="249">
        <v>2</v>
      </c>
      <c r="Y157" s="250">
        <f>IF(X157="NE","",Référentiel!I148)</f>
        <v>0</v>
      </c>
      <c r="Z157" s="251" t="str">
        <f>IF(Y191="NON","",IF(X157=F9,Y157,IF(X157=#REF!,(Y157/2),IF(X157=F11,0,IF(X157=F12,"",)))))</f>
        <v/>
      </c>
      <c r="AA157" s="242"/>
      <c r="AB157" s="242" t="str">
        <f t="shared" si="41"/>
        <v/>
      </c>
      <c r="AC157" s="248"/>
      <c r="AD157" s="249">
        <v>2</v>
      </c>
      <c r="AE157" s="250">
        <f>IF(AD157="NE","",Référentiel!I148)</f>
        <v>0</v>
      </c>
      <c r="AF157" s="251" t="str">
        <f>IF(AE191="NON","",IF(AD157=F9,AE157,IF(AD157=#REF!,(AE157/2),IF(AD157=F11,0,IF(AD157=F12,"",)))))</f>
        <v/>
      </c>
      <c r="AG157" s="253"/>
      <c r="AH157" s="254" t="str">
        <f>IFERROR(AVERAGE(H157,N157,T157,Z157,AF157),"")</f>
        <v/>
      </c>
      <c r="AI157" s="255" t="str">
        <f>IFERROR(AVERAGE(D157,J157,P157,V157,AB157),"")</f>
        <v/>
      </c>
      <c r="AP157" s="197"/>
    </row>
    <row r="158" spans="1:42" ht="18" hidden="1" x14ac:dyDescent="0.25">
      <c r="B158" s="247">
        <f>Référentiel!C149</f>
        <v>0</v>
      </c>
      <c r="D158" s="242" t="str">
        <f t="shared" si="38"/>
        <v/>
      </c>
      <c r="E158" s="248"/>
      <c r="F158" s="249">
        <v>2</v>
      </c>
      <c r="G158" s="250">
        <f>IF(F158="NE","",Référentiel!I149)</f>
        <v>0</v>
      </c>
      <c r="H158" s="251" t="str">
        <f>IF(G191="NON","",IF(F158=F9,G158,IF(F158=#REF!,(G158/2),IF(F158=F11,0,IF(F158=F12,"",)))))</f>
        <v/>
      </c>
      <c r="I158" s="242"/>
      <c r="J158" s="242" t="str">
        <f t="shared" si="43"/>
        <v/>
      </c>
      <c r="K158" s="248"/>
      <c r="L158" s="249">
        <v>2</v>
      </c>
      <c r="M158" s="250">
        <f>IF(L158="NE","",Référentiel!I149)</f>
        <v>0</v>
      </c>
      <c r="N158" s="251" t="str">
        <f>IF(M191="NON","",IF(L158=F9,M158,IF(L158=#REF!,(M158/2),IF(L158=F11,0,IF(L158=F12,"",)))))</f>
        <v/>
      </c>
      <c r="O158" s="242"/>
      <c r="P158" s="242" t="str">
        <f t="shared" si="39"/>
        <v/>
      </c>
      <c r="Q158" s="248"/>
      <c r="R158" s="249">
        <v>2</v>
      </c>
      <c r="S158" s="250">
        <f>IF(R158="NE","",Référentiel!I149)</f>
        <v>0</v>
      </c>
      <c r="T158" s="251" t="str">
        <f>IF(S191="NON","",IF(R158=F9,S158,IF(R158=#REF!,(S158/2),IF(R158=F11,0,IF(R158=F12,"",)))))</f>
        <v/>
      </c>
      <c r="U158" s="252"/>
      <c r="V158" s="242" t="str">
        <f t="shared" si="40"/>
        <v/>
      </c>
      <c r="W158" s="248"/>
      <c r="X158" s="249">
        <v>2</v>
      </c>
      <c r="Y158" s="250">
        <f>IF(X158="NE","",Référentiel!I149)</f>
        <v>0</v>
      </c>
      <c r="Z158" s="251" t="str">
        <f>IF(Y191="NON","",IF(X158=F9,Y158,IF(X158=#REF!,(Y158/2),IF(X158=F11,0,IF(X158=F12,"",)))))</f>
        <v/>
      </c>
      <c r="AA158" s="242"/>
      <c r="AB158" s="242" t="str">
        <f t="shared" si="41"/>
        <v/>
      </c>
      <c r="AC158" s="248"/>
      <c r="AD158" s="249">
        <v>2</v>
      </c>
      <c r="AE158" s="250">
        <f>IF(AD158="NE","",Référentiel!I149)</f>
        <v>0</v>
      </c>
      <c r="AF158" s="251" t="str">
        <f>IF(AE191="NON","",IF(AD158=F9,AE158,IF(AD158=#REF!,(AE158/2),IF(AD158=F11,0,IF(AD158=F12,"",)))))</f>
        <v/>
      </c>
      <c r="AG158" s="253"/>
      <c r="AH158" s="254" t="str">
        <f t="shared" ref="AH158:AH169" si="44">IFERROR(AVERAGE(H158,N158,T158,Z158,AF158),"")</f>
        <v/>
      </c>
      <c r="AI158" s="255" t="str">
        <f t="shared" ref="AI158:AI171" si="45">IFERROR(AVERAGE(D158,J158,P158,V158,AB158),"")</f>
        <v/>
      </c>
      <c r="AP158" s="197"/>
    </row>
    <row r="159" spans="1:42" ht="18" hidden="1" x14ac:dyDescent="0.25">
      <c r="B159" s="247">
        <f>Référentiel!C150</f>
        <v>0</v>
      </c>
      <c r="D159" s="242" t="str">
        <f t="shared" si="38"/>
        <v/>
      </c>
      <c r="E159" s="248"/>
      <c r="F159" s="249">
        <v>2</v>
      </c>
      <c r="G159" s="250">
        <f>IF(F159="NE","",Référentiel!I150)</f>
        <v>0</v>
      </c>
      <c r="H159" s="251" t="str">
        <f>IF(G191="NON","",IF(F159=F9,G159,IF(F159=#REF!,(G159/2),IF(F159=F11,0,IF(F159=F12,"",)))))</f>
        <v/>
      </c>
      <c r="I159" s="242"/>
      <c r="J159" s="242" t="str">
        <f t="shared" si="43"/>
        <v/>
      </c>
      <c r="K159" s="248"/>
      <c r="L159" s="249">
        <v>2</v>
      </c>
      <c r="M159" s="250">
        <f>IF(L159="NE","",Référentiel!I150)</f>
        <v>0</v>
      </c>
      <c r="N159" s="251" t="str">
        <f>IF(M191="NON","",IF(L159=F9,M159,IF(L159=#REF!,(M159/2),IF(L159=F11,0,IF(L159=F12,"",)))))</f>
        <v/>
      </c>
      <c r="O159" s="242"/>
      <c r="P159" s="242" t="str">
        <f t="shared" si="39"/>
        <v/>
      </c>
      <c r="Q159" s="248"/>
      <c r="R159" s="249">
        <v>2</v>
      </c>
      <c r="S159" s="250">
        <f>IF(R159="NE","",Référentiel!I150)</f>
        <v>0</v>
      </c>
      <c r="T159" s="251" t="str">
        <f>IF(S191="NON","",IF(R159=F9,S159,IF(R159=#REF!,(S159/2),IF(R159=F11,0,IF(R159=F12,"",)))))</f>
        <v/>
      </c>
      <c r="U159" s="252"/>
      <c r="V159" s="242" t="str">
        <f t="shared" si="40"/>
        <v/>
      </c>
      <c r="W159" s="248"/>
      <c r="X159" s="249">
        <v>2</v>
      </c>
      <c r="Y159" s="250">
        <f>IF(X159="NE","",Référentiel!I150)</f>
        <v>0</v>
      </c>
      <c r="Z159" s="251" t="str">
        <f>IF(Y191="NON","",IF(X159=F9,Y159,IF(X159=#REF!,(Y159/2),IF(X159=F11,0,IF(X159=F12,"",)))))</f>
        <v/>
      </c>
      <c r="AA159" s="242"/>
      <c r="AB159" s="242" t="str">
        <f t="shared" si="41"/>
        <v/>
      </c>
      <c r="AC159" s="248"/>
      <c r="AD159" s="249">
        <v>2</v>
      </c>
      <c r="AE159" s="250">
        <f>IF(AD159="NE","",Référentiel!I150)</f>
        <v>0</v>
      </c>
      <c r="AF159" s="251" t="str">
        <f>IF(AE191="NON","",IF(AD159=F9,AE159,IF(AD159=#REF!,(AE159/2),IF(AD159=F11,0,IF(AD159=F12,"",)))))</f>
        <v/>
      </c>
      <c r="AG159" s="253"/>
      <c r="AH159" s="254" t="str">
        <f t="shared" si="44"/>
        <v/>
      </c>
      <c r="AI159" s="255" t="str">
        <f t="shared" si="45"/>
        <v/>
      </c>
      <c r="AP159" s="197"/>
    </row>
    <row r="160" spans="1:42" ht="18" hidden="1" x14ac:dyDescent="0.25">
      <c r="B160" s="247">
        <f>Référentiel!C151</f>
        <v>0</v>
      </c>
      <c r="D160" s="242" t="str">
        <f t="shared" si="38"/>
        <v/>
      </c>
      <c r="E160" s="248"/>
      <c r="F160" s="249">
        <v>2</v>
      </c>
      <c r="G160" s="250">
        <f>IF(F160="NE","",Référentiel!I151)</f>
        <v>0</v>
      </c>
      <c r="H160" s="251" t="str">
        <f>IF(G191="NON","",IF(F160=F9,G160,IF(F160=#REF!,(G160/2),IF(F160=F11,0,IF(F160=F12,"",)))))</f>
        <v/>
      </c>
      <c r="I160" s="242"/>
      <c r="J160" s="242" t="str">
        <f t="shared" si="43"/>
        <v/>
      </c>
      <c r="K160" s="248"/>
      <c r="L160" s="249">
        <v>2</v>
      </c>
      <c r="M160" s="250">
        <f>IF(L160="NE","",Référentiel!I151)</f>
        <v>0</v>
      </c>
      <c r="N160" s="251" t="str">
        <f>IF(M191="NON","",IF(L160=F9,M160,IF(L160=#REF!,(M160/2),IF(L160=F11,0,IF(L160=F12,"",)))))</f>
        <v/>
      </c>
      <c r="O160" s="242"/>
      <c r="P160" s="242" t="str">
        <f t="shared" si="39"/>
        <v/>
      </c>
      <c r="Q160" s="248"/>
      <c r="R160" s="249">
        <v>2</v>
      </c>
      <c r="S160" s="250">
        <f>IF(R160="NE","",Référentiel!I151)</f>
        <v>0</v>
      </c>
      <c r="T160" s="251" t="str">
        <f>IF(S191="NON","",IF(R160=F9,S160,IF(R160=#REF!,(S160/2),IF(R160=F11,0,IF(R160=F12,"",)))))</f>
        <v/>
      </c>
      <c r="U160" s="252"/>
      <c r="V160" s="242" t="str">
        <f t="shared" si="40"/>
        <v/>
      </c>
      <c r="W160" s="248"/>
      <c r="X160" s="249">
        <v>2</v>
      </c>
      <c r="Y160" s="250">
        <f>IF(X160="NE","",Référentiel!I151)</f>
        <v>0</v>
      </c>
      <c r="Z160" s="251" t="str">
        <f>IF(Y191="NON","",IF(X160=F9,Y160,IF(X160=#REF!,(Y160/2),IF(X160=F11,0,IF(X160=F12,"",)))))</f>
        <v/>
      </c>
      <c r="AA160" s="242"/>
      <c r="AB160" s="242" t="str">
        <f t="shared" si="41"/>
        <v/>
      </c>
      <c r="AC160" s="248"/>
      <c r="AD160" s="249">
        <v>2</v>
      </c>
      <c r="AE160" s="250">
        <f>IF(AD160="NE","",Référentiel!I151)</f>
        <v>0</v>
      </c>
      <c r="AF160" s="251" t="str">
        <f>IF(AE191="NON","",IF(AD160=F9,AE160,IF(AD160=#REF!,(AE160/2),IF(AD160=F11,0,IF(AD160=F12,"",)))))</f>
        <v/>
      </c>
      <c r="AG160" s="253"/>
      <c r="AH160" s="254" t="str">
        <f t="shared" si="44"/>
        <v/>
      </c>
      <c r="AI160" s="255" t="str">
        <f t="shared" si="45"/>
        <v/>
      </c>
      <c r="AP160" s="197"/>
    </row>
    <row r="161" spans="1:42" ht="18" hidden="1" x14ac:dyDescent="0.25">
      <c r="B161" s="247">
        <f>Référentiel!C152</f>
        <v>0</v>
      </c>
      <c r="D161" s="242" t="str">
        <f t="shared" si="38"/>
        <v/>
      </c>
      <c r="E161" s="248"/>
      <c r="F161" s="249">
        <v>2</v>
      </c>
      <c r="G161" s="250">
        <f>IF(F161="NE","",Référentiel!I152)</f>
        <v>0</v>
      </c>
      <c r="H161" s="251" t="str">
        <f>IF(G191="NON","",IF(F161=F9,G161,IF(F161=#REF!,(G161/2),IF(F161=F11,0,IF(F161=F12,"",)))))</f>
        <v/>
      </c>
      <c r="I161" s="242"/>
      <c r="J161" s="242" t="str">
        <f t="shared" si="43"/>
        <v/>
      </c>
      <c r="K161" s="248"/>
      <c r="L161" s="249">
        <v>2</v>
      </c>
      <c r="M161" s="250">
        <f>IF(L161="NE","",Référentiel!I152)</f>
        <v>0</v>
      </c>
      <c r="N161" s="251" t="str">
        <f>IF(M191="NON","",IF(L161=F9,M161,IF(L161=#REF!,(M161/2),IF(L161=F11,0,IF(L161=F12,"",)))))</f>
        <v/>
      </c>
      <c r="O161" s="242"/>
      <c r="P161" s="242" t="str">
        <f t="shared" si="39"/>
        <v/>
      </c>
      <c r="Q161" s="248"/>
      <c r="R161" s="249">
        <v>2</v>
      </c>
      <c r="S161" s="250">
        <f>IF(R161="NE","",Référentiel!I152)</f>
        <v>0</v>
      </c>
      <c r="T161" s="251" t="str">
        <f>IF(S191="NON","",IF(R161=F9,S161,IF(R161=#REF!,(S161/2),IF(R161=F11,0,IF(R161=F12,"",)))))</f>
        <v/>
      </c>
      <c r="U161" s="252"/>
      <c r="V161" s="242" t="str">
        <f t="shared" si="40"/>
        <v/>
      </c>
      <c r="W161" s="248"/>
      <c r="X161" s="249">
        <v>2</v>
      </c>
      <c r="Y161" s="250">
        <f>IF(X161="NE","",Référentiel!I152)</f>
        <v>0</v>
      </c>
      <c r="Z161" s="251" t="str">
        <f>IF(Y191="NON","",IF(X161=F9,Y161,IF(X161=#REF!,(Y161/2),IF(X161=F11,0,IF(X161=F12,"",)))))</f>
        <v/>
      </c>
      <c r="AA161" s="242"/>
      <c r="AB161" s="242" t="str">
        <f t="shared" si="41"/>
        <v/>
      </c>
      <c r="AC161" s="248"/>
      <c r="AD161" s="249">
        <v>2</v>
      </c>
      <c r="AE161" s="250">
        <f>IF(AD161="NE","",Référentiel!I152)</f>
        <v>0</v>
      </c>
      <c r="AF161" s="251" t="str">
        <f>IF(AE191="NON","",IF(AD161=F9,AE161,IF(AD161=#REF!,(AE161/2),IF(AD161=F11,0,IF(AD161=F12,"",)))))</f>
        <v/>
      </c>
      <c r="AG161" s="253"/>
      <c r="AH161" s="254" t="str">
        <f t="shared" si="44"/>
        <v/>
      </c>
      <c r="AI161" s="255" t="str">
        <f t="shared" si="45"/>
        <v/>
      </c>
      <c r="AP161" s="197"/>
    </row>
    <row r="162" spans="1:42" ht="18" hidden="1" x14ac:dyDescent="0.25">
      <c r="B162" s="247">
        <f>Référentiel!C153</f>
        <v>0</v>
      </c>
      <c r="D162" s="242" t="str">
        <f t="shared" si="38"/>
        <v/>
      </c>
      <c r="E162" s="248"/>
      <c r="F162" s="249">
        <v>2</v>
      </c>
      <c r="G162" s="250">
        <f>IF(F162="NE","",Référentiel!I153)</f>
        <v>0</v>
      </c>
      <c r="H162" s="251" t="str">
        <f>IF(G191="NON","",IF(F162=F9,G162,IF(F162=#REF!,(G162/2),IF(F162=F11,0,IF(F162=F12,"",)))))</f>
        <v/>
      </c>
      <c r="I162" s="242"/>
      <c r="J162" s="242" t="str">
        <f t="shared" si="43"/>
        <v/>
      </c>
      <c r="K162" s="248"/>
      <c r="L162" s="249">
        <v>2</v>
      </c>
      <c r="M162" s="250">
        <f>IF(L162="NE","",Référentiel!I153)</f>
        <v>0</v>
      </c>
      <c r="N162" s="251" t="str">
        <f>IF(M191="NON","",IF(L162=F9,M162,IF(L162=#REF!,(M162/2),IF(L162=F11,0,IF(L162=F12,"",)))))</f>
        <v/>
      </c>
      <c r="O162" s="242"/>
      <c r="P162" s="242" t="str">
        <f t="shared" si="39"/>
        <v/>
      </c>
      <c r="Q162" s="248"/>
      <c r="R162" s="249">
        <v>2</v>
      </c>
      <c r="S162" s="250">
        <f>IF(R162="NE","",Référentiel!I153)</f>
        <v>0</v>
      </c>
      <c r="T162" s="251" t="str">
        <f>IF(S191="NON","",IF(R162=F9,S162,IF(R162=#REF!,(S162/2),IF(R162=F11,0,IF(R162=F12,"",)))))</f>
        <v/>
      </c>
      <c r="U162" s="252"/>
      <c r="V162" s="242" t="str">
        <f t="shared" si="40"/>
        <v/>
      </c>
      <c r="W162" s="248"/>
      <c r="X162" s="249">
        <v>2</v>
      </c>
      <c r="Y162" s="250">
        <f>IF(X162="NE","",Référentiel!I153)</f>
        <v>0</v>
      </c>
      <c r="Z162" s="251" t="str">
        <f>IF(Y191="NON","",IF(X162=F9,Y162,IF(X162=#REF!,(Y162/2),IF(X162=F11,0,IF(X162=F12,"",)))))</f>
        <v/>
      </c>
      <c r="AA162" s="242"/>
      <c r="AB162" s="242" t="str">
        <f t="shared" si="41"/>
        <v/>
      </c>
      <c r="AC162" s="248"/>
      <c r="AD162" s="249">
        <v>2</v>
      </c>
      <c r="AE162" s="250">
        <f>IF(AD162="NE","",Référentiel!I153)</f>
        <v>0</v>
      </c>
      <c r="AF162" s="251" t="str">
        <f>IF(AE191="NON","",IF(AD162=F9,AE162,IF(AD162=#REF!,(AE162/2),IF(AD162=F11,0,IF(AD162=F12,"",)))))</f>
        <v/>
      </c>
      <c r="AG162" s="253"/>
      <c r="AH162" s="254" t="str">
        <f t="shared" si="44"/>
        <v/>
      </c>
      <c r="AI162" s="255" t="str">
        <f t="shared" si="45"/>
        <v/>
      </c>
      <c r="AP162" s="197"/>
    </row>
    <row r="163" spans="1:42" ht="18" hidden="1" x14ac:dyDescent="0.25">
      <c r="B163" s="247">
        <f>Référentiel!C154</f>
        <v>0</v>
      </c>
      <c r="D163" s="242" t="str">
        <f t="shared" si="38"/>
        <v/>
      </c>
      <c r="E163" s="248"/>
      <c r="F163" s="249">
        <v>2</v>
      </c>
      <c r="G163" s="250">
        <f>IF(F163="NE","",Référentiel!I154)</f>
        <v>0</v>
      </c>
      <c r="H163" s="251" t="str">
        <f>IF(G191="NON","",IF(F163=F9,G163,IF(F163=#REF!,(G163/2),IF(F163=F11,0,IF(F163=F12,"",)))))</f>
        <v/>
      </c>
      <c r="I163" s="242"/>
      <c r="J163" s="242" t="str">
        <f t="shared" si="43"/>
        <v/>
      </c>
      <c r="K163" s="248"/>
      <c r="L163" s="249">
        <v>2</v>
      </c>
      <c r="M163" s="250">
        <f>IF(L163="NE","",Référentiel!I154)</f>
        <v>0</v>
      </c>
      <c r="N163" s="251" t="str">
        <f>IF(M191="NON","",IF(L163=F9,M163,IF(L163=#REF!,(M163/2),IF(L163=F11,0,IF(L163=F12,"",)))))</f>
        <v/>
      </c>
      <c r="O163" s="242"/>
      <c r="P163" s="242" t="str">
        <f t="shared" si="39"/>
        <v/>
      </c>
      <c r="Q163" s="248"/>
      <c r="R163" s="249">
        <v>2</v>
      </c>
      <c r="S163" s="250">
        <f>IF(R163="NE","",Référentiel!I154)</f>
        <v>0</v>
      </c>
      <c r="T163" s="251" t="str">
        <f>IF(S191="NON","",IF(R163=F9,S163,IF(R163=#REF!,(S163/2),IF(R163=F11,0,IF(R163=F12,"",)))))</f>
        <v/>
      </c>
      <c r="U163" s="252"/>
      <c r="V163" s="242" t="str">
        <f t="shared" si="40"/>
        <v/>
      </c>
      <c r="W163" s="248"/>
      <c r="X163" s="249">
        <v>2</v>
      </c>
      <c r="Y163" s="250">
        <f>IF(X163="NE","",Référentiel!I154)</f>
        <v>0</v>
      </c>
      <c r="Z163" s="251" t="str">
        <f>IF(Y191="NON","",IF(X163=F9,Y163,IF(X163=#REF!,(Y163/2),IF(X163=F11,0,IF(X163=F12,"",)))))</f>
        <v/>
      </c>
      <c r="AA163" s="242"/>
      <c r="AB163" s="242" t="str">
        <f t="shared" si="41"/>
        <v/>
      </c>
      <c r="AC163" s="248"/>
      <c r="AD163" s="249">
        <v>2</v>
      </c>
      <c r="AE163" s="250">
        <f>IF(AD163="NE","",Référentiel!I154)</f>
        <v>0</v>
      </c>
      <c r="AF163" s="251" t="str">
        <f>IF(AE191="NON","",IF(AD163=F9,AE163,IF(AD163=#REF!,(AE163/2),IF(AD163=F11,0,IF(AD163=F12,"",)))))</f>
        <v/>
      </c>
      <c r="AG163" s="253"/>
      <c r="AH163" s="254" t="str">
        <f t="shared" si="44"/>
        <v/>
      </c>
      <c r="AI163" s="255" t="str">
        <f t="shared" si="45"/>
        <v/>
      </c>
      <c r="AP163" s="197"/>
    </row>
    <row r="164" spans="1:42" ht="18" hidden="1" x14ac:dyDescent="0.25">
      <c r="B164" s="247">
        <f>Référentiel!C155</f>
        <v>0</v>
      </c>
      <c r="D164" s="242" t="str">
        <f t="shared" si="38"/>
        <v/>
      </c>
      <c r="E164" s="248"/>
      <c r="F164" s="249">
        <v>2</v>
      </c>
      <c r="G164" s="250">
        <f>IF(F164="NE","",Référentiel!I155)</f>
        <v>0</v>
      </c>
      <c r="H164" s="251" t="str">
        <f>IF(G191="NON","",IF(F164=F9,G164,IF(F164=#REF!,(G164/2),IF(F164=F11,0,IF(F164=F12,"",)))))</f>
        <v/>
      </c>
      <c r="I164" s="242"/>
      <c r="J164" s="242" t="str">
        <f t="shared" si="43"/>
        <v/>
      </c>
      <c r="K164" s="248"/>
      <c r="L164" s="249">
        <v>2</v>
      </c>
      <c r="M164" s="250">
        <f>IF(L164="NE","",Référentiel!I155)</f>
        <v>0</v>
      </c>
      <c r="N164" s="251" t="str">
        <f>IF(M191="NON","",IF(L164=F9,M164,IF(L164=#REF!,(M164/2),IF(L164=F11,0,IF(L164=F12,"",)))))</f>
        <v/>
      </c>
      <c r="O164" s="242"/>
      <c r="P164" s="242" t="str">
        <f t="shared" si="39"/>
        <v/>
      </c>
      <c r="Q164" s="248"/>
      <c r="R164" s="249">
        <v>2</v>
      </c>
      <c r="S164" s="250">
        <f>IF(R164="NE","",Référentiel!I155)</f>
        <v>0</v>
      </c>
      <c r="T164" s="251" t="str">
        <f>IF(S191="NON","",IF(R164=F9,S164,IF(R164=#REF!,(S164/2),IF(R164=F11,0,IF(R164=F12,"",)))))</f>
        <v/>
      </c>
      <c r="U164" s="252"/>
      <c r="V164" s="242" t="str">
        <f t="shared" si="40"/>
        <v/>
      </c>
      <c r="W164" s="248"/>
      <c r="X164" s="249">
        <v>2</v>
      </c>
      <c r="Y164" s="250">
        <f>IF(X164="NE","",Référentiel!I155)</f>
        <v>0</v>
      </c>
      <c r="Z164" s="251" t="str">
        <f>IF(Y191="NON","",IF(X164=F9,Y164,IF(X164=#REF!,(Y164/2),IF(X164=F11,0,IF(X164=F12,"",)))))</f>
        <v/>
      </c>
      <c r="AA164" s="242"/>
      <c r="AB164" s="242" t="str">
        <f t="shared" si="41"/>
        <v/>
      </c>
      <c r="AC164" s="248"/>
      <c r="AD164" s="249">
        <v>2</v>
      </c>
      <c r="AE164" s="250">
        <f>IF(AD164="NE","",Référentiel!I155)</f>
        <v>0</v>
      </c>
      <c r="AF164" s="251" t="str">
        <f>IF(AE191="NON","",IF(AD164=F9,AE164,IF(AD164=#REF!,(AE164/2),IF(AD164=F11,0,IF(AD164=F12,"",)))))</f>
        <v/>
      </c>
      <c r="AG164" s="253"/>
      <c r="AH164" s="254" t="str">
        <f t="shared" si="44"/>
        <v/>
      </c>
      <c r="AI164" s="255" t="str">
        <f>IFERROR(AVERAGE(D164,J164,P164,V164,AB164),"")</f>
        <v/>
      </c>
      <c r="AP164" s="197"/>
    </row>
    <row r="165" spans="1:42" ht="18" hidden="1" x14ac:dyDescent="0.25">
      <c r="B165" s="247">
        <f>Référentiel!C156</f>
        <v>0</v>
      </c>
      <c r="D165" s="242" t="str">
        <f t="shared" si="38"/>
        <v/>
      </c>
      <c r="E165" s="248"/>
      <c r="F165" s="249">
        <v>2</v>
      </c>
      <c r="G165" s="250">
        <f>IF(F165="NE","",Référentiel!I156)</f>
        <v>0</v>
      </c>
      <c r="H165" s="251" t="str">
        <f>IF(G191="NON","",IF(F165=F9,G165,IF(F165=#REF!,(G165/2),IF(F165=F11,0,IF(F165=F12,"",)))))</f>
        <v/>
      </c>
      <c r="I165" s="242"/>
      <c r="J165" s="242" t="str">
        <f t="shared" si="43"/>
        <v/>
      </c>
      <c r="K165" s="248"/>
      <c r="L165" s="249">
        <v>2</v>
      </c>
      <c r="M165" s="250">
        <f>IF(L165="NE","",Référentiel!I156)</f>
        <v>0</v>
      </c>
      <c r="N165" s="251" t="str">
        <f>IF(M191="NON","",IF(L165=F9,M165,IF(L165=#REF!,(M165/2),IF(L165=F11,0,IF(L165=F12,"",)))))</f>
        <v/>
      </c>
      <c r="O165" s="242"/>
      <c r="P165" s="242" t="str">
        <f t="shared" si="39"/>
        <v/>
      </c>
      <c r="Q165" s="248"/>
      <c r="R165" s="249">
        <v>2</v>
      </c>
      <c r="S165" s="250">
        <f>IF(R165="NE","",Référentiel!I156)</f>
        <v>0</v>
      </c>
      <c r="T165" s="251" t="str">
        <f>IF(S191="NON","",IF(R165=F9,S165,IF(R165=#REF!,(S165/2),IF(R165=F11,0,IF(R165=F12,"",)))))</f>
        <v/>
      </c>
      <c r="U165" s="252"/>
      <c r="V165" s="242" t="str">
        <f t="shared" si="40"/>
        <v/>
      </c>
      <c r="W165" s="248"/>
      <c r="X165" s="249">
        <v>2</v>
      </c>
      <c r="Y165" s="250">
        <f>IF(X165="NE","",Référentiel!I156)</f>
        <v>0</v>
      </c>
      <c r="Z165" s="251" t="str">
        <f>IF(Y191="NON","",IF(X165=F9,Y165,IF(X165=#REF!,(Y165/2),IF(X165=F11,0,IF(X165=F12,"",)))))</f>
        <v/>
      </c>
      <c r="AA165" s="242"/>
      <c r="AB165" s="242" t="str">
        <f t="shared" si="41"/>
        <v/>
      </c>
      <c r="AC165" s="248"/>
      <c r="AD165" s="249">
        <v>2</v>
      </c>
      <c r="AE165" s="250">
        <f>IF(AD165="NE","",Référentiel!I156)</f>
        <v>0</v>
      </c>
      <c r="AF165" s="251" t="str">
        <f>IF(AE191="NON","",IF(AD165=F9,AE165,IF(AD165=#REF!,(AE165/2),IF(AD165=F11,0,IF(AD165=F12,"",)))))</f>
        <v/>
      </c>
      <c r="AG165" s="253"/>
      <c r="AH165" s="254" t="str">
        <f t="shared" si="44"/>
        <v/>
      </c>
      <c r="AI165" s="255" t="str">
        <f t="shared" si="45"/>
        <v/>
      </c>
      <c r="AP165" s="197"/>
    </row>
    <row r="166" spans="1:42" ht="18" hidden="1" x14ac:dyDescent="0.25">
      <c r="B166" s="247">
        <f>Référentiel!C157</f>
        <v>0</v>
      </c>
      <c r="D166" s="242" t="str">
        <f t="shared" si="38"/>
        <v/>
      </c>
      <c r="E166" s="248"/>
      <c r="F166" s="249">
        <v>2</v>
      </c>
      <c r="G166" s="250">
        <f>IF(F166="NE","",Référentiel!I157)</f>
        <v>0</v>
      </c>
      <c r="H166" s="251" t="str">
        <f>IF(G191="NON","",IF(F166=F9,G166,IF(F166=#REF!,(G166/2),IF(F166=F11,0,IF(F166=F12,"",)))))</f>
        <v/>
      </c>
      <c r="I166" s="242"/>
      <c r="J166" s="242" t="str">
        <f t="shared" si="43"/>
        <v/>
      </c>
      <c r="K166" s="248"/>
      <c r="L166" s="249">
        <v>2</v>
      </c>
      <c r="M166" s="250">
        <f>IF(L166="NE","",Référentiel!I157)</f>
        <v>0</v>
      </c>
      <c r="N166" s="251" t="str">
        <f>IF(M191="NON","",IF(L166=F9,M166,IF(L166=#REF!,(M166/2),IF(L166=F11,0,IF(L166=F12,"",)))))</f>
        <v/>
      </c>
      <c r="O166" s="242"/>
      <c r="P166" s="242" t="str">
        <f t="shared" si="39"/>
        <v/>
      </c>
      <c r="Q166" s="248"/>
      <c r="R166" s="249">
        <v>2</v>
      </c>
      <c r="S166" s="250">
        <f>IF(R166="NE","",Référentiel!I157)</f>
        <v>0</v>
      </c>
      <c r="T166" s="251" t="str">
        <f>IF(S191="NON","",IF(R166=F9,S166,IF(R166=#REF!,(S166/2),IF(R166=F11,0,IF(R166=F12,"",)))))</f>
        <v/>
      </c>
      <c r="U166" s="252"/>
      <c r="V166" s="242" t="str">
        <f t="shared" si="40"/>
        <v/>
      </c>
      <c r="W166" s="248"/>
      <c r="X166" s="249">
        <v>2</v>
      </c>
      <c r="Y166" s="250">
        <f>IF(X166="NE","",Référentiel!I157)</f>
        <v>0</v>
      </c>
      <c r="Z166" s="251" t="str">
        <f>IF(Y191="NON","",IF(X166=F9,Y166,IF(X166=#REF!,(Y166/2),IF(X166=F11,0,IF(X166=F12,"",)))))</f>
        <v/>
      </c>
      <c r="AA166" s="242"/>
      <c r="AB166" s="242" t="str">
        <f t="shared" si="41"/>
        <v/>
      </c>
      <c r="AC166" s="248"/>
      <c r="AD166" s="249">
        <v>2</v>
      </c>
      <c r="AE166" s="250">
        <f>IF(AD166="NE","",Référentiel!I157)</f>
        <v>0</v>
      </c>
      <c r="AF166" s="251" t="str">
        <f>IF(AE191="NON","",IF(AD166=F9,AE166,IF(AD166=#REF!,(AE166/2),IF(AD166=F11,0,IF(AD166=F12,"",)))))</f>
        <v/>
      </c>
      <c r="AG166" s="253"/>
      <c r="AH166" s="254" t="str">
        <f t="shared" si="44"/>
        <v/>
      </c>
      <c r="AI166" s="255" t="str">
        <f t="shared" si="45"/>
        <v/>
      </c>
      <c r="AP166" s="197"/>
    </row>
    <row r="167" spans="1:42" ht="18" hidden="1" x14ac:dyDescent="0.25">
      <c r="B167" s="247">
        <f>Référentiel!C158</f>
        <v>0</v>
      </c>
      <c r="D167" s="242" t="str">
        <f t="shared" si="38"/>
        <v/>
      </c>
      <c r="E167" s="248"/>
      <c r="F167" s="249">
        <v>2</v>
      </c>
      <c r="G167" s="250">
        <f>IF(F167="NE","",Référentiel!I158)</f>
        <v>0</v>
      </c>
      <c r="H167" s="251" t="str">
        <f>IF(G191="NON","",IF(F167=F9,G167,IF(F167=#REF!,(G167/2),IF(F167=F11,0,IF(F167=F12,"",)))))</f>
        <v/>
      </c>
      <c r="I167" s="242"/>
      <c r="J167" s="242" t="str">
        <f t="shared" si="43"/>
        <v/>
      </c>
      <c r="K167" s="248"/>
      <c r="L167" s="249">
        <v>2</v>
      </c>
      <c r="M167" s="250">
        <f>IF(L167="NE","",Référentiel!I158)</f>
        <v>0</v>
      </c>
      <c r="N167" s="251" t="str">
        <f>IF(M191="NON","",IF(L167=F9,M167,IF(L167=#REF!,(M167/2),IF(L167=F11,0,IF(L167=F12,"",)))))</f>
        <v/>
      </c>
      <c r="O167" s="242"/>
      <c r="P167" s="242" t="str">
        <f t="shared" si="39"/>
        <v/>
      </c>
      <c r="Q167" s="248"/>
      <c r="R167" s="249">
        <v>2</v>
      </c>
      <c r="S167" s="250">
        <f>IF(R167="NE","",Référentiel!I158)</f>
        <v>0</v>
      </c>
      <c r="T167" s="251" t="str">
        <f>IF(S191="NON","",IF(R167=F9,S167,IF(R167=#REF!,(S167/2),IF(R167=F11,0,IF(R167=F12,"",)))))</f>
        <v/>
      </c>
      <c r="U167" s="252"/>
      <c r="V167" s="242" t="str">
        <f t="shared" si="40"/>
        <v/>
      </c>
      <c r="W167" s="248"/>
      <c r="X167" s="249">
        <v>2</v>
      </c>
      <c r="Y167" s="250">
        <f>IF(X167="NE","",Référentiel!I158)</f>
        <v>0</v>
      </c>
      <c r="Z167" s="251" t="str">
        <f>IF(Y191="NON","",IF(X167=F9,Y167,IF(X167=#REF!,(Y167/2),IF(X167=F11,0,IF(X167=F12,"",)))))</f>
        <v/>
      </c>
      <c r="AA167" s="242"/>
      <c r="AB167" s="242" t="str">
        <f t="shared" si="41"/>
        <v/>
      </c>
      <c r="AC167" s="248"/>
      <c r="AD167" s="249">
        <v>2</v>
      </c>
      <c r="AE167" s="250">
        <f>IF(AD167="NE","",Référentiel!I158)</f>
        <v>0</v>
      </c>
      <c r="AF167" s="251" t="str">
        <f>IF(AE191="NON","",IF(AD167=F9,AE167,IF(AD167=#REF!,(AE167/2),IF(AD167=F11,0,IF(AD167=F12,"",)))))</f>
        <v/>
      </c>
      <c r="AG167" s="253"/>
      <c r="AH167" s="254" t="str">
        <f t="shared" si="44"/>
        <v/>
      </c>
      <c r="AI167" s="255" t="str">
        <f t="shared" si="45"/>
        <v/>
      </c>
      <c r="AP167" s="197"/>
    </row>
    <row r="168" spans="1:42" ht="18" hidden="1" x14ac:dyDescent="0.25">
      <c r="B168" s="247">
        <f>Référentiel!C159</f>
        <v>0</v>
      </c>
      <c r="D168" s="242" t="str">
        <f t="shared" si="38"/>
        <v/>
      </c>
      <c r="E168" s="248"/>
      <c r="F168" s="249">
        <v>2</v>
      </c>
      <c r="G168" s="250">
        <f>IF(F168="NE","",Référentiel!I159)</f>
        <v>0</v>
      </c>
      <c r="H168" s="251" t="str">
        <f>IF(G191="NON","",IF(F168=F9,G168,IF(F168=#REF!,(G168/2),IF(F168=F11,0,IF(F168=F12,"",)))))</f>
        <v/>
      </c>
      <c r="I168" s="242"/>
      <c r="J168" s="242" t="str">
        <f t="shared" si="43"/>
        <v/>
      </c>
      <c r="K168" s="248"/>
      <c r="L168" s="249">
        <v>2</v>
      </c>
      <c r="M168" s="250">
        <f>IF(L168="NE","",Référentiel!I159)</f>
        <v>0</v>
      </c>
      <c r="N168" s="251" t="str">
        <f>IF(M191="NON","",IF(L168=F9,M168,IF(L168=#REF!,(M168/2),IF(L168=F11,0,IF(L168=F12,"",)))))</f>
        <v/>
      </c>
      <c r="O168" s="242"/>
      <c r="P168" s="242" t="str">
        <f t="shared" si="39"/>
        <v/>
      </c>
      <c r="Q168" s="248"/>
      <c r="R168" s="249">
        <v>2</v>
      </c>
      <c r="S168" s="250">
        <f>IF(R168="NE","",Référentiel!I159)</f>
        <v>0</v>
      </c>
      <c r="T168" s="251" t="str">
        <f>IF(S191="NON","",IF(R168=F9,S168,IF(R168=#REF!,(S168/2),IF(R168=F11,0,IF(R168=F12,"",)))))</f>
        <v/>
      </c>
      <c r="U168" s="252"/>
      <c r="V168" s="242" t="str">
        <f t="shared" si="40"/>
        <v/>
      </c>
      <c r="W168" s="248"/>
      <c r="X168" s="249">
        <v>2</v>
      </c>
      <c r="Y168" s="250">
        <f>IF(X168="NE","",Référentiel!I159)</f>
        <v>0</v>
      </c>
      <c r="Z168" s="251" t="str">
        <f>IF(Y191="NON","",IF(X168=F9,Y168,IF(X168=#REF!,(Y168/2),IF(X168=F11,0,IF(X168=F12,"",)))))</f>
        <v/>
      </c>
      <c r="AA168" s="242"/>
      <c r="AB168" s="242" t="str">
        <f t="shared" si="41"/>
        <v/>
      </c>
      <c r="AC168" s="248"/>
      <c r="AD168" s="249">
        <v>2</v>
      </c>
      <c r="AE168" s="250">
        <f>IF(AD168="NE","",Référentiel!I159)</f>
        <v>0</v>
      </c>
      <c r="AF168" s="251" t="str">
        <f>IF(AE191="NON","",IF(AD168=F9,AE168,IF(AD168=#REF!,(AE168/2),IF(AD168=F11,0,IF(AD168=F12,"",)))))</f>
        <v/>
      </c>
      <c r="AG168" s="253"/>
      <c r="AH168" s="254" t="str">
        <f t="shared" si="44"/>
        <v/>
      </c>
      <c r="AI168" s="255" t="str">
        <f t="shared" si="45"/>
        <v/>
      </c>
      <c r="AP168" s="197"/>
    </row>
    <row r="169" spans="1:42" ht="18" hidden="1" x14ac:dyDescent="0.25">
      <c r="B169" s="247">
        <f>Référentiel!C160</f>
        <v>0</v>
      </c>
      <c r="D169" s="242" t="str">
        <f t="shared" si="38"/>
        <v/>
      </c>
      <c r="E169" s="248"/>
      <c r="F169" s="249">
        <v>2</v>
      </c>
      <c r="G169" s="250">
        <f>IF(F169="NE","",Référentiel!I160)</f>
        <v>0</v>
      </c>
      <c r="H169" s="251" t="str">
        <f>IF(G191="NON","",IF(F169=F9,G169,IF(F169=#REF!,(G169/2),IF(F169=F11,0,IF(F169=F12,"",)))))</f>
        <v/>
      </c>
      <c r="I169" s="242"/>
      <c r="J169" s="242" t="str">
        <f t="shared" si="43"/>
        <v/>
      </c>
      <c r="K169" s="248"/>
      <c r="L169" s="249">
        <v>2</v>
      </c>
      <c r="M169" s="250">
        <f>IF(L169="NE","",Référentiel!I160)</f>
        <v>0</v>
      </c>
      <c r="N169" s="251" t="str">
        <f>IF(M191="NON","",IF(L169=F9,M169,IF(L169=#REF!,(M169/2),IF(L169=F11,0,IF(L169=F12,"",)))))</f>
        <v/>
      </c>
      <c r="O169" s="242"/>
      <c r="P169" s="242" t="str">
        <f t="shared" si="39"/>
        <v/>
      </c>
      <c r="Q169" s="248"/>
      <c r="R169" s="249">
        <v>2</v>
      </c>
      <c r="S169" s="250">
        <f>IF(R169="NE","",Référentiel!I160)</f>
        <v>0</v>
      </c>
      <c r="T169" s="251" t="str">
        <f>IF(S191="NON","",IF(R169=F9,S169,IF(R169=#REF!,(S169/2),IF(R169=F11,0,IF(R169=F12,"",)))))</f>
        <v/>
      </c>
      <c r="U169" s="252"/>
      <c r="V169" s="242" t="str">
        <f t="shared" si="40"/>
        <v/>
      </c>
      <c r="W169" s="248"/>
      <c r="X169" s="249">
        <v>2</v>
      </c>
      <c r="Y169" s="250">
        <f>IF(X169="NE","",Référentiel!I160)</f>
        <v>0</v>
      </c>
      <c r="Z169" s="251" t="str">
        <f>IF(Y191="NON","",IF(X169=F9,Y169,IF(X169=#REF!,(Y169/2),IF(X169=F11,0,IF(X169=F12,"",)))))</f>
        <v/>
      </c>
      <c r="AA169" s="242"/>
      <c r="AB169" s="242" t="str">
        <f t="shared" si="41"/>
        <v/>
      </c>
      <c r="AC169" s="248"/>
      <c r="AD169" s="249">
        <v>2</v>
      </c>
      <c r="AE169" s="250">
        <f>IF(AD169="NE","",Référentiel!I160)</f>
        <v>0</v>
      </c>
      <c r="AF169" s="251" t="str">
        <f>IF(AE191="NON","",IF(AD169=F9,AE169,IF(AD169=#REF!,(AE169/2),IF(AD169=F11,0,IF(AD169=F12,"",)))))</f>
        <v/>
      </c>
      <c r="AG169" s="253"/>
      <c r="AH169" s="254" t="str">
        <f t="shared" si="44"/>
        <v/>
      </c>
      <c r="AI169" s="255" t="str">
        <f t="shared" si="45"/>
        <v/>
      </c>
      <c r="AP169" s="197"/>
    </row>
    <row r="170" spans="1:42" ht="18" hidden="1" x14ac:dyDescent="0.25">
      <c r="B170" s="247">
        <f>Référentiel!C161</f>
        <v>0</v>
      </c>
      <c r="D170" s="242" t="str">
        <f t="shared" si="38"/>
        <v/>
      </c>
      <c r="E170" s="248"/>
      <c r="F170" s="249">
        <v>2</v>
      </c>
      <c r="G170" s="250">
        <f>IF(F170="NE","",Référentiel!I161)</f>
        <v>0</v>
      </c>
      <c r="H170" s="251" t="str">
        <f>IF(G191="NON","",IF(F170=F9,G170,IF(F170=#REF!,(G170/2),IF(F170=F11,0,IF(F170=F12,"",)))))</f>
        <v/>
      </c>
      <c r="I170" s="242"/>
      <c r="J170" s="242" t="str">
        <f t="shared" si="43"/>
        <v/>
      </c>
      <c r="K170" s="248"/>
      <c r="L170" s="249">
        <v>2</v>
      </c>
      <c r="M170" s="250">
        <f>IF(L170="NE","",Référentiel!I161)</f>
        <v>0</v>
      </c>
      <c r="N170" s="251" t="str">
        <f>IF(M191="NON","",IF(L170=F9,M170,IF(L170=#REF!,(M170/2),IF(L170=F11,0,IF(L170=F12,"",)))))</f>
        <v/>
      </c>
      <c r="O170" s="242"/>
      <c r="P170" s="242" t="str">
        <f t="shared" si="39"/>
        <v/>
      </c>
      <c r="Q170" s="248"/>
      <c r="R170" s="249">
        <v>2</v>
      </c>
      <c r="S170" s="250">
        <f>IF(R170="NE","",Référentiel!I161)</f>
        <v>0</v>
      </c>
      <c r="T170" s="251" t="str">
        <f>IF(S191="NON","",IF(R170=F9,S170,IF(R170=#REF!,(S170/2),IF(R170=F11,0,IF(R170=F12,"",)))))</f>
        <v/>
      </c>
      <c r="U170" s="252"/>
      <c r="V170" s="242" t="str">
        <f t="shared" si="40"/>
        <v/>
      </c>
      <c r="W170" s="248"/>
      <c r="X170" s="249">
        <v>2</v>
      </c>
      <c r="Y170" s="250">
        <f>IF(X170="NE","",Référentiel!I161)</f>
        <v>0</v>
      </c>
      <c r="Z170" s="251" t="str">
        <f>IF(Y191="NON","",IF(X170=F9,Y170,IF(X170=#REF!,(Y170/2),IF(X170=F11,0,IF(X170=F12,"",)))))</f>
        <v/>
      </c>
      <c r="AA170" s="242"/>
      <c r="AB170" s="242" t="str">
        <f t="shared" si="41"/>
        <v/>
      </c>
      <c r="AC170" s="248"/>
      <c r="AD170" s="249">
        <v>2</v>
      </c>
      <c r="AE170" s="250">
        <f>IF(AD170="NE","",Référentiel!I161)</f>
        <v>0</v>
      </c>
      <c r="AF170" s="251" t="str">
        <f>IF(AE191="NON","",IF(AD170=F9,AE170,IF(AD170=#REF!,(AE170/2),IF(AD170=F11,0,IF(AD170=F12,"",)))))</f>
        <v/>
      </c>
      <c r="AG170" s="253"/>
      <c r="AH170" s="254" t="str">
        <f>IFERROR(AVERAGE(H170,N170,T170,Z170,AF170),"")</f>
        <v/>
      </c>
      <c r="AI170" s="255" t="str">
        <f t="shared" si="45"/>
        <v/>
      </c>
      <c r="AP170" s="197"/>
    </row>
    <row r="171" spans="1:42" ht="20.45" hidden="1" customHeight="1" x14ac:dyDescent="0.25">
      <c r="B171" s="247">
        <f>Référentiel!C162</f>
        <v>0</v>
      </c>
      <c r="D171" s="242" t="str">
        <f t="shared" si="38"/>
        <v/>
      </c>
      <c r="E171" s="248"/>
      <c r="F171" s="249">
        <v>2</v>
      </c>
      <c r="G171" s="250">
        <f>IF(F171="NE","",Référentiel!I162)</f>
        <v>0</v>
      </c>
      <c r="H171" s="251" t="str">
        <f>IF(G191="NON","",IF(F171=F9,G171,IF(F171=#REF!,(G171/2),IF(F171=F11,0,IF(F171=F12,"",)))))</f>
        <v/>
      </c>
      <c r="I171" s="242"/>
      <c r="J171" s="242" t="str">
        <f t="shared" si="43"/>
        <v/>
      </c>
      <c r="K171" s="248"/>
      <c r="L171" s="249">
        <v>2</v>
      </c>
      <c r="M171" s="250">
        <f>IF(L171="NE","",Référentiel!I162)</f>
        <v>0</v>
      </c>
      <c r="N171" s="251" t="str">
        <f>IF(M191="NON","",IF(L171=F9,M171,IF(L171=#REF!,(M171/2),IF(L171=F11,0,IF(L171=F12,"",)))))</f>
        <v/>
      </c>
      <c r="O171" s="242"/>
      <c r="P171" s="242" t="str">
        <f t="shared" si="39"/>
        <v/>
      </c>
      <c r="Q171" s="248"/>
      <c r="R171" s="249">
        <v>2</v>
      </c>
      <c r="S171" s="250">
        <f>IF(R171="NE","",Référentiel!I162)</f>
        <v>0</v>
      </c>
      <c r="T171" s="251" t="str">
        <f>IF(S191="NON","",IF(R171=F9,S171,IF(R171=#REF!,(S171/2),IF(R171=F11,0,IF(R171=F12,"",)))))</f>
        <v/>
      </c>
      <c r="U171" s="252"/>
      <c r="V171" s="242" t="str">
        <f t="shared" si="40"/>
        <v/>
      </c>
      <c r="W171" s="248"/>
      <c r="X171" s="249">
        <v>2</v>
      </c>
      <c r="Y171" s="250">
        <f>IF(X171="NE","",Référentiel!I162)</f>
        <v>0</v>
      </c>
      <c r="Z171" s="251" t="str">
        <f>IF(Y191="NON","",IF(X171=F9,Y171,IF(X171=#REF!,(Y171/2),IF(X171=F11,0,IF(X171=F12,"",)))))</f>
        <v/>
      </c>
      <c r="AA171" s="242"/>
      <c r="AB171" s="242" t="str">
        <f t="shared" si="41"/>
        <v/>
      </c>
      <c r="AC171" s="248"/>
      <c r="AD171" s="249">
        <v>2</v>
      </c>
      <c r="AE171" s="250">
        <f>IF(AD171="NE","",Référentiel!I162)</f>
        <v>0</v>
      </c>
      <c r="AF171" s="251" t="str">
        <f>IF(AE191="NON","",IF(AD171=F9,AE171,IF(AD171=#REF!,(AE171/2),IF(AD171=F11,0,IF(AD171=F12,"",)))))</f>
        <v/>
      </c>
      <c r="AG171" s="253"/>
      <c r="AH171" s="254" t="str">
        <f t="shared" ref="AH171" si="46">IFERROR(AVERAGE(H171,N171,T171,Z171,AF171),"")</f>
        <v/>
      </c>
      <c r="AI171" s="255" t="str">
        <f t="shared" si="45"/>
        <v/>
      </c>
      <c r="AP171" s="197"/>
    </row>
    <row r="172" spans="1:42" ht="7.5" hidden="1" customHeight="1" x14ac:dyDescent="0.25">
      <c r="D172" s="242" t="str">
        <f t="shared" si="38"/>
        <v/>
      </c>
      <c r="E172" s="269"/>
      <c r="F172" s="270"/>
      <c r="G172" s="272"/>
      <c r="H172" s="272"/>
      <c r="I172" s="242"/>
      <c r="J172" s="242" t="str">
        <f t="shared" si="43"/>
        <v/>
      </c>
      <c r="K172" s="269"/>
      <c r="L172" s="270"/>
      <c r="M172" s="272"/>
      <c r="N172" s="272"/>
      <c r="O172" s="242"/>
      <c r="P172" s="242" t="str">
        <f t="shared" si="39"/>
        <v/>
      </c>
      <c r="Q172" s="269"/>
      <c r="R172" s="270"/>
      <c r="S172" s="272"/>
      <c r="T172" s="272"/>
      <c r="U172" s="252"/>
      <c r="V172" s="242" t="str">
        <f t="shared" si="40"/>
        <v/>
      </c>
      <c r="W172" s="269"/>
      <c r="X172" s="270"/>
      <c r="Y172" s="272"/>
      <c r="Z172" s="272"/>
      <c r="AA172" s="242"/>
      <c r="AB172" s="242" t="str">
        <f t="shared" si="41"/>
        <v/>
      </c>
      <c r="AC172" s="269"/>
      <c r="AD172" s="270"/>
      <c r="AE172" s="272"/>
      <c r="AF172" s="272"/>
      <c r="AG172" s="239"/>
      <c r="AH172" s="270"/>
      <c r="AP172" s="197"/>
    </row>
    <row r="173" spans="1:42" ht="15.75" hidden="1" x14ac:dyDescent="0.25">
      <c r="A173" s="256"/>
      <c r="B173" s="240">
        <f>Référentiel!C164</f>
        <v>0</v>
      </c>
      <c r="D173" s="242" t="str">
        <f>F173</f>
        <v xml:space="preserve"> </v>
      </c>
      <c r="E173" s="241"/>
      <c r="F173" s="243" t="str">
        <f>IFERROR(IF(G191="NON"," ",H173/G173),"")</f>
        <v xml:space="preserve"> </v>
      </c>
      <c r="G173" s="244">
        <f>SUM(G174:G188)</f>
        <v>0</v>
      </c>
      <c r="H173" s="245" t="str">
        <f>(IF(G191="NON"," ",(SUM(H174:H188))))</f>
        <v xml:space="preserve"> </v>
      </c>
      <c r="I173" s="242"/>
      <c r="J173" s="242" t="str">
        <f>L173</f>
        <v xml:space="preserve"> </v>
      </c>
      <c r="K173" s="241"/>
      <c r="L173" s="243" t="str">
        <f>IFERROR(IF(M191="NON"," ",N173/M173),"")</f>
        <v xml:space="preserve"> </v>
      </c>
      <c r="M173" s="244">
        <f>SUM(M174:M188)</f>
        <v>0</v>
      </c>
      <c r="N173" s="245" t="str">
        <f>(IF(M191="NON"," ",(SUM(N174:N188))))</f>
        <v xml:space="preserve"> </v>
      </c>
      <c r="O173" s="242"/>
      <c r="P173" s="242" t="str">
        <f>R173</f>
        <v xml:space="preserve"> </v>
      </c>
      <c r="Q173" s="241"/>
      <c r="R173" s="243" t="str">
        <f>IFERROR(IF(S191="NON"," ",T173/S173),"")</f>
        <v xml:space="preserve"> </v>
      </c>
      <c r="S173" s="244">
        <f>SUM(S174:S188)</f>
        <v>0</v>
      </c>
      <c r="T173" s="245" t="str">
        <f>(IF(S191="NON"," ",(SUM(T174:T188))))</f>
        <v xml:space="preserve"> </v>
      </c>
      <c r="U173" s="242"/>
      <c r="V173" s="242" t="str">
        <f>X173</f>
        <v xml:space="preserve"> </v>
      </c>
      <c r="W173" s="241"/>
      <c r="X173" s="243" t="str">
        <f>IFERROR(IF(Y191="NON"," ",Z173/Y173),"")</f>
        <v xml:space="preserve"> </v>
      </c>
      <c r="Y173" s="244">
        <f>SUM(Y174:Y188)</f>
        <v>0</v>
      </c>
      <c r="Z173" s="245" t="str">
        <f>(IF(Y191="NON"," ",(SUM(Z174:Z188))))</f>
        <v xml:space="preserve"> </v>
      </c>
      <c r="AA173" s="242"/>
      <c r="AB173" s="242" t="str">
        <f>AD173</f>
        <v xml:space="preserve"> </v>
      </c>
      <c r="AC173" s="241"/>
      <c r="AD173" s="243" t="str">
        <f>IFERROR(IF(AE191="NON"," ",AF173/AE173),"")</f>
        <v xml:space="preserve"> </v>
      </c>
      <c r="AE173" s="244">
        <f>SUM(AE174:AE188)</f>
        <v>0</v>
      </c>
      <c r="AF173" s="245" t="str">
        <f>(IF(AE191="NON"," ",(SUM(AF174:AF188))))</f>
        <v xml:space="preserve"> </v>
      </c>
      <c r="AG173" s="246"/>
      <c r="AH173" s="243" t="str">
        <f>IFERROR(AVERAGE(F173,L173,R173,X173,AD173),"")</f>
        <v/>
      </c>
      <c r="AI173" s="245" t="str">
        <f>IFERROR(AVERAGE(H173,N173,T173,Z173,AF173),"")</f>
        <v/>
      </c>
      <c r="AP173" s="197"/>
    </row>
    <row r="174" spans="1:42" ht="18" hidden="1" x14ac:dyDescent="0.25">
      <c r="B174" s="247">
        <f>Référentiel!C165</f>
        <v>0</v>
      </c>
      <c r="D174" s="242" t="str">
        <f t="shared" si="38"/>
        <v/>
      </c>
      <c r="E174" s="248"/>
      <c r="F174" s="249">
        <v>2</v>
      </c>
      <c r="G174" s="250">
        <f>IF(F174="NE","",Référentiel!I165)</f>
        <v>0</v>
      </c>
      <c r="H174" s="251" t="str">
        <f>IF(G191="NON","",IF(F174=F9,G174,IF(F174=#REF!,(G174/2),IF(F174=F11,0,IF(F174=F12,"",)))))</f>
        <v/>
      </c>
      <c r="I174" s="242"/>
      <c r="J174" s="242" t="str">
        <f t="shared" ref="J174:J188" si="47">IFERROR(N174/M174,"")</f>
        <v/>
      </c>
      <c r="K174" s="248"/>
      <c r="L174" s="249">
        <v>2</v>
      </c>
      <c r="M174" s="250">
        <f>IF(L174="NE","",Référentiel!I165)</f>
        <v>0</v>
      </c>
      <c r="N174" s="251" t="str">
        <f>IF(M191="NON","",IF(L174=F9,M174,IF(L174=#REF!,(M174/2),IF(L174=F11,0,IF(L174=F12,"",)))))</f>
        <v/>
      </c>
      <c r="O174" s="242"/>
      <c r="P174" s="242" t="str">
        <f t="shared" si="39"/>
        <v/>
      </c>
      <c r="Q174" s="248"/>
      <c r="R174" s="249">
        <v>2</v>
      </c>
      <c r="S174" s="250">
        <f>IF(R174="NE","",Référentiel!I165)</f>
        <v>0</v>
      </c>
      <c r="T174" s="251" t="str">
        <f>IF(S191="NON","",IF(R174=F9,S174,IF(R174=#REF!,(S174/2),IF(R174=F11,0,IF(R174=F12,"",)))))</f>
        <v/>
      </c>
      <c r="U174" s="252"/>
      <c r="V174" s="242" t="str">
        <f t="shared" si="40"/>
        <v/>
      </c>
      <c r="W174" s="248"/>
      <c r="X174" s="249">
        <v>2</v>
      </c>
      <c r="Y174" s="250">
        <f>IF(X174="NE","",Référentiel!I165)</f>
        <v>0</v>
      </c>
      <c r="Z174" s="251" t="str">
        <f>IF(Y191="NON","",IF(X174=F9,Y174,IF(X174=#REF!,(Y174/2),IF(X174=F11,0,IF(X174=F12,"",)))))</f>
        <v/>
      </c>
      <c r="AA174" s="242"/>
      <c r="AB174" s="242" t="str">
        <f t="shared" si="41"/>
        <v/>
      </c>
      <c r="AC174" s="248"/>
      <c r="AD174" s="249">
        <v>2</v>
      </c>
      <c r="AE174" s="250">
        <f>IF(AD174="NE","",Référentiel!I165)</f>
        <v>0</v>
      </c>
      <c r="AF174" s="251" t="str">
        <f>IF(AE191="NON","",IF(AD174=F9,AE174,IF(AD174=#REF!,(AE174/2),IF(AD174=F11,0,IF(AD174=F12,"",)))))</f>
        <v/>
      </c>
      <c r="AG174" s="253"/>
      <c r="AH174" s="254" t="str">
        <f>IFERROR(AVERAGE(H174,N174,T174,Z174,AF174),"")</f>
        <v/>
      </c>
      <c r="AI174" s="255" t="str">
        <f>IFERROR(AVERAGE(D174,J174,P174,V174,AB174),"")</f>
        <v/>
      </c>
      <c r="AP174" s="197"/>
    </row>
    <row r="175" spans="1:42" ht="18" hidden="1" x14ac:dyDescent="0.25">
      <c r="B175" s="247">
        <f>Référentiel!C166</f>
        <v>0</v>
      </c>
      <c r="D175" s="242" t="str">
        <f t="shared" si="38"/>
        <v/>
      </c>
      <c r="E175" s="248"/>
      <c r="F175" s="249">
        <v>2</v>
      </c>
      <c r="G175" s="250">
        <f>IF(F175="NE","",Référentiel!I166)</f>
        <v>0</v>
      </c>
      <c r="H175" s="251" t="str">
        <f>IF(G191="NON","",IF(F175=F9,G175,IF(F175=#REF!,(G175/2),IF(F175=F11,0,IF(F175=F12,"",)))))</f>
        <v/>
      </c>
      <c r="I175" s="242"/>
      <c r="J175" s="242" t="str">
        <f t="shared" si="47"/>
        <v/>
      </c>
      <c r="K175" s="248"/>
      <c r="L175" s="249">
        <v>2</v>
      </c>
      <c r="M175" s="250">
        <f>IF(L175="NE","",Référentiel!I166)</f>
        <v>0</v>
      </c>
      <c r="N175" s="251" t="str">
        <f>IF(M191="NON","",IF(L175=F9,M175,IF(L175=#REF!,(M175/2),IF(L175=F11,0,IF(L175=F12,"",)))))</f>
        <v/>
      </c>
      <c r="O175" s="242"/>
      <c r="P175" s="242" t="str">
        <f t="shared" si="39"/>
        <v/>
      </c>
      <c r="Q175" s="248"/>
      <c r="R175" s="249">
        <v>2</v>
      </c>
      <c r="S175" s="250">
        <f>IF(R175="NE","",Référentiel!I166)</f>
        <v>0</v>
      </c>
      <c r="T175" s="251" t="str">
        <f>IF(S191="NON","",IF(R175=F9,S175,IF(R175=#REF!,(S175/2),IF(R175=F11,0,IF(R175=F12,"",)))))</f>
        <v/>
      </c>
      <c r="U175" s="252"/>
      <c r="V175" s="242" t="str">
        <f t="shared" si="40"/>
        <v/>
      </c>
      <c r="W175" s="248"/>
      <c r="X175" s="249">
        <v>2</v>
      </c>
      <c r="Y175" s="250">
        <f>IF(X175="NE","",Référentiel!I166)</f>
        <v>0</v>
      </c>
      <c r="Z175" s="251" t="str">
        <f>IF(Y191="NON","",IF(X175=F9,Y175,IF(X175=#REF!,(Y175/2),IF(X175=F11,0,IF(X175=F12,"",)))))</f>
        <v/>
      </c>
      <c r="AA175" s="242"/>
      <c r="AB175" s="242" t="str">
        <f t="shared" si="41"/>
        <v/>
      </c>
      <c r="AC175" s="248"/>
      <c r="AD175" s="249">
        <v>2</v>
      </c>
      <c r="AE175" s="250">
        <f>IF(AD175="NE","",Référentiel!I166)</f>
        <v>0</v>
      </c>
      <c r="AF175" s="251" t="str">
        <f>IF(AE191="NON","",IF(AD175=F9,AE175,IF(AD175=#REF!,(AE175/2),IF(AD175=F11,0,IF(AD175=F12,"",)))))</f>
        <v/>
      </c>
      <c r="AG175" s="253"/>
      <c r="AH175" s="254" t="str">
        <f t="shared" ref="AH175:AH186" si="48">IFERROR(AVERAGE(H175,N175,T175,Z175,AF175),"")</f>
        <v/>
      </c>
      <c r="AI175" s="255" t="str">
        <f t="shared" ref="AI175:AI188" si="49">IFERROR(AVERAGE(D175,J175,P175,V175,AB175),"")</f>
        <v/>
      </c>
      <c r="AP175" s="197"/>
    </row>
    <row r="176" spans="1:42" ht="18" hidden="1" x14ac:dyDescent="0.25">
      <c r="B176" s="247">
        <f>Référentiel!C167</f>
        <v>0</v>
      </c>
      <c r="D176" s="242" t="str">
        <f t="shared" si="38"/>
        <v/>
      </c>
      <c r="E176" s="248"/>
      <c r="F176" s="249">
        <v>2</v>
      </c>
      <c r="G176" s="250">
        <f>IF(F176="NE","",Référentiel!I167)</f>
        <v>0</v>
      </c>
      <c r="H176" s="251" t="str">
        <f>IF(G191="NON","",IF(F176=F9,G176,IF(F176=#REF!,(G176/2),IF(F176=F11,0,IF(F176=F12,"",)))))</f>
        <v/>
      </c>
      <c r="I176" s="242"/>
      <c r="J176" s="242" t="str">
        <f t="shared" si="47"/>
        <v/>
      </c>
      <c r="K176" s="248"/>
      <c r="L176" s="249">
        <v>2</v>
      </c>
      <c r="M176" s="250">
        <f>IF(L176="NE","",Référentiel!I167)</f>
        <v>0</v>
      </c>
      <c r="N176" s="251" t="str">
        <f>IF(M191="NON","",IF(L176=F9,M176,IF(L176=#REF!,(M176/2),IF(L176=F11,0,IF(L176=F12,"",)))))</f>
        <v/>
      </c>
      <c r="O176" s="242"/>
      <c r="P176" s="242" t="str">
        <f t="shared" si="39"/>
        <v/>
      </c>
      <c r="Q176" s="248"/>
      <c r="R176" s="249">
        <v>2</v>
      </c>
      <c r="S176" s="250">
        <f>IF(R176="NE","",Référentiel!I167)</f>
        <v>0</v>
      </c>
      <c r="T176" s="251" t="str">
        <f>IF(S191="NON","",IF(R176=F9,S176,IF(R176=#REF!,(S176/2),IF(R176=F11,0,IF(R176=F12,"",)))))</f>
        <v/>
      </c>
      <c r="U176" s="252"/>
      <c r="V176" s="242" t="str">
        <f t="shared" si="40"/>
        <v/>
      </c>
      <c r="W176" s="248"/>
      <c r="X176" s="249">
        <v>2</v>
      </c>
      <c r="Y176" s="250">
        <f>IF(X176="NE","",Référentiel!I167)</f>
        <v>0</v>
      </c>
      <c r="Z176" s="251" t="str">
        <f>IF(Y191="NON","",IF(X176=F9,Y176,IF(X176=#REF!,(Y176/2),IF(X176=F11,0,IF(X176=F12,"",)))))</f>
        <v/>
      </c>
      <c r="AA176" s="242"/>
      <c r="AB176" s="242" t="str">
        <f t="shared" si="41"/>
        <v/>
      </c>
      <c r="AC176" s="248"/>
      <c r="AD176" s="249">
        <v>2</v>
      </c>
      <c r="AE176" s="250">
        <f>IF(AD176="NE","",Référentiel!I167)</f>
        <v>0</v>
      </c>
      <c r="AF176" s="251" t="str">
        <f>IF(AE191="NON","",IF(AD176=F9,AE176,IF(AD176=#REF!,(AE176/2),IF(AD176=F11,0,IF(AD176=F12,"",)))))</f>
        <v/>
      </c>
      <c r="AG176" s="253"/>
      <c r="AH176" s="254" t="str">
        <f t="shared" si="48"/>
        <v/>
      </c>
      <c r="AI176" s="255" t="str">
        <f t="shared" si="49"/>
        <v/>
      </c>
      <c r="AP176" s="197"/>
    </row>
    <row r="177" spans="2:42" ht="18" hidden="1" x14ac:dyDescent="0.25">
      <c r="B177" s="247">
        <f>Référentiel!C168</f>
        <v>0</v>
      </c>
      <c r="D177" s="242" t="str">
        <f t="shared" si="38"/>
        <v/>
      </c>
      <c r="E177" s="248"/>
      <c r="F177" s="249">
        <v>2</v>
      </c>
      <c r="G177" s="250">
        <f>IF(F177="NE","",Référentiel!I168)</f>
        <v>0</v>
      </c>
      <c r="H177" s="251" t="str">
        <f>IF(G191="NON","",IF(F177=F9,G177,IF(F177=#REF!,(G177/2),IF(F177=F11,0,IF(F177=F12,"",)))))</f>
        <v/>
      </c>
      <c r="I177" s="242"/>
      <c r="J177" s="242" t="str">
        <f t="shared" si="47"/>
        <v/>
      </c>
      <c r="K177" s="248"/>
      <c r="L177" s="249">
        <v>2</v>
      </c>
      <c r="M177" s="250">
        <f>IF(L177="NE","",Référentiel!I168)</f>
        <v>0</v>
      </c>
      <c r="N177" s="251" t="str">
        <f>IF(M191="NON","",IF(L177=F9,M177,IF(L177=#REF!,(M177/2),IF(L177=F11,0,IF(L177=F12,"",)))))</f>
        <v/>
      </c>
      <c r="O177" s="242"/>
      <c r="P177" s="242" t="str">
        <f t="shared" si="39"/>
        <v/>
      </c>
      <c r="Q177" s="248"/>
      <c r="R177" s="249">
        <v>2</v>
      </c>
      <c r="S177" s="250">
        <f>IF(R177="NE","",Référentiel!I168)</f>
        <v>0</v>
      </c>
      <c r="T177" s="251" t="str">
        <f>IF(S191="NON","",IF(R177=F9,S177,IF(R177=#REF!,(S177/2),IF(R177=F11,0,IF(R177=F12,"",)))))</f>
        <v/>
      </c>
      <c r="U177" s="252"/>
      <c r="V177" s="242" t="str">
        <f t="shared" si="40"/>
        <v/>
      </c>
      <c r="W177" s="248"/>
      <c r="X177" s="249">
        <v>2</v>
      </c>
      <c r="Y177" s="250">
        <f>IF(X177="NE","",Référentiel!I168)</f>
        <v>0</v>
      </c>
      <c r="Z177" s="251" t="str">
        <f>IF(Y191="NON","",IF(X177=F9,Y177,IF(X177=#REF!,(Y177/2),IF(X177=F11,0,IF(X177=F12,"",)))))</f>
        <v/>
      </c>
      <c r="AA177" s="242"/>
      <c r="AB177" s="242" t="str">
        <f t="shared" si="41"/>
        <v/>
      </c>
      <c r="AC177" s="248"/>
      <c r="AD177" s="249">
        <v>2</v>
      </c>
      <c r="AE177" s="250">
        <f>IF(AD177="NE","",Référentiel!I168)</f>
        <v>0</v>
      </c>
      <c r="AF177" s="251" t="str">
        <f>IF(AE191="NON","",IF(AD177=F9,AE177,IF(AD177=#REF!,(AE177/2),IF(AD177=F11,0,IF(AD177=F12,"",)))))</f>
        <v/>
      </c>
      <c r="AG177" s="253"/>
      <c r="AH177" s="254" t="str">
        <f t="shared" si="48"/>
        <v/>
      </c>
      <c r="AI177" s="255" t="str">
        <f t="shared" si="49"/>
        <v/>
      </c>
      <c r="AP177" s="197"/>
    </row>
    <row r="178" spans="2:42" ht="18" hidden="1" x14ac:dyDescent="0.25">
      <c r="B178" s="247">
        <f>Référentiel!C169</f>
        <v>0</v>
      </c>
      <c r="D178" s="242" t="str">
        <f t="shared" si="38"/>
        <v/>
      </c>
      <c r="E178" s="248"/>
      <c r="F178" s="249">
        <v>2</v>
      </c>
      <c r="G178" s="250">
        <f>IF(F178="NE","",Référentiel!I169)</f>
        <v>0</v>
      </c>
      <c r="H178" s="251" t="str">
        <f>IF(G191="NON","",IF(F178=F9,G178,IF(F178=#REF!,(G178/2),IF(F178=F11,0,IF(F178=F12,"",)))))</f>
        <v/>
      </c>
      <c r="I178" s="242"/>
      <c r="J178" s="242" t="str">
        <f t="shared" si="47"/>
        <v/>
      </c>
      <c r="K178" s="248"/>
      <c r="L178" s="249">
        <v>2</v>
      </c>
      <c r="M178" s="250">
        <f>IF(L178="NE","",Référentiel!I169)</f>
        <v>0</v>
      </c>
      <c r="N178" s="251" t="str">
        <f>IF(M191="NON","",IF(L178=F9,M178,IF(L178=#REF!,(M178/2),IF(L178=F11,0,IF(L178=F12,"",)))))</f>
        <v/>
      </c>
      <c r="O178" s="242"/>
      <c r="P178" s="242" t="str">
        <f t="shared" si="39"/>
        <v/>
      </c>
      <c r="Q178" s="248"/>
      <c r="R178" s="249">
        <v>2</v>
      </c>
      <c r="S178" s="250">
        <f>IF(R178="NE","",Référentiel!I169)</f>
        <v>0</v>
      </c>
      <c r="T178" s="251" t="str">
        <f>IF(S191="NON","",IF(R178=F9,S178,IF(R178=#REF!,(S178/2),IF(R178=F11,0,IF(R178=F12,"",)))))</f>
        <v/>
      </c>
      <c r="U178" s="252"/>
      <c r="V178" s="242" t="str">
        <f t="shared" si="40"/>
        <v/>
      </c>
      <c r="W178" s="248"/>
      <c r="X178" s="249">
        <v>2</v>
      </c>
      <c r="Y178" s="250">
        <f>IF(X178="NE","",Référentiel!I169)</f>
        <v>0</v>
      </c>
      <c r="Z178" s="251" t="str">
        <f>IF(Y191="NON","",IF(X178=F9,Y178,IF(X178=#REF!,(Y178/2),IF(X178=F11,0,IF(X178=F12,"",)))))</f>
        <v/>
      </c>
      <c r="AA178" s="242"/>
      <c r="AB178" s="242" t="str">
        <f t="shared" si="41"/>
        <v/>
      </c>
      <c r="AC178" s="248"/>
      <c r="AD178" s="249">
        <v>2</v>
      </c>
      <c r="AE178" s="250">
        <f>IF(AD178="NE","",Référentiel!I169)</f>
        <v>0</v>
      </c>
      <c r="AF178" s="251" t="str">
        <f>IF(AE191="NON","",IF(AD178=F9,AE178,IF(AD178=#REF!,(AE178/2),IF(AD178=F11,0,IF(AD178=F12,"",)))))</f>
        <v/>
      </c>
      <c r="AG178" s="253"/>
      <c r="AH178" s="254" t="str">
        <f t="shared" si="48"/>
        <v/>
      </c>
      <c r="AI178" s="255" t="str">
        <f t="shared" si="49"/>
        <v/>
      </c>
      <c r="AP178" s="197"/>
    </row>
    <row r="179" spans="2:42" ht="18" hidden="1" x14ac:dyDescent="0.25">
      <c r="B179" s="247">
        <f>Référentiel!C170</f>
        <v>0</v>
      </c>
      <c r="D179" s="242" t="str">
        <f t="shared" si="38"/>
        <v/>
      </c>
      <c r="E179" s="248"/>
      <c r="F179" s="249">
        <v>2</v>
      </c>
      <c r="G179" s="250">
        <f>IF(F179="NE","",Référentiel!I170)</f>
        <v>0</v>
      </c>
      <c r="H179" s="251" t="str">
        <f>IF(G191="NON","",IF(F179=F9,G179,IF(F179=#REF!,(G179/2),IF(F179=F11,0,IF(F179=F12,"",)))))</f>
        <v/>
      </c>
      <c r="I179" s="242"/>
      <c r="J179" s="242" t="str">
        <f t="shared" si="47"/>
        <v/>
      </c>
      <c r="K179" s="248"/>
      <c r="L179" s="249">
        <v>2</v>
      </c>
      <c r="M179" s="250">
        <f>IF(L179="NE","",Référentiel!I170)</f>
        <v>0</v>
      </c>
      <c r="N179" s="251" t="str">
        <f>IF(M191="NON","",IF(L179=F9,M179,IF(L179=#REF!,(M179/2),IF(L179=F11,0,IF(L179=F12,"",)))))</f>
        <v/>
      </c>
      <c r="O179" s="242"/>
      <c r="P179" s="242" t="str">
        <f t="shared" si="39"/>
        <v/>
      </c>
      <c r="Q179" s="248"/>
      <c r="R179" s="249">
        <v>2</v>
      </c>
      <c r="S179" s="250">
        <f>IF(R179="NE","",Référentiel!I170)</f>
        <v>0</v>
      </c>
      <c r="T179" s="251" t="str">
        <f>IF(S191="NON","",IF(R179=F9,S179,IF(R179=#REF!,(S179/2),IF(R179=F11,0,IF(R179=F12,"",)))))</f>
        <v/>
      </c>
      <c r="U179" s="252"/>
      <c r="V179" s="242" t="str">
        <f t="shared" si="40"/>
        <v/>
      </c>
      <c r="W179" s="248"/>
      <c r="X179" s="249">
        <v>2</v>
      </c>
      <c r="Y179" s="250">
        <f>IF(X179="NE","",Référentiel!I170)</f>
        <v>0</v>
      </c>
      <c r="Z179" s="251" t="str">
        <f>IF(Y191="NON","",IF(X179=F9,Y179,IF(X179=#REF!,(Y179/2),IF(X179=F11,0,IF(X179=F12,"",)))))</f>
        <v/>
      </c>
      <c r="AA179" s="242"/>
      <c r="AB179" s="242" t="str">
        <f t="shared" si="41"/>
        <v/>
      </c>
      <c r="AC179" s="248"/>
      <c r="AD179" s="249">
        <v>2</v>
      </c>
      <c r="AE179" s="250">
        <f>IF(AD179="NE","",Référentiel!I170)</f>
        <v>0</v>
      </c>
      <c r="AF179" s="251" t="str">
        <f>IF(AE191="NON","",IF(AD179=F9,AE179,IF(AD179=#REF!,(AE179/2),IF(AD179=F11,0,IF(AD179=F12,"",)))))</f>
        <v/>
      </c>
      <c r="AG179" s="253"/>
      <c r="AH179" s="254" t="str">
        <f t="shared" si="48"/>
        <v/>
      </c>
      <c r="AI179" s="255" t="str">
        <f t="shared" si="49"/>
        <v/>
      </c>
      <c r="AP179" s="197"/>
    </row>
    <row r="180" spans="2:42" ht="18" hidden="1" x14ac:dyDescent="0.25">
      <c r="B180" s="247">
        <f>Référentiel!C171</f>
        <v>0</v>
      </c>
      <c r="D180" s="242" t="str">
        <f t="shared" si="38"/>
        <v/>
      </c>
      <c r="E180" s="248"/>
      <c r="F180" s="249">
        <v>2</v>
      </c>
      <c r="G180" s="250">
        <f>IF(F180="NE","",Référentiel!I171)</f>
        <v>0</v>
      </c>
      <c r="H180" s="251" t="str">
        <f>IF(G191="NON","",IF(F180=F9,G180,IF(F180=#REF!,(G180/2),IF(F180=F11,0,IF(F180=F12,"",)))))</f>
        <v/>
      </c>
      <c r="I180" s="242"/>
      <c r="J180" s="242" t="str">
        <f t="shared" si="47"/>
        <v/>
      </c>
      <c r="K180" s="248"/>
      <c r="L180" s="249">
        <v>2</v>
      </c>
      <c r="M180" s="250">
        <f>IF(L180="NE","",Référentiel!I171)</f>
        <v>0</v>
      </c>
      <c r="N180" s="251" t="str">
        <f>IF(M191="NON","",IF(L180=F9,M180,IF(L180=#REF!,(M180/2),IF(L180=F11,0,IF(L180=F12,"",)))))</f>
        <v/>
      </c>
      <c r="O180" s="242"/>
      <c r="P180" s="242" t="str">
        <f t="shared" si="39"/>
        <v/>
      </c>
      <c r="Q180" s="248"/>
      <c r="R180" s="249">
        <v>2</v>
      </c>
      <c r="S180" s="250">
        <f>IF(R180="NE","",Référentiel!I171)</f>
        <v>0</v>
      </c>
      <c r="T180" s="251" t="str">
        <f>IF(S191="NON","",IF(R180=F9,S180,IF(R180=#REF!,(S180/2),IF(R180=F11,0,IF(R180=F12,"",)))))</f>
        <v/>
      </c>
      <c r="U180" s="252"/>
      <c r="V180" s="242" t="str">
        <f t="shared" si="40"/>
        <v/>
      </c>
      <c r="W180" s="248"/>
      <c r="X180" s="249">
        <v>2</v>
      </c>
      <c r="Y180" s="250">
        <f>IF(X180="NE","",Référentiel!I171)</f>
        <v>0</v>
      </c>
      <c r="Z180" s="251" t="str">
        <f>IF(Y191="NON","",IF(X180=F9,Y180,IF(X180=#REF!,(Y180/2),IF(X180=F11,0,IF(X180=F12,"",)))))</f>
        <v/>
      </c>
      <c r="AA180" s="242"/>
      <c r="AB180" s="242" t="str">
        <f t="shared" si="41"/>
        <v/>
      </c>
      <c r="AC180" s="248"/>
      <c r="AD180" s="249">
        <v>2</v>
      </c>
      <c r="AE180" s="250">
        <f>IF(AD180="NE","",Référentiel!I171)</f>
        <v>0</v>
      </c>
      <c r="AF180" s="251" t="str">
        <f>IF(AE191="NON","",IF(AD180=F9,AE180,IF(AD180=#REF!,(AE180/2),IF(AD180=F11,0,IF(AD180=F12,"",)))))</f>
        <v/>
      </c>
      <c r="AG180" s="253"/>
      <c r="AH180" s="254" t="str">
        <f t="shared" si="48"/>
        <v/>
      </c>
      <c r="AI180" s="255" t="str">
        <f t="shared" si="49"/>
        <v/>
      </c>
      <c r="AP180" s="197"/>
    </row>
    <row r="181" spans="2:42" ht="18" hidden="1" x14ac:dyDescent="0.25">
      <c r="B181" s="247">
        <f>Référentiel!C172</f>
        <v>0</v>
      </c>
      <c r="D181" s="242" t="str">
        <f t="shared" si="38"/>
        <v/>
      </c>
      <c r="E181" s="248"/>
      <c r="F181" s="249">
        <v>2</v>
      </c>
      <c r="G181" s="250">
        <f>IF(F181="NE","",Référentiel!I172)</f>
        <v>0</v>
      </c>
      <c r="H181" s="251" t="str">
        <f>IF(G191="NON","",IF(F181=F9,G181,IF(F181=#REF!,(G181/2),IF(F181=F11,0,IF(F181=F12,"",)))))</f>
        <v/>
      </c>
      <c r="I181" s="242"/>
      <c r="J181" s="242" t="str">
        <f t="shared" si="47"/>
        <v/>
      </c>
      <c r="K181" s="248"/>
      <c r="L181" s="249">
        <v>2</v>
      </c>
      <c r="M181" s="250">
        <f>IF(L181="NE","",Référentiel!I172)</f>
        <v>0</v>
      </c>
      <c r="N181" s="251" t="str">
        <f>IF(M191="NON","",IF(L181=F9,M181,IF(L181=#REF!,(M181/2),IF(L181=F11,0,IF(L181=F12,"",)))))</f>
        <v/>
      </c>
      <c r="O181" s="242"/>
      <c r="P181" s="242" t="str">
        <f t="shared" si="39"/>
        <v/>
      </c>
      <c r="Q181" s="248"/>
      <c r="R181" s="249">
        <v>2</v>
      </c>
      <c r="S181" s="250">
        <f>IF(R181="NE","",Référentiel!I172)</f>
        <v>0</v>
      </c>
      <c r="T181" s="251" t="str">
        <f>IF(S191="NON","",IF(R181=F9,S181,IF(R181=#REF!,(S181/2),IF(R181=F11,0,IF(R181=F12,"",)))))</f>
        <v/>
      </c>
      <c r="U181" s="252"/>
      <c r="V181" s="242" t="str">
        <f t="shared" si="40"/>
        <v/>
      </c>
      <c r="W181" s="248"/>
      <c r="X181" s="249">
        <v>2</v>
      </c>
      <c r="Y181" s="250">
        <f>IF(X181="NE","",Référentiel!I172)</f>
        <v>0</v>
      </c>
      <c r="Z181" s="251" t="str">
        <f>IF(Y191="NON","",IF(X181=F9,Y181,IF(X181=#REF!,(Y181/2),IF(X181=F11,0,IF(X181=F12,"",)))))</f>
        <v/>
      </c>
      <c r="AA181" s="242"/>
      <c r="AB181" s="242" t="str">
        <f t="shared" si="41"/>
        <v/>
      </c>
      <c r="AC181" s="248"/>
      <c r="AD181" s="249">
        <v>2</v>
      </c>
      <c r="AE181" s="250">
        <f>IF(AD181="NE","",Référentiel!I172)</f>
        <v>0</v>
      </c>
      <c r="AF181" s="251" t="str">
        <f>IF(AE191="NON","",IF(AD181=F9,AE181,IF(AD181=#REF!,(AE181/2),IF(AD181=F11,0,IF(AD181=F12,"",)))))</f>
        <v/>
      </c>
      <c r="AG181" s="253"/>
      <c r="AH181" s="254" t="str">
        <f t="shared" si="48"/>
        <v/>
      </c>
      <c r="AI181" s="255" t="str">
        <f>IFERROR(AVERAGE(D181,J181,P181,V181,AB181),"")</f>
        <v/>
      </c>
      <c r="AP181" s="197"/>
    </row>
    <row r="182" spans="2:42" ht="18" hidden="1" x14ac:dyDescent="0.25">
      <c r="B182" s="247">
        <f>Référentiel!C173</f>
        <v>0</v>
      </c>
      <c r="D182" s="242" t="str">
        <f t="shared" si="38"/>
        <v/>
      </c>
      <c r="E182" s="248"/>
      <c r="F182" s="249">
        <v>2</v>
      </c>
      <c r="G182" s="250">
        <f>IF(F182="NE","",Référentiel!I173)</f>
        <v>0</v>
      </c>
      <c r="H182" s="251" t="str">
        <f>IF(G191="NON","",IF(F182=F9,G182,IF(F182=#REF!,(G182/2),IF(F182=F11,0,IF(F182=F12,"",)))))</f>
        <v/>
      </c>
      <c r="I182" s="242"/>
      <c r="J182" s="242" t="str">
        <f t="shared" si="47"/>
        <v/>
      </c>
      <c r="K182" s="248"/>
      <c r="L182" s="249">
        <v>2</v>
      </c>
      <c r="M182" s="250">
        <f>IF(L182="NE","",Référentiel!I173)</f>
        <v>0</v>
      </c>
      <c r="N182" s="251" t="str">
        <f>IF(M191="NON","",IF(L182=F9,M182,IF(L182=#REF!,(M182/2),IF(L182=F11,0,IF(L182=F12,"",)))))</f>
        <v/>
      </c>
      <c r="O182" s="242"/>
      <c r="P182" s="242" t="str">
        <f t="shared" si="39"/>
        <v/>
      </c>
      <c r="Q182" s="248"/>
      <c r="R182" s="249">
        <v>2</v>
      </c>
      <c r="S182" s="250">
        <f>IF(R182="NE","",Référentiel!I173)</f>
        <v>0</v>
      </c>
      <c r="T182" s="251" t="str">
        <f>IF(S191="NON","",IF(R182=F9,S182,IF(R182=#REF!,(S182/2),IF(R182=F11,0,IF(R182=F12,"",)))))</f>
        <v/>
      </c>
      <c r="U182" s="252"/>
      <c r="V182" s="242" t="str">
        <f t="shared" si="40"/>
        <v/>
      </c>
      <c r="W182" s="248"/>
      <c r="X182" s="249">
        <v>2</v>
      </c>
      <c r="Y182" s="250">
        <f>IF(X182="NE","",Référentiel!I173)</f>
        <v>0</v>
      </c>
      <c r="Z182" s="251" t="str">
        <f>IF(Y191="NON","",IF(X182=F9,Y182,IF(X182=#REF!,(Y182/2),IF(X182=F11,0,IF(X182=F12,"",)))))</f>
        <v/>
      </c>
      <c r="AA182" s="242"/>
      <c r="AB182" s="242" t="str">
        <f t="shared" si="41"/>
        <v/>
      </c>
      <c r="AC182" s="248"/>
      <c r="AD182" s="249">
        <v>2</v>
      </c>
      <c r="AE182" s="250">
        <f>IF(AD182="NE","",Référentiel!I173)</f>
        <v>0</v>
      </c>
      <c r="AF182" s="251" t="str">
        <f>IF(AE191="NON","",IF(AD182=F9,AE182,IF(AD182=#REF!,(AE182/2),IF(AD182=F11,0,IF(AD182=F12,"",)))))</f>
        <v/>
      </c>
      <c r="AG182" s="253"/>
      <c r="AH182" s="254" t="str">
        <f t="shared" si="48"/>
        <v/>
      </c>
      <c r="AI182" s="255" t="str">
        <f t="shared" si="49"/>
        <v/>
      </c>
      <c r="AP182" s="197"/>
    </row>
    <row r="183" spans="2:42" ht="18" hidden="1" x14ac:dyDescent="0.25">
      <c r="B183" s="247">
        <f>Référentiel!C174</f>
        <v>0</v>
      </c>
      <c r="D183" s="242" t="str">
        <f t="shared" si="38"/>
        <v/>
      </c>
      <c r="E183" s="248"/>
      <c r="F183" s="249">
        <v>2</v>
      </c>
      <c r="G183" s="250">
        <f>IF(F183="NE","",Référentiel!I174)</f>
        <v>0</v>
      </c>
      <c r="H183" s="251" t="str">
        <f>IF(G191="NON","",IF(F183=F9,G183,IF(F183=#REF!,(G183/2),IF(F183=F11,0,IF(F183=F12,"",)))))</f>
        <v/>
      </c>
      <c r="I183" s="242"/>
      <c r="J183" s="242" t="str">
        <f t="shared" si="47"/>
        <v/>
      </c>
      <c r="K183" s="248"/>
      <c r="L183" s="249">
        <v>2</v>
      </c>
      <c r="M183" s="250">
        <f>IF(L183="NE","",Référentiel!I174)</f>
        <v>0</v>
      </c>
      <c r="N183" s="251" t="str">
        <f>IF(M191="NON","",IF(L183=F9,M183,IF(L183=#REF!,(M183/2),IF(L183=F11,0,IF(L183=F12,"",)))))</f>
        <v/>
      </c>
      <c r="O183" s="242"/>
      <c r="P183" s="242" t="str">
        <f t="shared" si="39"/>
        <v/>
      </c>
      <c r="Q183" s="248"/>
      <c r="R183" s="249">
        <v>2</v>
      </c>
      <c r="S183" s="250">
        <f>IF(R183="NE","",Référentiel!I174)</f>
        <v>0</v>
      </c>
      <c r="T183" s="251" t="str">
        <f>IF(S191="NON","",IF(R183=F9,S183,IF(R183=#REF!,(S183/2),IF(R183=F11,0,IF(R183=F12,"",)))))</f>
        <v/>
      </c>
      <c r="U183" s="252"/>
      <c r="V183" s="242" t="str">
        <f t="shared" si="40"/>
        <v/>
      </c>
      <c r="W183" s="248"/>
      <c r="X183" s="249">
        <v>2</v>
      </c>
      <c r="Y183" s="250">
        <f>IF(X183="NE","",Référentiel!I174)</f>
        <v>0</v>
      </c>
      <c r="Z183" s="251" t="str">
        <f>IF(Y191="NON","",IF(X183=F9,Y183,IF(X183=#REF!,(Y183/2),IF(X183=F11,0,IF(X183=F12,"",)))))</f>
        <v/>
      </c>
      <c r="AA183" s="242"/>
      <c r="AB183" s="242" t="str">
        <f t="shared" si="41"/>
        <v/>
      </c>
      <c r="AC183" s="248"/>
      <c r="AD183" s="249">
        <v>2</v>
      </c>
      <c r="AE183" s="250">
        <f>IF(AD183="NE","",Référentiel!I174)</f>
        <v>0</v>
      </c>
      <c r="AF183" s="251" t="str">
        <f>IF(AE191="NON","",IF(AD183=F9,AE183,IF(AD183=#REF!,(AE183/2),IF(AD183=F11,0,IF(AD183=F12,"",)))))</f>
        <v/>
      </c>
      <c r="AG183" s="253"/>
      <c r="AH183" s="254" t="str">
        <f t="shared" si="48"/>
        <v/>
      </c>
      <c r="AI183" s="255" t="str">
        <f t="shared" si="49"/>
        <v/>
      </c>
      <c r="AP183" s="197"/>
    </row>
    <row r="184" spans="2:42" ht="18" hidden="1" x14ac:dyDescent="0.25">
      <c r="B184" s="247">
        <f>Référentiel!C175</f>
        <v>0</v>
      </c>
      <c r="D184" s="242" t="str">
        <f t="shared" si="38"/>
        <v/>
      </c>
      <c r="E184" s="248"/>
      <c r="F184" s="249">
        <v>2</v>
      </c>
      <c r="G184" s="250">
        <f>IF(F184="NE","",Référentiel!I175)</f>
        <v>0</v>
      </c>
      <c r="H184" s="251" t="str">
        <f>IF(G191="NON","",IF(F184=F9,G184,IF(F184=#REF!,(G184/2),IF(F184=F11,0,IF(F184=F12,"",)))))</f>
        <v/>
      </c>
      <c r="I184" s="242"/>
      <c r="J184" s="242" t="str">
        <f t="shared" si="47"/>
        <v/>
      </c>
      <c r="K184" s="248"/>
      <c r="L184" s="249">
        <v>2</v>
      </c>
      <c r="M184" s="250">
        <f>IF(L184="NE","",Référentiel!I175)</f>
        <v>0</v>
      </c>
      <c r="N184" s="251" t="str">
        <f>IF(M191="NON","",IF(L184=F9,M184,IF(L184=#REF!,(M184/2),IF(L184=F11,0,IF(L184=F12,"",)))))</f>
        <v/>
      </c>
      <c r="O184" s="242"/>
      <c r="P184" s="242" t="str">
        <f t="shared" si="39"/>
        <v/>
      </c>
      <c r="Q184" s="248"/>
      <c r="R184" s="249">
        <v>2</v>
      </c>
      <c r="S184" s="250">
        <f>IF(R184="NE","",Référentiel!I175)</f>
        <v>0</v>
      </c>
      <c r="T184" s="251" t="str">
        <f>IF(S191="NON","",IF(R184=F9,S184,IF(R184=#REF!,(S184/2),IF(R184=F11,0,IF(R184=F12,"",)))))</f>
        <v/>
      </c>
      <c r="U184" s="252"/>
      <c r="V184" s="242" t="str">
        <f t="shared" si="40"/>
        <v/>
      </c>
      <c r="W184" s="248"/>
      <c r="X184" s="249">
        <v>2</v>
      </c>
      <c r="Y184" s="250">
        <f>IF(X184="NE","",Référentiel!I175)</f>
        <v>0</v>
      </c>
      <c r="Z184" s="251" t="str">
        <f>IF(Y191="NON","",IF(X184=F9,Y184,IF(X184=#REF!,(Y184/2),IF(X184=F11,0,IF(X184=F12,"",)))))</f>
        <v/>
      </c>
      <c r="AA184" s="242"/>
      <c r="AB184" s="242" t="str">
        <f t="shared" si="41"/>
        <v/>
      </c>
      <c r="AC184" s="248"/>
      <c r="AD184" s="249">
        <v>2</v>
      </c>
      <c r="AE184" s="250">
        <f>IF(AD184="NE","",Référentiel!I175)</f>
        <v>0</v>
      </c>
      <c r="AF184" s="251" t="str">
        <f>IF(AE191="NON","",IF(AD184=F9,AE184,IF(AD184=#REF!,(AE184/2),IF(AD184=F11,0,IF(AD184=F12,"",)))))</f>
        <v/>
      </c>
      <c r="AG184" s="253"/>
      <c r="AH184" s="254" t="str">
        <f t="shared" si="48"/>
        <v/>
      </c>
      <c r="AI184" s="255" t="str">
        <f t="shared" si="49"/>
        <v/>
      </c>
      <c r="AP184" s="197"/>
    </row>
    <row r="185" spans="2:42" ht="18" hidden="1" x14ac:dyDescent="0.25">
      <c r="B185" s="247">
        <f>Référentiel!C176</f>
        <v>0</v>
      </c>
      <c r="D185" s="242" t="str">
        <f t="shared" si="38"/>
        <v/>
      </c>
      <c r="E185" s="248"/>
      <c r="F185" s="249">
        <v>2</v>
      </c>
      <c r="G185" s="250">
        <f>IF(F185="NE","",Référentiel!I176)</f>
        <v>0</v>
      </c>
      <c r="H185" s="251" t="str">
        <f>IF(G191="NON","",IF(F185=F9,G185,IF(F185=#REF!,(G185/2),IF(F185=F11,0,IF(F185=F12,"",)))))</f>
        <v/>
      </c>
      <c r="I185" s="242"/>
      <c r="J185" s="242" t="str">
        <f t="shared" si="47"/>
        <v/>
      </c>
      <c r="K185" s="248"/>
      <c r="L185" s="249">
        <v>2</v>
      </c>
      <c r="M185" s="250">
        <f>IF(L185="NE","",Référentiel!I176)</f>
        <v>0</v>
      </c>
      <c r="N185" s="251" t="str">
        <f>IF(M191="NON","",IF(L185=F9,M185,IF(L185=#REF!,(M185/2),IF(L185=F11,0,IF(L185=F12,"",)))))</f>
        <v/>
      </c>
      <c r="O185" s="242"/>
      <c r="P185" s="242" t="str">
        <f t="shared" si="39"/>
        <v/>
      </c>
      <c r="Q185" s="248"/>
      <c r="R185" s="249">
        <v>2</v>
      </c>
      <c r="S185" s="250">
        <f>IF(R185="NE","",Référentiel!I176)</f>
        <v>0</v>
      </c>
      <c r="T185" s="251" t="str">
        <f>IF(S191="NON","",IF(R185=F9,S185,IF(R185=#REF!,(S185/2),IF(R185=F11,0,IF(R185=F12,"",)))))</f>
        <v/>
      </c>
      <c r="U185" s="252"/>
      <c r="V185" s="242" t="str">
        <f t="shared" si="40"/>
        <v/>
      </c>
      <c r="W185" s="248"/>
      <c r="X185" s="249">
        <v>2</v>
      </c>
      <c r="Y185" s="250">
        <f>IF(X185="NE","",Référentiel!I176)</f>
        <v>0</v>
      </c>
      <c r="Z185" s="251" t="str">
        <f>IF(Y191="NON","",IF(X185=F9,Y185,IF(X185=#REF!,(Y185/2),IF(X185=F11,0,IF(X185=F12,"",)))))</f>
        <v/>
      </c>
      <c r="AA185" s="242"/>
      <c r="AB185" s="242" t="str">
        <f t="shared" si="41"/>
        <v/>
      </c>
      <c r="AC185" s="248"/>
      <c r="AD185" s="249">
        <v>2</v>
      </c>
      <c r="AE185" s="250">
        <f>IF(AD185="NE","",Référentiel!I176)</f>
        <v>0</v>
      </c>
      <c r="AF185" s="251" t="str">
        <f>IF(AE191="NON","",IF(AD185=F9,AE185,IF(AD185=#REF!,(AE185/2),IF(AD185=F11,0,IF(AD185=F12,"",)))))</f>
        <v/>
      </c>
      <c r="AG185" s="253"/>
      <c r="AH185" s="254" t="str">
        <f t="shared" si="48"/>
        <v/>
      </c>
      <c r="AI185" s="255" t="str">
        <f t="shared" si="49"/>
        <v/>
      </c>
      <c r="AP185" s="197"/>
    </row>
    <row r="186" spans="2:42" ht="18" hidden="1" x14ac:dyDescent="0.25">
      <c r="B186" s="247">
        <f>Référentiel!C177</f>
        <v>0</v>
      </c>
      <c r="D186" s="242" t="str">
        <f t="shared" si="38"/>
        <v/>
      </c>
      <c r="E186" s="248"/>
      <c r="F186" s="249">
        <v>2</v>
      </c>
      <c r="G186" s="250">
        <f>IF(F186="NE","",Référentiel!I177)</f>
        <v>0</v>
      </c>
      <c r="H186" s="251" t="str">
        <f>IF(G191="NON","",IF(F186=F9,G186,IF(F186=#REF!,(G186/2),IF(F186=F11,0,IF(F186=F12,"",)))))</f>
        <v/>
      </c>
      <c r="I186" s="242"/>
      <c r="J186" s="242" t="str">
        <f t="shared" si="47"/>
        <v/>
      </c>
      <c r="K186" s="248"/>
      <c r="L186" s="249">
        <v>2</v>
      </c>
      <c r="M186" s="250">
        <f>IF(L186="NE","",Référentiel!I177)</f>
        <v>0</v>
      </c>
      <c r="N186" s="251" t="str">
        <f>IF(M191="NON","",IF(L186=F9,M186,IF(L186=#REF!,(M186/2),IF(L186=F11,0,IF(L186=F12,"",)))))</f>
        <v/>
      </c>
      <c r="O186" s="242"/>
      <c r="P186" s="242" t="str">
        <f t="shared" si="39"/>
        <v/>
      </c>
      <c r="Q186" s="248"/>
      <c r="R186" s="249">
        <v>2</v>
      </c>
      <c r="S186" s="250">
        <f>IF(R186="NE","",Référentiel!I177)</f>
        <v>0</v>
      </c>
      <c r="T186" s="251" t="str">
        <f>IF(S191="NON","",IF(R186=F9,S186,IF(R186=#REF!,(S186/2),IF(R186=F11,0,IF(R186=F12,"",)))))</f>
        <v/>
      </c>
      <c r="U186" s="252"/>
      <c r="V186" s="242" t="str">
        <f t="shared" si="40"/>
        <v/>
      </c>
      <c r="W186" s="248"/>
      <c r="X186" s="249">
        <v>2</v>
      </c>
      <c r="Y186" s="250">
        <f>IF(X186="NE","",Référentiel!I177)</f>
        <v>0</v>
      </c>
      <c r="Z186" s="251" t="str">
        <f>IF(Y191="NON","",IF(X186=F9,Y186,IF(X186=#REF!,(Y186/2),IF(X186=F11,0,IF(X186=F12,"",)))))</f>
        <v/>
      </c>
      <c r="AA186" s="242"/>
      <c r="AB186" s="242" t="str">
        <f t="shared" si="41"/>
        <v/>
      </c>
      <c r="AC186" s="248"/>
      <c r="AD186" s="249">
        <v>2</v>
      </c>
      <c r="AE186" s="250">
        <f>IF(AD186="NE","",Référentiel!I177)</f>
        <v>0</v>
      </c>
      <c r="AF186" s="251" t="str">
        <f>IF(AE191="NON","",IF(AD186=F9,AE186,IF(AD186=#REF!,(AE186/2),IF(AD186=F11,0,IF(AD186=F12,"",)))))</f>
        <v/>
      </c>
      <c r="AG186" s="253"/>
      <c r="AH186" s="254" t="str">
        <f t="shared" si="48"/>
        <v/>
      </c>
      <c r="AI186" s="255" t="str">
        <f t="shared" si="49"/>
        <v/>
      </c>
      <c r="AP186" s="197"/>
    </row>
    <row r="187" spans="2:42" ht="18" hidden="1" x14ac:dyDescent="0.25">
      <c r="B187" s="247">
        <f>Référentiel!C178</f>
        <v>0</v>
      </c>
      <c r="D187" s="242" t="str">
        <f t="shared" si="38"/>
        <v/>
      </c>
      <c r="E187" s="248"/>
      <c r="F187" s="249">
        <v>2</v>
      </c>
      <c r="G187" s="250">
        <f>IF(F187="NE","",Référentiel!I178)</f>
        <v>0</v>
      </c>
      <c r="H187" s="251" t="str">
        <f>IF(G191="NON","",IF(F187=F9,G187,IF(F187=#REF!,(G187/2),IF(F187=F11,0,IF(F187=F12,"",)))))</f>
        <v/>
      </c>
      <c r="I187" s="242"/>
      <c r="J187" s="242" t="str">
        <f t="shared" si="47"/>
        <v/>
      </c>
      <c r="K187" s="248"/>
      <c r="L187" s="249">
        <v>2</v>
      </c>
      <c r="M187" s="250">
        <f>IF(L187="NE","",Référentiel!I178)</f>
        <v>0</v>
      </c>
      <c r="N187" s="251" t="str">
        <f>IF(M191="NON","",IF(L187=F9,M187,IF(L187=#REF!,(M187/2),IF(L187=F11,0,IF(L187=F12,"",)))))</f>
        <v/>
      </c>
      <c r="O187" s="242"/>
      <c r="P187" s="242" t="str">
        <f t="shared" si="39"/>
        <v/>
      </c>
      <c r="Q187" s="248"/>
      <c r="R187" s="249">
        <v>2</v>
      </c>
      <c r="S187" s="250">
        <f>IF(R187="NE","",Référentiel!I178)</f>
        <v>0</v>
      </c>
      <c r="T187" s="251" t="str">
        <f>IF(S191="NON","",IF(R187=F9,S187,IF(R187=#REF!,(S187/2),IF(R187=F11,0,IF(R187=F12,"",)))))</f>
        <v/>
      </c>
      <c r="U187" s="252"/>
      <c r="V187" s="242" t="str">
        <f t="shared" si="40"/>
        <v/>
      </c>
      <c r="W187" s="248"/>
      <c r="X187" s="249">
        <v>2</v>
      </c>
      <c r="Y187" s="250">
        <f>IF(X187="NE","",Référentiel!I178)</f>
        <v>0</v>
      </c>
      <c r="Z187" s="251" t="str">
        <f>IF(Y191="NON","",IF(X187=F9,Y187,IF(X187=#REF!,(Y187/2),IF(X187=F11,0,IF(X187=F12,"",)))))</f>
        <v/>
      </c>
      <c r="AA187" s="242"/>
      <c r="AB187" s="242" t="str">
        <f t="shared" si="41"/>
        <v/>
      </c>
      <c r="AC187" s="248"/>
      <c r="AD187" s="249">
        <v>2</v>
      </c>
      <c r="AE187" s="250">
        <f>IF(AD187="NE","",Référentiel!I178)</f>
        <v>0</v>
      </c>
      <c r="AF187" s="251" t="str">
        <f>IF(AE191="NON","",IF(AD187=F9,AE187,IF(AD187=#REF!,(AE187/2),IF(AD187=F11,0,IF(AD187=F12,"",)))))</f>
        <v/>
      </c>
      <c r="AG187" s="253"/>
      <c r="AH187" s="254" t="str">
        <f>IFERROR(AVERAGE(H187,N187,T187,Z187,AF187),"")</f>
        <v/>
      </c>
      <c r="AI187" s="255" t="str">
        <f t="shared" si="49"/>
        <v/>
      </c>
      <c r="AP187" s="197"/>
    </row>
    <row r="188" spans="2:42" ht="20.45" hidden="1" customHeight="1" x14ac:dyDescent="0.25">
      <c r="B188" s="247">
        <f>Référentiel!C179</f>
        <v>0</v>
      </c>
      <c r="D188" s="242" t="str">
        <f t="shared" si="38"/>
        <v/>
      </c>
      <c r="E188" s="248"/>
      <c r="F188" s="249">
        <v>2</v>
      </c>
      <c r="G188" s="250">
        <f>IF(F188="NE","",Référentiel!I179)</f>
        <v>0</v>
      </c>
      <c r="H188" s="251" t="str">
        <f>IF(G191="NON","",IF(F188=F9,G188,IF(F188=#REF!,(G188/2),IF(F188=F11,0,IF(F188=F12,"",)))))</f>
        <v/>
      </c>
      <c r="I188" s="242"/>
      <c r="J188" s="242" t="str">
        <f t="shared" si="47"/>
        <v/>
      </c>
      <c r="K188" s="248"/>
      <c r="L188" s="249">
        <v>2</v>
      </c>
      <c r="M188" s="250">
        <f>IF(L188="NE","",Référentiel!I179)</f>
        <v>0</v>
      </c>
      <c r="N188" s="251" t="str">
        <f>IF(M191="NON","",IF(L188=F9,M188,IF(L188=#REF!,(M188/2),IF(L188=F11,0,IF(L188=F12,"",)))))</f>
        <v/>
      </c>
      <c r="O188" s="242"/>
      <c r="P188" s="242" t="str">
        <f t="shared" si="39"/>
        <v/>
      </c>
      <c r="Q188" s="248"/>
      <c r="R188" s="249">
        <v>2</v>
      </c>
      <c r="S188" s="250">
        <f>IF(R188="NE","",Référentiel!I179)</f>
        <v>0</v>
      </c>
      <c r="T188" s="251" t="str">
        <f>IF(S191="NON","",IF(R188=F9,S188,IF(R188=#REF!,(S188/2),IF(R188=F11,0,IF(R188=F12,"",)))))</f>
        <v/>
      </c>
      <c r="U188" s="252"/>
      <c r="V188" s="242" t="str">
        <f t="shared" si="40"/>
        <v/>
      </c>
      <c r="W188" s="248"/>
      <c r="X188" s="249">
        <v>2</v>
      </c>
      <c r="Y188" s="250">
        <f>IF(X188="NE","",Référentiel!I179)</f>
        <v>0</v>
      </c>
      <c r="Z188" s="251" t="str">
        <f>IF(Y191="NON","",IF(X188=F9,Y188,IF(X188=#REF!,(Y188/2),IF(X188=F11,0,IF(X188=F12,"",)))))</f>
        <v/>
      </c>
      <c r="AA188" s="242"/>
      <c r="AB188" s="242" t="str">
        <f t="shared" si="41"/>
        <v/>
      </c>
      <c r="AC188" s="248"/>
      <c r="AD188" s="249">
        <v>2</v>
      </c>
      <c r="AE188" s="250">
        <f>IF(AD188="NE","",Référentiel!I179)</f>
        <v>0</v>
      </c>
      <c r="AF188" s="251" t="str">
        <f>IF(AE191="NON","",IF(AD188=F9,AE188,IF(AD188=#REF!,(AE188/2),IF(AD188=F11,0,IF(AD188=F12,"",)))))</f>
        <v/>
      </c>
      <c r="AG188" s="253"/>
      <c r="AH188" s="254" t="str">
        <f t="shared" ref="AH188" si="50">IFERROR(AVERAGE(H188,N188,T188,Z188,AF188),"")</f>
        <v/>
      </c>
      <c r="AI188" s="255" t="str">
        <f t="shared" si="49"/>
        <v/>
      </c>
      <c r="AP188" s="197"/>
    </row>
    <row r="189" spans="2:42" ht="20.45" customHeight="1" x14ac:dyDescent="0.25">
      <c r="B189" s="330" t="s">
        <v>216</v>
      </c>
      <c r="D189" s="242"/>
      <c r="E189" s="248"/>
      <c r="F189" s="331"/>
      <c r="G189" s="332" t="e">
        <f>SUM(G22:G23,G38:G44,G55:G56,G72:G77,G89:G96,G106:G116)</f>
        <v>#REF!</v>
      </c>
      <c r="H189" s="198"/>
      <c r="I189" s="242"/>
      <c r="J189" s="242"/>
      <c r="K189" s="248"/>
      <c r="L189" s="331"/>
      <c r="M189" s="332" t="e">
        <f>SUM(M22:M23,M38:M44,M55:M56,M72:M77,M89:M96,M106:M116)</f>
        <v>#REF!</v>
      </c>
      <c r="N189" s="198"/>
      <c r="O189" s="242"/>
      <c r="P189" s="248"/>
      <c r="Q189" s="248"/>
      <c r="R189" s="331"/>
      <c r="S189" s="332" t="e">
        <f>SUM(S22:S23,S38:S44,S55:S56,S72:S77,S89:S96,S106:S116)</f>
        <v>#REF!</v>
      </c>
      <c r="T189" s="198"/>
      <c r="U189" s="252"/>
      <c r="V189" s="248"/>
      <c r="W189" s="248"/>
      <c r="X189" s="331"/>
      <c r="Y189" s="332" t="e">
        <f>SUM(Y22:Y23,Y38:Y44,Y55:Y56,Y72:Y77,Y89:Y96,Y106:Y116)</f>
        <v>#REF!</v>
      </c>
      <c r="Z189" s="198"/>
      <c r="AA189" s="242"/>
      <c r="AB189" s="248"/>
      <c r="AC189" s="248"/>
      <c r="AD189" s="331"/>
      <c r="AE189" s="332" t="e">
        <f>SUM(AE22:AE23,AE38:AE44,AE55:AE56,AE72:AE77,AE89:AE96,AE106:AE116)</f>
        <v>#REF!</v>
      </c>
      <c r="AF189" s="198"/>
      <c r="AG189" s="253"/>
      <c r="AH189" s="433"/>
      <c r="AI189" s="434"/>
      <c r="AP189" s="197"/>
    </row>
    <row r="190" spans="2:42" ht="15.75" x14ac:dyDescent="0.25">
      <c r="B190" s="268"/>
      <c r="C190" s="269"/>
      <c r="D190" s="269"/>
      <c r="E190" s="269"/>
      <c r="F190" s="270"/>
      <c r="G190" s="273">
        <f>SUM(H21,H37,H54,H71,H88,H105,H122,H139,H156,H173)</f>
        <v>0</v>
      </c>
      <c r="H190" s="198"/>
      <c r="I190" s="269"/>
      <c r="J190" s="269"/>
      <c r="K190" s="225"/>
      <c r="L190" s="270"/>
      <c r="M190" s="273">
        <f>SUM(N21,N37,N54,N71,N88,N105,N122,N139,N156,N173)</f>
        <v>0</v>
      </c>
      <c r="N190" s="275"/>
      <c r="O190" s="274"/>
      <c r="P190" s="269"/>
      <c r="Q190" s="225"/>
      <c r="R190" s="270"/>
      <c r="S190" s="273">
        <f>SUM(T21,T37,T54,T71,T88,T105,T122,T139,T156,T173)</f>
        <v>0</v>
      </c>
      <c r="T190" s="275"/>
      <c r="U190" s="227"/>
      <c r="V190" s="269"/>
      <c r="W190" s="269"/>
      <c r="X190" s="270"/>
      <c r="Y190" s="273">
        <f>SUM(Z21,Z37,Z54,Z71,Z88,Z105,Z122,Z139,Z156,Z173)</f>
        <v>0</v>
      </c>
      <c r="Z190" s="275"/>
      <c r="AA190" s="274"/>
      <c r="AB190" s="269"/>
      <c r="AC190" s="269"/>
      <c r="AD190" s="270"/>
      <c r="AE190" s="273">
        <f>SUM(AF21,AF37,AF54,AF71,AF88,AF105,AF122,AF139,AF156,AF173)</f>
        <v>0</v>
      </c>
      <c r="AF190" s="275"/>
      <c r="AG190" s="239"/>
      <c r="AH190" s="435"/>
      <c r="AI190" s="436"/>
      <c r="AP190" s="197"/>
    </row>
    <row r="191" spans="2:42" ht="15.75" x14ac:dyDescent="0.25">
      <c r="B191" s="267" t="s">
        <v>228</v>
      </c>
      <c r="C191" s="276"/>
      <c r="D191" s="276"/>
      <c r="E191" s="276"/>
      <c r="F191" s="277" t="str">
        <f>IF(G191="NON"," ",IF(F189="SI",0,G190/G189))</f>
        <v xml:space="preserve"> </v>
      </c>
      <c r="G191" s="278" t="s">
        <v>45</v>
      </c>
      <c r="I191" s="276"/>
      <c r="J191" s="276"/>
      <c r="K191" s="201"/>
      <c r="L191" s="277" t="str">
        <f>IF(M191="NON"," ",IF(L189="SI",0,M190/M189))</f>
        <v xml:space="preserve"> </v>
      </c>
      <c r="M191" s="278" t="s">
        <v>45</v>
      </c>
      <c r="N191" s="197"/>
      <c r="O191" s="279"/>
      <c r="P191" s="276"/>
      <c r="Q191" s="201"/>
      <c r="R191" s="277" t="str">
        <f>IF(S191="NON"," ",IF(R189="SI",0,S190/S189))</f>
        <v xml:space="preserve"> </v>
      </c>
      <c r="S191" s="278" t="s">
        <v>45</v>
      </c>
      <c r="T191" s="197"/>
      <c r="U191" s="280"/>
      <c r="V191" s="276"/>
      <c r="W191" s="276"/>
      <c r="X191" s="277" t="str">
        <f>IF(Y191="NON"," ",IF(X189="SI",0,Y190/Y189))</f>
        <v xml:space="preserve"> </v>
      </c>
      <c r="Y191" s="278" t="s">
        <v>45</v>
      </c>
      <c r="Z191" s="197"/>
      <c r="AA191" s="279"/>
      <c r="AB191" s="276"/>
      <c r="AC191" s="276"/>
      <c r="AD191" s="277" t="str">
        <f>IF(AE191="NON"," ",IF(AD189="SI",0,AE190/AE189))</f>
        <v xml:space="preserve"> </v>
      </c>
      <c r="AE191" s="278" t="s">
        <v>45</v>
      </c>
      <c r="AF191" s="197"/>
      <c r="AG191" s="203"/>
      <c r="AH191" s="474" t="str">
        <f>IFERROR(AVERAGE(F191,L191,R191,X191,AD191)," ")</f>
        <v xml:space="preserve"> </v>
      </c>
      <c r="AI191" s="475"/>
      <c r="AN191" s="197"/>
      <c r="AO191" s="197"/>
      <c r="AP191" s="197"/>
    </row>
    <row r="197" spans="1:42" ht="23.25" customHeight="1" x14ac:dyDescent="0.25">
      <c r="B197" s="281"/>
      <c r="C197" s="376"/>
      <c r="D197" s="376"/>
      <c r="E197" s="376"/>
      <c r="F197" s="281"/>
      <c r="G197" s="281"/>
      <c r="H197" s="281"/>
      <c r="I197" s="376"/>
      <c r="J197" s="376"/>
      <c r="K197" s="376"/>
      <c r="L197" s="281"/>
      <c r="M197" s="281"/>
      <c r="N197" s="281"/>
      <c r="O197" s="281"/>
      <c r="P197" s="281"/>
      <c r="Q197" s="281"/>
      <c r="R197" s="281"/>
      <c r="S197" s="281"/>
      <c r="T197" s="281"/>
      <c r="U197" s="282"/>
      <c r="V197" s="281"/>
      <c r="W197" s="281"/>
      <c r="X197" s="281"/>
      <c r="Y197" s="281"/>
      <c r="Z197" s="281"/>
      <c r="AA197" s="281"/>
      <c r="AB197" s="281"/>
      <c r="AC197" s="281"/>
      <c r="AD197" s="281"/>
      <c r="AE197" s="281"/>
      <c r="AF197" s="281"/>
      <c r="AG197" s="281"/>
      <c r="AH197" s="281"/>
      <c r="AI197" s="281"/>
      <c r="AJ197" s="281"/>
    </row>
    <row r="198" spans="1:42" x14ac:dyDescent="0.25">
      <c r="C198" s="283"/>
      <c r="D198" s="283"/>
      <c r="E198" s="283"/>
      <c r="F198" s="284"/>
      <c r="G198" s="285"/>
      <c r="H198" s="285"/>
      <c r="I198" s="283"/>
      <c r="J198" s="283"/>
      <c r="K198" s="284"/>
      <c r="L198" s="284"/>
      <c r="M198" s="285"/>
      <c r="N198" s="286"/>
      <c r="O198" s="285"/>
      <c r="P198" s="283"/>
      <c r="Q198" s="284"/>
      <c r="R198" s="284"/>
      <c r="S198" s="285"/>
      <c r="T198" s="286"/>
      <c r="U198" s="287"/>
      <c r="V198" s="283"/>
      <c r="W198" s="284"/>
      <c r="X198" s="284"/>
      <c r="Y198" s="285"/>
      <c r="Z198" s="285"/>
      <c r="AA198" s="285"/>
      <c r="AB198" s="283"/>
      <c r="AC198" s="284"/>
      <c r="AD198" s="284"/>
      <c r="AE198" s="285"/>
      <c r="AF198" s="285"/>
      <c r="AG198" s="285"/>
      <c r="AH198" s="288"/>
      <c r="AI198" s="285"/>
    </row>
    <row r="199" spans="1:42" x14ac:dyDescent="0.25">
      <c r="A199" s="289"/>
      <c r="B199" s="289"/>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ht="18" x14ac:dyDescent="0.25">
      <c r="B200" s="498" t="s">
        <v>229</v>
      </c>
      <c r="C200" s="499"/>
      <c r="D200" s="499"/>
      <c r="E200" s="499"/>
      <c r="F200" s="500"/>
      <c r="G200" s="462" t="s">
        <v>207</v>
      </c>
      <c r="H200" s="463"/>
      <c r="I200" s="463"/>
      <c r="J200" s="463"/>
      <c r="K200" s="463"/>
      <c r="L200" s="463"/>
      <c r="M200" s="463"/>
      <c r="N200" s="463"/>
      <c r="O200" s="464"/>
      <c r="P200" s="290"/>
      <c r="Q200" s="291"/>
      <c r="R200" s="292"/>
      <c r="S200" s="487"/>
      <c r="T200" s="487"/>
      <c r="U200" s="487"/>
      <c r="V200" s="487"/>
      <c r="W200" s="487"/>
      <c r="X200" s="487"/>
      <c r="Y200" s="487"/>
      <c r="Z200" s="487"/>
      <c r="AA200" s="487"/>
      <c r="AB200" s="487"/>
      <c r="AC200" s="487"/>
      <c r="AD200" s="487"/>
      <c r="AE200" s="487"/>
      <c r="AF200" s="487"/>
      <c r="AG200" s="487"/>
      <c r="AH200" s="487"/>
      <c r="AI200" s="487"/>
      <c r="AJ200" s="488"/>
    </row>
    <row r="201" spans="1:42" ht="15.75" x14ac:dyDescent="0.25">
      <c r="A201" s="289"/>
      <c r="B201" s="495">
        <f>B11</f>
        <v>0</v>
      </c>
      <c r="C201" s="496"/>
      <c r="D201" s="496"/>
      <c r="E201" s="496"/>
      <c r="F201" s="497"/>
      <c r="G201" s="465" t="str">
        <f>B9</f>
        <v>Opération</v>
      </c>
      <c r="H201" s="466"/>
      <c r="I201" s="466"/>
      <c r="J201" s="466"/>
      <c r="K201" s="466"/>
      <c r="L201" s="466"/>
      <c r="M201" s="466"/>
      <c r="N201" s="466"/>
      <c r="O201" s="467"/>
      <c r="P201" s="293"/>
      <c r="Q201" s="294"/>
      <c r="R201" s="295"/>
      <c r="S201" s="485"/>
      <c r="T201" s="485"/>
      <c r="U201" s="485"/>
      <c r="V201" s="485"/>
      <c r="W201" s="485"/>
      <c r="X201" s="485"/>
      <c r="Y201" s="485"/>
      <c r="Z201" s="485"/>
      <c r="AA201" s="485"/>
      <c r="AB201" s="485"/>
      <c r="AC201" s="485"/>
      <c r="AD201" s="485"/>
      <c r="AE201" s="485"/>
      <c r="AF201" s="485"/>
      <c r="AG201" s="485"/>
      <c r="AH201" s="485"/>
      <c r="AI201" s="485"/>
      <c r="AJ201" s="486"/>
    </row>
    <row r="202" spans="1:42" x14ac:dyDescent="0.25">
      <c r="A202" s="289"/>
      <c r="B202" s="289"/>
      <c r="C202" s="283"/>
      <c r="D202" s="283"/>
      <c r="E202" s="283"/>
      <c r="F202" s="284"/>
      <c r="G202" s="285"/>
      <c r="H202" s="285"/>
      <c r="I202" s="283"/>
      <c r="J202" s="283"/>
      <c r="K202" s="284"/>
      <c r="L202" s="284"/>
      <c r="M202" s="285"/>
      <c r="N202" s="286"/>
      <c r="O202" s="285"/>
      <c r="P202" s="283"/>
      <c r="Q202" s="284"/>
      <c r="R202" s="284"/>
      <c r="S202" s="285"/>
      <c r="T202" s="286"/>
      <c r="U202" s="287"/>
      <c r="V202" s="283"/>
      <c r="W202" s="284"/>
      <c r="X202" s="284"/>
      <c r="Y202" s="285"/>
      <c r="Z202" s="285"/>
      <c r="AA202" s="285"/>
      <c r="AB202" s="283"/>
      <c r="AC202" s="284"/>
      <c r="AD202" s="284"/>
      <c r="AE202" s="285"/>
      <c r="AF202" s="285"/>
      <c r="AG202" s="285"/>
      <c r="AH202" s="288"/>
      <c r="AI202" s="285"/>
    </row>
    <row r="203" spans="1:42" ht="102" customHeight="1" x14ac:dyDescent="0.25">
      <c r="A203" s="296"/>
      <c r="B203" s="297" t="s">
        <v>230</v>
      </c>
      <c r="C203" s="492" t="s">
        <v>231</v>
      </c>
      <c r="D203" s="493"/>
      <c r="E203" s="493"/>
      <c r="F203" s="493"/>
      <c r="G203" s="494"/>
      <c r="H203" s="196"/>
      <c r="I203" s="377"/>
      <c r="J203" s="196"/>
      <c r="L203" s="468" t="s">
        <v>232</v>
      </c>
      <c r="M203" s="469"/>
      <c r="N203" s="468" t="s">
        <v>233</v>
      </c>
      <c r="O203" s="470"/>
      <c r="P203" s="470"/>
      <c r="Q203" s="470"/>
      <c r="R203" s="469"/>
      <c r="S203" s="468" t="s">
        <v>234</v>
      </c>
      <c r="T203" s="469"/>
      <c r="U203" s="324"/>
      <c r="V203" s="298"/>
      <c r="W203" s="468" t="s">
        <v>235</v>
      </c>
      <c r="X203" s="470"/>
      <c r="Y203" s="469"/>
      <c r="Z203" s="468" t="s">
        <v>236</v>
      </c>
      <c r="AA203" s="470"/>
      <c r="AB203" s="470"/>
      <c r="AC203" s="470"/>
      <c r="AD203" s="469"/>
      <c r="AF203" s="197"/>
      <c r="AG203" s="197"/>
      <c r="AH203" s="197"/>
      <c r="AI203" s="197"/>
      <c r="AJ203" s="197"/>
      <c r="AK203" s="197"/>
      <c r="AL203" s="197"/>
      <c r="AM203" s="197"/>
      <c r="AN203" s="197"/>
      <c r="AO203" s="197"/>
      <c r="AP203" s="197"/>
    </row>
    <row r="204" spans="1:42" ht="61.5" customHeight="1" x14ac:dyDescent="0.25">
      <c r="A204" s="289"/>
      <c r="B204" s="325"/>
      <c r="C204" s="489"/>
      <c r="D204" s="490"/>
      <c r="E204" s="490"/>
      <c r="F204" s="490"/>
      <c r="G204" s="491"/>
      <c r="H204" s="196"/>
      <c r="I204" s="373"/>
      <c r="J204" s="196"/>
      <c r="L204" s="471"/>
      <c r="M204" s="473"/>
      <c r="N204" s="471"/>
      <c r="O204" s="472"/>
      <c r="P204" s="472"/>
      <c r="Q204" s="472"/>
      <c r="R204" s="473"/>
      <c r="S204" s="471"/>
      <c r="T204" s="473"/>
      <c r="U204" s="323"/>
      <c r="V204" s="299"/>
      <c r="W204" s="471"/>
      <c r="X204" s="472"/>
      <c r="Y204" s="473"/>
      <c r="Z204" s="471"/>
      <c r="AA204" s="472"/>
      <c r="AB204" s="472"/>
      <c r="AC204" s="472"/>
      <c r="AD204" s="473"/>
      <c r="AF204" s="197"/>
      <c r="AG204" s="197"/>
      <c r="AH204" s="197"/>
      <c r="AI204" s="197"/>
      <c r="AJ204" s="197"/>
      <c r="AK204" s="197"/>
      <c r="AL204" s="197"/>
      <c r="AM204" s="197"/>
      <c r="AN204" s="197"/>
      <c r="AO204" s="197"/>
      <c r="AP204" s="197"/>
    </row>
    <row r="205" spans="1:42" x14ac:dyDescent="0.25">
      <c r="A205" s="289"/>
      <c r="B205" s="289"/>
      <c r="C205" s="283"/>
      <c r="D205" s="283"/>
      <c r="E205" s="283"/>
      <c r="F205" s="284"/>
      <c r="G205" s="285"/>
      <c r="H205" s="285"/>
      <c r="I205" s="283"/>
      <c r="J205" s="283"/>
      <c r="K205" s="284"/>
      <c r="L205" s="284"/>
      <c r="M205" s="285"/>
      <c r="N205" s="286"/>
      <c r="O205" s="285"/>
      <c r="P205" s="283"/>
      <c r="Q205" s="284"/>
      <c r="R205" s="284"/>
      <c r="S205" s="285"/>
      <c r="T205" s="286"/>
      <c r="U205" s="287"/>
      <c r="V205" s="283"/>
      <c r="W205" s="284"/>
      <c r="X205" s="284"/>
      <c r="Y205" s="285"/>
      <c r="Z205" s="285"/>
      <c r="AA205" s="285"/>
      <c r="AB205" s="283"/>
      <c r="AC205" s="284"/>
      <c r="AD205" s="284"/>
      <c r="AE205" s="285"/>
      <c r="AF205" s="285"/>
      <c r="AG205" s="285"/>
      <c r="AH205" s="288"/>
      <c r="AI205" s="285"/>
    </row>
    <row r="206" spans="1:42" x14ac:dyDescent="0.25">
      <c r="A206" s="289"/>
      <c r="B206" s="289"/>
      <c r="C206" s="283"/>
      <c r="D206" s="283"/>
      <c r="E206" s="283"/>
      <c r="F206" s="284"/>
      <c r="G206" s="285"/>
      <c r="H206" s="285"/>
      <c r="I206" s="283"/>
      <c r="J206" s="283"/>
      <c r="K206" s="284"/>
      <c r="L206" s="284"/>
      <c r="M206" s="285"/>
      <c r="N206" s="286"/>
      <c r="O206" s="285"/>
      <c r="P206" s="283"/>
      <c r="Q206" s="284"/>
      <c r="R206" s="285"/>
      <c r="S206" s="286"/>
      <c r="T206" s="285"/>
      <c r="U206" s="300"/>
      <c r="V206" s="284"/>
      <c r="W206" s="284"/>
      <c r="X206" s="285"/>
      <c r="Y206" s="285"/>
      <c r="Z206" s="285"/>
      <c r="AA206" s="283"/>
      <c r="AB206" s="284"/>
      <c r="AC206" s="284"/>
      <c r="AD206" s="285"/>
      <c r="AE206" s="285"/>
      <c r="AF206" s="285"/>
      <c r="AG206" s="288"/>
      <c r="AH206" s="285"/>
      <c r="AP206" s="197"/>
    </row>
    <row r="207" spans="1:42" ht="15.75" x14ac:dyDescent="0.25">
      <c r="A207" s="289"/>
      <c r="B207" s="476" t="s">
        <v>50</v>
      </c>
      <c r="C207" s="477"/>
      <c r="D207" s="280"/>
      <c r="E207" s="280"/>
      <c r="F207" s="476" t="s">
        <v>53</v>
      </c>
      <c r="G207" s="480"/>
      <c r="H207" s="480"/>
      <c r="I207" s="480"/>
      <c r="J207" s="480"/>
      <c r="K207" s="480"/>
      <c r="L207" s="480"/>
      <c r="M207" s="477"/>
      <c r="N207" s="476" t="s">
        <v>56</v>
      </c>
      <c r="O207" s="480"/>
      <c r="P207" s="480"/>
      <c r="Q207" s="480"/>
      <c r="R207" s="480"/>
      <c r="S207" s="480"/>
      <c r="T207" s="480"/>
      <c r="U207" s="480"/>
      <c r="V207" s="477"/>
      <c r="W207" s="476" t="s">
        <v>59</v>
      </c>
      <c r="X207" s="480"/>
      <c r="Y207" s="480"/>
      <c r="Z207" s="480"/>
      <c r="AA207" s="480"/>
      <c r="AB207" s="480"/>
      <c r="AC207" s="477"/>
      <c r="AD207" s="476" t="s">
        <v>62</v>
      </c>
      <c r="AE207" s="480"/>
      <c r="AF207" s="480"/>
      <c r="AG207" s="480"/>
      <c r="AH207" s="480"/>
      <c r="AI207" s="480"/>
      <c r="AJ207" s="477"/>
      <c r="AK207" s="301"/>
      <c r="AL207" s="301"/>
      <c r="AO207" s="197"/>
      <c r="AP207" s="197"/>
    </row>
    <row r="208" spans="1:42" ht="15" customHeight="1" x14ac:dyDescent="0.25">
      <c r="A208" s="289"/>
      <c r="B208" s="478" t="s">
        <v>237</v>
      </c>
      <c r="C208" s="479"/>
      <c r="D208" s="302"/>
      <c r="E208" s="302"/>
      <c r="F208" s="478" t="s">
        <v>237</v>
      </c>
      <c r="G208" s="481"/>
      <c r="H208" s="481"/>
      <c r="I208" s="481"/>
      <c r="J208" s="481"/>
      <c r="K208" s="481"/>
      <c r="L208" s="481"/>
      <c r="M208" s="479"/>
      <c r="N208" s="478" t="s">
        <v>237</v>
      </c>
      <c r="O208" s="481"/>
      <c r="P208" s="481"/>
      <c r="Q208" s="481"/>
      <c r="R208" s="481"/>
      <c r="S208" s="481"/>
      <c r="T208" s="481"/>
      <c r="U208" s="481"/>
      <c r="V208" s="479"/>
      <c r="W208" s="478" t="s">
        <v>237</v>
      </c>
      <c r="X208" s="481"/>
      <c r="Y208" s="481"/>
      <c r="Z208" s="481"/>
      <c r="AA208" s="481"/>
      <c r="AB208" s="481"/>
      <c r="AC208" s="479"/>
      <c r="AD208" s="478" t="s">
        <v>237</v>
      </c>
      <c r="AE208" s="481"/>
      <c r="AF208" s="481"/>
      <c r="AG208" s="481"/>
      <c r="AH208" s="481"/>
      <c r="AI208" s="481"/>
      <c r="AJ208" s="479"/>
      <c r="AK208" s="303"/>
      <c r="AL208" s="303"/>
      <c r="AM208" s="197"/>
      <c r="AN208" s="197"/>
      <c r="AO208" s="197"/>
      <c r="AP208" s="197"/>
    </row>
    <row r="209" spans="1:42" s="309" customFormat="1" ht="126.75" customHeight="1" x14ac:dyDescent="0.25">
      <c r="A209" s="304"/>
      <c r="B209" s="482" t="s">
        <v>238</v>
      </c>
      <c r="C209" s="484"/>
      <c r="D209" s="168"/>
      <c r="E209" s="168"/>
      <c r="F209" s="482" t="s">
        <v>238</v>
      </c>
      <c r="G209" s="483"/>
      <c r="H209" s="483"/>
      <c r="I209" s="483"/>
      <c r="J209" s="483"/>
      <c r="K209" s="483"/>
      <c r="L209" s="483"/>
      <c r="M209" s="484"/>
      <c r="N209" s="482" t="s">
        <v>238</v>
      </c>
      <c r="O209" s="483"/>
      <c r="P209" s="483"/>
      <c r="Q209" s="483"/>
      <c r="R209" s="483"/>
      <c r="S209" s="483"/>
      <c r="T209" s="483"/>
      <c r="U209" s="483"/>
      <c r="V209" s="484"/>
      <c r="W209" s="482" t="s">
        <v>238</v>
      </c>
      <c r="X209" s="483"/>
      <c r="Y209" s="483"/>
      <c r="Z209" s="483"/>
      <c r="AA209" s="483"/>
      <c r="AB209" s="483"/>
      <c r="AC209" s="484"/>
      <c r="AD209" s="482" t="s">
        <v>238</v>
      </c>
      <c r="AE209" s="483"/>
      <c r="AF209" s="483"/>
      <c r="AG209" s="483"/>
      <c r="AH209" s="483"/>
      <c r="AI209" s="483"/>
      <c r="AJ209" s="484"/>
      <c r="AK209" s="308"/>
      <c r="AL209" s="308"/>
    </row>
    <row r="210" spans="1:42" s="307" customFormat="1" ht="15" customHeight="1" x14ac:dyDescent="0.25">
      <c r="A210" s="304"/>
      <c r="B210" s="504" t="s">
        <v>239</v>
      </c>
      <c r="C210" s="505"/>
      <c r="D210" s="305"/>
      <c r="E210" s="305"/>
      <c r="F210" s="501" t="s">
        <v>239</v>
      </c>
      <c r="G210" s="502"/>
      <c r="H210" s="502"/>
      <c r="I210" s="502"/>
      <c r="J210" s="502"/>
      <c r="K210" s="502"/>
      <c r="L210" s="502"/>
      <c r="M210" s="503"/>
      <c r="N210" s="327" t="s">
        <v>239</v>
      </c>
      <c r="O210" s="328"/>
      <c r="P210" s="328"/>
      <c r="Q210" s="328"/>
      <c r="R210" s="328"/>
      <c r="S210" s="328"/>
      <c r="T210" s="329"/>
      <c r="U210" s="326"/>
      <c r="V210" s="326"/>
      <c r="W210" s="504" t="s">
        <v>239</v>
      </c>
      <c r="X210" s="506"/>
      <c r="Y210" s="506"/>
      <c r="Z210" s="506"/>
      <c r="AA210" s="506"/>
      <c r="AB210" s="506"/>
      <c r="AC210" s="505"/>
      <c r="AD210" s="504" t="s">
        <v>239</v>
      </c>
      <c r="AE210" s="506"/>
      <c r="AF210" s="506"/>
      <c r="AG210" s="506"/>
      <c r="AH210" s="506"/>
      <c r="AI210" s="506"/>
      <c r="AJ210" s="505"/>
      <c r="AK210" s="306"/>
      <c r="AL210" s="306"/>
    </row>
    <row r="211" spans="1:42" s="309" customFormat="1" ht="123.75" customHeight="1" x14ac:dyDescent="0.25">
      <c r="A211" s="304"/>
      <c r="B211" s="482" t="s">
        <v>238</v>
      </c>
      <c r="C211" s="484"/>
      <c r="D211" s="168"/>
      <c r="E211" s="168"/>
      <c r="F211" s="482" t="s">
        <v>238</v>
      </c>
      <c r="G211" s="483"/>
      <c r="H211" s="483"/>
      <c r="I211" s="483"/>
      <c r="J211" s="483"/>
      <c r="K211" s="483"/>
      <c r="L211" s="483"/>
      <c r="M211" s="484"/>
      <c r="N211" s="482" t="s">
        <v>238</v>
      </c>
      <c r="O211" s="483"/>
      <c r="P211" s="483"/>
      <c r="Q211" s="483"/>
      <c r="R211" s="483"/>
      <c r="S211" s="483"/>
      <c r="T211" s="483"/>
      <c r="U211" s="483"/>
      <c r="V211" s="484"/>
      <c r="W211" s="482" t="s">
        <v>238</v>
      </c>
      <c r="X211" s="483"/>
      <c r="Y211" s="483"/>
      <c r="Z211" s="483"/>
      <c r="AA211" s="483"/>
      <c r="AB211" s="483"/>
      <c r="AC211" s="484"/>
      <c r="AD211" s="482" t="s">
        <v>238</v>
      </c>
      <c r="AE211" s="483"/>
      <c r="AF211" s="483"/>
      <c r="AG211" s="483"/>
      <c r="AH211" s="483"/>
      <c r="AI211" s="483"/>
      <c r="AJ211" s="484"/>
      <c r="AK211" s="308"/>
      <c r="AL211" s="308"/>
    </row>
    <row r="212" spans="1:42" s="307" customFormat="1" ht="15" customHeight="1" x14ac:dyDescent="0.25">
      <c r="A212" s="304"/>
      <c r="B212" s="504" t="s">
        <v>240</v>
      </c>
      <c r="C212" s="505"/>
      <c r="D212" s="305"/>
      <c r="E212" s="305"/>
      <c r="F212" s="501" t="s">
        <v>240</v>
      </c>
      <c r="G212" s="502"/>
      <c r="H212" s="502"/>
      <c r="I212" s="502"/>
      <c r="J212" s="502"/>
      <c r="K212" s="502"/>
      <c r="L212" s="502"/>
      <c r="M212" s="503"/>
      <c r="N212" s="504" t="s">
        <v>240</v>
      </c>
      <c r="O212" s="506"/>
      <c r="P212" s="506"/>
      <c r="Q212" s="506"/>
      <c r="R212" s="506"/>
      <c r="S212" s="506"/>
      <c r="T212" s="505"/>
      <c r="U212" s="326"/>
      <c r="V212" s="326"/>
      <c r="W212" s="504" t="s">
        <v>240</v>
      </c>
      <c r="X212" s="506"/>
      <c r="Y212" s="506"/>
      <c r="Z212" s="506"/>
      <c r="AA212" s="506"/>
      <c r="AB212" s="506"/>
      <c r="AC212" s="505"/>
      <c r="AD212" s="504" t="s">
        <v>240</v>
      </c>
      <c r="AE212" s="506"/>
      <c r="AF212" s="506"/>
      <c r="AG212" s="506"/>
      <c r="AH212" s="506"/>
      <c r="AI212" s="506"/>
      <c r="AJ212" s="505"/>
      <c r="AK212" s="306"/>
      <c r="AL212" s="306"/>
    </row>
    <row r="213" spans="1:42" s="309" customFormat="1" ht="97.5" customHeight="1" x14ac:dyDescent="0.25">
      <c r="A213" s="304"/>
      <c r="B213" s="482" t="s">
        <v>238</v>
      </c>
      <c r="C213" s="484"/>
      <c r="D213" s="168"/>
      <c r="E213" s="168"/>
      <c r="F213" s="482" t="s">
        <v>238</v>
      </c>
      <c r="G213" s="483"/>
      <c r="H213" s="483"/>
      <c r="I213" s="483"/>
      <c r="J213" s="483"/>
      <c r="K213" s="483"/>
      <c r="L213" s="483"/>
      <c r="M213" s="484"/>
      <c r="N213" s="482" t="s">
        <v>238</v>
      </c>
      <c r="O213" s="483"/>
      <c r="P213" s="483"/>
      <c r="Q213" s="483"/>
      <c r="R213" s="483"/>
      <c r="S213" s="483"/>
      <c r="T213" s="483"/>
      <c r="U213" s="483"/>
      <c r="V213" s="484"/>
      <c r="W213" s="482" t="s">
        <v>238</v>
      </c>
      <c r="X213" s="483"/>
      <c r="Y213" s="483"/>
      <c r="Z213" s="483"/>
      <c r="AA213" s="483"/>
      <c r="AB213" s="483"/>
      <c r="AC213" s="484"/>
      <c r="AD213" s="482" t="s">
        <v>238</v>
      </c>
      <c r="AE213" s="483"/>
      <c r="AF213" s="483"/>
      <c r="AG213" s="483"/>
      <c r="AH213" s="483"/>
      <c r="AI213" s="483"/>
      <c r="AJ213" s="484"/>
      <c r="AK213" s="308"/>
      <c r="AL213" s="308"/>
    </row>
    <row r="214" spans="1:42" s="307" customFormat="1" ht="15" customHeight="1" x14ac:dyDescent="0.25">
      <c r="A214" s="304"/>
      <c r="B214" s="504" t="s">
        <v>241</v>
      </c>
      <c r="C214" s="505"/>
      <c r="D214" s="305"/>
      <c r="E214" s="305"/>
      <c r="F214" s="501" t="s">
        <v>241</v>
      </c>
      <c r="G214" s="502"/>
      <c r="H214" s="502"/>
      <c r="I214" s="502"/>
      <c r="J214" s="502"/>
      <c r="K214" s="502"/>
      <c r="L214" s="502"/>
      <c r="M214" s="503"/>
      <c r="N214" s="504" t="s">
        <v>242</v>
      </c>
      <c r="O214" s="506"/>
      <c r="P214" s="506"/>
      <c r="Q214" s="506"/>
      <c r="R214" s="506"/>
      <c r="S214" s="506"/>
      <c r="T214" s="505"/>
      <c r="U214" s="326"/>
      <c r="V214" s="326"/>
      <c r="W214" s="504" t="s">
        <v>241</v>
      </c>
      <c r="X214" s="506"/>
      <c r="Y214" s="506"/>
      <c r="Z214" s="506"/>
      <c r="AA214" s="506"/>
      <c r="AB214" s="506"/>
      <c r="AC214" s="505"/>
      <c r="AD214" s="504" t="s">
        <v>241</v>
      </c>
      <c r="AE214" s="506"/>
      <c r="AF214" s="506"/>
      <c r="AG214" s="506"/>
      <c r="AH214" s="506"/>
      <c r="AI214" s="506"/>
      <c r="AJ214" s="505"/>
      <c r="AK214" s="306"/>
      <c r="AL214" s="306"/>
    </row>
    <row r="215" spans="1:42" s="309" customFormat="1" ht="92.25" customHeight="1" x14ac:dyDescent="0.25">
      <c r="A215" s="304"/>
      <c r="B215" s="482" t="s">
        <v>238</v>
      </c>
      <c r="C215" s="484"/>
      <c r="D215" s="168"/>
      <c r="E215" s="168"/>
      <c r="F215" s="482" t="s">
        <v>238</v>
      </c>
      <c r="G215" s="483"/>
      <c r="H215" s="483"/>
      <c r="I215" s="483"/>
      <c r="J215" s="483"/>
      <c r="K215" s="483"/>
      <c r="L215" s="483"/>
      <c r="M215" s="484"/>
      <c r="N215" s="482" t="s">
        <v>238</v>
      </c>
      <c r="O215" s="483"/>
      <c r="P215" s="483"/>
      <c r="Q215" s="483"/>
      <c r="R215" s="483"/>
      <c r="S215" s="483"/>
      <c r="T215" s="483"/>
      <c r="U215" s="483"/>
      <c r="V215" s="484"/>
      <c r="W215" s="482" t="s">
        <v>238</v>
      </c>
      <c r="X215" s="483"/>
      <c r="Y215" s="483"/>
      <c r="Z215" s="483"/>
      <c r="AA215" s="483"/>
      <c r="AB215" s="483"/>
      <c r="AC215" s="484"/>
      <c r="AD215" s="482" t="s">
        <v>238</v>
      </c>
      <c r="AE215" s="483"/>
      <c r="AF215" s="483"/>
      <c r="AG215" s="483"/>
      <c r="AH215" s="483"/>
      <c r="AI215" s="483"/>
      <c r="AJ215" s="484"/>
      <c r="AK215" s="308"/>
      <c r="AL215" s="308"/>
    </row>
    <row r="216" spans="1:42" s="307" customFormat="1" x14ac:dyDescent="0.25">
      <c r="A216" s="309"/>
      <c r="B216" s="308"/>
      <c r="C216" s="310"/>
      <c r="D216" s="310"/>
      <c r="E216" s="310"/>
      <c r="F216" s="311"/>
      <c r="G216" s="311"/>
      <c r="H216" s="311"/>
      <c r="I216" s="310"/>
      <c r="J216" s="310"/>
      <c r="K216" s="312"/>
      <c r="L216" s="311"/>
      <c r="M216" s="313"/>
      <c r="N216" s="311"/>
      <c r="O216" s="310"/>
      <c r="P216" s="312"/>
      <c r="Q216" s="306"/>
      <c r="R216" s="314"/>
      <c r="S216" s="306"/>
      <c r="T216" s="310"/>
      <c r="U216" s="312"/>
      <c r="V216" s="312"/>
      <c r="W216" s="306"/>
      <c r="X216" s="306"/>
      <c r="Y216" s="306"/>
      <c r="Z216" s="310"/>
      <c r="AA216" s="312"/>
      <c r="AB216" s="312"/>
      <c r="AC216" s="306"/>
      <c r="AD216" s="306"/>
      <c r="AE216" s="306"/>
      <c r="AF216" s="315"/>
      <c r="AG216" s="306"/>
      <c r="AH216" s="306"/>
      <c r="AI216" s="306"/>
      <c r="AJ216" s="306"/>
      <c r="AK216" s="306"/>
      <c r="AL216" s="306"/>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9"/>
      <c r="C218" s="316"/>
      <c r="D218" s="316"/>
      <c r="E218" s="316"/>
      <c r="F218" s="317"/>
      <c r="G218" s="317"/>
      <c r="H218" s="317"/>
      <c r="I218" s="316"/>
      <c r="J218" s="316"/>
      <c r="K218" s="318"/>
      <c r="L218" s="317"/>
      <c r="M218" s="319"/>
      <c r="N218" s="317"/>
      <c r="O218" s="316"/>
      <c r="P218" s="318"/>
      <c r="Q218" s="318"/>
      <c r="S218" s="320"/>
      <c r="U218" s="321"/>
      <c r="V218" s="318"/>
      <c r="W218" s="318"/>
      <c r="AA218" s="321"/>
      <c r="AB218" s="318"/>
      <c r="AC218" s="318"/>
      <c r="AG218" s="322"/>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x14ac:dyDescent="0.25">
      <c r="F221" s="200"/>
      <c r="G221" s="200"/>
      <c r="H221" s="200"/>
      <c r="K221" s="201"/>
      <c r="L221" s="200"/>
      <c r="M221" s="199"/>
      <c r="N221" s="200"/>
      <c r="O221" s="195"/>
      <c r="P221" s="201"/>
      <c r="Q221" s="201"/>
      <c r="R221" s="197"/>
      <c r="S221" s="261"/>
      <c r="T221" s="197"/>
      <c r="U221" s="230"/>
      <c r="V221" s="201"/>
      <c r="W221" s="201"/>
      <c r="X221" s="197"/>
      <c r="Y221" s="197"/>
      <c r="Z221" s="197"/>
      <c r="AA221" s="195"/>
      <c r="AB221" s="201"/>
      <c r="AC221" s="201"/>
      <c r="AD221" s="197"/>
      <c r="AE221" s="197"/>
      <c r="AF221" s="197"/>
      <c r="AG221" s="232"/>
      <c r="AH221" s="197"/>
      <c r="AI221" s="197"/>
      <c r="AJ221" s="197"/>
      <c r="AK221" s="197"/>
      <c r="AL221" s="197"/>
      <c r="AM221" s="197"/>
      <c r="AN221" s="197"/>
      <c r="AO221" s="197"/>
      <c r="AP221" s="197"/>
    </row>
  </sheetData>
  <mergeCells count="106">
    <mergeCell ref="M13:N13"/>
    <mergeCell ref="G17:H17"/>
    <mergeCell ref="M17:N17"/>
    <mergeCell ref="S17:T17"/>
    <mergeCell ref="T13:X13"/>
    <mergeCell ref="B214:C214"/>
    <mergeCell ref="W214:AC214"/>
    <mergeCell ref="AD214:AJ214"/>
    <mergeCell ref="F214:M214"/>
    <mergeCell ref="Z13:AD13"/>
    <mergeCell ref="F19:H19"/>
    <mergeCell ref="L19:N19"/>
    <mergeCell ref="R19:T19"/>
    <mergeCell ref="X19:Z19"/>
    <mergeCell ref="AD19:AF19"/>
    <mergeCell ref="N211:V211"/>
    <mergeCell ref="N208:V208"/>
    <mergeCell ref="W208:AC208"/>
    <mergeCell ref="AD208:AJ208"/>
    <mergeCell ref="B210:C210"/>
    <mergeCell ref="W210:AC210"/>
    <mergeCell ref="AD210:AJ210"/>
    <mergeCell ref="B209:C209"/>
    <mergeCell ref="W209:AC209"/>
    <mergeCell ref="B215:C215"/>
    <mergeCell ref="F215:M215"/>
    <mergeCell ref="N215:V215"/>
    <mergeCell ref="W215:AC215"/>
    <mergeCell ref="AD215:AJ215"/>
    <mergeCell ref="AH20:AI20"/>
    <mergeCell ref="AH189:AI190"/>
    <mergeCell ref="AH191:AI191"/>
    <mergeCell ref="AH18:AI19"/>
    <mergeCell ref="N214:T214"/>
    <mergeCell ref="B212:C212"/>
    <mergeCell ref="W212:AC212"/>
    <mergeCell ref="AD212:AJ212"/>
    <mergeCell ref="F212:M212"/>
    <mergeCell ref="N212:T212"/>
    <mergeCell ref="B213:C213"/>
    <mergeCell ref="W213:AC213"/>
    <mergeCell ref="AD213:AJ213"/>
    <mergeCell ref="F213:M213"/>
    <mergeCell ref="N213:V213"/>
    <mergeCell ref="B211:C211"/>
    <mergeCell ref="W211:AC211"/>
    <mergeCell ref="AD211:AJ211"/>
    <mergeCell ref="F211:M211"/>
    <mergeCell ref="AD209:AJ209"/>
    <mergeCell ref="F209:M209"/>
    <mergeCell ref="B208:C208"/>
    <mergeCell ref="F208:M208"/>
    <mergeCell ref="F210:M210"/>
    <mergeCell ref="N209:V209"/>
    <mergeCell ref="AD207:AJ207"/>
    <mergeCell ref="N203:R203"/>
    <mergeCell ref="S203:T203"/>
    <mergeCell ref="W203:Y203"/>
    <mergeCell ref="B207:C207"/>
    <mergeCell ref="F207:M207"/>
    <mergeCell ref="N207:V207"/>
    <mergeCell ref="W207:AC207"/>
    <mergeCell ref="Z203:AD203"/>
    <mergeCell ref="C204:G204"/>
    <mergeCell ref="L204:M204"/>
    <mergeCell ref="N204:R204"/>
    <mergeCell ref="S204:T204"/>
    <mergeCell ref="W204:Y204"/>
    <mergeCell ref="Z204:AD204"/>
    <mergeCell ref="B200:F200"/>
    <mergeCell ref="G200:O200"/>
    <mergeCell ref="S200:AJ200"/>
    <mergeCell ref="C203:G203"/>
    <mergeCell ref="L203:M203"/>
    <mergeCell ref="B201:F201"/>
    <mergeCell ref="G201:O201"/>
    <mergeCell ref="S201:AJ20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6 Q142:Q154 Q157:Q171 Q174:Q189 A36:B36 F36:H36 E22:E36">
    <cfRule type="cellIs" dxfId="945" priority="190" stopIfTrue="1" operator="lessThan">
      <formula>#REF!</formula>
    </cfRule>
  </conditionalFormatting>
  <conditionalFormatting sqref="L36:M36">
    <cfRule type="cellIs" dxfId="944" priority="189" stopIfTrue="1" operator="lessThan">
      <formula>#REF!</formula>
    </cfRule>
  </conditionalFormatting>
  <conditionalFormatting sqref="R36:S36 AG55:AG69 AG72:AG86 AG89:AG103 AG106:AG120 AG123:AG137 AG140:AG154 AG157:AG171 AG174:AG189 AG21:AG52">
    <cfRule type="cellIs" dxfId="943" priority="188" stopIfTrue="1" operator="lessThan">
      <formula>#REF!</formula>
    </cfRule>
  </conditionalFormatting>
  <conditionalFormatting sqref="K140:K150 Q140:Q141 E140:E150 E38:E52 K22:K36 Q22:Q36 W22:W36 AC22:AC36">
    <cfRule type="cellIs" dxfId="942" priority="187" stopIfTrue="1" operator="lessThan">
      <formula>#REF!</formula>
    </cfRule>
  </conditionalFormatting>
  <conditionalFormatting sqref="E55:E69">
    <cfRule type="cellIs" dxfId="941" priority="186" stopIfTrue="1" operator="lessThan">
      <formula>#REF!</formula>
    </cfRule>
  </conditionalFormatting>
  <conditionalFormatting sqref="E72:E86">
    <cfRule type="cellIs" dxfId="940" priority="185" stopIfTrue="1" operator="lessThan">
      <formula>#REF!</formula>
    </cfRule>
  </conditionalFormatting>
  <conditionalFormatting sqref="E89:E103">
    <cfRule type="cellIs" dxfId="939" priority="184" stopIfTrue="1" operator="lessThan">
      <formula>#REF!</formula>
    </cfRule>
  </conditionalFormatting>
  <conditionalFormatting sqref="E106:E120">
    <cfRule type="cellIs" dxfId="938" priority="183" stopIfTrue="1" operator="lessThan">
      <formula>#REF!</formula>
    </cfRule>
  </conditionalFormatting>
  <conditionalFormatting sqref="E123:E137">
    <cfRule type="cellIs" dxfId="937" priority="182" stopIfTrue="1" operator="lessThan">
      <formula>#REF!</formula>
    </cfRule>
  </conditionalFormatting>
  <conditionalFormatting sqref="E151">
    <cfRule type="cellIs" dxfId="936" priority="181" stopIfTrue="1" operator="lessThan">
      <formula>#REF!</formula>
    </cfRule>
  </conditionalFormatting>
  <conditionalFormatting sqref="E152">
    <cfRule type="cellIs" dxfId="935" priority="180" stopIfTrue="1" operator="lessThan">
      <formula>#REF!</formula>
    </cfRule>
  </conditionalFormatting>
  <conditionalFormatting sqref="E153">
    <cfRule type="cellIs" dxfId="934" priority="179" stopIfTrue="1" operator="lessThan">
      <formula>#REF!</formula>
    </cfRule>
  </conditionalFormatting>
  <conditionalFormatting sqref="E154">
    <cfRule type="cellIs" dxfId="933" priority="178" stopIfTrue="1" operator="lessThan">
      <formula>#REF!</formula>
    </cfRule>
  </conditionalFormatting>
  <conditionalFormatting sqref="E157">
    <cfRule type="cellIs" dxfId="932" priority="177" stopIfTrue="1" operator="lessThan">
      <formula>#REF!</formula>
    </cfRule>
  </conditionalFormatting>
  <conditionalFormatting sqref="E158">
    <cfRule type="cellIs" dxfId="931" priority="176" stopIfTrue="1" operator="lessThan">
      <formula>#REF!</formula>
    </cfRule>
  </conditionalFormatting>
  <conditionalFormatting sqref="E159">
    <cfRule type="cellIs" dxfId="930" priority="175" stopIfTrue="1" operator="lessThan">
      <formula>#REF!</formula>
    </cfRule>
  </conditionalFormatting>
  <conditionalFormatting sqref="E160">
    <cfRule type="cellIs" dxfId="929" priority="174" stopIfTrue="1" operator="lessThan">
      <formula>#REF!</formula>
    </cfRule>
  </conditionalFormatting>
  <conditionalFormatting sqref="E161">
    <cfRule type="cellIs" dxfId="928" priority="173" stopIfTrue="1" operator="lessThan">
      <formula>#REF!</formula>
    </cfRule>
  </conditionalFormatting>
  <conditionalFormatting sqref="E162">
    <cfRule type="cellIs" dxfId="927" priority="172" stopIfTrue="1" operator="lessThan">
      <formula>#REF!</formula>
    </cfRule>
  </conditionalFormatting>
  <conditionalFormatting sqref="E163">
    <cfRule type="cellIs" dxfId="926" priority="171" stopIfTrue="1" operator="lessThan">
      <formula>#REF!</formula>
    </cfRule>
  </conditionalFormatting>
  <conditionalFormatting sqref="E164">
    <cfRule type="cellIs" dxfId="925" priority="170" stopIfTrue="1" operator="lessThan">
      <formula>#REF!</formula>
    </cfRule>
  </conditionalFormatting>
  <conditionalFormatting sqref="E165">
    <cfRule type="cellIs" dxfId="924" priority="169" stopIfTrue="1" operator="lessThan">
      <formula>#REF!</formula>
    </cfRule>
  </conditionalFormatting>
  <conditionalFormatting sqref="E166">
    <cfRule type="cellIs" dxfId="923" priority="168" stopIfTrue="1" operator="lessThan">
      <formula>#REF!</formula>
    </cfRule>
  </conditionalFormatting>
  <conditionalFormatting sqref="E167">
    <cfRule type="cellIs" dxfId="922" priority="167" stopIfTrue="1" operator="lessThan">
      <formula>#REF!</formula>
    </cfRule>
  </conditionalFormatting>
  <conditionalFormatting sqref="E168">
    <cfRule type="cellIs" dxfId="921" priority="166" stopIfTrue="1" operator="lessThan">
      <formula>#REF!</formula>
    </cfRule>
  </conditionalFormatting>
  <conditionalFormatting sqref="E169">
    <cfRule type="cellIs" dxfId="920" priority="165" stopIfTrue="1" operator="lessThan">
      <formula>#REF!</formula>
    </cfRule>
  </conditionalFormatting>
  <conditionalFormatting sqref="E170">
    <cfRule type="cellIs" dxfId="919" priority="164" stopIfTrue="1" operator="lessThan">
      <formula>#REF!</formula>
    </cfRule>
  </conditionalFormatting>
  <conditionalFormatting sqref="E171">
    <cfRule type="cellIs" dxfId="918" priority="163" stopIfTrue="1" operator="lessThan">
      <formula>#REF!</formula>
    </cfRule>
  </conditionalFormatting>
  <conditionalFormatting sqref="E174">
    <cfRule type="cellIs" dxfId="917" priority="162" stopIfTrue="1" operator="lessThan">
      <formula>#REF!</formula>
    </cfRule>
  </conditionalFormatting>
  <conditionalFormatting sqref="E175">
    <cfRule type="cellIs" dxfId="916" priority="161" stopIfTrue="1" operator="lessThan">
      <formula>#REF!</formula>
    </cfRule>
  </conditionalFormatting>
  <conditionalFormatting sqref="E176">
    <cfRule type="cellIs" dxfId="915" priority="160" stopIfTrue="1" operator="lessThan">
      <formula>#REF!</formula>
    </cfRule>
  </conditionalFormatting>
  <conditionalFormatting sqref="E177">
    <cfRule type="cellIs" dxfId="914" priority="159" stopIfTrue="1" operator="lessThan">
      <formula>#REF!</formula>
    </cfRule>
  </conditionalFormatting>
  <conditionalFormatting sqref="E178">
    <cfRule type="cellIs" dxfId="913" priority="158" stopIfTrue="1" operator="lessThan">
      <formula>#REF!</formula>
    </cfRule>
  </conditionalFormatting>
  <conditionalFormatting sqref="E179">
    <cfRule type="cellIs" dxfId="912" priority="157" stopIfTrue="1" operator="lessThan">
      <formula>#REF!</formula>
    </cfRule>
  </conditionalFormatting>
  <conditionalFormatting sqref="E180">
    <cfRule type="cellIs" dxfId="911" priority="156" stopIfTrue="1" operator="lessThan">
      <formula>#REF!</formula>
    </cfRule>
  </conditionalFormatting>
  <conditionalFormatting sqref="E181">
    <cfRule type="cellIs" dxfId="910" priority="155" stopIfTrue="1" operator="lessThan">
      <formula>#REF!</formula>
    </cfRule>
  </conditionalFormatting>
  <conditionalFormatting sqref="E182">
    <cfRule type="cellIs" dxfId="909" priority="154" stopIfTrue="1" operator="lessThan">
      <formula>#REF!</formula>
    </cfRule>
  </conditionalFormatting>
  <conditionalFormatting sqref="E183">
    <cfRule type="cellIs" dxfId="908" priority="153" stopIfTrue="1" operator="lessThan">
      <formula>#REF!</formula>
    </cfRule>
  </conditionalFormatting>
  <conditionalFormatting sqref="E184">
    <cfRule type="cellIs" dxfId="907" priority="152" stopIfTrue="1" operator="lessThan">
      <formula>#REF!</formula>
    </cfRule>
  </conditionalFormatting>
  <conditionalFormatting sqref="E185">
    <cfRule type="cellIs" dxfId="906" priority="151" stopIfTrue="1" operator="lessThan">
      <formula>#REF!</formula>
    </cfRule>
  </conditionalFormatting>
  <conditionalFormatting sqref="E186">
    <cfRule type="cellIs" dxfId="905" priority="150" stopIfTrue="1" operator="lessThan">
      <formula>#REF!</formula>
    </cfRule>
  </conditionalFormatting>
  <conditionalFormatting sqref="E187">
    <cfRule type="cellIs" dxfId="904" priority="149" stopIfTrue="1" operator="lessThan">
      <formula>#REF!</formula>
    </cfRule>
  </conditionalFormatting>
  <conditionalFormatting sqref="E188:E189">
    <cfRule type="cellIs" dxfId="903" priority="148" stopIfTrue="1" operator="lessThan">
      <formula>#REF!</formula>
    </cfRule>
  </conditionalFormatting>
  <conditionalFormatting sqref="K38:K52">
    <cfRule type="cellIs" dxfId="902" priority="146" stopIfTrue="1" operator="lessThan">
      <formula>#REF!</formula>
    </cfRule>
  </conditionalFormatting>
  <conditionalFormatting sqref="K55:K69">
    <cfRule type="cellIs" dxfId="901" priority="145" stopIfTrue="1" operator="lessThan">
      <formula>#REF!</formula>
    </cfRule>
  </conditionalFormatting>
  <conditionalFormatting sqref="K72:K86">
    <cfRule type="cellIs" dxfId="900" priority="144" stopIfTrue="1" operator="lessThan">
      <formula>#REF!</formula>
    </cfRule>
  </conditionalFormatting>
  <conditionalFormatting sqref="K89:K103">
    <cfRule type="cellIs" dxfId="899" priority="143" stopIfTrue="1" operator="lessThan">
      <formula>#REF!</formula>
    </cfRule>
  </conditionalFormatting>
  <conditionalFormatting sqref="K106:K120">
    <cfRule type="cellIs" dxfId="898" priority="142" stopIfTrue="1" operator="lessThan">
      <formula>#REF!</formula>
    </cfRule>
  </conditionalFormatting>
  <conditionalFormatting sqref="K123:K137">
    <cfRule type="cellIs" dxfId="897" priority="141" stopIfTrue="1" operator="lessThan">
      <formula>#REF!</formula>
    </cfRule>
  </conditionalFormatting>
  <conditionalFormatting sqref="K151">
    <cfRule type="cellIs" dxfId="896" priority="140" stopIfTrue="1" operator="lessThan">
      <formula>#REF!</formula>
    </cfRule>
  </conditionalFormatting>
  <conditionalFormatting sqref="K152">
    <cfRule type="cellIs" dxfId="895" priority="139" stopIfTrue="1" operator="lessThan">
      <formula>#REF!</formula>
    </cfRule>
  </conditionalFormatting>
  <conditionalFormatting sqref="K153">
    <cfRule type="cellIs" dxfId="894" priority="138" stopIfTrue="1" operator="lessThan">
      <formula>#REF!</formula>
    </cfRule>
  </conditionalFormatting>
  <conditionalFormatting sqref="K154">
    <cfRule type="cellIs" dxfId="893" priority="137" stopIfTrue="1" operator="lessThan">
      <formula>#REF!</formula>
    </cfRule>
  </conditionalFormatting>
  <conditionalFormatting sqref="K157">
    <cfRule type="cellIs" dxfId="892" priority="136" stopIfTrue="1" operator="lessThan">
      <formula>#REF!</formula>
    </cfRule>
  </conditionalFormatting>
  <conditionalFormatting sqref="K158">
    <cfRule type="cellIs" dxfId="891" priority="135" stopIfTrue="1" operator="lessThan">
      <formula>#REF!</formula>
    </cfRule>
  </conditionalFormatting>
  <conditionalFormatting sqref="K159">
    <cfRule type="cellIs" dxfId="890" priority="134" stopIfTrue="1" operator="lessThan">
      <formula>#REF!</formula>
    </cfRule>
  </conditionalFormatting>
  <conditionalFormatting sqref="K160">
    <cfRule type="cellIs" dxfId="889" priority="133" stopIfTrue="1" operator="lessThan">
      <formula>#REF!</formula>
    </cfRule>
  </conditionalFormatting>
  <conditionalFormatting sqref="K161">
    <cfRule type="cellIs" dxfId="888" priority="132" stopIfTrue="1" operator="lessThan">
      <formula>#REF!</formula>
    </cfRule>
  </conditionalFormatting>
  <conditionalFormatting sqref="K162">
    <cfRule type="cellIs" dxfId="887" priority="131" stopIfTrue="1" operator="lessThan">
      <formula>#REF!</formula>
    </cfRule>
  </conditionalFormatting>
  <conditionalFormatting sqref="K163">
    <cfRule type="cellIs" dxfId="886" priority="130" stopIfTrue="1" operator="lessThan">
      <formula>#REF!</formula>
    </cfRule>
  </conditionalFormatting>
  <conditionalFormatting sqref="K164">
    <cfRule type="cellIs" dxfId="885" priority="129" stopIfTrue="1" operator="lessThan">
      <formula>#REF!</formula>
    </cfRule>
  </conditionalFormatting>
  <conditionalFormatting sqref="K165">
    <cfRule type="cellIs" dxfId="884" priority="128" stopIfTrue="1" operator="lessThan">
      <formula>#REF!</formula>
    </cfRule>
  </conditionalFormatting>
  <conditionalFormatting sqref="K166">
    <cfRule type="cellIs" dxfId="883" priority="127" stopIfTrue="1" operator="lessThan">
      <formula>#REF!</formula>
    </cfRule>
  </conditionalFormatting>
  <conditionalFormatting sqref="K167">
    <cfRule type="cellIs" dxfId="882" priority="126" stopIfTrue="1" operator="lessThan">
      <formula>#REF!</formula>
    </cfRule>
  </conditionalFormatting>
  <conditionalFormatting sqref="K168">
    <cfRule type="cellIs" dxfId="881" priority="125" stopIfTrue="1" operator="lessThan">
      <formula>#REF!</formula>
    </cfRule>
  </conditionalFormatting>
  <conditionalFormatting sqref="K169">
    <cfRule type="cellIs" dxfId="880" priority="124" stopIfTrue="1" operator="lessThan">
      <formula>#REF!</formula>
    </cfRule>
  </conditionalFormatting>
  <conditionalFormatting sqref="K170">
    <cfRule type="cellIs" dxfId="879" priority="123" stopIfTrue="1" operator="lessThan">
      <formula>#REF!</formula>
    </cfRule>
  </conditionalFormatting>
  <conditionalFormatting sqref="K171">
    <cfRule type="cellIs" dxfId="878" priority="122" stopIfTrue="1" operator="lessThan">
      <formula>#REF!</formula>
    </cfRule>
  </conditionalFormatting>
  <conditionalFormatting sqref="K174">
    <cfRule type="cellIs" dxfId="877" priority="121" stopIfTrue="1" operator="lessThan">
      <formula>#REF!</formula>
    </cfRule>
  </conditionalFormatting>
  <conditionalFormatting sqref="K175">
    <cfRule type="cellIs" dxfId="876" priority="120" stopIfTrue="1" operator="lessThan">
      <formula>#REF!</formula>
    </cfRule>
  </conditionalFormatting>
  <conditionalFormatting sqref="K176">
    <cfRule type="cellIs" dxfId="875" priority="119" stopIfTrue="1" operator="lessThan">
      <formula>#REF!</formula>
    </cfRule>
  </conditionalFormatting>
  <conditionalFormatting sqref="K177">
    <cfRule type="cellIs" dxfId="874" priority="118" stopIfTrue="1" operator="lessThan">
      <formula>#REF!</formula>
    </cfRule>
  </conditionalFormatting>
  <conditionalFormatting sqref="K178">
    <cfRule type="cellIs" dxfId="873" priority="117" stopIfTrue="1" operator="lessThan">
      <formula>#REF!</formula>
    </cfRule>
  </conditionalFormatting>
  <conditionalFormatting sqref="K179">
    <cfRule type="cellIs" dxfId="872" priority="116" stopIfTrue="1" operator="lessThan">
      <formula>#REF!</formula>
    </cfRule>
  </conditionalFormatting>
  <conditionalFormatting sqref="K180">
    <cfRule type="cellIs" dxfId="871" priority="115" stopIfTrue="1" operator="lessThan">
      <formula>#REF!</formula>
    </cfRule>
  </conditionalFormatting>
  <conditionalFormatting sqref="K181">
    <cfRule type="cellIs" dxfId="870" priority="114" stopIfTrue="1" operator="lessThan">
      <formula>#REF!</formula>
    </cfRule>
  </conditionalFormatting>
  <conditionalFormatting sqref="K182">
    <cfRule type="cellIs" dxfId="869" priority="113" stopIfTrue="1" operator="lessThan">
      <formula>#REF!</formula>
    </cfRule>
  </conditionalFormatting>
  <conditionalFormatting sqref="K183">
    <cfRule type="cellIs" dxfId="868" priority="112" stopIfTrue="1" operator="lessThan">
      <formula>#REF!</formula>
    </cfRule>
  </conditionalFormatting>
  <conditionalFormatting sqref="K184">
    <cfRule type="cellIs" dxfId="867" priority="111" stopIfTrue="1" operator="lessThan">
      <formula>#REF!</formula>
    </cfRule>
  </conditionalFormatting>
  <conditionalFormatting sqref="K185">
    <cfRule type="cellIs" dxfId="866" priority="110" stopIfTrue="1" operator="lessThan">
      <formula>#REF!</formula>
    </cfRule>
  </conditionalFormatting>
  <conditionalFormatting sqref="K186">
    <cfRule type="cellIs" dxfId="865" priority="109" stopIfTrue="1" operator="lessThan">
      <formula>#REF!</formula>
    </cfRule>
  </conditionalFormatting>
  <conditionalFormatting sqref="K187">
    <cfRule type="cellIs" dxfId="864" priority="108" stopIfTrue="1" operator="lessThan">
      <formula>#REF!</formula>
    </cfRule>
  </conditionalFormatting>
  <conditionalFormatting sqref="K188:K189">
    <cfRule type="cellIs" dxfId="863" priority="107" stopIfTrue="1" operator="lessThan">
      <formula>#REF!</formula>
    </cfRule>
  </conditionalFormatting>
  <conditionalFormatting sqref="Q38:Q52">
    <cfRule type="cellIs" dxfId="862" priority="105" stopIfTrue="1" operator="lessThan">
      <formula>#REF!</formula>
    </cfRule>
  </conditionalFormatting>
  <conditionalFormatting sqref="Q55:Q69">
    <cfRule type="cellIs" dxfId="861" priority="104" stopIfTrue="1" operator="lessThan">
      <formula>#REF!</formula>
    </cfRule>
  </conditionalFormatting>
  <conditionalFormatting sqref="Q72:Q86">
    <cfRule type="cellIs" dxfId="860" priority="103" stopIfTrue="1" operator="lessThan">
      <formula>#REF!</formula>
    </cfRule>
  </conditionalFormatting>
  <conditionalFormatting sqref="Q89:Q103">
    <cfRule type="cellIs" dxfId="859" priority="102" stopIfTrue="1" operator="lessThan">
      <formula>#REF!</formula>
    </cfRule>
  </conditionalFormatting>
  <conditionalFormatting sqref="Q106:Q120">
    <cfRule type="cellIs" dxfId="858" priority="101" stopIfTrue="1" operator="lessThan">
      <formula>#REF!</formula>
    </cfRule>
  </conditionalFormatting>
  <conditionalFormatting sqref="Q123:Q137">
    <cfRule type="cellIs" dxfId="857" priority="100" stopIfTrue="1" operator="lessThan">
      <formula>#REF!</formula>
    </cfRule>
  </conditionalFormatting>
  <conditionalFormatting sqref="P189">
    <cfRule type="cellIs" dxfId="856" priority="99" stopIfTrue="1" operator="lessThan">
      <formula>#REF!</formula>
    </cfRule>
  </conditionalFormatting>
  <conditionalFormatting sqref="X36:Y36">
    <cfRule type="cellIs" dxfId="855" priority="98" stopIfTrue="1" operator="lessThan">
      <formula>#REF!</formula>
    </cfRule>
  </conditionalFormatting>
  <conditionalFormatting sqref="AD36:AE36">
    <cfRule type="cellIs" dxfId="854" priority="97" stopIfTrue="1" operator="lessThan">
      <formula>#REF!</formula>
    </cfRule>
  </conditionalFormatting>
  <conditionalFormatting sqref="W187">
    <cfRule type="cellIs" dxfId="853" priority="57" stopIfTrue="1" operator="lessThan">
      <formula>#REF!</formula>
    </cfRule>
  </conditionalFormatting>
  <conditionalFormatting sqref="W38:W52 W140:W150">
    <cfRule type="cellIs" dxfId="852" priority="95" stopIfTrue="1" operator="lessThan">
      <formula>#REF!</formula>
    </cfRule>
  </conditionalFormatting>
  <conditionalFormatting sqref="W55:W69">
    <cfRule type="cellIs" dxfId="851" priority="94" stopIfTrue="1" operator="lessThan">
      <formula>#REF!</formula>
    </cfRule>
  </conditionalFormatting>
  <conditionalFormatting sqref="W72:W86">
    <cfRule type="cellIs" dxfId="850" priority="93" stopIfTrue="1" operator="lessThan">
      <formula>#REF!</formula>
    </cfRule>
  </conditionalFormatting>
  <conditionalFormatting sqref="W89:W103">
    <cfRule type="cellIs" dxfId="849" priority="92" stopIfTrue="1" operator="lessThan">
      <formula>#REF!</formula>
    </cfRule>
  </conditionalFormatting>
  <conditionalFormatting sqref="W106:W120">
    <cfRule type="cellIs" dxfId="848" priority="91" stopIfTrue="1" operator="lessThan">
      <formula>#REF!</formula>
    </cfRule>
  </conditionalFormatting>
  <conditionalFormatting sqref="W123:W137">
    <cfRule type="cellIs" dxfId="847" priority="90" stopIfTrue="1" operator="lessThan">
      <formula>#REF!</formula>
    </cfRule>
  </conditionalFormatting>
  <conditionalFormatting sqref="W151">
    <cfRule type="cellIs" dxfId="846" priority="89" stopIfTrue="1" operator="lessThan">
      <formula>#REF!</formula>
    </cfRule>
  </conditionalFormatting>
  <conditionalFormatting sqref="W152">
    <cfRule type="cellIs" dxfId="845" priority="88" stopIfTrue="1" operator="lessThan">
      <formula>#REF!</formula>
    </cfRule>
  </conditionalFormatting>
  <conditionalFormatting sqref="W153">
    <cfRule type="cellIs" dxfId="844" priority="87" stopIfTrue="1" operator="lessThan">
      <formula>#REF!</formula>
    </cfRule>
  </conditionalFormatting>
  <conditionalFormatting sqref="W154">
    <cfRule type="cellIs" dxfId="843" priority="86" stopIfTrue="1" operator="lessThan">
      <formula>#REF!</formula>
    </cfRule>
  </conditionalFormatting>
  <conditionalFormatting sqref="W157">
    <cfRule type="cellIs" dxfId="842" priority="85" stopIfTrue="1" operator="lessThan">
      <formula>#REF!</formula>
    </cfRule>
  </conditionalFormatting>
  <conditionalFormatting sqref="W158">
    <cfRule type="cellIs" dxfId="841" priority="84" stopIfTrue="1" operator="lessThan">
      <formula>#REF!</formula>
    </cfRule>
  </conditionalFormatting>
  <conditionalFormatting sqref="W159">
    <cfRule type="cellIs" dxfId="840" priority="83" stopIfTrue="1" operator="lessThan">
      <formula>#REF!</formula>
    </cfRule>
  </conditionalFormatting>
  <conditionalFormatting sqref="W160">
    <cfRule type="cellIs" dxfId="839" priority="82" stopIfTrue="1" operator="lessThan">
      <formula>#REF!</formula>
    </cfRule>
  </conditionalFormatting>
  <conditionalFormatting sqref="W161">
    <cfRule type="cellIs" dxfId="838" priority="81" stopIfTrue="1" operator="lessThan">
      <formula>#REF!</formula>
    </cfRule>
  </conditionalFormatting>
  <conditionalFormatting sqref="W162">
    <cfRule type="cellIs" dxfId="837" priority="80" stopIfTrue="1" operator="lessThan">
      <formula>#REF!</formula>
    </cfRule>
  </conditionalFormatting>
  <conditionalFormatting sqref="W163">
    <cfRule type="cellIs" dxfId="836" priority="79" stopIfTrue="1" operator="lessThan">
      <formula>#REF!</formula>
    </cfRule>
  </conditionalFormatting>
  <conditionalFormatting sqref="W164">
    <cfRule type="cellIs" dxfId="835" priority="78" stopIfTrue="1" operator="lessThan">
      <formula>#REF!</formula>
    </cfRule>
  </conditionalFormatting>
  <conditionalFormatting sqref="W165">
    <cfRule type="cellIs" dxfId="834" priority="77" stopIfTrue="1" operator="lessThan">
      <formula>#REF!</formula>
    </cfRule>
  </conditionalFormatting>
  <conditionalFormatting sqref="W166">
    <cfRule type="cellIs" dxfId="833" priority="76" stopIfTrue="1" operator="lessThan">
      <formula>#REF!</formula>
    </cfRule>
  </conditionalFormatting>
  <conditionalFormatting sqref="W167">
    <cfRule type="cellIs" dxfId="832" priority="75" stopIfTrue="1" operator="lessThan">
      <formula>#REF!</formula>
    </cfRule>
  </conditionalFormatting>
  <conditionalFormatting sqref="W168">
    <cfRule type="cellIs" dxfId="831" priority="74" stopIfTrue="1" operator="lessThan">
      <formula>#REF!</formula>
    </cfRule>
  </conditionalFormatting>
  <conditionalFormatting sqref="W169">
    <cfRule type="cellIs" dxfId="830" priority="73" stopIfTrue="1" operator="lessThan">
      <formula>#REF!</formula>
    </cfRule>
  </conditionalFormatting>
  <conditionalFormatting sqref="W170">
    <cfRule type="cellIs" dxfId="829" priority="72" stopIfTrue="1" operator="lessThan">
      <formula>#REF!</formula>
    </cfRule>
  </conditionalFormatting>
  <conditionalFormatting sqref="W171">
    <cfRule type="cellIs" dxfId="828" priority="71" stopIfTrue="1" operator="lessThan">
      <formula>#REF!</formula>
    </cfRule>
  </conditionalFormatting>
  <conditionalFormatting sqref="W174">
    <cfRule type="cellIs" dxfId="827" priority="70" stopIfTrue="1" operator="lessThan">
      <formula>#REF!</formula>
    </cfRule>
  </conditionalFormatting>
  <conditionalFormatting sqref="W175">
    <cfRule type="cellIs" dxfId="826" priority="69" stopIfTrue="1" operator="lessThan">
      <formula>#REF!</formula>
    </cfRule>
  </conditionalFormatting>
  <conditionalFormatting sqref="W176">
    <cfRule type="cellIs" dxfId="825" priority="68" stopIfTrue="1" operator="lessThan">
      <formula>#REF!</formula>
    </cfRule>
  </conditionalFormatting>
  <conditionalFormatting sqref="W177">
    <cfRule type="cellIs" dxfId="824" priority="67" stopIfTrue="1" operator="lessThan">
      <formula>#REF!</formula>
    </cfRule>
  </conditionalFormatting>
  <conditionalFormatting sqref="W178">
    <cfRule type="cellIs" dxfId="823" priority="66" stopIfTrue="1" operator="lessThan">
      <formula>#REF!</formula>
    </cfRule>
  </conditionalFormatting>
  <conditionalFormatting sqref="W179">
    <cfRule type="cellIs" dxfId="822" priority="65" stopIfTrue="1" operator="lessThan">
      <formula>#REF!</formula>
    </cfRule>
  </conditionalFormatting>
  <conditionalFormatting sqref="W180">
    <cfRule type="cellIs" dxfId="821" priority="64" stopIfTrue="1" operator="lessThan">
      <formula>#REF!</formula>
    </cfRule>
  </conditionalFormatting>
  <conditionalFormatting sqref="W181">
    <cfRule type="cellIs" dxfId="820" priority="63" stopIfTrue="1" operator="lessThan">
      <formula>#REF!</formula>
    </cfRule>
  </conditionalFormatting>
  <conditionalFormatting sqref="W182">
    <cfRule type="cellIs" dxfId="819" priority="62" stopIfTrue="1" operator="lessThan">
      <formula>#REF!</formula>
    </cfRule>
  </conditionalFormatting>
  <conditionalFormatting sqref="W183">
    <cfRule type="cellIs" dxfId="818" priority="61" stopIfTrue="1" operator="lessThan">
      <formula>#REF!</formula>
    </cfRule>
  </conditionalFormatting>
  <conditionalFormatting sqref="W184">
    <cfRule type="cellIs" dxfId="817" priority="60" stopIfTrue="1" operator="lessThan">
      <formula>#REF!</formula>
    </cfRule>
  </conditionalFormatting>
  <conditionalFormatting sqref="W185">
    <cfRule type="cellIs" dxfId="816" priority="59" stopIfTrue="1" operator="lessThan">
      <formula>#REF!</formula>
    </cfRule>
  </conditionalFormatting>
  <conditionalFormatting sqref="W186">
    <cfRule type="cellIs" dxfId="815" priority="58" stopIfTrue="1" operator="lessThan">
      <formula>#REF!</formula>
    </cfRule>
  </conditionalFormatting>
  <conditionalFormatting sqref="W188:W189">
    <cfRule type="cellIs" dxfId="814" priority="56" stopIfTrue="1" operator="lessThan">
      <formula>#REF!</formula>
    </cfRule>
  </conditionalFormatting>
  <conditionalFormatting sqref="AC187">
    <cfRule type="cellIs" dxfId="813" priority="16" stopIfTrue="1" operator="lessThan">
      <formula>#REF!</formula>
    </cfRule>
  </conditionalFormatting>
  <conditionalFormatting sqref="AC38:AC52 AC140:AC150">
    <cfRule type="cellIs" dxfId="812" priority="54" stopIfTrue="1" operator="lessThan">
      <formula>#REF!</formula>
    </cfRule>
  </conditionalFormatting>
  <conditionalFormatting sqref="AC55:AC69">
    <cfRule type="cellIs" dxfId="811" priority="53" stopIfTrue="1" operator="lessThan">
      <formula>#REF!</formula>
    </cfRule>
  </conditionalFormatting>
  <conditionalFormatting sqref="AC72:AC86">
    <cfRule type="cellIs" dxfId="810" priority="52" stopIfTrue="1" operator="lessThan">
      <formula>#REF!</formula>
    </cfRule>
  </conditionalFormatting>
  <conditionalFormatting sqref="AC89:AC103">
    <cfRule type="cellIs" dxfId="809" priority="51" stopIfTrue="1" operator="lessThan">
      <formula>#REF!</formula>
    </cfRule>
  </conditionalFormatting>
  <conditionalFormatting sqref="AC106:AC120">
    <cfRule type="cellIs" dxfId="808" priority="50" stopIfTrue="1" operator="lessThan">
      <formula>#REF!</formula>
    </cfRule>
  </conditionalFormatting>
  <conditionalFormatting sqref="AC123:AC137">
    <cfRule type="cellIs" dxfId="807" priority="49" stopIfTrue="1" operator="lessThan">
      <formula>#REF!</formula>
    </cfRule>
  </conditionalFormatting>
  <conditionalFormatting sqref="AC151">
    <cfRule type="cellIs" dxfId="806" priority="48" stopIfTrue="1" operator="lessThan">
      <formula>#REF!</formula>
    </cfRule>
  </conditionalFormatting>
  <conditionalFormatting sqref="AC152">
    <cfRule type="cellIs" dxfId="805" priority="47" stopIfTrue="1" operator="lessThan">
      <formula>#REF!</formula>
    </cfRule>
  </conditionalFormatting>
  <conditionalFormatting sqref="AC153">
    <cfRule type="cellIs" dxfId="804" priority="46" stopIfTrue="1" operator="lessThan">
      <formula>#REF!</formula>
    </cfRule>
  </conditionalFormatting>
  <conditionalFormatting sqref="AC154">
    <cfRule type="cellIs" dxfId="803" priority="45" stopIfTrue="1" operator="lessThan">
      <formula>#REF!</formula>
    </cfRule>
  </conditionalFormatting>
  <conditionalFormatting sqref="AC157">
    <cfRule type="cellIs" dxfId="802" priority="44" stopIfTrue="1" operator="lessThan">
      <formula>#REF!</formula>
    </cfRule>
  </conditionalFormatting>
  <conditionalFormatting sqref="AC158">
    <cfRule type="cellIs" dxfId="801" priority="43" stopIfTrue="1" operator="lessThan">
      <formula>#REF!</formula>
    </cfRule>
  </conditionalFormatting>
  <conditionalFormatting sqref="AC159">
    <cfRule type="cellIs" dxfId="800" priority="42" stopIfTrue="1" operator="lessThan">
      <formula>#REF!</formula>
    </cfRule>
  </conditionalFormatting>
  <conditionalFormatting sqref="AC160">
    <cfRule type="cellIs" dxfId="799" priority="41" stopIfTrue="1" operator="lessThan">
      <formula>#REF!</formula>
    </cfRule>
  </conditionalFormatting>
  <conditionalFormatting sqref="AC161">
    <cfRule type="cellIs" dxfId="798" priority="40" stopIfTrue="1" operator="lessThan">
      <formula>#REF!</formula>
    </cfRule>
  </conditionalFormatting>
  <conditionalFormatting sqref="AC162">
    <cfRule type="cellIs" dxfId="797" priority="39" stopIfTrue="1" operator="lessThan">
      <formula>#REF!</formula>
    </cfRule>
  </conditionalFormatting>
  <conditionalFormatting sqref="AC163">
    <cfRule type="cellIs" dxfId="796" priority="38" stopIfTrue="1" operator="lessThan">
      <formula>#REF!</formula>
    </cfRule>
  </conditionalFormatting>
  <conditionalFormatting sqref="AC164">
    <cfRule type="cellIs" dxfId="795" priority="37" stopIfTrue="1" operator="lessThan">
      <formula>#REF!</formula>
    </cfRule>
  </conditionalFormatting>
  <conditionalFormatting sqref="AC165">
    <cfRule type="cellIs" dxfId="794" priority="36" stopIfTrue="1" operator="lessThan">
      <formula>#REF!</formula>
    </cfRule>
  </conditionalFormatting>
  <conditionalFormatting sqref="AC166">
    <cfRule type="cellIs" dxfId="793" priority="35" stopIfTrue="1" operator="lessThan">
      <formula>#REF!</formula>
    </cfRule>
  </conditionalFormatting>
  <conditionalFormatting sqref="AC167">
    <cfRule type="cellIs" dxfId="792" priority="34" stopIfTrue="1" operator="lessThan">
      <formula>#REF!</formula>
    </cfRule>
  </conditionalFormatting>
  <conditionalFormatting sqref="AC168">
    <cfRule type="cellIs" dxfId="791" priority="33" stopIfTrue="1" operator="lessThan">
      <formula>#REF!</formula>
    </cfRule>
  </conditionalFormatting>
  <conditionalFormatting sqref="AC169">
    <cfRule type="cellIs" dxfId="790" priority="32" stopIfTrue="1" operator="lessThan">
      <formula>#REF!</formula>
    </cfRule>
  </conditionalFormatting>
  <conditionalFormatting sqref="AC170">
    <cfRule type="cellIs" dxfId="789" priority="31" stopIfTrue="1" operator="lessThan">
      <formula>#REF!</formula>
    </cfRule>
  </conditionalFormatting>
  <conditionalFormatting sqref="AC171">
    <cfRule type="cellIs" dxfId="788" priority="30" stopIfTrue="1" operator="lessThan">
      <formula>#REF!</formula>
    </cfRule>
  </conditionalFormatting>
  <conditionalFormatting sqref="AC174">
    <cfRule type="cellIs" dxfId="787" priority="29" stopIfTrue="1" operator="lessThan">
      <formula>#REF!</formula>
    </cfRule>
  </conditionalFormatting>
  <conditionalFormatting sqref="AC175">
    <cfRule type="cellIs" dxfId="786" priority="28" stopIfTrue="1" operator="lessThan">
      <formula>#REF!</formula>
    </cfRule>
  </conditionalFormatting>
  <conditionalFormatting sqref="AC176">
    <cfRule type="cellIs" dxfId="785" priority="27" stopIfTrue="1" operator="lessThan">
      <formula>#REF!</formula>
    </cfRule>
  </conditionalFormatting>
  <conditionalFormatting sqref="AC177">
    <cfRule type="cellIs" dxfId="784" priority="26" stopIfTrue="1" operator="lessThan">
      <formula>#REF!</formula>
    </cfRule>
  </conditionalFormatting>
  <conditionalFormatting sqref="AC178">
    <cfRule type="cellIs" dxfId="783" priority="25" stopIfTrue="1" operator="lessThan">
      <formula>#REF!</formula>
    </cfRule>
  </conditionalFormatting>
  <conditionalFormatting sqref="AC179">
    <cfRule type="cellIs" dxfId="782" priority="24" stopIfTrue="1" operator="lessThan">
      <formula>#REF!</formula>
    </cfRule>
  </conditionalFormatting>
  <conditionalFormatting sqref="AC180">
    <cfRule type="cellIs" dxfId="781" priority="23" stopIfTrue="1" operator="lessThan">
      <formula>#REF!</formula>
    </cfRule>
  </conditionalFormatting>
  <conditionalFormatting sqref="AC181">
    <cfRule type="cellIs" dxfId="780" priority="22" stopIfTrue="1" operator="lessThan">
      <formula>#REF!</formula>
    </cfRule>
  </conditionalFormatting>
  <conditionalFormatting sqref="AC182">
    <cfRule type="cellIs" dxfId="779" priority="21" stopIfTrue="1" operator="lessThan">
      <formula>#REF!</formula>
    </cfRule>
  </conditionalFormatting>
  <conditionalFormatting sqref="AC183">
    <cfRule type="cellIs" dxfId="778" priority="20" stopIfTrue="1" operator="lessThan">
      <formula>#REF!</formula>
    </cfRule>
  </conditionalFormatting>
  <conditionalFormatting sqref="AC184">
    <cfRule type="cellIs" dxfId="777" priority="19" stopIfTrue="1" operator="lessThan">
      <formula>#REF!</formula>
    </cfRule>
  </conditionalFormatting>
  <conditionalFormatting sqref="AC185">
    <cfRule type="cellIs" dxfId="776" priority="18" stopIfTrue="1" operator="lessThan">
      <formula>#REF!</formula>
    </cfRule>
  </conditionalFormatting>
  <conditionalFormatting sqref="AC186">
    <cfRule type="cellIs" dxfId="775" priority="17" stopIfTrue="1" operator="lessThan">
      <formula>#REF!</formula>
    </cfRule>
  </conditionalFormatting>
  <conditionalFormatting sqref="AC188:AC189">
    <cfRule type="cellIs" dxfId="774" priority="15" stopIfTrue="1" operator="lessThan">
      <formula>#REF!</formula>
    </cfRule>
  </conditionalFormatting>
  <conditionalFormatting sqref="V189">
    <cfRule type="cellIs" dxfId="773" priority="14" stopIfTrue="1" operator="lessThan">
      <formula>#REF!</formula>
    </cfRule>
  </conditionalFormatting>
  <conditionalFormatting sqref="AB189">
    <cfRule type="cellIs" dxfId="772" priority="13" stopIfTrue="1" operator="lessThan">
      <formula>#REF!</formula>
    </cfRule>
  </conditionalFormatting>
  <conditionalFormatting sqref="N36">
    <cfRule type="cellIs" dxfId="771" priority="12" stopIfTrue="1" operator="lessThan">
      <formula>#REF!</formula>
    </cfRule>
  </conditionalFormatting>
  <conditionalFormatting sqref="T36">
    <cfRule type="cellIs" dxfId="770" priority="11" stopIfTrue="1" operator="lessThan">
      <formula>#REF!</formula>
    </cfRule>
  </conditionalFormatting>
  <conditionalFormatting sqref="Z36">
    <cfRule type="cellIs" dxfId="769" priority="10" stopIfTrue="1" operator="lessThan">
      <formula>#REF!</formula>
    </cfRule>
  </conditionalFormatting>
  <conditionalFormatting sqref="AF36">
    <cfRule type="cellIs" dxfId="768" priority="9" stopIfTrue="1" operator="lessThan">
      <formula>#REF!</formula>
    </cfRule>
  </conditionalFormatting>
  <conditionalFormatting sqref="AG54">
    <cfRule type="cellIs" dxfId="767" priority="8" stopIfTrue="1" operator="lessThan">
      <formula>#REF!</formula>
    </cfRule>
  </conditionalFormatting>
  <conditionalFormatting sqref="AG71">
    <cfRule type="cellIs" dxfId="766" priority="7" stopIfTrue="1" operator="lessThan">
      <formula>#REF!</formula>
    </cfRule>
  </conditionalFormatting>
  <conditionalFormatting sqref="AG88">
    <cfRule type="cellIs" dxfId="765" priority="6" stopIfTrue="1" operator="lessThan">
      <formula>#REF!</formula>
    </cfRule>
  </conditionalFormatting>
  <conditionalFormatting sqref="AG105">
    <cfRule type="cellIs" dxfId="764" priority="5" stopIfTrue="1" operator="lessThan">
      <formula>#REF!</formula>
    </cfRule>
  </conditionalFormatting>
  <conditionalFormatting sqref="AG122">
    <cfRule type="cellIs" dxfId="763" priority="4" stopIfTrue="1" operator="lessThan">
      <formula>#REF!</formula>
    </cfRule>
  </conditionalFormatting>
  <conditionalFormatting sqref="AG139">
    <cfRule type="cellIs" dxfId="762" priority="3" stopIfTrue="1" operator="lessThan">
      <formula>#REF!</formula>
    </cfRule>
  </conditionalFormatting>
  <conditionalFormatting sqref="AG156">
    <cfRule type="cellIs" dxfId="761" priority="2" stopIfTrue="1" operator="lessThan">
      <formula>#REF!</formula>
    </cfRule>
  </conditionalFormatting>
  <conditionalFormatting sqref="AG173">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C13:D14 I13:J13" xr:uid="{00000000-0002-0000-2800-000002000000}">
      <formula1>$K$11:$K$15</formula1>
    </dataValidation>
    <dataValidation type="list" allowBlank="1" showInputMessage="1" showErrorMessage="1" sqref="F189 AD189 X189 R189 L189" xr:uid="{00000000-0002-0000-2800-000003000000}">
      <formula1>$F$10:$F$14</formula1>
    </dataValidation>
    <dataValidation type="list" allowBlank="1" showInputMessage="1" showErrorMessage="1" sqref="AD72:AD86 L174:L188 F157:F171 F140:F154 L89:L103 F106:F120 F89:F103 F72:F86 F55:F69 F22:F35 AD157:AD171 L38:L52 R106:R121 X38:X52 X55:X69 X123:X137 X140:X154 R157:R171 X72:X86 L72:L86 AD106:AD121 X89:X103 R38:R53 R55:R69 X174:X188 R140:R154 F174:F188 AD174:AD188 R123:R137 L106:L121 AD123:AD137 X106:X121 L55:L69 AD89:AD103 L157:L171 L123:L137 L140:L154 F123:F137 AD38:AD52 R174:R188 R89:R103 AD55:AD69 AD140:AD154 X157:X171 R72:R86 R22:R35 AD22:AD35 X22:X35 L22:L35 F38:F52" xr:uid="{00000000-0002-0000-2800-000004000000}">
      <formula1>$F$9:$F$12</formula1>
    </dataValidation>
    <dataValidation type="list" allowBlank="1" showInputMessage="1" showErrorMessage="1" sqref="C15:D15" xr:uid="{00000000-0002-0000-2800-000005000000}">
      <formula1>$F$10:$F$15</formula1>
    </dataValidation>
    <dataValidation type="list" allowBlank="1" showInputMessage="1" showErrorMessage="1" sqref="I11:J11 C11:D11" xr:uid="{00000000-0002-0000-2800-000001000000}">
      <formula1>$D$12:$D$40</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G191 Y191 S191 M191 AE191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 type="list" allowBlank="1" showInputMessage="1" showErrorMessage="1" xr:uid="{00000000-0002-0000-2800-000009000000}">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IF(G192="NON","",IF(F22=F9,G22,IF(F22=F10,0,IF(F22=F11,0,IF(F22=F12,"",)))))</f>
        <v/>
      </c>
      <c r="I22" s="242"/>
      <c r="J22" s="242" t="str">
        <f t="shared" ref="J22:J37" si="0">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86" si="1">IFERROR(H23/G23,"")</f>
        <v/>
      </c>
      <c r="E23" s="248"/>
      <c r="F23" s="249">
        <v>2</v>
      </c>
      <c r="G23" s="250">
        <f>IF(F23="NE","",Référentiel!I16)</f>
        <v>50</v>
      </c>
      <c r="H23" s="251" t="str">
        <f>IF(G192="NON","",IF(F23=F9,G23,IF(F23=F10,0,IF(F23=F11,0,IF(F23=F12,"",)))))</f>
        <v/>
      </c>
      <c r="I23" s="242"/>
      <c r="J23" s="242" t="str">
        <f t="shared" si="0"/>
        <v/>
      </c>
      <c r="K23" s="248"/>
      <c r="L23" s="249">
        <v>2</v>
      </c>
      <c r="M23" s="250">
        <f>IF(L23="NE","",Référentiel!I16)</f>
        <v>50</v>
      </c>
      <c r="N23" s="251" t="str">
        <f>IF(M192="NON","",IF(L23=F9,M23,IF(L23=F10,0,IF(L23=F11,0,IF(L23=F12,"",)))))</f>
        <v/>
      </c>
      <c r="O23" s="242"/>
      <c r="P23" s="242" t="str">
        <f t="shared" ref="P23:P86" si="2">IFERROR(T23/S23,"")</f>
        <v/>
      </c>
      <c r="Q23" s="248"/>
      <c r="R23" s="249">
        <v>2</v>
      </c>
      <c r="S23" s="250">
        <f>IF(R23="NE","",Référentiel!I16)</f>
        <v>50</v>
      </c>
      <c r="T23" s="251" t="str">
        <f>IF(S192="NON","",IF(R23=F9,S23,IF(R23=F10,0,IF(R23=F11,0,IF(R23=F12,"",)))))</f>
        <v/>
      </c>
      <c r="U23" s="252"/>
      <c r="V23" s="242" t="str">
        <f t="shared" ref="V23:V86" si="3">IFERROR(Z23/Y23,"")</f>
        <v/>
      </c>
      <c r="W23" s="248"/>
      <c r="X23" s="249">
        <v>2</v>
      </c>
      <c r="Y23" s="250">
        <f>IF(X23="NE","",Référentiel!I16)</f>
        <v>50</v>
      </c>
      <c r="Z23" s="251" t="str">
        <f>IF(Y192="NON","",IF(X23=F9,Y23,IF(X23=F10,0,IF(X23=F11,0,IF(X23=F12,"",)))))</f>
        <v/>
      </c>
      <c r="AA23" s="242"/>
      <c r="AB23" s="242" t="str">
        <f t="shared" ref="AB23:AB86" si="4">IFERROR(AF23/AE23,"")</f>
        <v/>
      </c>
      <c r="AC23" s="248"/>
      <c r="AD23" s="249">
        <v>2</v>
      </c>
      <c r="AE23" s="250">
        <f>IF(AD23="NE","",Référentiel!I16)</f>
        <v>50</v>
      </c>
      <c r="AF23" s="251" t="str">
        <f>IF(AE192="NON","",IF(AD23=F9,AE23,IF(AD23=F10,0,IF(AD23=F11,0,IF(AD23=F12,"",)))))</f>
        <v/>
      </c>
      <c r="AG23" s="253"/>
      <c r="AH23" s="254" t="str">
        <f t="shared" ref="AH23:AH36" si="5">IFERROR(AVERAGE(H23,N23,T23,Z23,AF23),"")</f>
        <v/>
      </c>
      <c r="AI23" s="255" t="str">
        <f t="shared" ref="AI23:AI3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IF(G192="NON","",IF(F24=F9,G24,IF(F24=#REF!,(G24/2),IF(F24=F11,0,IF(F24=F12,"",)))))</f>
        <v/>
      </c>
      <c r="I24" s="242"/>
      <c r="J24" s="242" t="str">
        <f t="shared" si="0"/>
        <v/>
      </c>
      <c r="K24" s="248"/>
      <c r="L24" s="249">
        <v>2</v>
      </c>
      <c r="M24" s="250">
        <f>IF(L24="NE","",Référentiel!B17)</f>
        <v>0</v>
      </c>
      <c r="N24" s="251" t="str">
        <f>IF(M192="NON","",IF(L24=F9,M24,IF(L24=#REF!,(M24/2),IF(L24=F11,0,IF(L24=F12,"",)))))</f>
        <v/>
      </c>
      <c r="O24" s="242"/>
      <c r="P24" s="242" t="str">
        <f t="shared" si="2"/>
        <v/>
      </c>
      <c r="Q24" s="248"/>
      <c r="R24" s="249">
        <v>2</v>
      </c>
      <c r="S24" s="250">
        <f>IF(R24="NE","",Référentiel!B17)</f>
        <v>0</v>
      </c>
      <c r="T24" s="251" t="str">
        <f>IF(S192="NON","",IF(R24=F9,S24,IF(R24=#REF!,(S24/2),IF(R24=F11,0,IF(R24=F12,"",)))))</f>
        <v/>
      </c>
      <c r="U24" s="252"/>
      <c r="V24" s="242" t="str">
        <f t="shared" si="3"/>
        <v/>
      </c>
      <c r="W24" s="248"/>
      <c r="X24" s="249">
        <v>2</v>
      </c>
      <c r="Y24" s="250">
        <f>IF(X24="NE","",Référentiel!B17)</f>
        <v>0</v>
      </c>
      <c r="Z24" s="251" t="str">
        <f>IF(Y192="NON","",IF(X24=F9,Y24,IF(X24=#REF!,(Y24/2),IF(X24=F11,0,IF(X24=F12,"",)))))</f>
        <v/>
      </c>
      <c r="AA24" s="242"/>
      <c r="AB24" s="242" t="str">
        <f t="shared" si="4"/>
        <v/>
      </c>
      <c r="AC24" s="248"/>
      <c r="AD24" s="249">
        <v>2</v>
      </c>
      <c r="AE24" s="250">
        <f>IF(AD24="NE","",Référentiel!B17)</f>
        <v>0</v>
      </c>
      <c r="AF24" s="251" t="str">
        <f>IF(AE192="NON","",IF(AD24=F9,AE24,IF(AD24=#REF!,(AE24/2),IF(AD24=F11,0,IF(AD24=F12,"",)))))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IF(G192="NON","",IF(F25=F9,G25,IF(F25=#REF!,(G25/2),IF(F25=F11,0,IF(F25=F12,"",)))))</f>
        <v/>
      </c>
      <c r="I25" s="242"/>
      <c r="J25" s="242" t="str">
        <f t="shared" si="0"/>
        <v/>
      </c>
      <c r="K25" s="248"/>
      <c r="L25" s="249">
        <v>2</v>
      </c>
      <c r="M25" s="250">
        <f>IF(L25="NE","",Référentiel!B18)</f>
        <v>0</v>
      </c>
      <c r="N25" s="251" t="str">
        <f>IF(M192="NON","",IF(L25=F9,M25,IF(L25=#REF!,(M25/2),IF(L25=F11,0,IF(L25=F12,"",)))))</f>
        <v/>
      </c>
      <c r="O25" s="242"/>
      <c r="P25" s="242" t="str">
        <f t="shared" si="2"/>
        <v/>
      </c>
      <c r="Q25" s="248"/>
      <c r="R25" s="249">
        <v>2</v>
      </c>
      <c r="S25" s="250">
        <f>IF(R25="NE","",Référentiel!B18)</f>
        <v>0</v>
      </c>
      <c r="T25" s="251" t="str">
        <f>IF(S192="NON","",IF(R25=F9,S25,IF(R25=#REF!,(S25/2),IF(R25=F11,0,IF(R25=F12,"",)))))</f>
        <v/>
      </c>
      <c r="U25" s="252"/>
      <c r="V25" s="242" t="str">
        <f t="shared" si="3"/>
        <v/>
      </c>
      <c r="W25" s="248"/>
      <c r="X25" s="249">
        <v>2</v>
      </c>
      <c r="Y25" s="250">
        <f>IF(X25="NE","",Référentiel!B18)</f>
        <v>0</v>
      </c>
      <c r="Z25" s="251" t="str">
        <f>IF(Y192="NON","",IF(X25=F9,Y25,IF(X25=#REF!,(Y25/2),IF(X25=F11,0,IF(X25=F12,"",)))))</f>
        <v/>
      </c>
      <c r="AA25" s="242"/>
      <c r="AB25" s="242" t="str">
        <f t="shared" si="4"/>
        <v/>
      </c>
      <c r="AC25" s="248"/>
      <c r="AD25" s="249">
        <v>2</v>
      </c>
      <c r="AE25" s="250">
        <f>IF(AD25="NE","",Référentiel!B18)</f>
        <v>0</v>
      </c>
      <c r="AF25" s="251" t="str">
        <f>IF(AE192="NON","",IF(AD25=F9,AE25,IF(AD25=#REF!,(AE25/2),IF(AD25=F11,0,IF(AD25=F12,"",)))))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IF(G192="NON","",IF(F9=F9,G26,IF(F9=#REF!,(G26/2),IF(F9=F11,0,IF(F9=F12,"",)))))</f>
        <v/>
      </c>
      <c r="I26" s="242"/>
      <c r="J26" s="242" t="str">
        <f t="shared" si="0"/>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3"/>
        <v/>
      </c>
      <c r="W26" s="248"/>
      <c r="X26" s="249">
        <v>2</v>
      </c>
      <c r="Y26" s="250">
        <f>IF(X26="NE","",Référentiel!B19)</f>
        <v>0</v>
      </c>
      <c r="Z26" s="251" t="str">
        <f>IF(Y192="NON","",IF(F9=F9,Y26,IF(F9=#REF!,(Y26/2),IF(F9=F11,0,IF(F9=F12,"",)))))</f>
        <v/>
      </c>
      <c r="AA26" s="242"/>
      <c r="AB26" s="242" t="str">
        <f t="shared" si="4"/>
        <v/>
      </c>
      <c r="AC26" s="248"/>
      <c r="AD26" s="249">
        <v>2</v>
      </c>
      <c r="AE26" s="250">
        <f>IF(AD26="NE","",Référentiel!B19)</f>
        <v>0</v>
      </c>
      <c r="AF26" s="251" t="str">
        <f>IF(AE192="NON","",IF(F9=F9,AE26,IF(F9=#REF!,(AE26/2),IF(F9=F11,0,IF(F9=F12,"",)))))</f>
        <v/>
      </c>
      <c r="AG26" s="253"/>
      <c r="AH26" s="254" t="str">
        <f t="shared" si="5"/>
        <v/>
      </c>
      <c r="AI26" s="255" t="str">
        <f t="shared" si="6"/>
        <v/>
      </c>
      <c r="AP26" s="197"/>
    </row>
    <row r="27" spans="1:42" ht="18" hidden="1" x14ac:dyDescent="0.25">
      <c r="A27" s="257"/>
      <c r="B27" s="247" t="e">
        <f>Référentiel!#REF!</f>
        <v>#REF!</v>
      </c>
      <c r="D27" s="242" t="str">
        <f t="shared" si="1"/>
        <v/>
      </c>
      <c r="E27" s="248"/>
      <c r="F27" s="249">
        <v>2</v>
      </c>
      <c r="G27" s="250">
        <f>IF(F27="NE","",Référentiel!B20)</f>
        <v>0</v>
      </c>
      <c r="H27" s="251" t="str">
        <f>IF(G192="NON","",IF(F27=F9,G27,IF(F27=#REF!,(G27/2),IF(F27=F11,0,IF(F27=F12,"",)))))</f>
        <v/>
      </c>
      <c r="I27" s="242"/>
      <c r="J27" s="242" t="str">
        <f t="shared" si="0"/>
        <v/>
      </c>
      <c r="K27" s="248"/>
      <c r="L27" s="249">
        <v>2</v>
      </c>
      <c r="M27" s="250">
        <f>IF(L27="NE","",Référentiel!B20)</f>
        <v>0</v>
      </c>
      <c r="N27" s="251" t="str">
        <f>IF(M192="NON","",IF(L27=F9,M27,IF(L27=#REF!,(M27/2),IF(L27=F11,0,IF(L27=F12,"",)))))</f>
        <v/>
      </c>
      <c r="O27" s="242"/>
      <c r="P27" s="242" t="str">
        <f t="shared" si="2"/>
        <v/>
      </c>
      <c r="Q27" s="248"/>
      <c r="R27" s="249">
        <v>2</v>
      </c>
      <c r="S27" s="250">
        <f>IF(R27="NE","",Référentiel!B20)</f>
        <v>0</v>
      </c>
      <c r="T27" s="251" t="str">
        <f>IF(S192="NON","",IF(R27=F9,S27,IF(R27=#REF!,(S27/2),IF(R27=F11,0,IF(R27=F12,"",)))))</f>
        <v/>
      </c>
      <c r="U27" s="252"/>
      <c r="V27" s="242" t="str">
        <f t="shared" si="3"/>
        <v/>
      </c>
      <c r="W27" s="248"/>
      <c r="X27" s="249">
        <v>2</v>
      </c>
      <c r="Y27" s="250">
        <f>IF(X27="NE","",Référentiel!B20)</f>
        <v>0</v>
      </c>
      <c r="Z27" s="251" t="str">
        <f>IF(Y192="NON","",IF(X27=F9,Y27,IF(X27=#REF!,(Y27/2),IF(X27=F11,0,IF(X27=F12,"",)))))</f>
        <v/>
      </c>
      <c r="AA27" s="242"/>
      <c r="AB27" s="242" t="str">
        <f t="shared" si="4"/>
        <v/>
      </c>
      <c r="AC27" s="248"/>
      <c r="AD27" s="249">
        <v>2</v>
      </c>
      <c r="AE27" s="250">
        <f>IF(AD27="NE","",Référentiel!B20)</f>
        <v>0</v>
      </c>
      <c r="AF27" s="251" t="str">
        <f>IF(AE192="NON","",IF(AD27=F9,AE27,IF(AD27=#REF!,(AE27/2),IF(AD27=F11,0,IF(AD27=F12,"",)))))</f>
        <v/>
      </c>
      <c r="AG27" s="253"/>
      <c r="AH27" s="254" t="str">
        <f t="shared" si="5"/>
        <v/>
      </c>
      <c r="AI27" s="255" t="str">
        <f t="shared" si="6"/>
        <v/>
      </c>
      <c r="AP27" s="197"/>
    </row>
    <row r="28" spans="1:42" ht="18" hidden="1" x14ac:dyDescent="0.25">
      <c r="A28" s="257"/>
      <c r="B28" s="247" t="e">
        <f>Référentiel!#REF!</f>
        <v>#REF!</v>
      </c>
      <c r="D28" s="242" t="str">
        <f t="shared" si="1"/>
        <v/>
      </c>
      <c r="E28" s="248"/>
      <c r="F28" s="249">
        <v>2</v>
      </c>
      <c r="G28" s="250">
        <f>IF(F28="NE","",Référentiel!B21)</f>
        <v>0</v>
      </c>
      <c r="H28" s="251" t="str">
        <f>IF(G192="NON","",IF(F28=F9,G28,IF(F28=#REF!,(G28/2),IF(F28=F11,0,IF(F28=F12,"",)))))</f>
        <v/>
      </c>
      <c r="I28" s="242"/>
      <c r="J28" s="242" t="str">
        <f t="shared" si="0"/>
        <v/>
      </c>
      <c r="K28" s="248"/>
      <c r="L28" s="249">
        <v>2</v>
      </c>
      <c r="M28" s="250">
        <f>IF(L28="NE","",Référentiel!B21)</f>
        <v>0</v>
      </c>
      <c r="N28" s="251" t="str">
        <f>IF(M192="NON","",IF(L28=F9,M28,IF(L28=#REF!,(M28/2),IF(L28=F11,0,IF(L28=F12,"",)))))</f>
        <v/>
      </c>
      <c r="O28" s="242"/>
      <c r="P28" s="242" t="str">
        <f t="shared" si="2"/>
        <v/>
      </c>
      <c r="Q28" s="248"/>
      <c r="R28" s="249">
        <v>2</v>
      </c>
      <c r="S28" s="250">
        <f>IF(R28="NE","",Référentiel!B21)</f>
        <v>0</v>
      </c>
      <c r="T28" s="251" t="str">
        <f>IF(S192="NON","",IF(R28=F9,S28,IF(R28=#REF!,(S28/2),IF(R28=F11,0,IF(R28=R12,"",)))))</f>
        <v/>
      </c>
      <c r="U28" s="252"/>
      <c r="V28" s="242" t="str">
        <f t="shared" si="3"/>
        <v/>
      </c>
      <c r="W28" s="248"/>
      <c r="X28" s="249">
        <v>2</v>
      </c>
      <c r="Y28" s="250">
        <f>IF(X28="NE","",Référentiel!B21)</f>
        <v>0</v>
      </c>
      <c r="Z28" s="251" t="str">
        <f>IF(Y192="NON","",IF(X28=F9,Y28,IF(X28=#REF!,(Y28/2),IF(X28=F11,0,IF(X28=F12,"",)))))</f>
        <v/>
      </c>
      <c r="AA28" s="242"/>
      <c r="AB28" s="242" t="str">
        <f t="shared" si="4"/>
        <v/>
      </c>
      <c r="AC28" s="248"/>
      <c r="AD28" s="249">
        <v>2</v>
      </c>
      <c r="AE28" s="250">
        <f>IF(AD28="NE","",Référentiel!B21)</f>
        <v>0</v>
      </c>
      <c r="AF28" s="251" t="str">
        <f>IF(AE192="NON","",IF(AD28=F9,AE28,IF(AD28=#REF!,(AE28/2),IF(AD28=F11,0,IF(AD28=F12,"",)))))</f>
        <v/>
      </c>
      <c r="AG28" s="253"/>
      <c r="AH28" s="254" t="str">
        <f t="shared" si="5"/>
        <v/>
      </c>
      <c r="AI28" s="255" t="str">
        <f t="shared" si="6"/>
        <v/>
      </c>
      <c r="AP28" s="197"/>
    </row>
    <row r="29" spans="1:42" ht="18" hidden="1" x14ac:dyDescent="0.25">
      <c r="A29" s="257"/>
      <c r="B29" s="247" t="e">
        <f>Référentiel!#REF!</f>
        <v>#REF!</v>
      </c>
      <c r="D29" s="242" t="str">
        <f t="shared" si="1"/>
        <v/>
      </c>
      <c r="E29" s="248"/>
      <c r="F29" s="249">
        <v>2</v>
      </c>
      <c r="G29" s="250">
        <f>IF(F29="NE","",Référentiel!B22)</f>
        <v>0</v>
      </c>
      <c r="H29" s="251" t="str">
        <f>IF(G192="NON","",IF(F29=F9,G29,IF(F29=#REF!,(G29/2),IF(F29=F11,0,IF(F29=F12,"",)))))</f>
        <v/>
      </c>
      <c r="I29" s="242"/>
      <c r="J29" s="242" t="str">
        <f t="shared" si="0"/>
        <v/>
      </c>
      <c r="K29" s="248"/>
      <c r="L29" s="249">
        <v>2</v>
      </c>
      <c r="M29" s="250">
        <f>IF(L29="NE","",Référentiel!B22)</f>
        <v>0</v>
      </c>
      <c r="N29" s="251" t="str">
        <f>IF(M192="NON","",IF(L29=F9,M29,IF(L29=#REF!,(M29/2),IF(L29=F11,0,IF(L29=F12,"",)))))</f>
        <v/>
      </c>
      <c r="O29" s="242"/>
      <c r="P29" s="242" t="str">
        <f t="shared" si="2"/>
        <v/>
      </c>
      <c r="Q29" s="248"/>
      <c r="R29" s="249">
        <v>2</v>
      </c>
      <c r="S29" s="250">
        <f>IF(R29="NE","",Référentiel!B22)</f>
        <v>0</v>
      </c>
      <c r="T29" s="251" t="str">
        <f>IF(S192="NON","",IF(R29=F9,S29,IF(R29=#REF!,(S29/2),IF(R29=F11,0,IF(R29=F12,"",)))))</f>
        <v/>
      </c>
      <c r="U29" s="252"/>
      <c r="V29" s="242" t="str">
        <f t="shared" si="3"/>
        <v/>
      </c>
      <c r="W29" s="248"/>
      <c r="X29" s="249">
        <v>2</v>
      </c>
      <c r="Y29" s="250">
        <f>IF(X29="NE","",Référentiel!B22)</f>
        <v>0</v>
      </c>
      <c r="Z29" s="251" t="str">
        <f>IF(Y192="NON","",IF(X29=F9,Y29,IF(X29=#REF!,(Y29/2),IF(X29=F11,0,IF(X29=F12,"",)))))</f>
        <v/>
      </c>
      <c r="AA29" s="242"/>
      <c r="AB29" s="242" t="str">
        <f t="shared" si="4"/>
        <v/>
      </c>
      <c r="AC29" s="248"/>
      <c r="AD29" s="249">
        <v>2</v>
      </c>
      <c r="AE29" s="250">
        <f>IF(AD29="NE","",Référentiel!B22)</f>
        <v>0</v>
      </c>
      <c r="AF29" s="251" t="str">
        <f>IF(AE192="NON","",IF(AD29=F9,AE29,IF(AD29=#REF!,(AE29/2),IF(AD29=F11,0,IF(AD29=F12,"",)))))</f>
        <v/>
      </c>
      <c r="AG29" s="253"/>
      <c r="AH29" s="254" t="str">
        <f t="shared" si="5"/>
        <v/>
      </c>
      <c r="AI29" s="255" t="str">
        <f>IFERROR(AVERAGE(D29,J29,P29,V29,AB29),"")</f>
        <v/>
      </c>
      <c r="AP29" s="197"/>
    </row>
    <row r="30" spans="1:42" ht="18" hidden="1" x14ac:dyDescent="0.25">
      <c r="A30" s="257"/>
      <c r="B30" s="247" t="e">
        <f>Référentiel!#REF!</f>
        <v>#REF!</v>
      </c>
      <c r="D30" s="242" t="str">
        <f t="shared" si="1"/>
        <v/>
      </c>
      <c r="E30" s="248"/>
      <c r="F30" s="249">
        <v>2</v>
      </c>
      <c r="G30" s="250">
        <f>IF(F30="NE","",Référentiel!B23)</f>
        <v>0</v>
      </c>
      <c r="H30" s="251" t="str">
        <f>IF(G192="NON","",IF(F30=F9,G30,IF(F30=#REF!,(G30/2),IF(F30=F11,0,IF(F30=F12,"",)))))</f>
        <v/>
      </c>
      <c r="I30" s="242"/>
      <c r="J30" s="242" t="str">
        <f t="shared" si="0"/>
        <v/>
      </c>
      <c r="K30" s="248"/>
      <c r="L30" s="249">
        <v>2</v>
      </c>
      <c r="M30" s="250">
        <f>IF(L30="NE","",Référentiel!B23)</f>
        <v>0</v>
      </c>
      <c r="N30" s="251" t="str">
        <f>IF(M192="NON","",IF(L30=F9,M30,IF(L30=#REF!,(M30/2),IF(L30=F11,0,IF(L30=F12,"",)))))</f>
        <v/>
      </c>
      <c r="O30" s="242"/>
      <c r="P30" s="242" t="str">
        <f t="shared" si="2"/>
        <v/>
      </c>
      <c r="Q30" s="248"/>
      <c r="R30" s="249">
        <v>2</v>
      </c>
      <c r="S30" s="250">
        <f>IF(R30="NE","",Référentiel!B23)</f>
        <v>0</v>
      </c>
      <c r="T30" s="251" t="str">
        <f>IF(S192="NON","",IF(R30=F9,S30,IF(R30=#REF!,(S30/2),IF(R30=F11,0,IF(R30=F12,"",)))))</f>
        <v/>
      </c>
      <c r="U30" s="252"/>
      <c r="V30" s="242" t="str">
        <f t="shared" si="3"/>
        <v/>
      </c>
      <c r="W30" s="248"/>
      <c r="X30" s="249">
        <v>2</v>
      </c>
      <c r="Y30" s="250">
        <f>IF(X30="NE","",Référentiel!B23)</f>
        <v>0</v>
      </c>
      <c r="Z30" s="251" t="str">
        <f>IF(Y192="NON","",IF(X30=F9,Y30,IF(X30=#REF!,(Y30/2),IF(X30=F11,0,IF(X30=F12,"",)))))</f>
        <v/>
      </c>
      <c r="AA30" s="242"/>
      <c r="AB30" s="242" t="str">
        <f t="shared" si="4"/>
        <v/>
      </c>
      <c r="AC30" s="248"/>
      <c r="AD30" s="249">
        <v>2</v>
      </c>
      <c r="AE30" s="250">
        <f>IF(AD30="NE","",Référentiel!B23)</f>
        <v>0</v>
      </c>
      <c r="AF30" s="251" t="str">
        <f>IF(AE192="NON","",IF(AD30=F9,AE30,IF(AD30=#REF!,(AE30/2),IF(AD30=F11,0,IF(AD30=F12,"",)))))</f>
        <v/>
      </c>
      <c r="AG30" s="253"/>
      <c r="AH30" s="254" t="str">
        <f t="shared" si="5"/>
        <v/>
      </c>
      <c r="AI30" s="255" t="str">
        <f t="shared" si="6"/>
        <v/>
      </c>
      <c r="AP30" s="197"/>
    </row>
    <row r="31" spans="1:42" ht="18" hidden="1" x14ac:dyDescent="0.25">
      <c r="A31" s="257"/>
      <c r="B31" s="247" t="e">
        <f>Référentiel!#REF!</f>
        <v>#REF!</v>
      </c>
      <c r="D31" s="242" t="str">
        <f t="shared" si="1"/>
        <v/>
      </c>
      <c r="E31" s="248"/>
      <c r="F31" s="249">
        <v>2</v>
      </c>
      <c r="G31" s="250">
        <f>IF(F31="NE","",Référentiel!B24)</f>
        <v>0</v>
      </c>
      <c r="H31" s="251" t="str">
        <f>IF(G192="NON","",IF(F31=F9,G31,IF(F31=#REF!,(G31/2),IF(F11=F12,0,IF(F31=F12,"",)))))</f>
        <v/>
      </c>
      <c r="I31" s="242"/>
      <c r="J31" s="242" t="str">
        <f t="shared" si="0"/>
        <v/>
      </c>
      <c r="K31" s="248"/>
      <c r="L31" s="249">
        <v>2</v>
      </c>
      <c r="M31" s="250">
        <f>IF(L31="NE","",Référentiel!B24)</f>
        <v>0</v>
      </c>
      <c r="N31" s="251" t="str">
        <f>IF(M192="NON","",IF(L31=F9,M31,IF(L31=#REF!,(M31/2),IF(F11=F12,0,IF(L31=F12,"",)))))</f>
        <v/>
      </c>
      <c r="O31" s="242"/>
      <c r="P31" s="242" t="str">
        <f t="shared" si="2"/>
        <v/>
      </c>
      <c r="Q31" s="248"/>
      <c r="R31" s="249">
        <v>2</v>
      </c>
      <c r="S31" s="250">
        <f>IF(R31="NE","",Référentiel!B24)</f>
        <v>0</v>
      </c>
      <c r="T31" s="251" t="str">
        <f>IF(S192="NON","",IF(R31=F9,S31,IF(R31=#REF!,(S31/2),IF(F11=F12,0,IF(R31=F12,"",)))))</f>
        <v/>
      </c>
      <c r="U31" s="252"/>
      <c r="V31" s="242" t="str">
        <f t="shared" si="3"/>
        <v/>
      </c>
      <c r="W31" s="248"/>
      <c r="X31" s="249">
        <v>2</v>
      </c>
      <c r="Y31" s="250">
        <f>IF(X31="NE","",Référentiel!B24)</f>
        <v>0</v>
      </c>
      <c r="Z31" s="251" t="str">
        <f>IF(Y192="NON","",IF(X31=F9,Y31,IF(X31=#REF!,(Y31/2),IF(F11=F12,0,IF(X31=F12,"",)))))</f>
        <v/>
      </c>
      <c r="AA31" s="242"/>
      <c r="AB31" s="242" t="str">
        <f t="shared" si="4"/>
        <v/>
      </c>
      <c r="AC31" s="248"/>
      <c r="AD31" s="249">
        <v>2</v>
      </c>
      <c r="AE31" s="250">
        <f>IF(AD31="NE","",Référentiel!B24)</f>
        <v>0</v>
      </c>
      <c r="AF31" s="251" t="str">
        <f>IF(AE192="NON","",IF(AD31=F9,AE31,IF(AD31=#REF!,(AE31/2),IF(AD31=F11,0,IF(AD31=F12,"",)))))</f>
        <v/>
      </c>
      <c r="AG31" s="253"/>
      <c r="AH31" s="254" t="str">
        <f t="shared" si="5"/>
        <v/>
      </c>
      <c r="AI31" s="255" t="str">
        <f t="shared" si="6"/>
        <v/>
      </c>
      <c r="AP31" s="197"/>
    </row>
    <row r="32" spans="1:42" ht="18" hidden="1" x14ac:dyDescent="0.25">
      <c r="A32" s="257"/>
      <c r="B32" s="247" t="e">
        <f>Référentiel!#REF!</f>
        <v>#REF!</v>
      </c>
      <c r="D32" s="242" t="str">
        <f t="shared" si="1"/>
        <v/>
      </c>
      <c r="E32" s="248"/>
      <c r="F32" s="249">
        <v>2</v>
      </c>
      <c r="G32" s="250">
        <f>IF(F32="NE","",Référentiel!B25)</f>
        <v>0</v>
      </c>
      <c r="H32" s="251" t="str">
        <f>IF(G192="NON","",IF(F32=F9,G32,IF(F32=#REF!,(G32/2),IF(F32=F11,0,IF(F32=F12,"",)))))</f>
        <v/>
      </c>
      <c r="I32" s="242"/>
      <c r="J32" s="242" t="str">
        <f t="shared" si="0"/>
        <v/>
      </c>
      <c r="K32" s="248"/>
      <c r="L32" s="249">
        <v>2</v>
      </c>
      <c r="M32" s="250">
        <f>IF(L32="NE","",Référentiel!B25)</f>
        <v>0</v>
      </c>
      <c r="N32" s="251" t="str">
        <f>IF(M192="NON","",IF(L32=F9,M32,IF(L32=#REF!,(M32/2),IF(L32=F11,0,IF(L32=F12,"",)))))</f>
        <v/>
      </c>
      <c r="O32" s="242"/>
      <c r="P32" s="242" t="str">
        <f t="shared" si="2"/>
        <v/>
      </c>
      <c r="Q32" s="248"/>
      <c r="R32" s="249">
        <v>2</v>
      </c>
      <c r="S32" s="250">
        <f>IF(R32="NE","",Référentiel!B25)</f>
        <v>0</v>
      </c>
      <c r="T32" s="251" t="str">
        <f>IF(S192="NON","",IF(R32=F9,S32,IF(R32=#REF!,(S32/2),IF(R32=F11,0,IF(R32=F12,"",)))))</f>
        <v/>
      </c>
      <c r="U32" s="252"/>
      <c r="V32" s="242" t="str">
        <f t="shared" si="3"/>
        <v/>
      </c>
      <c r="W32" s="248"/>
      <c r="X32" s="249">
        <v>2</v>
      </c>
      <c r="Y32" s="250">
        <f>IF(X32="NE","",Référentiel!B25)</f>
        <v>0</v>
      </c>
      <c r="Z32" s="251" t="str">
        <f>IF(Y192="NON","",IF(X32=F9,Y32,IF(X32=#REF!,(Y32/2),IF(X32=F11,0,IF(X32=F12,"",)))))</f>
        <v/>
      </c>
      <c r="AA32" s="242"/>
      <c r="AB32" s="242" t="str">
        <f t="shared" si="4"/>
        <v/>
      </c>
      <c r="AC32" s="248"/>
      <c r="AD32" s="249">
        <v>2</v>
      </c>
      <c r="AE32" s="250">
        <f>IF(AD32="NE","",Référentiel!B25)</f>
        <v>0</v>
      </c>
      <c r="AF32" s="251" t="str">
        <f>IF(AE192="NON","",IF(AD32=F9,AE32,IF(AD32=#REF!,(AE32/2),IF(AD32=F11,0,IF(AD32=F12,"",)))))</f>
        <v/>
      </c>
      <c r="AG32" s="253"/>
      <c r="AH32" s="254" t="str">
        <f t="shared" si="5"/>
        <v/>
      </c>
      <c r="AI32" s="255" t="str">
        <f t="shared" si="6"/>
        <v/>
      </c>
      <c r="AP32" s="197"/>
    </row>
    <row r="33" spans="1:42" ht="18" hidden="1" x14ac:dyDescent="0.25">
      <c r="A33" s="257"/>
      <c r="B33" s="247" t="e">
        <f>Référentiel!#REF!</f>
        <v>#REF!</v>
      </c>
      <c r="D33" s="242" t="str">
        <f t="shared" si="1"/>
        <v/>
      </c>
      <c r="E33" s="248"/>
      <c r="F33" s="249">
        <v>2</v>
      </c>
      <c r="G33" s="250">
        <f>IF(F33="NE","",Référentiel!B26)</f>
        <v>0</v>
      </c>
      <c r="H33" s="251" t="str">
        <f>IF(G192="NON","",IF(F33=F9,G33,IF(F33=#REF!,(G33/2),IF(F33=F11,0,IF(F33=F12,"",)))))</f>
        <v/>
      </c>
      <c r="I33" s="242"/>
      <c r="J33" s="242" t="str">
        <f t="shared" si="0"/>
        <v/>
      </c>
      <c r="K33" s="248"/>
      <c r="L33" s="249">
        <v>2</v>
      </c>
      <c r="M33" s="250">
        <f>IF(L33="NE","",Référentiel!B26)</f>
        <v>0</v>
      </c>
      <c r="N33" s="251" t="str">
        <f>IF(M192="NON","",IF(L33=F9,M33,IF(L33=#REF!,(M33/2),IF(L33=F11,0,IF(L33=F12,"",)))))</f>
        <v/>
      </c>
      <c r="O33" s="242"/>
      <c r="P33" s="242" t="str">
        <f t="shared" si="2"/>
        <v/>
      </c>
      <c r="Q33" s="248"/>
      <c r="R33" s="249">
        <v>2</v>
      </c>
      <c r="S33" s="250">
        <f>IF(R33="NE","",Référentiel!B26)</f>
        <v>0</v>
      </c>
      <c r="T33" s="251" t="str">
        <f>IF(S192="NON","",IF(R33=F9,S33,IF(R33=#REF!,(S33/2),IF(R33=F11,0,IF(R33=F12,"",)))))</f>
        <v/>
      </c>
      <c r="U33" s="252"/>
      <c r="V33" s="242" t="str">
        <f t="shared" si="3"/>
        <v/>
      </c>
      <c r="W33" s="248"/>
      <c r="X33" s="249">
        <v>2</v>
      </c>
      <c r="Y33" s="250">
        <f>IF(X33="NE","",Référentiel!B26)</f>
        <v>0</v>
      </c>
      <c r="Z33" s="251" t="str">
        <f>IF(Y192="NON","",IF(X33=F9,Y33,IF(X33=#REF!,(Y33/2),IF(X33=F11,0,IF(X33=F12,"",)))))</f>
        <v/>
      </c>
      <c r="AA33" s="242"/>
      <c r="AB33" s="242" t="str">
        <f t="shared" si="4"/>
        <v/>
      </c>
      <c r="AC33" s="248"/>
      <c r="AD33" s="249">
        <v>2</v>
      </c>
      <c r="AE33" s="250">
        <f>IF(AD33="NE","",Référentiel!B26)</f>
        <v>0</v>
      </c>
      <c r="AF33" s="251" t="str">
        <f>IF(AE192="NON","",IF(AD33=F9,AE33,IF(AD33=#REF!,(AE33/2),IF(AD33=F11,0,IF(AD33=F12,"",)))))</f>
        <v/>
      </c>
      <c r="AG33" s="253"/>
      <c r="AH33" s="254" t="str">
        <f t="shared" si="5"/>
        <v/>
      </c>
      <c r="AI33" s="255" t="str">
        <f t="shared" si="6"/>
        <v/>
      </c>
      <c r="AP33" s="197"/>
    </row>
    <row r="34" spans="1:42" ht="18" hidden="1" x14ac:dyDescent="0.25">
      <c r="A34" s="257"/>
      <c r="B34" s="247" t="e">
        <f>Référentiel!#REF!</f>
        <v>#REF!</v>
      </c>
      <c r="D34" s="242" t="str">
        <f t="shared" si="1"/>
        <v/>
      </c>
      <c r="E34" s="248"/>
      <c r="F34" s="249">
        <v>2</v>
      </c>
      <c r="G34" s="250">
        <f>IF(F34="NE","",Référentiel!B27)</f>
        <v>0</v>
      </c>
      <c r="H34" s="251" t="str">
        <f>IF(G192="NON","",IF(F34=F9,G34,IF(F34=#REF!,(G34/2),IF(F34=F11,0,IF(F34=F12,"",)))))</f>
        <v/>
      </c>
      <c r="I34" s="242"/>
      <c r="J34" s="242" t="str">
        <f t="shared" si="0"/>
        <v/>
      </c>
      <c r="K34" s="248"/>
      <c r="L34" s="249">
        <v>2</v>
      </c>
      <c r="M34" s="250">
        <f>IF(L34="NE","",Référentiel!B27)</f>
        <v>0</v>
      </c>
      <c r="N34" s="251" t="str">
        <f>IF(M192="NON","",IF(L34=F9,M34,IF(L34=#REF!,(M34/2),IF(L34=F11,0,IF(L34=F12,"",)))))</f>
        <v/>
      </c>
      <c r="O34" s="242"/>
      <c r="P34" s="242" t="str">
        <f t="shared" si="2"/>
        <v/>
      </c>
      <c r="Q34" s="248"/>
      <c r="R34" s="249">
        <v>2</v>
      </c>
      <c r="S34" s="250">
        <f>IF(R34="NE","",Référentiel!B27)</f>
        <v>0</v>
      </c>
      <c r="T34" s="251" t="str">
        <f>IF(S192="NON","",IF(R34=F9,S34,IF(R34=#REF!,(S34/2),IF(R34=F11,0,IF(R34=F12,"",)))))</f>
        <v/>
      </c>
      <c r="U34" s="252"/>
      <c r="V34" s="242" t="str">
        <f t="shared" si="3"/>
        <v/>
      </c>
      <c r="W34" s="248"/>
      <c r="X34" s="249">
        <v>2</v>
      </c>
      <c r="Y34" s="250">
        <f>IF(X34="NE","",Référentiel!B27)</f>
        <v>0</v>
      </c>
      <c r="Z34" s="251" t="str">
        <f>IF(Y192="NON","",IF(X34=F9,Y34,IF(X34=#REF!,(Y34/2),IF(X34=F11,0,IF(X34=F12,"",)))))</f>
        <v/>
      </c>
      <c r="AA34" s="242"/>
      <c r="AB34" s="242" t="str">
        <f t="shared" si="4"/>
        <v/>
      </c>
      <c r="AC34" s="248"/>
      <c r="AD34" s="249">
        <v>2</v>
      </c>
      <c r="AE34" s="250">
        <f>IF(AD34="NE","",Référentiel!B27)</f>
        <v>0</v>
      </c>
      <c r="AF34" s="251" t="str">
        <f>IF(AE192="NON","",IF(AD34=F9,AE34,IF(AD34=#REF!,(AE34/2),IF(AD34=F11,0,IF(AD34=F12,"",)))))</f>
        <v/>
      </c>
      <c r="AG34" s="253"/>
      <c r="AH34" s="254" t="str">
        <f t="shared" si="5"/>
        <v/>
      </c>
      <c r="AI34" s="255" t="str">
        <f t="shared" si="6"/>
        <v/>
      </c>
      <c r="AP34" s="197"/>
    </row>
    <row r="35" spans="1:42" ht="18" hidden="1" x14ac:dyDescent="0.25">
      <c r="A35" s="257"/>
      <c r="B35" s="247" t="e">
        <f>Référentiel!#REF!</f>
        <v>#REF!</v>
      </c>
      <c r="D35" s="242" t="str">
        <f t="shared" si="1"/>
        <v/>
      </c>
      <c r="E35" s="248"/>
      <c r="F35" s="249">
        <v>2</v>
      </c>
      <c r="G35" s="250">
        <f>IF(F35="NE","",Référentiel!B28)</f>
        <v>0</v>
      </c>
      <c r="H35" s="251" t="str">
        <f>IF(G192="NON","",IF(F35=F9,G35,IF(F35=#REF!,(G35/2),IF(F35=F11,0,IF(F35=F12,"",)))))</f>
        <v/>
      </c>
      <c r="I35" s="242"/>
      <c r="J35" s="242" t="str">
        <f t="shared" si="0"/>
        <v/>
      </c>
      <c r="K35" s="248"/>
      <c r="L35" s="249">
        <v>2</v>
      </c>
      <c r="M35" s="250">
        <f>IF(L35="NE","",Référentiel!B28)</f>
        <v>0</v>
      </c>
      <c r="N35" s="251" t="str">
        <f>IF(M192="NON","",IF(L35=F9,M35,IF(L35=#REF!,(M35/2),IF(L35=F11,0,IF(L35=F12,"",)))))</f>
        <v/>
      </c>
      <c r="O35" s="242"/>
      <c r="P35" s="242" t="str">
        <f t="shared" si="2"/>
        <v/>
      </c>
      <c r="Q35" s="248"/>
      <c r="R35" s="249">
        <v>2</v>
      </c>
      <c r="S35" s="250">
        <f>IF(R35="NE","",Référentiel!B28)</f>
        <v>0</v>
      </c>
      <c r="T35" s="251" t="str">
        <f>IF(S192="NON","",IF(R35=F9,S35,IF(R35=#REF!,(S35/2),IF(R35=F11,0,IF(R35=F12,"",)))))</f>
        <v/>
      </c>
      <c r="U35" s="252"/>
      <c r="V35" s="242" t="str">
        <f t="shared" si="3"/>
        <v/>
      </c>
      <c r="W35" s="248"/>
      <c r="X35" s="249">
        <v>2</v>
      </c>
      <c r="Y35" s="250">
        <f>IF(X35="NE","",Référentiel!B28)</f>
        <v>0</v>
      </c>
      <c r="Z35" s="251" t="str">
        <f>IF(Y192="NON","",IF(X35=F9,Y35,IF(X35=#REF!,(Y35/2),IF(X35=F11,0,IF(X35=F12,"",)))))</f>
        <v/>
      </c>
      <c r="AA35" s="242"/>
      <c r="AB35" s="242" t="str">
        <f t="shared" si="4"/>
        <v/>
      </c>
      <c r="AC35" s="248"/>
      <c r="AD35" s="249">
        <v>2</v>
      </c>
      <c r="AE35" s="250">
        <f>IF(AD35="NE","",Référentiel!B28)</f>
        <v>0</v>
      </c>
      <c r="AF35" s="251" t="str">
        <f>IF(AE192="NON","",IF(AD35=F9,AE35,IF(AD35=#REF!,(AE35/2),IF(AD35=F11,0,IF(AD35=F12,"",)))))</f>
        <v/>
      </c>
      <c r="AG35" s="253"/>
      <c r="AH35" s="254" t="str">
        <f>IFERROR(AVERAGE(H35,N35,T35,Z35,AF35),"")</f>
        <v/>
      </c>
      <c r="AI35" s="255" t="str">
        <f t="shared" si="6"/>
        <v/>
      </c>
      <c r="AP35" s="197"/>
    </row>
    <row r="36" spans="1:42" ht="20.45" hidden="1" customHeight="1" x14ac:dyDescent="0.25">
      <c r="A36" s="257"/>
      <c r="B36" s="247" t="e">
        <f>Référentiel!#REF!</f>
        <v>#REF!</v>
      </c>
      <c r="D36" s="242" t="str">
        <f t="shared" si="1"/>
        <v/>
      </c>
      <c r="E36" s="248"/>
      <c r="F36" s="249">
        <v>2</v>
      </c>
      <c r="G36" s="250">
        <f>IF(F36="NE","",Référentiel!B29)</f>
        <v>0</v>
      </c>
      <c r="H36" s="251" t="str">
        <f>IF(G192="NON","",IF(F36=F9,G36,IF(F36=#REF!,(G36/2),IF(F36=F11,0,IF(F36=F12,"",)))))</f>
        <v/>
      </c>
      <c r="I36" s="242"/>
      <c r="J36" s="242" t="str">
        <f t="shared" si="0"/>
        <v/>
      </c>
      <c r="K36" s="248"/>
      <c r="L36" s="249">
        <v>2</v>
      </c>
      <c r="M36" s="250">
        <f>IF(L36="NE","",Référentiel!B29)</f>
        <v>0</v>
      </c>
      <c r="N36" s="251" t="str">
        <f>IF(M192="NON","",IF(L36=F9,M36,IF(L36=#REF!,(M36/2),IF(L36=F11,0,IF(L36=F12,"",)))))</f>
        <v/>
      </c>
      <c r="O36" s="242"/>
      <c r="P36" s="242" t="str">
        <f t="shared" si="2"/>
        <v/>
      </c>
      <c r="Q36" s="248"/>
      <c r="R36" s="249">
        <v>2</v>
      </c>
      <c r="S36" s="250">
        <f>IF(R36="NE","",Référentiel!B29)</f>
        <v>0</v>
      </c>
      <c r="T36" s="251" t="str">
        <f>IF(S192="NON","",IF(R36=F9,S36,IF(R36=#REF!,(S36/2),IF(R36=F11,0,IF(R36=F12,"",)))))</f>
        <v/>
      </c>
      <c r="U36" s="252"/>
      <c r="V36" s="242" t="str">
        <f t="shared" si="3"/>
        <v/>
      </c>
      <c r="W36" s="248"/>
      <c r="X36" s="249">
        <v>2</v>
      </c>
      <c r="Y36" s="250">
        <f>IF(X36="NE","",Référentiel!B29)</f>
        <v>0</v>
      </c>
      <c r="Z36" s="251" t="str">
        <f>IF(Y192="NON","",IF(X36=F9,Y36,IF(X36=#REF!,(Y36/2),IF(X36=F11,0,IF(X36=F12,"",)))))</f>
        <v/>
      </c>
      <c r="AA36" s="242"/>
      <c r="AB36" s="242" t="str">
        <f t="shared" si="4"/>
        <v/>
      </c>
      <c r="AC36" s="248"/>
      <c r="AD36" s="249">
        <v>2</v>
      </c>
      <c r="AE36" s="250">
        <f>IF(AD36="NE","",Référentiel!B29)</f>
        <v>0</v>
      </c>
      <c r="AF36" s="251" t="str">
        <f>IF(AE192="NON","",IF(AD36=F9,AE36,IF(AD36=#REF!,(AE36/2),IF(AD36=F11,0,IF(AD36=F12,"",)))))</f>
        <v/>
      </c>
      <c r="AG36" s="253"/>
      <c r="AH36" s="254" t="str">
        <f t="shared" si="5"/>
        <v/>
      </c>
      <c r="AI36" s="255" t="str">
        <f t="shared" si="6"/>
        <v/>
      </c>
      <c r="AP36" s="197"/>
    </row>
    <row r="37" spans="1:42" ht="6.75" customHeight="1" x14ac:dyDescent="0.25">
      <c r="A37" s="258"/>
      <c r="B37" s="259"/>
      <c r="D37" s="242" t="str">
        <f t="shared" si="1"/>
        <v/>
      </c>
      <c r="E37" s="260"/>
      <c r="F37" s="197"/>
      <c r="G37" s="261"/>
      <c r="H37" s="261"/>
      <c r="I37" s="242"/>
      <c r="J37" s="242" t="str">
        <f t="shared" si="0"/>
        <v/>
      </c>
      <c r="K37" s="260"/>
      <c r="L37" s="197"/>
      <c r="M37" s="261"/>
      <c r="N37" s="261"/>
      <c r="O37" s="242"/>
      <c r="P37" s="242" t="str">
        <f t="shared" si="2"/>
        <v/>
      </c>
      <c r="Q37" s="260"/>
      <c r="R37" s="197"/>
      <c r="S37" s="261"/>
      <c r="T37" s="261"/>
      <c r="U37" s="252"/>
      <c r="V37" s="242" t="str">
        <f t="shared" si="3"/>
        <v/>
      </c>
      <c r="W37" s="260"/>
      <c r="X37" s="197"/>
      <c r="Y37" s="261"/>
      <c r="Z37" s="261"/>
      <c r="AA37" s="242"/>
      <c r="AB37" s="242" t="str">
        <f t="shared" si="4"/>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si="1"/>
        <v/>
      </c>
      <c r="E39" s="248"/>
      <c r="F39" s="249">
        <v>2</v>
      </c>
      <c r="G39" s="250">
        <f>IF(F39="NE","",Référentiel!I37)</f>
        <v>30</v>
      </c>
      <c r="H39" s="251" t="str">
        <f>IF(G192="NON","",IF(F39=F9,G39,IF(F39=F10,0,IF(F39=F11,0,IF(F39=F12,"",)))))</f>
        <v/>
      </c>
      <c r="I39" s="242"/>
      <c r="J39" s="242" t="str">
        <f t="shared" ref="J39:J54" si="7">IFERROR(N39/M39,"")</f>
        <v/>
      </c>
      <c r="K39" s="248"/>
      <c r="L39" s="249">
        <v>2</v>
      </c>
      <c r="M39" s="250">
        <f>IF(L39="NE","",Référentiel!I37)</f>
        <v>30</v>
      </c>
      <c r="N39" s="251" t="str">
        <f>IF(M192="NON","",IF(L39=F9,M39,IF(L39=F10,0,IF(L39=F11,0,IF(L39=F12,"",)))))</f>
        <v/>
      </c>
      <c r="O39" s="242"/>
      <c r="P39" s="242" t="str">
        <f t="shared" si="2"/>
        <v/>
      </c>
      <c r="Q39" s="248"/>
      <c r="R39" s="249">
        <v>2</v>
      </c>
      <c r="S39" s="250">
        <f>IF(R39="NE","",Référentiel!I37)</f>
        <v>30</v>
      </c>
      <c r="T39" s="251" t="str">
        <f>IF(S192="NON","",IF(R39=F9,S39,IF(R39=F10,0,IF(R39=F11,0,IF(R39=F12,"",)))))</f>
        <v/>
      </c>
      <c r="U39" s="252"/>
      <c r="V39" s="242" t="str">
        <f t="shared" si="3"/>
        <v/>
      </c>
      <c r="W39" s="248"/>
      <c r="X39" s="249">
        <v>2</v>
      </c>
      <c r="Y39" s="250">
        <f>IF(X39="NE","",Référentiel!I37)</f>
        <v>30</v>
      </c>
      <c r="Z39" s="251" t="str">
        <f>IF(Y192="NON","",IF(X39=F9,Y39,IF(X39=F10,0,IF(X39=F11,0,IF(X39=F12,"",)))))</f>
        <v/>
      </c>
      <c r="AA39" s="242"/>
      <c r="AB39" s="242" t="str">
        <f t="shared" si="4"/>
        <v/>
      </c>
      <c r="AC39" s="248"/>
      <c r="AD39" s="249">
        <v>2</v>
      </c>
      <c r="AE39" s="250">
        <f>IF(AD39="NE","",Référentiel!I37)</f>
        <v>30</v>
      </c>
      <c r="AF39" s="251" t="str">
        <f>IF(AE192="NON","",IF(AD39=F9,AE39,IF(AD39=F10,0,IF(AD39=F11,0,IF(AD39=F12,"",)))))</f>
        <v/>
      </c>
      <c r="AG39" s="253"/>
      <c r="AH39" s="254" t="str">
        <f>IFERROR(AVERAGE(H39,N39,T39,Z39,AF39),"")</f>
        <v/>
      </c>
      <c r="AI39" s="255" t="str">
        <f>IFERROR(AVERAGE(D39,J39,P39,V39,AB39),"")</f>
        <v/>
      </c>
      <c r="AP39" s="197"/>
    </row>
    <row r="40" spans="1:42" ht="18" x14ac:dyDescent="0.25">
      <c r="B40" s="247" t="str">
        <f>Référentiel!C38</f>
        <v>Analyse claire et concise du dossier/Exploitation des outils</v>
      </c>
      <c r="D40" s="242" t="str">
        <f t="shared" si="1"/>
        <v/>
      </c>
      <c r="E40" s="248"/>
      <c r="F40" s="249">
        <v>2</v>
      </c>
      <c r="G40" s="250">
        <f>IF(F40="NE","",Référentiel!I38)</f>
        <v>40</v>
      </c>
      <c r="H40" s="251" t="str">
        <f>IF(G192="NON","",IF(F40=F9,G40,IF(F40=F10,0,IF(F40=F11,0,IF(F40=F12,"",)))))</f>
        <v/>
      </c>
      <c r="I40" s="242"/>
      <c r="J40" s="242" t="str">
        <f t="shared" si="7"/>
        <v/>
      </c>
      <c r="K40" s="248"/>
      <c r="L40" s="249">
        <v>2</v>
      </c>
      <c r="M40" s="250">
        <f>IF(L40="NE","",Référentiel!I38)</f>
        <v>40</v>
      </c>
      <c r="N40" s="251" t="str">
        <f>IF(M192="NON","",IF(L40=F9,M40,IF(L40=F10,0,IF(L40=F11,0,IF(L40=F12,"",)))))</f>
        <v/>
      </c>
      <c r="O40" s="242"/>
      <c r="P40" s="242" t="str">
        <f t="shared" si="2"/>
        <v/>
      </c>
      <c r="Q40" s="248"/>
      <c r="R40" s="249">
        <v>2</v>
      </c>
      <c r="S40" s="250">
        <f>IF(R40="NE","",Référentiel!I38)</f>
        <v>40</v>
      </c>
      <c r="T40" s="251" t="str">
        <f>IF(S192="NON","",IF(R40=F9,S40,IF(R40=F10,0,IF(R40=F11,0,IF(R40=F12,"",)))))</f>
        <v/>
      </c>
      <c r="U40" s="252"/>
      <c r="V40" s="242" t="str">
        <f t="shared" si="3"/>
        <v/>
      </c>
      <c r="W40" s="248"/>
      <c r="X40" s="249">
        <v>2</v>
      </c>
      <c r="Y40" s="250">
        <f>IF(X40="NE","",Référentiel!I38)</f>
        <v>40</v>
      </c>
      <c r="Z40" s="251" t="str">
        <f>IF(Y192="NON","",IF(X40=F9,Y40,IF(X40=F10,0,IF(X40=F11,0,IF(X40=F12,"",)))))</f>
        <v/>
      </c>
      <c r="AA40" s="242"/>
      <c r="AB40" s="242" t="str">
        <f t="shared" si="4"/>
        <v/>
      </c>
      <c r="AC40" s="248"/>
      <c r="AD40" s="249">
        <v>2</v>
      </c>
      <c r="AE40" s="250">
        <f>IF(AD40="NE","",Référentiel!I38)</f>
        <v>40</v>
      </c>
      <c r="AF40" s="251" t="str">
        <f>IF(AE192="NON","",IF(AD40=F9,AE40,IF(AD40=F10,0,IF(AD40=F11,0,IF(AD40=F12,"",)))))</f>
        <v/>
      </c>
      <c r="AG40" s="253"/>
      <c r="AH40" s="254" t="str">
        <f t="shared" ref="AH40:AH51" si="8">IFERROR(AVERAGE(H40,N40,T40,Z40,AF40),"")</f>
        <v/>
      </c>
      <c r="AI40" s="255" t="str">
        <f t="shared" ref="AI40:AI53" si="9">IFERROR(AVERAGE(D40,J40,P40,V40,AB40),"")</f>
        <v/>
      </c>
      <c r="AP40" s="197"/>
    </row>
    <row r="41" spans="1:42" ht="18" x14ac:dyDescent="0.25">
      <c r="B41" s="247" t="str">
        <f>Référentiel!C39</f>
        <v>Reformulation de la demande</v>
      </c>
      <c r="D41" s="242" t="str">
        <f t="shared" si="1"/>
        <v/>
      </c>
      <c r="E41" s="248"/>
      <c r="F41" s="249">
        <v>2</v>
      </c>
      <c r="G41" s="250">
        <f>IF(F41="NE","",Référentiel!I39)</f>
        <v>30</v>
      </c>
      <c r="H41" s="251" t="str">
        <f>IF(G192="NON","",IF(F41=F9,G41,IF(F41=F10,0,IF(F41=F11,0,IF(F41=F12,"",)))))</f>
        <v/>
      </c>
      <c r="I41" s="242"/>
      <c r="J41" s="242" t="str">
        <f t="shared" si="7"/>
        <v/>
      </c>
      <c r="K41" s="248"/>
      <c r="L41" s="249">
        <v>2</v>
      </c>
      <c r="M41" s="250">
        <f>IF(L41="NE","",Référentiel!I39)</f>
        <v>30</v>
      </c>
      <c r="N41" s="251" t="str">
        <f>IF(M192="NON","",IF(L41=F9,M41,IF(L41=F10,0,IF(L41=F11,0,IF(L41=F12,"",)))))</f>
        <v/>
      </c>
      <c r="O41" s="242"/>
      <c r="P41" s="242" t="str">
        <f t="shared" si="2"/>
        <v/>
      </c>
      <c r="Q41" s="248"/>
      <c r="R41" s="249">
        <v>2</v>
      </c>
      <c r="S41" s="250">
        <f>IF(R41="NE","",Référentiel!I39)</f>
        <v>30</v>
      </c>
      <c r="T41" s="251" t="str">
        <f>IF(S192="NON","",IF(R41=F9,S41,IF(R41=F10,0,IF(R41=F11,0,IF(R41=F12,"",)))))</f>
        <v/>
      </c>
      <c r="U41" s="252"/>
      <c r="V41" s="242" t="str">
        <f t="shared" si="3"/>
        <v/>
      </c>
      <c r="W41" s="248"/>
      <c r="X41" s="249">
        <v>2</v>
      </c>
      <c r="Y41" s="250">
        <f>IF(X41="NE","",Référentiel!I39)</f>
        <v>30</v>
      </c>
      <c r="Z41" s="251" t="str">
        <f>IF(Y192="NON","",IF(X41=F9,Y41,IF(X41=F10,0,IF(X41=F11,0,IF(X41=F12,"",)))))</f>
        <v/>
      </c>
      <c r="AA41" s="242"/>
      <c r="AB41" s="242" t="str">
        <f t="shared" si="4"/>
        <v/>
      </c>
      <c r="AC41" s="248"/>
      <c r="AD41" s="249">
        <v>2</v>
      </c>
      <c r="AE41" s="250">
        <f>IF(AD41="NE","",Référentiel!I39)</f>
        <v>30</v>
      </c>
      <c r="AF41" s="251" t="str">
        <f>IF(AE192="NON","",IF(AD41=F9,AE41,IF(AD41=F10,0,IF(AD41=F11,0,IF(AD41=F12,"",)))))</f>
        <v/>
      </c>
      <c r="AG41" s="253"/>
      <c r="AH41" s="254" t="str">
        <f t="shared" si="8"/>
        <v/>
      </c>
      <c r="AI41" s="255" t="str">
        <f t="shared" si="9"/>
        <v/>
      </c>
      <c r="AP41" s="197"/>
    </row>
    <row r="42" spans="1:42" ht="18" x14ac:dyDescent="0.25">
      <c r="B42" s="247" t="str">
        <f>Référentiel!C40</f>
        <v>Réponse adéquate</v>
      </c>
      <c r="D42" s="242" t="str">
        <f t="shared" si="1"/>
        <v/>
      </c>
      <c r="E42" s="248"/>
      <c r="F42" s="249">
        <v>2</v>
      </c>
      <c r="G42" s="250">
        <f>IF(F42="NE","",Référentiel!I40)</f>
        <v>60</v>
      </c>
      <c r="H42" s="251" t="str">
        <f>IF(G192="NON","",IF(F42=F9,G42,IF(F42=F10,0,IF(F42=F11,0,IF(F42=F12,"",)))))</f>
        <v/>
      </c>
      <c r="I42" s="242"/>
      <c r="J42" s="242" t="str">
        <f t="shared" si="7"/>
        <v/>
      </c>
      <c r="K42" s="248"/>
      <c r="L42" s="249">
        <v>2</v>
      </c>
      <c r="M42" s="250">
        <f>IF(L42="NE","",Référentiel!I40)</f>
        <v>60</v>
      </c>
      <c r="N42" s="251" t="str">
        <f>IF(M192="NON","",IF(L42=F9,M42,IF(L42=F10,0,IF(L42=F11,0,IF(L42=F12,"",)))))</f>
        <v/>
      </c>
      <c r="O42" s="242"/>
      <c r="P42" s="242" t="str">
        <f t="shared" si="2"/>
        <v/>
      </c>
      <c r="Q42" s="248"/>
      <c r="R42" s="249">
        <v>2</v>
      </c>
      <c r="S42" s="250">
        <f>IF(R42="NE","",Référentiel!I40)</f>
        <v>60</v>
      </c>
      <c r="T42" s="251" t="str">
        <f>IF(S192="NON","",IF(R42=F9,S42,IF(R42=F10,0,IF(R42=F11,0,IF(R42=F12,"",)))))</f>
        <v/>
      </c>
      <c r="U42" s="252"/>
      <c r="V42" s="242" t="str">
        <f t="shared" si="3"/>
        <v/>
      </c>
      <c r="W42" s="248"/>
      <c r="X42" s="249">
        <v>2</v>
      </c>
      <c r="Y42" s="250">
        <f>IF(X42="NE","",Référentiel!I40)</f>
        <v>60</v>
      </c>
      <c r="Z42" s="251" t="str">
        <f>IF(Y192="NON","",IF(X42=F9,Y42,IF(X42=F10,0,IF(X42=F11,0,IF(X42=F12,"",)))))</f>
        <v/>
      </c>
      <c r="AA42" s="242"/>
      <c r="AB42" s="242" t="str">
        <f t="shared" si="4"/>
        <v/>
      </c>
      <c r="AC42" s="248"/>
      <c r="AD42" s="249">
        <v>2</v>
      </c>
      <c r="AE42" s="250">
        <f>IF(AD42="NE","",Référentiel!I40)</f>
        <v>60</v>
      </c>
      <c r="AF42" s="251" t="str">
        <f>IF(AE192="NON","",IF(AD42=F9,AE42,IF(AD42=F10,0,IF(AD42=F11,0,IF(AD42=F12,"",)))))</f>
        <v/>
      </c>
      <c r="AG42" s="253"/>
      <c r="AH42" s="254" t="str">
        <f t="shared" si="8"/>
        <v/>
      </c>
      <c r="AI42" s="255" t="str">
        <f t="shared" si="9"/>
        <v/>
      </c>
      <c r="AP42" s="197"/>
    </row>
    <row r="43" spans="1:42" ht="26.25" customHeight="1" x14ac:dyDescent="0.25">
      <c r="B43" s="247" t="str">
        <f>Référentiel!C41</f>
        <v>Présentation des bénéfices de la solution</v>
      </c>
      <c r="D43" s="242" t="str">
        <f t="shared" si="1"/>
        <v/>
      </c>
      <c r="E43" s="248"/>
      <c r="F43" s="249">
        <v>2</v>
      </c>
      <c r="G43" s="250">
        <f>IF(F43="NE","",Référentiel!I41)</f>
        <v>20</v>
      </c>
      <c r="H43" s="251" t="str">
        <f>IF(G192="NON","",IF(F43=F9,G43,IF(F43=10,0,IF(F43=F11,0,IF(F43=F12,"",)))))</f>
        <v/>
      </c>
      <c r="I43" s="242"/>
      <c r="J43" s="242" t="str">
        <f t="shared" si="7"/>
        <v/>
      </c>
      <c r="K43" s="248"/>
      <c r="L43" s="249">
        <v>2</v>
      </c>
      <c r="M43" s="250">
        <f>IF(L43="NE","",Référentiel!I41)</f>
        <v>20</v>
      </c>
      <c r="N43" s="251" t="str">
        <f>IF(M192="NON","",IF(L43=F9,M43,IF(L43=F10,0,IF(L43=F11,0,IF(L43=F12,"",)))))</f>
        <v/>
      </c>
      <c r="O43" s="242"/>
      <c r="P43" s="242" t="str">
        <f t="shared" si="2"/>
        <v/>
      </c>
      <c r="Q43" s="248"/>
      <c r="R43" s="249">
        <v>2</v>
      </c>
      <c r="S43" s="250">
        <f>IF(R43="NE","",Référentiel!I41)</f>
        <v>20</v>
      </c>
      <c r="T43" s="251" t="str">
        <f>IF(S192="NON","",IF(R43=F9,S43,IF(R43=F10,0,IF(R43=F11,0,IF(R43=F12,"",)))))</f>
        <v/>
      </c>
      <c r="U43" s="252"/>
      <c r="V43" s="242" t="str">
        <f t="shared" si="3"/>
        <v/>
      </c>
      <c r="W43" s="248"/>
      <c r="X43" s="249">
        <v>2</v>
      </c>
      <c r="Y43" s="250">
        <f>IF(X43="NE","",Référentiel!I41)</f>
        <v>20</v>
      </c>
      <c r="Z43" s="251" t="str">
        <f>IF(Y192="NON","",IF(X43=F9,Y43,IF(X43=F10,0,IF(X43=F11,0,IF(X43=F12,"",)))))</f>
        <v/>
      </c>
      <c r="AA43" s="242"/>
      <c r="AB43" s="242" t="str">
        <f t="shared" si="4"/>
        <v/>
      </c>
      <c r="AC43" s="248"/>
      <c r="AD43" s="249">
        <v>2</v>
      </c>
      <c r="AE43" s="250">
        <f>IF(AD43="NE","",Référentiel!I41)</f>
        <v>20</v>
      </c>
      <c r="AF43" s="251" t="str">
        <f>IF(AE192="NON","",IF(AD43=F9,AE43,IF(AD43=F10,0,IF(AD43=F11,0,IF(AD43=F12,"",)))))</f>
        <v/>
      </c>
      <c r="AG43" s="253"/>
      <c r="AH43" s="254" t="str">
        <f t="shared" si="8"/>
        <v/>
      </c>
      <c r="AI43" s="255" t="str">
        <f t="shared" si="9"/>
        <v/>
      </c>
      <c r="AP43" s="197"/>
    </row>
    <row r="44" spans="1:42" ht="27" customHeight="1" x14ac:dyDescent="0.25">
      <c r="B44" s="247">
        <f>Référentiel!C42</f>
        <v>0</v>
      </c>
      <c r="D44" s="242" t="str">
        <f t="shared" si="1"/>
        <v/>
      </c>
      <c r="E44" s="248"/>
      <c r="F44" s="249">
        <v>2</v>
      </c>
      <c r="G44" s="250">
        <f>IF(F44="NE","",Référentiel!I42)</f>
        <v>0</v>
      </c>
      <c r="H44" s="251" t="str">
        <f>IF(G192="NON","",IF(F44=F9,G44,IF(F44=F10,0,IF(F44=F11,0,IF(F44=F12,"",)))))</f>
        <v/>
      </c>
      <c r="I44" s="242"/>
      <c r="J44" s="242" t="str">
        <f t="shared" si="7"/>
        <v/>
      </c>
      <c r="K44" s="248"/>
      <c r="L44" s="249">
        <v>2</v>
      </c>
      <c r="M44" s="250">
        <f>IF(L44="NE","",Référentiel!I42)</f>
        <v>0</v>
      </c>
      <c r="N44" s="251" t="str">
        <f>IF(M192="NON","",IF(L44=F9,M44,IF(L44=F10,0,IF(L44=F11,0,IF(L44=F12,"",)))))</f>
        <v/>
      </c>
      <c r="O44" s="242"/>
      <c r="P44" s="242" t="str">
        <f t="shared" si="2"/>
        <v/>
      </c>
      <c r="Q44" s="248"/>
      <c r="R44" s="249">
        <v>2</v>
      </c>
      <c r="S44" s="250">
        <f>IF(R44="NE","",Référentiel!I42)</f>
        <v>0</v>
      </c>
      <c r="T44" s="251" t="str">
        <f>IF(S192="NON","",IF(R44=F9,S44,IF(R44=F10,0,IF(R44=F11,0,IF(R44=F12,"",)))))</f>
        <v/>
      </c>
      <c r="U44" s="252"/>
      <c r="V44" s="242" t="str">
        <f t="shared" si="3"/>
        <v/>
      </c>
      <c r="W44" s="248"/>
      <c r="X44" s="249">
        <v>2</v>
      </c>
      <c r="Y44" s="250">
        <f>IF(X44="NE","",Référentiel!I42)</f>
        <v>0</v>
      </c>
      <c r="Z44" s="251" t="str">
        <f>IF(Y192="NON","",IF(X44=F9,Y44,IF(X44=F10,0,IF(X44=F11,0,IF(X44=F12,"",)))))</f>
        <v/>
      </c>
      <c r="AA44" s="242"/>
      <c r="AB44" s="242" t="str">
        <f t="shared" si="4"/>
        <v/>
      </c>
      <c r="AC44" s="248"/>
      <c r="AD44" s="249">
        <v>2</v>
      </c>
      <c r="AE44" s="250">
        <f>IF(AD44="NE","",Référentiel!I42)</f>
        <v>0</v>
      </c>
      <c r="AF44" s="251" t="str">
        <f>IF(AE192="NON","",IF(AD44=F9,AE44,IF(AD44=F10,0,IF(AD44=F11,0,IF(AD44=F12,"",)))))</f>
        <v/>
      </c>
      <c r="AG44" s="253"/>
      <c r="AH44" s="254" t="str">
        <f t="shared" si="8"/>
        <v/>
      </c>
      <c r="AI44" s="255" t="str">
        <f t="shared" si="9"/>
        <v/>
      </c>
      <c r="AP44" s="197"/>
    </row>
    <row r="45" spans="1:42" ht="33.75" customHeight="1" x14ac:dyDescent="0.25">
      <c r="B45" s="247" t="e">
        <f>Référentiel!#REF!</f>
        <v>#REF!</v>
      </c>
      <c r="D45" s="242" t="str">
        <f t="shared" si="1"/>
        <v/>
      </c>
      <c r="E45" s="248"/>
      <c r="F45" s="249">
        <v>2</v>
      </c>
      <c r="G45" s="250" t="e">
        <f>IF(F45="NE","",Référentiel!#REF!)</f>
        <v>#REF!</v>
      </c>
      <c r="H45" s="251" t="str">
        <f>IF(G192="NON","",IF(F45=F9,G45,IF(F45=F10,0,IF(F45=F11,0,IF(F45=F12,"",)))))</f>
        <v/>
      </c>
      <c r="I45" s="242"/>
      <c r="J45" s="242" t="str">
        <f t="shared" si="7"/>
        <v/>
      </c>
      <c r="K45" s="248"/>
      <c r="L45" s="249">
        <v>2</v>
      </c>
      <c r="M45" s="250" t="e">
        <f>IF(L45="NE","",Référentiel!#REF!)</f>
        <v>#REF!</v>
      </c>
      <c r="N45" s="251" t="str">
        <f>IF(M192="NON","",IF(L45=F9,M45,IF(L45=F10,0,IF(L45=F11,0,IF(L45=F12,"",)))))</f>
        <v/>
      </c>
      <c r="O45" s="242"/>
      <c r="P45" s="242" t="str">
        <f t="shared" si="2"/>
        <v/>
      </c>
      <c r="Q45" s="248"/>
      <c r="R45" s="249">
        <v>2</v>
      </c>
      <c r="S45" s="250" t="e">
        <f>IF(R45="NE","",Référentiel!#REF!)</f>
        <v>#REF!</v>
      </c>
      <c r="T45" s="251" t="str">
        <f>IF(S192="NON","",IF(R45=F9,S45,IF(R45=#REF!,(S45/2),IF(R45=F11,0,IF(R45=F12,"",)))))</f>
        <v/>
      </c>
      <c r="U45" s="252"/>
      <c r="V45" s="242" t="str">
        <f t="shared" si="3"/>
        <v/>
      </c>
      <c r="W45" s="248"/>
      <c r="X45" s="249">
        <v>2</v>
      </c>
      <c r="Y45" s="250" t="e">
        <f>IF(X45="NE","",Référentiel!#REF!)</f>
        <v>#REF!</v>
      </c>
      <c r="Z45" s="251" t="str">
        <f>IF(Y192="NON","",IF(X45=F9,Y45,IF(X45=F10,0,IF(X45=F11,0,IF(X45=F12,"",)))))</f>
        <v/>
      </c>
      <c r="AA45" s="242"/>
      <c r="AB45" s="242" t="str">
        <f t="shared" si="4"/>
        <v/>
      </c>
      <c r="AC45" s="248"/>
      <c r="AD45" s="249">
        <v>2</v>
      </c>
      <c r="AE45" s="250" t="e">
        <f>IF(AD45="NE","",Référentiel!#REF!)</f>
        <v>#REF!</v>
      </c>
      <c r="AF45" s="251" t="str">
        <f>IF(AE192="NON","",IF(AD45=F9,AE45,IF(AD45=F10,0,IF(AD45=F11,0,IF(AD45=F12,"",)))))</f>
        <v/>
      </c>
      <c r="AG45" s="253"/>
      <c r="AH45" s="254" t="str">
        <f t="shared" si="8"/>
        <v/>
      </c>
      <c r="AI45" s="255" t="str">
        <f t="shared" si="9"/>
        <v/>
      </c>
      <c r="AP45" s="197"/>
    </row>
    <row r="46" spans="1:42" ht="21" hidden="1" customHeight="1" x14ac:dyDescent="0.25">
      <c r="B46" s="247" t="e">
        <f>Référentiel!#REF!</f>
        <v>#REF!</v>
      </c>
      <c r="D46" s="242" t="str">
        <f t="shared" si="1"/>
        <v/>
      </c>
      <c r="E46" s="248"/>
      <c r="F46" s="249">
        <v>2</v>
      </c>
      <c r="G46" s="250" t="e">
        <f>IF(F46="NE","",Référentiel!#REF!)</f>
        <v>#REF!</v>
      </c>
      <c r="H46" s="251" t="str">
        <f>IF(G192="NON","",IF(F46=F9,G46,IF(F46=#REF!,(G46/2),IF(F46=F11,0,IF(F46=F12,"",)))))</f>
        <v/>
      </c>
      <c r="I46" s="242"/>
      <c r="J46" s="242" t="str">
        <f t="shared" si="7"/>
        <v/>
      </c>
      <c r="K46" s="248"/>
      <c r="L46" s="249">
        <v>2</v>
      </c>
      <c r="M46" s="250" t="e">
        <f>IF(L46="NE","",Référentiel!#REF!)</f>
        <v>#REF!</v>
      </c>
      <c r="N46" s="251" t="str">
        <f>IF(M192="NON","",IF(L46=F9,M46,IF(L46=#REF!,(M46/2),IF(L46=F11,0,IF(L46=F12,"",)))))</f>
        <v/>
      </c>
      <c r="O46" s="242"/>
      <c r="P46" s="242" t="str">
        <f t="shared" si="2"/>
        <v/>
      </c>
      <c r="Q46" s="248"/>
      <c r="R46" s="249">
        <v>2</v>
      </c>
      <c r="S46" s="250" t="e">
        <f>IF(R46="NE","",Référentiel!#REF!)</f>
        <v>#REF!</v>
      </c>
      <c r="T46" s="251" t="str">
        <f>IF(S192="NON","",IF(R46=F9,S46,IF(R46=#REF!,(S46/2),IF(R46=F11,0,IF(R46=F12,"",)))))</f>
        <v/>
      </c>
      <c r="U46" s="252"/>
      <c r="V46" s="242" t="str">
        <f t="shared" si="3"/>
        <v/>
      </c>
      <c r="W46" s="248"/>
      <c r="X46" s="249">
        <v>2</v>
      </c>
      <c r="Y46" s="250" t="e">
        <f>IF(X46="NE","",Référentiel!#REF!)</f>
        <v>#REF!</v>
      </c>
      <c r="Z46" s="251" t="str">
        <f>IF(Y192="NON","",IF(X46=F9,Y46,IF(X46=#REF!,(Y46/2),IF(X46=F11,0,IF(X46=F12,"",)))))</f>
        <v/>
      </c>
      <c r="AA46" s="242"/>
      <c r="AB46" s="242" t="str">
        <f t="shared" si="4"/>
        <v/>
      </c>
      <c r="AC46" s="248"/>
      <c r="AD46" s="249">
        <v>2</v>
      </c>
      <c r="AE46" s="250" t="e">
        <f>IF(AD46="NE","",Référentiel!#REF!)</f>
        <v>#REF!</v>
      </c>
      <c r="AF46" s="251" t="str">
        <f>IF(AE192="NON","",IF(AD46=F9,AE46,IF(AD46=#REF!,(AE46/2),IF(AD46=F11,0,IF(AD46=F12,"",)))))</f>
        <v/>
      </c>
      <c r="AG46" s="253"/>
      <c r="AH46" s="254" t="str">
        <f t="shared" si="8"/>
        <v/>
      </c>
      <c r="AI46" s="255" t="str">
        <f>IFERROR(AVERAGE(D46,J46,P46,V46,AB46),"")</f>
        <v/>
      </c>
      <c r="AP46" s="197"/>
    </row>
    <row r="47" spans="1:42" ht="21.75" hidden="1" customHeight="1" x14ac:dyDescent="0.25">
      <c r="B47" s="247"/>
      <c r="D47" s="242" t="str">
        <f t="shared" si="1"/>
        <v/>
      </c>
      <c r="E47" s="248"/>
      <c r="F47" s="249">
        <v>2</v>
      </c>
      <c r="G47" s="250">
        <f>IF(F47="NE","",Référentiel!I40)</f>
        <v>60</v>
      </c>
      <c r="H47" s="251" t="str">
        <f>IF(G192="NON","",IF(F47=F9,G47,IF(F47=#REF!,(G47/2),IF(F47=F11,0,IF(F47=F12,"",)))))</f>
        <v/>
      </c>
      <c r="I47" s="242"/>
      <c r="J47" s="242" t="str">
        <f t="shared" si="7"/>
        <v/>
      </c>
      <c r="K47" s="248"/>
      <c r="L47" s="249">
        <v>2</v>
      </c>
      <c r="M47" s="250">
        <f>IF(L47="NE","",Référentiel!I40)</f>
        <v>60</v>
      </c>
      <c r="N47" s="251" t="str">
        <f>IF(M192="NON","",IF(L47=F9,M47,IF(L47=#REF!,(M47/2),IF(L47=F11,0,IF(L47=F12,"",)))))</f>
        <v/>
      </c>
      <c r="O47" s="242"/>
      <c r="P47" s="242" t="str">
        <f t="shared" si="2"/>
        <v/>
      </c>
      <c r="Q47" s="248"/>
      <c r="R47" s="249">
        <v>2</v>
      </c>
      <c r="S47" s="250">
        <f>IF(R47="NE","",Référentiel!I40)</f>
        <v>60</v>
      </c>
      <c r="T47" s="251" t="str">
        <f>IF(S192="NON","",IF(R47=F9,S47,IF(R47=#REF!,(S47/2),IF(R47=F11,0,IF(R47=F12,"",)))))</f>
        <v/>
      </c>
      <c r="U47" s="252"/>
      <c r="V47" s="242" t="str">
        <f t="shared" si="3"/>
        <v/>
      </c>
      <c r="W47" s="248"/>
      <c r="X47" s="249">
        <v>2</v>
      </c>
      <c r="Y47" s="250">
        <f>IF(X47="NE","",Référentiel!I40)</f>
        <v>60</v>
      </c>
      <c r="Z47" s="251" t="str">
        <f>IF(Y192="NON","",IF(X47=F9,Y47,IF(X47=#REF!,(Y47/2),IF(X47=F11,0,IF(X47=F12,"",)))))</f>
        <v/>
      </c>
      <c r="AA47" s="242"/>
      <c r="AB47" s="242" t="str">
        <f t="shared" si="4"/>
        <v/>
      </c>
      <c r="AC47" s="248"/>
      <c r="AD47" s="249">
        <v>2</v>
      </c>
      <c r="AE47" s="250">
        <f>IF(AD47="NE","",Référentiel!I40)</f>
        <v>60</v>
      </c>
      <c r="AF47" s="251" t="str">
        <f>IF(AE192="NON","",IF(AD47=F9,AE47,IF(AD47=#REF!,(AE47/2),IF(AD47=F11,0,IF(AD47=F12,"",)))))</f>
        <v/>
      </c>
      <c r="AG47" s="253"/>
      <c r="AH47" s="254" t="str">
        <f t="shared" si="8"/>
        <v/>
      </c>
      <c r="AI47" s="255" t="str">
        <f t="shared" si="9"/>
        <v/>
      </c>
      <c r="AP47" s="197"/>
    </row>
    <row r="48" spans="1:42" ht="10.5" hidden="1" customHeight="1" x14ac:dyDescent="0.25">
      <c r="B48" s="247"/>
      <c r="D48" s="242" t="str">
        <f t="shared" si="1"/>
        <v/>
      </c>
      <c r="E48" s="248"/>
      <c r="F48" s="249">
        <v>2</v>
      </c>
      <c r="G48" s="250" t="e">
        <f>IF(F48="NE","",Référentiel!#REF!)</f>
        <v>#REF!</v>
      </c>
      <c r="H48" s="251" t="str">
        <f>IF(G192="NON","",IF(F48=F9,G48,IF(F48=#REF!,(G48/2),IF(F48=F11,0,IF(F48=F12,"",)))))</f>
        <v/>
      </c>
      <c r="I48" s="242"/>
      <c r="J48" s="242" t="str">
        <f t="shared" si="7"/>
        <v/>
      </c>
      <c r="K48" s="248"/>
      <c r="L48" s="249">
        <v>2</v>
      </c>
      <c r="M48" s="250" t="e">
        <f>IF(L48="NE","",Référentiel!#REF!)</f>
        <v>#REF!</v>
      </c>
      <c r="N48" s="251" t="str">
        <f>IF(M192="NON","",IF(L48=F9,M48,IF(L48=#REF!,(M48/2),IF(L48=F11,0,IF(L48=F12,"",)))))</f>
        <v/>
      </c>
      <c r="O48" s="242"/>
      <c r="P48" s="242" t="str">
        <f t="shared" si="2"/>
        <v/>
      </c>
      <c r="Q48" s="248"/>
      <c r="R48" s="249">
        <v>2</v>
      </c>
      <c r="S48" s="250" t="e">
        <f>IF(R48="NE","",Référentiel!#REF!)</f>
        <v>#REF!</v>
      </c>
      <c r="T48" s="251" t="str">
        <f>IF(S192="NON","",IF(R48=F9,S48,IF(R48=#REF!,(S48/2),IF(R48=F11,0,IF(R48=F12,"",)))))</f>
        <v/>
      </c>
      <c r="U48" s="252"/>
      <c r="V48" s="242" t="str">
        <f t="shared" si="3"/>
        <v/>
      </c>
      <c r="W48" s="248"/>
      <c r="X48" s="249">
        <v>2</v>
      </c>
      <c r="Y48" s="250" t="e">
        <f>IF(X48="NE","",Référentiel!#REF!)</f>
        <v>#REF!</v>
      </c>
      <c r="Z48" s="251" t="str">
        <f>IF(Y192="NON","",IF(X48=F9,Y48,IF(X48=#REF!,(Y48/2),IF(X48=F11,0,IF(X48=F12,"",)))))</f>
        <v/>
      </c>
      <c r="AA48" s="242"/>
      <c r="AB48" s="242" t="str">
        <f t="shared" si="4"/>
        <v/>
      </c>
      <c r="AC48" s="248"/>
      <c r="AD48" s="249">
        <v>2</v>
      </c>
      <c r="AE48" s="250" t="e">
        <f>IF(AD48="NE","",Référentiel!#REF!)</f>
        <v>#REF!</v>
      </c>
      <c r="AF48" s="251" t="str">
        <f>IF(AE192="NON","",IF(AD48=F9,AE48,IF(AD48=#REF!,(AE48/2),IF(AD48=F11,0,IF(AD48=F12,"",)))))</f>
        <v/>
      </c>
      <c r="AG48" s="253"/>
      <c r="AH48" s="254" t="str">
        <f t="shared" si="8"/>
        <v/>
      </c>
      <c r="AI48" s="255" t="str">
        <f t="shared" si="9"/>
        <v/>
      </c>
      <c r="AP48" s="197"/>
    </row>
    <row r="49" spans="1:42" ht="4.5" hidden="1" customHeight="1" x14ac:dyDescent="0.25">
      <c r="B49" s="247"/>
      <c r="D49" s="242" t="str">
        <f t="shared" si="1"/>
        <v/>
      </c>
      <c r="E49" s="248"/>
      <c r="F49" s="249">
        <v>2</v>
      </c>
      <c r="G49" s="250" t="e">
        <f>IF(F49="NE","",Référentiel!#REF!)</f>
        <v>#REF!</v>
      </c>
      <c r="H49" s="251" t="str">
        <f>IF(G192="NON","",IF(F49=F9,G49,IF(F49=#REF!,(G49/2),IF(F49=F11,0,IF(F49=F12,"",)))))</f>
        <v/>
      </c>
      <c r="I49" s="242"/>
      <c r="J49" s="242" t="str">
        <f t="shared" si="7"/>
        <v/>
      </c>
      <c r="K49" s="248"/>
      <c r="L49" s="249">
        <v>2</v>
      </c>
      <c r="M49" s="250" t="e">
        <f>IF(L49="NE","",Référentiel!#REF!)</f>
        <v>#REF!</v>
      </c>
      <c r="N49" s="251" t="str">
        <f>IF(M192="NON","",IF(L49=F9,M49,IF(L49=#REF!,(M49/2),IF(L49=F11,0,IF(L49=F12,"",)))))</f>
        <v/>
      </c>
      <c r="O49" s="242"/>
      <c r="P49" s="242" t="str">
        <f t="shared" si="2"/>
        <v/>
      </c>
      <c r="Q49" s="248"/>
      <c r="R49" s="249">
        <v>2</v>
      </c>
      <c r="S49" s="250" t="e">
        <f>IF(R49="NE","",Référentiel!#REF!)</f>
        <v>#REF!</v>
      </c>
      <c r="T49" s="251" t="str">
        <f>IF(S192="NON","",IF(R49=F9,S49,IF(R49=#REF!,(S49/2),IF(R49=F11,0,IF(R49=F12,"",)))))</f>
        <v/>
      </c>
      <c r="U49" s="252"/>
      <c r="V49" s="242" t="str">
        <f t="shared" si="3"/>
        <v/>
      </c>
      <c r="W49" s="248"/>
      <c r="X49" s="249">
        <v>2</v>
      </c>
      <c r="Y49" s="250" t="e">
        <f>IF(X49="NE","",Référentiel!#REF!)</f>
        <v>#REF!</v>
      </c>
      <c r="Z49" s="251" t="str">
        <f>IF(Y192="NON","",IF(X49=F9,Y49,IF(X49=#REF!,(Y49/2),IF(X49=F11,0,IF(X49=F12,"",)))))</f>
        <v/>
      </c>
      <c r="AA49" s="242"/>
      <c r="AB49" s="242" t="str">
        <f t="shared" si="4"/>
        <v/>
      </c>
      <c r="AC49" s="248"/>
      <c r="AD49" s="249">
        <v>2</v>
      </c>
      <c r="AE49" s="250" t="e">
        <f>IF(AD49="NE","",Référentiel!#REF!)</f>
        <v>#REF!</v>
      </c>
      <c r="AF49" s="251" t="str">
        <f>IF(AE192="NON","",IF(AD49=F9,AE49,IF(AD49=#REF!,(AE49/2),IF(AD49=F11,0,IF(AD49=F12,"",)))))</f>
        <v/>
      </c>
      <c r="AG49" s="253"/>
      <c r="AH49" s="254" t="str">
        <f t="shared" si="8"/>
        <v/>
      </c>
      <c r="AI49" s="255" t="str">
        <f t="shared" si="9"/>
        <v/>
      </c>
      <c r="AP49" s="197"/>
    </row>
    <row r="50" spans="1:42" ht="11.25" hidden="1" customHeight="1" x14ac:dyDescent="0.25">
      <c r="B50" s="247"/>
      <c r="D50" s="242" t="str">
        <f t="shared" si="1"/>
        <v/>
      </c>
      <c r="E50" s="248"/>
      <c r="F50" s="249">
        <v>2</v>
      </c>
      <c r="G50" s="250" t="e">
        <f>IF(F50="NE","",Référentiel!#REF!)</f>
        <v>#REF!</v>
      </c>
      <c r="H50" s="251" t="str">
        <f>IF(G192="NON","",IF(F50=F9,G50,IF(F50=#REF!,(G50/2),IF(F50=F11,0,IF(F50=F12,"",)))))</f>
        <v/>
      </c>
      <c r="I50" s="242"/>
      <c r="J50" s="242" t="str">
        <f t="shared" si="7"/>
        <v/>
      </c>
      <c r="K50" s="248"/>
      <c r="L50" s="249">
        <v>2</v>
      </c>
      <c r="M50" s="250" t="e">
        <f>IF(L50="NE","",Référentiel!#REF!)</f>
        <v>#REF!</v>
      </c>
      <c r="N50" s="251" t="str">
        <f>IF(M192="NON","",IF(L50=F9,M50,IF(L50=#REF!,(M50/2),IF(L50=F11,0,IF(L50=F12,"",)))))</f>
        <v/>
      </c>
      <c r="O50" s="242"/>
      <c r="P50" s="242" t="str">
        <f t="shared" si="2"/>
        <v/>
      </c>
      <c r="Q50" s="248"/>
      <c r="R50" s="249">
        <v>2</v>
      </c>
      <c r="S50" s="250" t="e">
        <f>IF(R50="NE","",Référentiel!#REF!)</f>
        <v>#REF!</v>
      </c>
      <c r="T50" s="251" t="str">
        <f>IF(S192="NON","",IF(R50=F9,S50,IF(R50=#REF!,(S50/2),IF(R50=F11,0,IF(R50=F12,"",)))))</f>
        <v/>
      </c>
      <c r="U50" s="252"/>
      <c r="V50" s="242" t="str">
        <f t="shared" si="3"/>
        <v/>
      </c>
      <c r="W50" s="248"/>
      <c r="X50" s="249">
        <v>2</v>
      </c>
      <c r="Y50" s="250" t="e">
        <f>IF(X50="NE","",Référentiel!#REF!)</f>
        <v>#REF!</v>
      </c>
      <c r="Z50" s="251" t="str">
        <f>IF(Y192="NON","",IF(X50=F9,Y50,IF(X50=#REF!,(Y50/2),IF(X50=F11,0,IF(X50=F12,"",)))))</f>
        <v/>
      </c>
      <c r="AA50" s="242"/>
      <c r="AB50" s="242" t="str">
        <f t="shared" si="4"/>
        <v/>
      </c>
      <c r="AC50" s="248"/>
      <c r="AD50" s="249">
        <v>2</v>
      </c>
      <c r="AE50" s="250" t="e">
        <f>IF(AD50="NE","",Référentiel!#REF!)</f>
        <v>#REF!</v>
      </c>
      <c r="AF50" s="251" t="str">
        <f>IF(AE192="NON","",IF(AD50=F9,AE50,IF(AD50=#REF!,(AE50/2),IF(AD50=F11,0,IF(AD50=F12,"",)))))</f>
        <v/>
      </c>
      <c r="AG50" s="253"/>
      <c r="AH50" s="254" t="str">
        <f t="shared" si="8"/>
        <v/>
      </c>
      <c r="AI50" s="255" t="str">
        <f t="shared" si="9"/>
        <v/>
      </c>
      <c r="AP50" s="197"/>
    </row>
    <row r="51" spans="1:42" ht="11.25" hidden="1" customHeight="1" x14ac:dyDescent="0.25">
      <c r="B51" s="247" t="e">
        <f>Référentiel!#REF!</f>
        <v>#REF!</v>
      </c>
      <c r="D51" s="242" t="str">
        <f t="shared" si="1"/>
        <v/>
      </c>
      <c r="E51" s="248"/>
      <c r="F51" s="249">
        <v>2</v>
      </c>
      <c r="G51" s="250" t="e">
        <f>IF(F51="NE","",Référentiel!#REF!)</f>
        <v>#REF!</v>
      </c>
      <c r="H51" s="251" t="str">
        <f>IF(G192="NON","",IF(F51=F9,G51,IF(F51=#REF!,(G51/2),IF(F51=F11,0,IF(F51=F12,"",)))))</f>
        <v/>
      </c>
      <c r="I51" s="242"/>
      <c r="J51" s="242" t="str">
        <f t="shared" si="7"/>
        <v/>
      </c>
      <c r="K51" s="248"/>
      <c r="L51" s="249">
        <v>2</v>
      </c>
      <c r="M51" s="250" t="e">
        <f>IF(L51="NE","",Référentiel!#REF!)</f>
        <v>#REF!</v>
      </c>
      <c r="N51" s="251" t="str">
        <f>IF(M192="NON","",IF(L51=F9,M51,IF(L51=#REF!,(M51/2),IF(L51=F11,0,IF(L51=F12,"",)))))</f>
        <v/>
      </c>
      <c r="O51" s="242"/>
      <c r="P51" s="242" t="str">
        <f t="shared" si="2"/>
        <v/>
      </c>
      <c r="Q51" s="248"/>
      <c r="R51" s="249">
        <v>2</v>
      </c>
      <c r="S51" s="250" t="e">
        <f>IF(R51="NE","",Référentiel!#REF!)</f>
        <v>#REF!</v>
      </c>
      <c r="T51" s="251" t="str">
        <f>IF(S192="NON","",IF(R51=F9,S51,IF(R51=#REF!,(S51/2),IF(R51=F11,0,IF(R51=F12,"",)))))</f>
        <v/>
      </c>
      <c r="U51" s="252"/>
      <c r="V51" s="242" t="str">
        <f t="shared" si="3"/>
        <v/>
      </c>
      <c r="W51" s="248"/>
      <c r="X51" s="249">
        <v>2</v>
      </c>
      <c r="Y51" s="250" t="e">
        <f>IF(X51="NE","",Référentiel!#REF!)</f>
        <v>#REF!</v>
      </c>
      <c r="Z51" s="251" t="str">
        <f>IF(Y192="NON","",IF(X51=F9,Y51,IF(X51=#REF!,(Y51/2),IF(X51=F11,0,IF(X51=F12,"",)))))</f>
        <v/>
      </c>
      <c r="AA51" s="242"/>
      <c r="AB51" s="242" t="str">
        <f t="shared" si="4"/>
        <v/>
      </c>
      <c r="AC51" s="248"/>
      <c r="AD51" s="249">
        <v>2</v>
      </c>
      <c r="AE51" s="250" t="e">
        <f>IF(AD51="NE","",Référentiel!#REF!)</f>
        <v>#REF!</v>
      </c>
      <c r="AF51" s="251" t="str">
        <f>IF(AE192="NON","",IF(AD51=F9,AE51,IF(AD51=#REF!,(AE51/2),IF(AD51=F11,0,IF(AD51=F12,"",)))))</f>
        <v/>
      </c>
      <c r="AG51" s="253"/>
      <c r="AH51" s="254" t="str">
        <f t="shared" si="8"/>
        <v/>
      </c>
      <c r="AI51" s="255" t="str">
        <f t="shared" si="9"/>
        <v/>
      </c>
      <c r="AP51" s="197"/>
    </row>
    <row r="52" spans="1:42" ht="6" hidden="1" customHeight="1" x14ac:dyDescent="0.25">
      <c r="B52" s="247" t="e">
        <f>Référentiel!#REF!</f>
        <v>#REF!</v>
      </c>
      <c r="D52" s="242" t="str">
        <f t="shared" si="1"/>
        <v/>
      </c>
      <c r="E52" s="248"/>
      <c r="F52" s="249">
        <v>2</v>
      </c>
      <c r="G52" s="250" t="e">
        <f>IF(F52="NE","",Référentiel!#REF!)</f>
        <v>#REF!</v>
      </c>
      <c r="H52" s="251" t="str">
        <f>IF(G192="NON","",IF(F52=F9,G52,IF(F52=#REF!,(G52/2),IF(F52=F11,0,IF(F52=F12,"",)))))</f>
        <v/>
      </c>
      <c r="I52" s="242"/>
      <c r="J52" s="242" t="str">
        <f t="shared" si="7"/>
        <v/>
      </c>
      <c r="K52" s="248"/>
      <c r="L52" s="249">
        <v>2</v>
      </c>
      <c r="M52" s="250" t="e">
        <f>IF(L52="NE","",Référentiel!#REF!)</f>
        <v>#REF!</v>
      </c>
      <c r="N52" s="251" t="str">
        <f>IF(M192="NON","",IF(L52=F9,M52,IF(L52=#REF!,(M52/2),IF(L52=F11,0,IF(L52=F12,"",)))))</f>
        <v/>
      </c>
      <c r="O52" s="242"/>
      <c r="P52" s="242" t="str">
        <f t="shared" si="2"/>
        <v/>
      </c>
      <c r="Q52" s="248"/>
      <c r="R52" s="249">
        <v>2</v>
      </c>
      <c r="S52" s="250" t="e">
        <f>IF(R52="NE","",Référentiel!#REF!)</f>
        <v>#REF!</v>
      </c>
      <c r="T52" s="251" t="str">
        <f>IF(S192="NON","",IF(R52=F9,S52,IF(R52=#REF!,(S52/2),IF(R52=F11,0,IF(R52=F12,"",)))))</f>
        <v/>
      </c>
      <c r="U52" s="252"/>
      <c r="V52" s="242" t="str">
        <f t="shared" si="3"/>
        <v/>
      </c>
      <c r="W52" s="248"/>
      <c r="X52" s="249">
        <v>2</v>
      </c>
      <c r="Y52" s="250" t="e">
        <f>IF(X52="NE","",Référentiel!#REF!)</f>
        <v>#REF!</v>
      </c>
      <c r="Z52" s="251" t="str">
        <f>IF(Y192="NON","",IF(X52=F9,Y52,IF(X52=#REF!,(Y52/2),IF(X52=F11,0,IF(X52=F12,"",)))))</f>
        <v/>
      </c>
      <c r="AA52" s="242"/>
      <c r="AB52" s="242" t="str">
        <f t="shared" si="4"/>
        <v/>
      </c>
      <c r="AC52" s="248"/>
      <c r="AD52" s="249">
        <v>2</v>
      </c>
      <c r="AE52" s="250" t="e">
        <f>IF(AD52="NE","",Référentiel!#REF!)</f>
        <v>#REF!</v>
      </c>
      <c r="AF52" s="251" t="str">
        <f>IF(AE192="NON","",IF(AD52=F9,AE52,IF(AD52=#REF!,(AE52/2),IF(AD52=F11,0,IF(AD52=F12,"",)))))</f>
        <v/>
      </c>
      <c r="AG52" s="253"/>
      <c r="AH52" s="254" t="str">
        <f>IFERROR(AVERAGE(H52,N52,T52,Z52,AF52),"")</f>
        <v/>
      </c>
      <c r="AI52" s="255" t="str">
        <f t="shared" si="9"/>
        <v/>
      </c>
      <c r="AP52" s="197"/>
    </row>
    <row r="53" spans="1:42" ht="8.25" hidden="1" customHeight="1" x14ac:dyDescent="0.25">
      <c r="B53" s="247" t="e">
        <f>Référentiel!#REF!</f>
        <v>#REF!</v>
      </c>
      <c r="D53" s="242" t="str">
        <f t="shared" si="1"/>
        <v/>
      </c>
      <c r="E53" s="248"/>
      <c r="F53" s="249">
        <v>2</v>
      </c>
      <c r="G53" s="250" t="e">
        <f>IF(F53="NE","",Référentiel!#REF!)</f>
        <v>#REF!</v>
      </c>
      <c r="H53" s="251" t="str">
        <f>IF(G192="NON","",IF(F53=F9,G53,IF(F53=#REF!,(G53/2),IF(F53=F11,0,IF(F53=F12,"",)))))</f>
        <v/>
      </c>
      <c r="I53" s="242"/>
      <c r="J53" s="242" t="str">
        <f t="shared" si="7"/>
        <v/>
      </c>
      <c r="K53" s="248"/>
      <c r="L53" s="249">
        <v>2</v>
      </c>
      <c r="M53" s="250" t="e">
        <f>IF(L53="NE","",Référentiel!#REF!)</f>
        <v>#REF!</v>
      </c>
      <c r="N53" s="251" t="str">
        <f>IF(M192="NON","",IF(L53=F9,M53,IF(L53=#REF!,(M53/2),IF(L53=F11,0,IF(L53=F12,"",)))))</f>
        <v/>
      </c>
      <c r="O53" s="242"/>
      <c r="P53" s="242" t="str">
        <f t="shared" si="2"/>
        <v/>
      </c>
      <c r="Q53" s="248"/>
      <c r="R53" s="249">
        <v>2</v>
      </c>
      <c r="S53" s="250" t="e">
        <f>IF(R53="NE","",Référentiel!#REF!)</f>
        <v>#REF!</v>
      </c>
      <c r="T53" s="251" t="str">
        <f>IF(S192="NON","",IF(R53=F9,S53,IF(R53=#REF!,(S53/2),IF(R53=F11,0,IF(R53=F12,"",)))))</f>
        <v/>
      </c>
      <c r="U53" s="252"/>
      <c r="V53" s="242" t="str">
        <f t="shared" si="3"/>
        <v/>
      </c>
      <c r="W53" s="248"/>
      <c r="X53" s="249">
        <v>2</v>
      </c>
      <c r="Y53" s="250" t="e">
        <f>IF(X53="NE","",Référentiel!#REF!)</f>
        <v>#REF!</v>
      </c>
      <c r="Z53" s="251" t="str">
        <f>IF(Y192="NON","",IF(X53=F9,Y53,IF(X53=#REF!,(Y53/2),IF(X53=F11,0,IF(X53=F12,"",)))))</f>
        <v/>
      </c>
      <c r="AA53" s="242"/>
      <c r="AB53" s="242" t="str">
        <f t="shared" si="4"/>
        <v/>
      </c>
      <c r="AC53" s="248"/>
      <c r="AD53" s="249">
        <v>2</v>
      </c>
      <c r="AE53" s="250" t="e">
        <f>IF(AD53="NE","",Référentiel!#REF!)</f>
        <v>#REF!</v>
      </c>
      <c r="AF53" s="251" t="str">
        <f>IF(AE192="NON","",IF(AD53=F9,AE53,IF(AD53=#REF!,(AE53/2),IF(AD53=F11,0,IF(AD53=F12,"",)))))</f>
        <v/>
      </c>
      <c r="AG53" s="253"/>
      <c r="AH53" s="254" t="str">
        <f t="shared" ref="AH53" si="10">IFERROR(AVERAGE(H53,N53,T53,Z53,AF53),"")</f>
        <v/>
      </c>
      <c r="AI53" s="255" t="str">
        <f t="shared" si="9"/>
        <v/>
      </c>
      <c r="AP53" s="197"/>
    </row>
    <row r="54" spans="1:42" ht="6.75" customHeight="1" x14ac:dyDescent="0.25">
      <c r="B54" s="262"/>
      <c r="D54" s="242" t="str">
        <f t="shared" si="1"/>
        <v/>
      </c>
      <c r="E54" s="263"/>
      <c r="F54" s="264"/>
      <c r="G54" s="265"/>
      <c r="H54" s="265"/>
      <c r="I54" s="242"/>
      <c r="J54" s="242" t="str">
        <f t="shared" si="7"/>
        <v/>
      </c>
      <c r="K54" s="263"/>
      <c r="L54" s="264"/>
      <c r="M54" s="265"/>
      <c r="N54" s="265"/>
      <c r="O54" s="242"/>
      <c r="P54" s="242" t="str">
        <f t="shared" si="2"/>
        <v/>
      </c>
      <c r="Q54" s="263"/>
      <c r="R54" s="265"/>
      <c r="S54" s="265"/>
      <c r="T54" s="265"/>
      <c r="U54" s="252"/>
      <c r="V54" s="242" t="str">
        <f t="shared" si="3"/>
        <v/>
      </c>
      <c r="W54" s="263"/>
      <c r="X54" s="264"/>
      <c r="Y54" s="265"/>
      <c r="Z54" s="265"/>
      <c r="AA54" s="242"/>
      <c r="AB54" s="242" t="str">
        <f t="shared" si="4"/>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si="1"/>
        <v/>
      </c>
      <c r="E56" s="248"/>
      <c r="F56" s="249">
        <v>2</v>
      </c>
      <c r="G56" s="250">
        <f>IF(F56="NE","",Référentiel!I52)</f>
        <v>50</v>
      </c>
      <c r="H56" s="251" t="str">
        <f>IF(G192="NON","",IF(F56=F9,G56,IF(F56=F10,0,IF(F56=F11,0,IF(F56=F12,"",)))))</f>
        <v/>
      </c>
      <c r="I56" s="242"/>
      <c r="J56" s="242" t="str">
        <f t="shared" ref="J56:J71" si="11">IFERROR(N56/M56,"")</f>
        <v/>
      </c>
      <c r="K56" s="248"/>
      <c r="L56" s="249">
        <v>2</v>
      </c>
      <c r="M56" s="250">
        <f>IF(L56="NE","",Référentiel!I52)</f>
        <v>50</v>
      </c>
      <c r="N56" s="251" t="str">
        <f>IF(M192="NON","",IF(L56=F9,M56,IF(L56=F10,0,IF(L56=F11,0,IF(L56=F12,"",)))))</f>
        <v/>
      </c>
      <c r="O56" s="242"/>
      <c r="P56" s="242" t="str">
        <f t="shared" si="2"/>
        <v/>
      </c>
      <c r="Q56" s="248"/>
      <c r="R56" s="249">
        <v>2</v>
      </c>
      <c r="S56" s="250">
        <f>IF(R56="NE","",Référentiel!I52)</f>
        <v>50</v>
      </c>
      <c r="T56" s="251" t="str">
        <f>IF(S192="NON","",IF(R56=F9,S56,IF(R56=F10,0,IF(R56=F11,0,IF(R56=F12,"",)))))</f>
        <v/>
      </c>
      <c r="U56" s="252"/>
      <c r="V56" s="242" t="str">
        <f t="shared" si="3"/>
        <v/>
      </c>
      <c r="W56" s="248"/>
      <c r="X56" s="249">
        <v>2</v>
      </c>
      <c r="Y56" s="250">
        <f>IF(X56="NE","",Référentiel!I52)</f>
        <v>50</v>
      </c>
      <c r="Z56" s="251" t="str">
        <f>IF(Y192="NON","",IF(X56=F9,Y56,IF(X56=F10,0,IF(X56=F11,0,IF(X56=F12,"",)))))</f>
        <v/>
      </c>
      <c r="AA56" s="242"/>
      <c r="AB56" s="242" t="str">
        <f t="shared" si="4"/>
        <v/>
      </c>
      <c r="AC56" s="248"/>
      <c r="AD56" s="249">
        <v>2</v>
      </c>
      <c r="AE56" s="250">
        <f>IF(AD56="NE","",Référentiel!I52)</f>
        <v>50</v>
      </c>
      <c r="AF56" s="251" t="str">
        <f>IF(AE192="NON","",IF(AD56=F9,AE56,IF(AD56=F10,0,IF(AD56=F11,0,IF(AD56=F12,"",)))))</f>
        <v/>
      </c>
      <c r="AG56" s="253"/>
      <c r="AH56" s="254" t="str">
        <f>IFERROR(AVERAGE(H56,N56,T56,Z56,AF56),"")</f>
        <v/>
      </c>
      <c r="AI56" s="255" t="str">
        <f>IFERROR(AVERAGE(D56,J56,P56,V56,AB56),"")</f>
        <v/>
      </c>
      <c r="AP56" s="197"/>
    </row>
    <row r="57" spans="1:42" ht="18" x14ac:dyDescent="0.25">
      <c r="B57" s="247" t="str">
        <f>Référentiel!C53</f>
        <v>Prise de congé</v>
      </c>
      <c r="D57" s="242" t="str">
        <f t="shared" si="1"/>
        <v/>
      </c>
      <c r="E57" s="248"/>
      <c r="F57" s="249">
        <v>2</v>
      </c>
      <c r="G57" s="250">
        <f>IF(F57="NE","",Référentiel!I53)</f>
        <v>60</v>
      </c>
      <c r="H57" s="251" t="str">
        <f>IF(G192="NON","",IF(F57=F9,G57,IF(F57=F10,0,IF(F57=F11,0,IF(F57=F12,"",)))))</f>
        <v/>
      </c>
      <c r="I57" s="242"/>
      <c r="J57" s="242" t="str">
        <f t="shared" si="11"/>
        <v/>
      </c>
      <c r="K57" s="248"/>
      <c r="L57" s="249">
        <v>2</v>
      </c>
      <c r="M57" s="250">
        <f>IF(L57="NE","",Référentiel!I53)</f>
        <v>60</v>
      </c>
      <c r="N57" s="251" t="str">
        <f>IF(M192="NON","",IF(L57=F9,M57,IF(L57=F10,0,IF(L57=F11,0,IF(L57=F12,"",)))))</f>
        <v/>
      </c>
      <c r="O57" s="242"/>
      <c r="P57" s="242" t="str">
        <f t="shared" si="2"/>
        <v/>
      </c>
      <c r="Q57" s="248"/>
      <c r="R57" s="249">
        <v>2</v>
      </c>
      <c r="S57" s="250">
        <f>IF(R57="NE","",Référentiel!I53)</f>
        <v>60</v>
      </c>
      <c r="T57" s="251" t="str">
        <f>IF(S192="NON","",IF(R57=F9,S57,IF(R57=F10,0,IF(R57=F11,0,IF(R57=F12,"",)))))</f>
        <v/>
      </c>
      <c r="U57" s="252"/>
      <c r="V57" s="242" t="str">
        <f t="shared" si="3"/>
        <v/>
      </c>
      <c r="W57" s="248"/>
      <c r="X57" s="249">
        <v>2</v>
      </c>
      <c r="Y57" s="250">
        <f>IF(X57="NE","",Référentiel!I53)</f>
        <v>60</v>
      </c>
      <c r="Z57" s="251" t="str">
        <f>IF(Y192="NON","",IF(X57=F9,Y57,IF(X57=F10,0,IF(X57=F11,0,IF(X57=F12,"",)))))</f>
        <v/>
      </c>
      <c r="AA57" s="242"/>
      <c r="AB57" s="242" t="str">
        <f t="shared" si="4"/>
        <v/>
      </c>
      <c r="AC57" s="248"/>
      <c r="AD57" s="249">
        <v>2</v>
      </c>
      <c r="AE57" s="250">
        <f>IF(AD57="NE","",Référentiel!I53)</f>
        <v>60</v>
      </c>
      <c r="AF57" s="251" t="str">
        <f>IF(AE192="NON","",IF(AD57=F9,AE57,IF(AD57=F10,0,IF(AD57=F11,0,IF(AD57=F12,"",)))))</f>
        <v/>
      </c>
      <c r="AG57" s="253"/>
      <c r="AH57" s="254" t="str">
        <f t="shared" ref="AH57:AH68" si="12">IFERROR(AVERAGE(H57,N57,T57,Z57,AF57),"")</f>
        <v/>
      </c>
      <c r="AI57" s="255" t="str">
        <f t="shared" ref="AI57:AI70" si="13">IFERROR(AVERAGE(D57,J57,P57,V57,AB57),"")</f>
        <v/>
      </c>
      <c r="AP57" s="197"/>
    </row>
    <row r="58" spans="1:42" ht="18" hidden="1" x14ac:dyDescent="0.25">
      <c r="B58" s="247">
        <f>Référentiel!C47</f>
        <v>0</v>
      </c>
      <c r="D58" s="242" t="str">
        <f t="shared" si="1"/>
        <v/>
      </c>
      <c r="E58" s="248"/>
      <c r="F58" s="249">
        <v>2</v>
      </c>
      <c r="G58" s="250">
        <f>IF(F58="NE","",Référentiel!I47)</f>
        <v>0</v>
      </c>
      <c r="H58" s="251" t="str">
        <f>IF(G192="NON","",IF(F58=F9,G58,IF(F58=#REF!,(G58/2),IF(F58=F11,0,IF(F58=F12,"",)))))</f>
        <v/>
      </c>
      <c r="I58" s="242"/>
      <c r="J58" s="242" t="str">
        <f t="shared" si="11"/>
        <v/>
      </c>
      <c r="K58" s="248"/>
      <c r="L58" s="249">
        <v>2</v>
      </c>
      <c r="M58" s="250">
        <f>IF(L58="NE","",Référentiel!I47)</f>
        <v>0</v>
      </c>
      <c r="N58" s="251" t="str">
        <f>IF(M192="NON","",IF(L58=F9,M58,IF(L58=#REF!,(M58/2),IF(L58=F11,0,IF(L58=F12,"",)))))</f>
        <v/>
      </c>
      <c r="O58" s="242"/>
      <c r="P58" s="242" t="str">
        <f t="shared" si="2"/>
        <v/>
      </c>
      <c r="Q58" s="248"/>
      <c r="R58" s="249">
        <v>2</v>
      </c>
      <c r="S58" s="250">
        <f>IF(R58="NE","",Référentiel!I47)</f>
        <v>0</v>
      </c>
      <c r="T58" s="251" t="str">
        <f>IF(S192="NON","",IF(R58=F9,S58,IF(R58=#REF!,(S58/2),IF(R58=F11,0,IF(R58=F12,"",)))))</f>
        <v/>
      </c>
      <c r="U58" s="252"/>
      <c r="V58" s="242" t="str">
        <f t="shared" si="3"/>
        <v/>
      </c>
      <c r="W58" s="248"/>
      <c r="X58" s="249">
        <v>2</v>
      </c>
      <c r="Y58" s="250">
        <f>IF(X58="NE","",Référentiel!I47)</f>
        <v>0</v>
      </c>
      <c r="Z58" s="251" t="str">
        <f>IF(Y192="NON","",IF(X58=F9,Y58,IF(X58=#REF!,(Y58/2),IF(X58=F11,0,IF(X58=F12,"",)))))</f>
        <v/>
      </c>
      <c r="AA58" s="242"/>
      <c r="AB58" s="242" t="str">
        <f t="shared" si="4"/>
        <v/>
      </c>
      <c r="AC58" s="248"/>
      <c r="AD58" s="249">
        <v>2</v>
      </c>
      <c r="AE58" s="250">
        <f>IF(AD58="NE","",Référentiel!I47)</f>
        <v>0</v>
      </c>
      <c r="AF58" s="251" t="str">
        <f>IF(AE192="NON","",IF(AD58=F9,AE58,IF(AD58=#REF!,(AE58/2),IF(AD58=F11,0,IF(AD58=F12,"",)))))</f>
        <v/>
      </c>
      <c r="AG58" s="253"/>
      <c r="AH58" s="254" t="str">
        <f t="shared" si="12"/>
        <v/>
      </c>
      <c r="AI58" s="255" t="str">
        <f t="shared" si="13"/>
        <v/>
      </c>
      <c r="AP58" s="197"/>
    </row>
    <row r="59" spans="1:42" ht="18" hidden="1" x14ac:dyDescent="0.25">
      <c r="B59" s="247">
        <f>Référentiel!C48</f>
        <v>0</v>
      </c>
      <c r="D59" s="242" t="str">
        <f t="shared" si="1"/>
        <v/>
      </c>
      <c r="E59" s="248"/>
      <c r="F59" s="249">
        <v>2</v>
      </c>
      <c r="G59" s="250">
        <f>IF(F59="NE","",Référentiel!I48)</f>
        <v>0</v>
      </c>
      <c r="H59" s="251" t="str">
        <f>IF(G192="NON","",IF(F59=F9,G59,IF(F59=#REF!,(G59/2),IF(F59=F11,0,IF(F59=F12,"",)))))</f>
        <v/>
      </c>
      <c r="I59" s="242"/>
      <c r="J59" s="242" t="str">
        <f t="shared" si="11"/>
        <v/>
      </c>
      <c r="K59" s="248"/>
      <c r="L59" s="249">
        <v>2</v>
      </c>
      <c r="M59" s="250">
        <f>IF(L59="NE","",Référentiel!I48)</f>
        <v>0</v>
      </c>
      <c r="N59" s="251" t="str">
        <f>IF(M192="NON","",IF(L59=F9,M59,IF(L59=#REF!,(M59/2),IF(L59=F11,0,IF(L59=F12,"",)))))</f>
        <v/>
      </c>
      <c r="O59" s="242"/>
      <c r="P59" s="242" t="str">
        <f t="shared" si="2"/>
        <v/>
      </c>
      <c r="Q59" s="248"/>
      <c r="R59" s="249">
        <v>2</v>
      </c>
      <c r="S59" s="250">
        <f>IF(R59="NE","",Référentiel!I48)</f>
        <v>0</v>
      </c>
      <c r="T59" s="251" t="str">
        <f>IF(S192="NON","",IF(R59=F9,S59,IF(R59=#REF!,(S59/2),IF(R59=F11,0,IF(R59=F12,"",)))))</f>
        <v/>
      </c>
      <c r="U59" s="252"/>
      <c r="V59" s="242" t="str">
        <f t="shared" si="3"/>
        <v/>
      </c>
      <c r="W59" s="248"/>
      <c r="X59" s="249">
        <v>2</v>
      </c>
      <c r="Y59" s="250">
        <f>IF(X59="NE","",Référentiel!I48)</f>
        <v>0</v>
      </c>
      <c r="Z59" s="251" t="str">
        <f>IF(Y192="NON","",IF(X59=F9,Y59,IF(X59=#REF!,(Y59/2),IF(X59=F11,0,IF(X59=F12,"",)))))</f>
        <v/>
      </c>
      <c r="AA59" s="242"/>
      <c r="AB59" s="242" t="str">
        <f t="shared" si="4"/>
        <v/>
      </c>
      <c r="AC59" s="248"/>
      <c r="AD59" s="249">
        <v>2</v>
      </c>
      <c r="AE59" s="250">
        <f>IF(AD59="NE","",Référentiel!I48)</f>
        <v>0</v>
      </c>
      <c r="AF59" s="251" t="str">
        <f>IF(AE192="NON","",IF(AD59=F9,AE59,IF(AD59=#REF!,(AE59/2),IF(AD59=F11,0,IF(AD59=F12,"",)))))</f>
        <v/>
      </c>
      <c r="AG59" s="253"/>
      <c r="AH59" s="254" t="str">
        <f t="shared" si="12"/>
        <v/>
      </c>
      <c r="AI59" s="255" t="str">
        <f t="shared" si="13"/>
        <v/>
      </c>
      <c r="AP59" s="197"/>
    </row>
    <row r="60" spans="1:42" ht="18" hidden="1" x14ac:dyDescent="0.25">
      <c r="B60" s="247">
        <f>Référentiel!C49</f>
        <v>0</v>
      </c>
      <c r="D60" s="242" t="str">
        <f t="shared" si="1"/>
        <v/>
      </c>
      <c r="E60" s="248"/>
      <c r="F60" s="249">
        <v>2</v>
      </c>
      <c r="G60" s="250">
        <f>IF(F60="NE","",Référentiel!I49)</f>
        <v>0</v>
      </c>
      <c r="H60" s="251" t="str">
        <f>IF(G192="NON","",IF(F60=F9,G60,IF(F60=#REF!,(G60/2),IF(F60=F11,0,IF(F60=F12,"",)))))</f>
        <v/>
      </c>
      <c r="I60" s="242"/>
      <c r="J60" s="242" t="str">
        <f t="shared" si="11"/>
        <v/>
      </c>
      <c r="K60" s="248"/>
      <c r="L60" s="249">
        <v>2</v>
      </c>
      <c r="M60" s="250">
        <f>IF(L60="NE","",Référentiel!I49)</f>
        <v>0</v>
      </c>
      <c r="N60" s="251" t="str">
        <f>IF(M192="NON","",IF(L60=F9,M60,IF(L60=#REF!,(M60/2),IF(L60=F11,0,IF(L60=F12,"",)))))</f>
        <v/>
      </c>
      <c r="O60" s="242"/>
      <c r="P60" s="242" t="str">
        <f t="shared" si="2"/>
        <v/>
      </c>
      <c r="Q60" s="248"/>
      <c r="R60" s="249">
        <v>2</v>
      </c>
      <c r="S60" s="250">
        <f>IF(R60="NE","",Référentiel!I49)</f>
        <v>0</v>
      </c>
      <c r="T60" s="251" t="str">
        <f>IF(S192="NON","",IF(R60=F9,S60,IF(R60=#REF!,(S60/2),IF(R60=F11,0,IF(R60=F12,"",)))))</f>
        <v/>
      </c>
      <c r="U60" s="252"/>
      <c r="V60" s="242" t="str">
        <f t="shared" si="3"/>
        <v/>
      </c>
      <c r="W60" s="248"/>
      <c r="X60" s="249">
        <v>2</v>
      </c>
      <c r="Y60" s="250">
        <f>IF(X60="NE","",Référentiel!I49)</f>
        <v>0</v>
      </c>
      <c r="Z60" s="251" t="str">
        <f>IF(Y192="NON","",IF(X60=F9,Y60,IF(X60=#REF!,(Y60/2),IF(X60=F11,0,IF(X60=F12,"",)))))</f>
        <v/>
      </c>
      <c r="AA60" s="242"/>
      <c r="AB60" s="242" t="str">
        <f t="shared" si="4"/>
        <v/>
      </c>
      <c r="AC60" s="248"/>
      <c r="AD60" s="249">
        <v>2</v>
      </c>
      <c r="AE60" s="250">
        <f>IF(AD60="NE","",Référentiel!I49)</f>
        <v>0</v>
      </c>
      <c r="AF60" s="251" t="str">
        <f>IF(AE192="NON","",IF(AD60=F9,AE60,IF(AD60=#REF!,(AE60/2),IF(AD60=F11,0,IF(AD60=F12,"",)))))</f>
        <v/>
      </c>
      <c r="AG60" s="253"/>
      <c r="AH60" s="254" t="str">
        <f t="shared" si="12"/>
        <v/>
      </c>
      <c r="AI60" s="255" t="str">
        <f t="shared" si="13"/>
        <v/>
      </c>
      <c r="AP60" s="197"/>
    </row>
    <row r="61" spans="1:42" ht="18" hidden="1" x14ac:dyDescent="0.25">
      <c r="B61" s="247">
        <f>Référentiel!C50</f>
        <v>0</v>
      </c>
      <c r="D61" s="242" t="str">
        <f t="shared" si="1"/>
        <v/>
      </c>
      <c r="E61" s="248"/>
      <c r="F61" s="249">
        <v>2</v>
      </c>
      <c r="G61" s="250">
        <f>IF(F61="NE","",Référentiel!I50)</f>
        <v>0</v>
      </c>
      <c r="H61" s="251" t="str">
        <f>IF(G192="NON","",IF(F61=F9,G61,IF(F61=#REF!,(G61/2),IF(F61=F11,0,IF(F61=F12,"",)))))</f>
        <v/>
      </c>
      <c r="I61" s="242"/>
      <c r="J61" s="242" t="str">
        <f t="shared" si="11"/>
        <v/>
      </c>
      <c r="K61" s="248"/>
      <c r="L61" s="249">
        <v>2</v>
      </c>
      <c r="M61" s="250">
        <f>IF(L61="NE","",Référentiel!I50)</f>
        <v>0</v>
      </c>
      <c r="N61" s="251" t="str">
        <f>IF(M192="NON","",IF(L61=F9,M61,IF(L61=#REF!,(M61/2),IF(L61=F11,0,IF(L61=F12,"",)))))</f>
        <v/>
      </c>
      <c r="O61" s="242"/>
      <c r="P61" s="242" t="str">
        <f t="shared" si="2"/>
        <v/>
      </c>
      <c r="Q61" s="248"/>
      <c r="R61" s="249">
        <v>2</v>
      </c>
      <c r="S61" s="250">
        <f>IF(R61="NE","",Référentiel!I50)</f>
        <v>0</v>
      </c>
      <c r="T61" s="251" t="str">
        <f>IF(S192="NON","",IF(R61=F9,S61,IF(R61=#REF!,(S61/2),IF(R61=F11,0,IF(R61=F12,"",)))))</f>
        <v/>
      </c>
      <c r="U61" s="252"/>
      <c r="V61" s="242" t="str">
        <f t="shared" si="3"/>
        <v/>
      </c>
      <c r="W61" s="248"/>
      <c r="X61" s="249">
        <v>2</v>
      </c>
      <c r="Y61" s="250">
        <f>IF(X61="NE","",Référentiel!I50)</f>
        <v>0</v>
      </c>
      <c r="Z61" s="251" t="str">
        <f>IF(Y192="NON","",IF(X61=F9,Y61,IF(X61=#REF!,(Y61/2),IF(X61=F11,0,IF(X61=F12,"",)))))</f>
        <v/>
      </c>
      <c r="AA61" s="242"/>
      <c r="AB61" s="242" t="str">
        <f t="shared" si="4"/>
        <v/>
      </c>
      <c r="AC61" s="248"/>
      <c r="AD61" s="249">
        <v>2</v>
      </c>
      <c r="AE61" s="250">
        <f>IF(AD61="NE","",Référentiel!I50)</f>
        <v>0</v>
      </c>
      <c r="AF61" s="251" t="str">
        <f>IF(AE192="NON","",IF(AD61=F9,AE61,IF(AD61=#REF!,(AE61/2),IF(AD61=F11,0,IF(AD61=F12,"",)))))</f>
        <v/>
      </c>
      <c r="AG61" s="253"/>
      <c r="AH61" s="254" t="str">
        <f t="shared" si="12"/>
        <v/>
      </c>
      <c r="AI61" s="255" t="str">
        <f t="shared" si="13"/>
        <v/>
      </c>
      <c r="AP61" s="197"/>
    </row>
    <row r="62" spans="1:42" ht="18" hidden="1" x14ac:dyDescent="0.25">
      <c r="B62" s="247">
        <f>Référentiel!C51</f>
        <v>0</v>
      </c>
      <c r="D62" s="242" t="str">
        <f t="shared" si="1"/>
        <v/>
      </c>
      <c r="E62" s="248"/>
      <c r="F62" s="249">
        <v>2</v>
      </c>
      <c r="G62" s="250">
        <f>IF(F62="NE","",Référentiel!I51)</f>
        <v>0</v>
      </c>
      <c r="H62" s="251" t="str">
        <f>IF(G192="NON","",IF(F62=F9,G62,IF(F62=#REF!,(G62/2),IF(F62=F11,0,IF(F62=F12,"",)))))</f>
        <v/>
      </c>
      <c r="I62" s="242"/>
      <c r="J62" s="242" t="str">
        <f t="shared" si="11"/>
        <v/>
      </c>
      <c r="K62" s="248"/>
      <c r="L62" s="249">
        <v>2</v>
      </c>
      <c r="M62" s="250">
        <f>IF(L62="NE","",Référentiel!I51)</f>
        <v>0</v>
      </c>
      <c r="N62" s="251" t="str">
        <f>IF(M192="NON","",IF(L62=F9,M62,IF(L62=#REF!,(M62/2),IF(L62=F11,0,IF(L62=F12,"",)))))</f>
        <v/>
      </c>
      <c r="O62" s="242"/>
      <c r="P62" s="242" t="str">
        <f t="shared" si="2"/>
        <v/>
      </c>
      <c r="Q62" s="248"/>
      <c r="R62" s="249">
        <v>2</v>
      </c>
      <c r="S62" s="250">
        <f>IF(R62="NE","",Référentiel!I51)</f>
        <v>0</v>
      </c>
      <c r="T62" s="251" t="str">
        <f>IF(S192="NON","",IF(R62=F9,S62,IF(R62=#REF!,(S62/2),IF(R62=F11,0,IF(R62=F12,"",)))))</f>
        <v/>
      </c>
      <c r="U62" s="252"/>
      <c r="V62" s="242" t="str">
        <f t="shared" si="3"/>
        <v/>
      </c>
      <c r="W62" s="248"/>
      <c r="X62" s="249">
        <v>2</v>
      </c>
      <c r="Y62" s="250">
        <f>IF(X62="NE","",Référentiel!I51)</f>
        <v>0</v>
      </c>
      <c r="Z62" s="251" t="str">
        <f>IF(Y192="NON","",IF(X62=F9,Y62,IF(X62=#REF!,(Y62/2),IF(X62=F11,0,IF(X62=F12,"",)))))</f>
        <v/>
      </c>
      <c r="AA62" s="242"/>
      <c r="AB62" s="242" t="str">
        <f t="shared" si="4"/>
        <v/>
      </c>
      <c r="AC62" s="248"/>
      <c r="AD62" s="249">
        <v>2</v>
      </c>
      <c r="AE62" s="250">
        <f>IF(AD62="NE","",Référentiel!I51)</f>
        <v>0</v>
      </c>
      <c r="AF62" s="251" t="str">
        <f>IF(AE192="NON","",IF(AD62=F9,AE62,IF(AD62=#REF!,(AE62/2),IF(AD62=F11,0,IF(AD62=F12,"",)))))</f>
        <v/>
      </c>
      <c r="AG62" s="253"/>
      <c r="AH62" s="254" t="str">
        <f t="shared" si="12"/>
        <v/>
      </c>
      <c r="AI62" s="255" t="str">
        <f t="shared" si="13"/>
        <v/>
      </c>
      <c r="AP62" s="197"/>
    </row>
    <row r="63" spans="1:42" ht="18" hidden="1" x14ac:dyDescent="0.25">
      <c r="B63" s="247" t="str">
        <f>Référentiel!C52</f>
        <v>Synthèse et validation</v>
      </c>
      <c r="D63" s="242" t="str">
        <f t="shared" si="1"/>
        <v/>
      </c>
      <c r="E63" s="248"/>
      <c r="F63" s="249">
        <v>2</v>
      </c>
      <c r="G63" s="250">
        <f>IF(F63="NE","",Référentiel!I52)</f>
        <v>50</v>
      </c>
      <c r="H63" s="251" t="str">
        <f>IF(G192="NON","",IF(F63=F9,G63,IF(F63=#REF!,(G63/2),IF(F63=F11,0,IF(F63=F12,"",)))))</f>
        <v/>
      </c>
      <c r="I63" s="242"/>
      <c r="J63" s="242" t="str">
        <f t="shared" si="11"/>
        <v/>
      </c>
      <c r="K63" s="248"/>
      <c r="L63" s="249">
        <v>2</v>
      </c>
      <c r="M63" s="250">
        <f>IF(L63="NE","",Référentiel!I52)</f>
        <v>50</v>
      </c>
      <c r="N63" s="251" t="str">
        <f>IF(M192="NON","",IF(L63=F9,M63,IF(L63=#REF!,(M63/2),IF(L63=F11,0,IF(L63=F12,"",)))))</f>
        <v/>
      </c>
      <c r="O63" s="242"/>
      <c r="P63" s="242" t="str">
        <f t="shared" si="2"/>
        <v/>
      </c>
      <c r="Q63" s="248"/>
      <c r="R63" s="249">
        <v>2</v>
      </c>
      <c r="S63" s="250">
        <f>IF(R63="NE","",Référentiel!I52)</f>
        <v>50</v>
      </c>
      <c r="T63" s="251" t="str">
        <f>IF(S192="NON","",IF(R63=F9,S63,IF(R63=#REF!,(S63/2),IF(R63=F11,0,IF(R63=F12,"",)))))</f>
        <v/>
      </c>
      <c r="U63" s="252"/>
      <c r="V63" s="242" t="str">
        <f t="shared" si="3"/>
        <v/>
      </c>
      <c r="W63" s="248"/>
      <c r="X63" s="249">
        <v>2</v>
      </c>
      <c r="Y63" s="250">
        <f>IF(X63="NE","",Référentiel!I52)</f>
        <v>50</v>
      </c>
      <c r="Z63" s="251" t="str">
        <f>IF(Y192="NON","",IF(X63=F9,Y63,IF(X63=#REF!,(Y63/2),IF(X63=F11,0,IF(X63=F12,"",)))))</f>
        <v/>
      </c>
      <c r="AA63" s="242"/>
      <c r="AB63" s="242" t="str">
        <f t="shared" si="4"/>
        <v/>
      </c>
      <c r="AC63" s="248"/>
      <c r="AD63" s="249">
        <v>2</v>
      </c>
      <c r="AE63" s="250">
        <f>IF(AD63="NE","",Référentiel!I52)</f>
        <v>50</v>
      </c>
      <c r="AF63" s="251" t="str">
        <f>IF(AE192="NON","",IF(AD63=F9,AE63,IF(AD63=#REF!,(AE63/2),IF(AD63=F11,0,IF(AD63=F12,"",)))))</f>
        <v/>
      </c>
      <c r="AG63" s="253"/>
      <c r="AH63" s="254" t="str">
        <f t="shared" si="12"/>
        <v/>
      </c>
      <c r="AI63" s="255" t="str">
        <f>IFERROR(AVERAGE(D63,J63,P63,V63,AB63),"")</f>
        <v/>
      </c>
      <c r="AP63" s="197"/>
    </row>
    <row r="64" spans="1:42" ht="18" hidden="1" x14ac:dyDescent="0.25">
      <c r="B64" s="247" t="str">
        <f>Référentiel!C53</f>
        <v>Prise de congé</v>
      </c>
      <c r="D64" s="242" t="str">
        <f t="shared" si="1"/>
        <v/>
      </c>
      <c r="E64" s="248"/>
      <c r="F64" s="249">
        <v>2</v>
      </c>
      <c r="G64" s="250">
        <f>IF(F64="NE","",Référentiel!I53)</f>
        <v>60</v>
      </c>
      <c r="H64" s="251" t="str">
        <f>IF(G192="NON","",IF(F64=F9,G64,IF(F64=#REF!,(G64/2),IF(F64=F11,0,IF(F64=F12,"",)))))</f>
        <v/>
      </c>
      <c r="I64" s="242"/>
      <c r="J64" s="242" t="str">
        <f t="shared" si="11"/>
        <v/>
      </c>
      <c r="K64" s="248"/>
      <c r="L64" s="249">
        <v>2</v>
      </c>
      <c r="M64" s="250">
        <f>IF(L64="NE","",Référentiel!I53)</f>
        <v>60</v>
      </c>
      <c r="N64" s="251" t="str">
        <f>IF(M192="NON","",IF(L64=F9,M64,IF(L64=#REF!,(M64/2),IF(L64=F11,0,IF(L64=F12,"",)))))</f>
        <v/>
      </c>
      <c r="O64" s="242"/>
      <c r="P64" s="242" t="str">
        <f t="shared" si="2"/>
        <v/>
      </c>
      <c r="Q64" s="248"/>
      <c r="R64" s="249">
        <v>2</v>
      </c>
      <c r="S64" s="250">
        <f>IF(R64="NE","",Référentiel!I53)</f>
        <v>60</v>
      </c>
      <c r="T64" s="251" t="str">
        <f>IF(S192="NON","",IF(R64=F9,S64,IF(R64=#REF!,(S64/2),IF(R64=F11,0,IF(R64=F12,"",)))))</f>
        <v/>
      </c>
      <c r="U64" s="252"/>
      <c r="V64" s="242" t="str">
        <f t="shared" si="3"/>
        <v/>
      </c>
      <c r="W64" s="248"/>
      <c r="X64" s="249">
        <v>2</v>
      </c>
      <c r="Y64" s="250">
        <f>IF(X64="NE","",Référentiel!I53)</f>
        <v>60</v>
      </c>
      <c r="Z64" s="251" t="str">
        <f>IF(Y192="NON","",IF(X64=F9,Y64,IF(X64=#REF!,(Y64/2),IF(X64=F11,0,IF(X64=F12,"",)))))</f>
        <v/>
      </c>
      <c r="AA64" s="242"/>
      <c r="AB64" s="242" t="str">
        <f t="shared" si="4"/>
        <v/>
      </c>
      <c r="AC64" s="248"/>
      <c r="AD64" s="249">
        <v>2</v>
      </c>
      <c r="AE64" s="250">
        <f>IF(AD64="NE","",Référentiel!I53)</f>
        <v>60</v>
      </c>
      <c r="AF64" s="251" t="str">
        <f>IF(AE192="NON","",IF(AD64=F9,AE64,IF(AD64=#REF!,(AE64/2),IF(AD64=F11,0,IF(AD64=F12,"",)))))</f>
        <v/>
      </c>
      <c r="AG64" s="253"/>
      <c r="AH64" s="254" t="str">
        <f t="shared" si="12"/>
        <v/>
      </c>
      <c r="AI64" s="255" t="str">
        <f t="shared" si="13"/>
        <v/>
      </c>
      <c r="AP64" s="197"/>
    </row>
    <row r="65" spans="1:42" ht="18" hidden="1" x14ac:dyDescent="0.25">
      <c r="B65" s="247">
        <f>Référentiel!C54</f>
        <v>0</v>
      </c>
      <c r="D65" s="242" t="str">
        <f t="shared" si="1"/>
        <v/>
      </c>
      <c r="E65" s="248"/>
      <c r="F65" s="249">
        <v>2</v>
      </c>
      <c r="G65" s="250">
        <f>IF(F65="NE","",Référentiel!I54)</f>
        <v>0</v>
      </c>
      <c r="H65" s="251" t="str">
        <f>IF(G192="NON","",IF(F65=F9,G65,IF(F65=#REF!,(G65/2),IF(F65=F11,0,IF(F65=F12,"",)))))</f>
        <v/>
      </c>
      <c r="I65" s="242"/>
      <c r="J65" s="242" t="str">
        <f t="shared" si="11"/>
        <v/>
      </c>
      <c r="K65" s="248"/>
      <c r="L65" s="249">
        <v>2</v>
      </c>
      <c r="M65" s="250">
        <f>IF(L65="NE","",Référentiel!I54)</f>
        <v>0</v>
      </c>
      <c r="N65" s="251" t="str">
        <f>IF(M192="NON","",IF(L65=F9,M65,IF(L65=#REF!,(M65/2),IF(L65=F11,0,IF(L65=F12,"",)))))</f>
        <v/>
      </c>
      <c r="O65" s="242"/>
      <c r="P65" s="242" t="str">
        <f t="shared" si="2"/>
        <v/>
      </c>
      <c r="Q65" s="248"/>
      <c r="R65" s="249">
        <v>2</v>
      </c>
      <c r="S65" s="250">
        <f>IF(R65="NE","",Référentiel!I54)</f>
        <v>0</v>
      </c>
      <c r="T65" s="251" t="str">
        <f>IF(S192="NON","",IF(R65=F9,S65,IF(R65=#REF!,(S65/2),IF(R65=F11,0,IF(R65=F12,"",)))))</f>
        <v/>
      </c>
      <c r="U65" s="252"/>
      <c r="V65" s="242" t="str">
        <f t="shared" si="3"/>
        <v/>
      </c>
      <c r="W65" s="248"/>
      <c r="X65" s="249">
        <v>2</v>
      </c>
      <c r="Y65" s="250">
        <f>IF(X65="NE","",Référentiel!I54)</f>
        <v>0</v>
      </c>
      <c r="Z65" s="251" t="str">
        <f>IF(Y192="NON","",IF(X65=F9,Y65,IF(X65=#REF!,(Y65/2),IF(X65=F11,0,IF(X65=F12,"",)))))</f>
        <v/>
      </c>
      <c r="AA65" s="242"/>
      <c r="AB65" s="242" t="str">
        <f t="shared" si="4"/>
        <v/>
      </c>
      <c r="AC65" s="248"/>
      <c r="AD65" s="249">
        <v>2</v>
      </c>
      <c r="AE65" s="250">
        <f>IF(AD65="NE","",Référentiel!I54)</f>
        <v>0</v>
      </c>
      <c r="AF65" s="251" t="str">
        <f>IF(AE192="NON","",IF(AD65=F9,AE65,IF(AD65=#REF!,(AE65/2),IF(AD65=F11,0,IF(AD65=F12,"",)))))</f>
        <v/>
      </c>
      <c r="AG65" s="253"/>
      <c r="AH65" s="254" t="str">
        <f t="shared" si="12"/>
        <v/>
      </c>
      <c r="AI65" s="255" t="str">
        <f t="shared" si="13"/>
        <v/>
      </c>
      <c r="AP65" s="197"/>
    </row>
    <row r="66" spans="1:42" ht="18" hidden="1" x14ac:dyDescent="0.25">
      <c r="B66" s="247">
        <f>Référentiel!C55</f>
        <v>0</v>
      </c>
      <c r="D66" s="242" t="str">
        <f t="shared" si="1"/>
        <v/>
      </c>
      <c r="E66" s="248"/>
      <c r="F66" s="249">
        <v>2</v>
      </c>
      <c r="G66" s="250">
        <f>IF(F66="NE","",Référentiel!I55)</f>
        <v>0</v>
      </c>
      <c r="H66" s="251" t="str">
        <f>IF(G192="NON","",IF(F66=F9,G66,IF(F66=#REF!,(G66/2),IF(F66=F11,0,IF(F66=F12,"",)))))</f>
        <v/>
      </c>
      <c r="I66" s="242"/>
      <c r="J66" s="242" t="str">
        <f t="shared" si="11"/>
        <v/>
      </c>
      <c r="K66" s="248"/>
      <c r="L66" s="249">
        <v>2</v>
      </c>
      <c r="M66" s="250">
        <f>IF(L66="NE","",Référentiel!I55)</f>
        <v>0</v>
      </c>
      <c r="N66" s="251" t="str">
        <f>IF(M192="NON","",IF(L66=F9,M66,IF(L66=#REF!,(M66/2),IF(L66=F11,0,IF(L66=F12,"",)))))</f>
        <v/>
      </c>
      <c r="O66" s="242"/>
      <c r="P66" s="242" t="str">
        <f t="shared" si="2"/>
        <v/>
      </c>
      <c r="Q66" s="248"/>
      <c r="R66" s="249">
        <v>2</v>
      </c>
      <c r="S66" s="250">
        <f>IF(R66="NE","",Référentiel!I55)</f>
        <v>0</v>
      </c>
      <c r="T66" s="251" t="str">
        <f>IF(S192="NON","",IF(R66=F9,S66,IF(R66=#REF!,(S66/2),IF(R66=F11,0,IF(R66=F12,"",)))))</f>
        <v/>
      </c>
      <c r="U66" s="252"/>
      <c r="V66" s="242" t="str">
        <f t="shared" si="3"/>
        <v/>
      </c>
      <c r="W66" s="248"/>
      <c r="X66" s="249">
        <v>2</v>
      </c>
      <c r="Y66" s="250">
        <f>IF(X66="NE","",Référentiel!I55)</f>
        <v>0</v>
      </c>
      <c r="Z66" s="251" t="str">
        <f>IF(Y192="NON","",IF(X66=F9,Y66,IF(X66=#REF!,(Y66/2),IF(X66=F11,0,IF(X66=F12,"",)))))</f>
        <v/>
      </c>
      <c r="AA66" s="242"/>
      <c r="AB66" s="242" t="str">
        <f t="shared" si="4"/>
        <v/>
      </c>
      <c r="AC66" s="248"/>
      <c r="AD66" s="249">
        <v>2</v>
      </c>
      <c r="AE66" s="250">
        <f>IF(AD66="NE","",Référentiel!I55)</f>
        <v>0</v>
      </c>
      <c r="AF66" s="251" t="str">
        <f>IF(AE192="NON","",IF(AD66=F9,AE66,IF(AD66=#REF!,(AE66/2),IF(AD66=F11,0,IF(AD66=F12,"",)))))</f>
        <v/>
      </c>
      <c r="AG66" s="253"/>
      <c r="AH66" s="254" t="str">
        <f t="shared" si="12"/>
        <v/>
      </c>
      <c r="AI66" s="255" t="str">
        <f t="shared" si="13"/>
        <v/>
      </c>
      <c r="AP66" s="197"/>
    </row>
    <row r="67" spans="1:42" ht="18" hidden="1" x14ac:dyDescent="0.25">
      <c r="B67" s="247">
        <f>Référentiel!C56</f>
        <v>0</v>
      </c>
      <c r="D67" s="242" t="str">
        <f t="shared" si="1"/>
        <v/>
      </c>
      <c r="E67" s="248"/>
      <c r="F67" s="249">
        <v>2</v>
      </c>
      <c r="G67" s="250">
        <f>IF(F67="NE","",Référentiel!I56)</f>
        <v>0</v>
      </c>
      <c r="H67" s="251" t="str">
        <f>IF(G192="NON","",IF(F67=F9,G67,IF(F67=#REF!,(G67/2),IF(F67=F11,0,IF(F67=F12,"",)))))</f>
        <v/>
      </c>
      <c r="I67" s="242"/>
      <c r="J67" s="242" t="str">
        <f t="shared" si="11"/>
        <v/>
      </c>
      <c r="K67" s="248"/>
      <c r="L67" s="249">
        <v>2</v>
      </c>
      <c r="M67" s="250">
        <f>IF(L67="NE","",Référentiel!I56)</f>
        <v>0</v>
      </c>
      <c r="N67" s="251" t="str">
        <f>IF(M192="NON","",IF(L67=F9,M67,IF(L67=#REF!,(M67/2),IF(L67=F11,0,IF(L67=F12,"",)))))</f>
        <v/>
      </c>
      <c r="O67" s="242"/>
      <c r="P67" s="242" t="str">
        <f t="shared" si="2"/>
        <v/>
      </c>
      <c r="Q67" s="248"/>
      <c r="R67" s="249">
        <v>2</v>
      </c>
      <c r="S67" s="250">
        <f>IF(R67="NE","",Référentiel!I56)</f>
        <v>0</v>
      </c>
      <c r="T67" s="251" t="str">
        <f>IF(S192="NON","",IF(R67=F9,S67,IF(R67=#REF!,(S67/2),IF(R67=F11,0,IF(R67=F12,"",)))))</f>
        <v/>
      </c>
      <c r="U67" s="252"/>
      <c r="V67" s="242" t="str">
        <f t="shared" si="3"/>
        <v/>
      </c>
      <c r="W67" s="248"/>
      <c r="X67" s="249">
        <v>2</v>
      </c>
      <c r="Y67" s="250">
        <f>IF(X67="NE","",Référentiel!I56)</f>
        <v>0</v>
      </c>
      <c r="Z67" s="251" t="str">
        <f>IF(Y192="NON","",IF(X67=F9,Y67,IF(X67=#REF!,(Y67/2),IF(X67=F11,0,IF(X67=F12,"",)))))</f>
        <v/>
      </c>
      <c r="AA67" s="242"/>
      <c r="AB67" s="242" t="str">
        <f t="shared" si="4"/>
        <v/>
      </c>
      <c r="AC67" s="248"/>
      <c r="AD67" s="249">
        <v>2</v>
      </c>
      <c r="AE67" s="250">
        <f>IF(AD67="NE","",Référentiel!I56)</f>
        <v>0</v>
      </c>
      <c r="AF67" s="251" t="str">
        <f>IF(AE192="NON","",IF(AD67=F9,AE67,IF(AD67=#REF!,(AE67/2),IF(AD67=F11,0,IF(AD67=F12,"",)))))</f>
        <v/>
      </c>
      <c r="AG67" s="253"/>
      <c r="AH67" s="254" t="str">
        <f t="shared" si="12"/>
        <v/>
      </c>
      <c r="AI67" s="255" t="str">
        <f t="shared" si="13"/>
        <v/>
      </c>
      <c r="AP67" s="197"/>
    </row>
    <row r="68" spans="1:42" ht="18" hidden="1" x14ac:dyDescent="0.25">
      <c r="B68" s="247">
        <f>Référentiel!C57</f>
        <v>0</v>
      </c>
      <c r="D68" s="242" t="str">
        <f t="shared" si="1"/>
        <v/>
      </c>
      <c r="E68" s="248"/>
      <c r="F68" s="249">
        <v>2</v>
      </c>
      <c r="G68" s="250">
        <f>IF(F68="NE","",Référentiel!I57)</f>
        <v>0</v>
      </c>
      <c r="H68" s="251" t="str">
        <f>IF(G192="NON","",IF(F68=F9,G68,IF(F68=#REF!,(G68/2),IF(F68=F11,0,IF(F68=F12,"",)))))</f>
        <v/>
      </c>
      <c r="I68" s="242"/>
      <c r="J68" s="242" t="str">
        <f t="shared" si="11"/>
        <v/>
      </c>
      <c r="K68" s="248"/>
      <c r="L68" s="249">
        <v>2</v>
      </c>
      <c r="M68" s="250">
        <f>IF(L68="NE","",Référentiel!I57)</f>
        <v>0</v>
      </c>
      <c r="N68" s="251" t="str">
        <f>IF(M192="NON","",IF(L68=F9,M68,IF(L68=#REF!,(M68/2),IF(L68=F11,0,IF(L68=F12,"",)))))</f>
        <v/>
      </c>
      <c r="O68" s="242"/>
      <c r="P68" s="242" t="str">
        <f t="shared" si="2"/>
        <v/>
      </c>
      <c r="Q68" s="248"/>
      <c r="R68" s="249">
        <v>2</v>
      </c>
      <c r="S68" s="250">
        <f>IF(R68="NE","",Référentiel!I57)</f>
        <v>0</v>
      </c>
      <c r="T68" s="251" t="str">
        <f>IF(S192="NON","",IF(R68=F9,S68,IF(R68=#REF!,(S68/2),IF(R68=F11,0,IF(R68=F12,"",)))))</f>
        <v/>
      </c>
      <c r="U68" s="252"/>
      <c r="V68" s="242" t="str">
        <f t="shared" si="3"/>
        <v/>
      </c>
      <c r="W68" s="248"/>
      <c r="X68" s="249">
        <v>2</v>
      </c>
      <c r="Y68" s="250">
        <f>IF(X68="NE","",Référentiel!I57)</f>
        <v>0</v>
      </c>
      <c r="Z68" s="251" t="str">
        <f>IF(Y192="NON","",IF(X68=F9,Y68,IF(X68=#REF!,(Y68/2),IF(X68=F11,0,IF(X68=F12,"",)))))</f>
        <v/>
      </c>
      <c r="AA68" s="242"/>
      <c r="AB68" s="242" t="str">
        <f t="shared" si="4"/>
        <v/>
      </c>
      <c r="AC68" s="248"/>
      <c r="AD68" s="249">
        <v>2</v>
      </c>
      <c r="AE68" s="250">
        <f>IF(AD68="NE","",Référentiel!I57)</f>
        <v>0</v>
      </c>
      <c r="AF68" s="251" t="str">
        <f>IF(AE192="NON","",IF(AD68=F9,AE68,IF(AD68=#REF!,(AE68/2),IF(AD68=F11,0,IF(AD68=F12,"",)))))</f>
        <v/>
      </c>
      <c r="AG68" s="253"/>
      <c r="AH68" s="254" t="str">
        <f t="shared" si="12"/>
        <v/>
      </c>
      <c r="AI68" s="255" t="str">
        <f t="shared" si="13"/>
        <v/>
      </c>
      <c r="AP68" s="197"/>
    </row>
    <row r="69" spans="1:42" ht="18" hidden="1" x14ac:dyDescent="0.25">
      <c r="B69" s="247">
        <f>Référentiel!C58</f>
        <v>0</v>
      </c>
      <c r="D69" s="242" t="str">
        <f t="shared" si="1"/>
        <v/>
      </c>
      <c r="E69" s="248"/>
      <c r="F69" s="249">
        <v>2</v>
      </c>
      <c r="G69" s="250">
        <f>IF(F69="NE","",Référentiel!I58)</f>
        <v>0</v>
      </c>
      <c r="H69" s="251" t="str">
        <f>IF(G192="NON","",IF(F69=F9,G69,IF(F69=#REF!,(G69/2),IF(F69=F11,0,IF(F69=F12,"",)))))</f>
        <v/>
      </c>
      <c r="I69" s="242"/>
      <c r="J69" s="242" t="str">
        <f t="shared" si="11"/>
        <v/>
      </c>
      <c r="K69" s="248"/>
      <c r="L69" s="249">
        <v>2</v>
      </c>
      <c r="M69" s="250">
        <f>IF(L69="NE","",Référentiel!I58)</f>
        <v>0</v>
      </c>
      <c r="N69" s="251" t="str">
        <f>IF(M192="NON","",IF(L69=F9,M69,IF(L69=#REF!,(M69/2),IF(L69=F11,0,IF(L69=F12,"",)))))</f>
        <v/>
      </c>
      <c r="O69" s="242"/>
      <c r="P69" s="242" t="str">
        <f t="shared" si="2"/>
        <v/>
      </c>
      <c r="Q69" s="248"/>
      <c r="R69" s="249">
        <v>2</v>
      </c>
      <c r="S69" s="250">
        <f>IF(R69="NE","",Référentiel!I58)</f>
        <v>0</v>
      </c>
      <c r="T69" s="251" t="str">
        <f>IF(S192="NON","",IF(R69=F9,S69,IF(R69=#REF!,(S69/2),IF(R69=F11,0,IF(R69=F12,"",)))))</f>
        <v/>
      </c>
      <c r="U69" s="252"/>
      <c r="V69" s="242" t="str">
        <f t="shared" si="3"/>
        <v/>
      </c>
      <c r="W69" s="248"/>
      <c r="X69" s="249">
        <v>2</v>
      </c>
      <c r="Y69" s="250">
        <f>IF(X69="NE","",Référentiel!I58)</f>
        <v>0</v>
      </c>
      <c r="Z69" s="251" t="str">
        <f>IF(Y192="NON","",IF(X69=F9,Y69,IF(X69=#REF!,(Y69/2),IF(X69=F11,0,IF(X69=F12,"",)))))</f>
        <v/>
      </c>
      <c r="AA69" s="242"/>
      <c r="AB69" s="242" t="str">
        <f t="shared" si="4"/>
        <v/>
      </c>
      <c r="AC69" s="248"/>
      <c r="AD69" s="249">
        <v>2</v>
      </c>
      <c r="AE69" s="250">
        <f>IF(AD69="NE","",Référentiel!I58)</f>
        <v>0</v>
      </c>
      <c r="AF69" s="251" t="str">
        <f>IF(AE192="NON","",IF(AD69=F9,AE69,IF(AD69=#REF!,(AE69/2),IF(AD69=F11,0,IF(AD69=F12,"",)))))</f>
        <v/>
      </c>
      <c r="AG69" s="253"/>
      <c r="AH69" s="254" t="str">
        <f>IFERROR(AVERAGE(H69,N69,T69,Z69,AF69),"")</f>
        <v/>
      </c>
      <c r="AI69" s="255" t="str">
        <f t="shared" si="13"/>
        <v/>
      </c>
      <c r="AP69" s="197"/>
    </row>
    <row r="70" spans="1:42" ht="20.45" hidden="1" customHeight="1" x14ac:dyDescent="0.25">
      <c r="B70" s="247">
        <f>Référentiel!C59</f>
        <v>0</v>
      </c>
      <c r="D70" s="242" t="str">
        <f t="shared" si="1"/>
        <v/>
      </c>
      <c r="E70" s="248"/>
      <c r="F70" s="249">
        <v>2</v>
      </c>
      <c r="G70" s="250">
        <f>IF(F70="NE","",Référentiel!I59)</f>
        <v>0</v>
      </c>
      <c r="H70" s="251" t="str">
        <f>IF(G192="NON","",IF(F70=F9,G70,IF(F70=#REF!,(G70/2),IF(F70=F11,0,IF(F70=F12,"",)))))</f>
        <v/>
      </c>
      <c r="I70" s="242"/>
      <c r="J70" s="242" t="str">
        <f t="shared" si="11"/>
        <v/>
      </c>
      <c r="K70" s="248"/>
      <c r="L70" s="249">
        <v>2</v>
      </c>
      <c r="M70" s="250">
        <f>IF(L70="NE","",Référentiel!I59)</f>
        <v>0</v>
      </c>
      <c r="N70" s="251" t="str">
        <f>IF(M192="NON","",IF(L70=F9,M70,IF(L70=#REF!,(M70/2),IF(L70=F11,0,IF(L70=F12,"",)))))</f>
        <v/>
      </c>
      <c r="O70" s="242"/>
      <c r="P70" s="242" t="str">
        <f t="shared" si="2"/>
        <v/>
      </c>
      <c r="Q70" s="248"/>
      <c r="R70" s="249">
        <v>2</v>
      </c>
      <c r="S70" s="250">
        <f>IF(R70="NE","",Référentiel!I59)</f>
        <v>0</v>
      </c>
      <c r="T70" s="251" t="str">
        <f>IF(S192="NON","",IF(R70=F9,S70,IF(R70=#REF!,(S70/2),IF(R70=F11,0,IF(R70=F12,"",)))))</f>
        <v/>
      </c>
      <c r="U70" s="252"/>
      <c r="V70" s="242" t="str">
        <f t="shared" si="3"/>
        <v/>
      </c>
      <c r="W70" s="248"/>
      <c r="X70" s="249">
        <v>2</v>
      </c>
      <c r="Y70" s="250">
        <f>IF(X70="NE","",Référentiel!I59)</f>
        <v>0</v>
      </c>
      <c r="Z70" s="251" t="str">
        <f>IF(Y192="NON","",IF(X70=F9,Y70,IF(X70=#REF!,(Y70/2),IF(X70=F11,0,IF(X70=F12,"",)))))</f>
        <v/>
      </c>
      <c r="AA70" s="242"/>
      <c r="AB70" s="242" t="str">
        <f t="shared" si="4"/>
        <v/>
      </c>
      <c r="AC70" s="248"/>
      <c r="AD70" s="249">
        <v>2</v>
      </c>
      <c r="AE70" s="250">
        <f>IF(AD70="NE","",Référentiel!I59)</f>
        <v>0</v>
      </c>
      <c r="AF70" s="251" t="str">
        <f>IF(AE192="NON","",IF(AD70=F9,AE70,IF(AD70=#REF!,(AE70/2),IF(AD70=F11,0,IF(AD70=F12,"",)))))</f>
        <v/>
      </c>
      <c r="AG70" s="253"/>
      <c r="AH70" s="254" t="str">
        <f t="shared" ref="AH70" si="14">IFERROR(AVERAGE(H70,N70,T70,Z70,AF70),"")</f>
        <v/>
      </c>
      <c r="AI70" s="255" t="str">
        <f t="shared" si="13"/>
        <v/>
      </c>
      <c r="AP70" s="197"/>
    </row>
    <row r="71" spans="1:42" ht="6.75" customHeight="1" x14ac:dyDescent="0.25">
      <c r="B71" s="268"/>
      <c r="D71" s="242" t="str">
        <f t="shared" si="1"/>
        <v/>
      </c>
      <c r="E71" s="269"/>
      <c r="F71" s="270"/>
      <c r="G71" s="271"/>
      <c r="H71" s="272"/>
      <c r="I71" s="242"/>
      <c r="J71" s="242" t="str">
        <f t="shared" si="11"/>
        <v/>
      </c>
      <c r="K71" s="269"/>
      <c r="L71" s="270"/>
      <c r="M71" s="271"/>
      <c r="N71" s="272"/>
      <c r="O71" s="242"/>
      <c r="P71" s="242" t="str">
        <f t="shared" si="2"/>
        <v/>
      </c>
      <c r="Q71" s="269"/>
      <c r="R71" s="270"/>
      <c r="S71" s="271"/>
      <c r="T71" s="272"/>
      <c r="U71" s="252"/>
      <c r="V71" s="242" t="str">
        <f t="shared" si="3"/>
        <v/>
      </c>
      <c r="W71" s="269"/>
      <c r="X71" s="270"/>
      <c r="Y71" s="271"/>
      <c r="Z71" s="272"/>
      <c r="AA71" s="242"/>
      <c r="AB71" s="242" t="str">
        <f t="shared" si="4"/>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si="1"/>
        <v/>
      </c>
      <c r="E73" s="248"/>
      <c r="F73" s="249">
        <v>2</v>
      </c>
      <c r="G73" s="250">
        <f>IF(F73="NE","",Référentiel!I65)</f>
        <v>20</v>
      </c>
      <c r="H73" s="251" t="str">
        <f>IF(G192="NON","",IF(F73=F9,G73,IF(F73=F10,0,IF(F73=F11,0,IF(F73=F12,"",)))))</f>
        <v/>
      </c>
      <c r="I73" s="242"/>
      <c r="J73" s="242" t="str">
        <f t="shared" ref="J73:J88" si="15">IFERROR(N73/M73,"")</f>
        <v/>
      </c>
      <c r="K73" s="248"/>
      <c r="L73" s="249">
        <v>2</v>
      </c>
      <c r="M73" s="250">
        <f>IF(L73="NE","",Référentiel!I65)</f>
        <v>20</v>
      </c>
      <c r="N73" s="251" t="str">
        <f>IF(M192="NON","",IF(L73=F9,M73,IF(L73=F10,0,IF(L73=F11,0,IF(L73=F12,"",)))))</f>
        <v/>
      </c>
      <c r="O73" s="242"/>
      <c r="P73" s="242" t="str">
        <f t="shared" si="2"/>
        <v/>
      </c>
      <c r="Q73" s="248"/>
      <c r="R73" s="249">
        <v>2</v>
      </c>
      <c r="S73" s="250">
        <f>IF(R73="NE","",Référentiel!I65)</f>
        <v>20</v>
      </c>
      <c r="T73" s="251" t="str">
        <f>IF(S192="NON","",IF(R73=F9,S73,IF(R73=F10,0,IF(R73=F11,0,IF(R73=F12,"",)))))</f>
        <v/>
      </c>
      <c r="U73" s="252"/>
      <c r="V73" s="242" t="str">
        <f t="shared" si="3"/>
        <v/>
      </c>
      <c r="W73" s="248"/>
      <c r="X73" s="249">
        <v>2</v>
      </c>
      <c r="Y73" s="250">
        <f>IF(X73="NE","",Référentiel!I65)</f>
        <v>20</v>
      </c>
      <c r="Z73" s="251" t="str">
        <f>IF(Y192="NON","",IF(X73=F9,Y73,IF(X73=F10,0,IF(X73=F11,0,IF(X73=F12,"",)))))</f>
        <v/>
      </c>
      <c r="AA73" s="242"/>
      <c r="AB73" s="242" t="str">
        <f t="shared" si="4"/>
        <v/>
      </c>
      <c r="AC73" s="248"/>
      <c r="AD73" s="249">
        <v>2</v>
      </c>
      <c r="AE73" s="250">
        <f>IF(AD73="NE","",Référentiel!I65)</f>
        <v>20</v>
      </c>
      <c r="AF73" s="251" t="str">
        <f>IF(AE192="NON","",IF(AD73=F9,AE73,IF(AD73=F10,0,IF(AD73=F11,0,IF(AD73=F12,"",)))))</f>
        <v/>
      </c>
      <c r="AG73" s="253"/>
      <c r="AH73" s="254" t="str">
        <f>IFERROR(AVERAGE(H73,N73,T73,Z73,AF73),"")</f>
        <v/>
      </c>
      <c r="AI73" s="255" t="str">
        <f>IFERROR(AVERAGE(D73,J73,P73,V73,AB73),"")</f>
        <v/>
      </c>
      <c r="AP73" s="197"/>
    </row>
    <row r="74" spans="1:42" ht="18" x14ac:dyDescent="0.25">
      <c r="B74" s="247" t="str">
        <f>Référentiel!C66</f>
        <v>Annonce de la mise en attente</v>
      </c>
      <c r="D74" s="242" t="str">
        <f t="shared" si="1"/>
        <v/>
      </c>
      <c r="E74" s="248"/>
      <c r="F74" s="249">
        <v>2</v>
      </c>
      <c r="G74" s="250">
        <f>IF(F74="NE","",Référentiel!I66)</f>
        <v>5</v>
      </c>
      <c r="H74" s="251" t="str">
        <f>IF(G192="NON","",IF(F74=F9,G74,IF(F74=F10,0,IF(F74=F11,0,IF(F74=F12,"",)))))</f>
        <v/>
      </c>
      <c r="I74" s="242"/>
      <c r="J74" s="242" t="str">
        <f t="shared" si="15"/>
        <v/>
      </c>
      <c r="K74" s="248"/>
      <c r="L74" s="249">
        <v>2</v>
      </c>
      <c r="M74" s="250">
        <f>IF(L74="NE","",Référentiel!I66)</f>
        <v>5</v>
      </c>
      <c r="N74" s="251" t="str">
        <f>IF(M192="NON","",IF(L74=F9,M74,IF(L74=F10,0,IF(L74=F11,0,IF(L74=F12,"",)))))</f>
        <v/>
      </c>
      <c r="O74" s="242"/>
      <c r="P74" s="242" t="str">
        <f t="shared" si="2"/>
        <v/>
      </c>
      <c r="Q74" s="248"/>
      <c r="R74" s="249">
        <v>2</v>
      </c>
      <c r="S74" s="250">
        <f>IF(R74="NE","",Référentiel!I66)</f>
        <v>5</v>
      </c>
      <c r="T74" s="251" t="str">
        <f>IF(S192="NON","",IF(R74=F9,S74,IF(R74=F10,0,IF(R74=F11,0,IF(R74=F12,"",)))))</f>
        <v/>
      </c>
      <c r="U74" s="252"/>
      <c r="V74" s="242" t="str">
        <f t="shared" si="3"/>
        <v/>
      </c>
      <c r="W74" s="248"/>
      <c r="X74" s="249">
        <v>2</v>
      </c>
      <c r="Y74" s="250">
        <f>IF(X74="NE","",Référentiel!I66)</f>
        <v>5</v>
      </c>
      <c r="Z74" s="251" t="str">
        <f>IF(Y192="NON","",IF(X74=F9,Y74,IF(X74=F10,0,IF(X74=F11,0,IF(X74=F12,"",)))))</f>
        <v/>
      </c>
      <c r="AA74" s="242"/>
      <c r="AB74" s="242" t="str">
        <f t="shared" si="4"/>
        <v/>
      </c>
      <c r="AC74" s="248"/>
      <c r="AD74" s="249">
        <v>2</v>
      </c>
      <c r="AE74" s="250">
        <f>IF(AD74="NE","",Référentiel!I66)</f>
        <v>5</v>
      </c>
      <c r="AF74" s="251" t="str">
        <f>IF(AE192="NON","",IF(AD74=F9,AE74,IF(AD74=F10,0,IF(AD74=F11,0,IF(AD74=F12,"",)))))</f>
        <v/>
      </c>
      <c r="AG74" s="253"/>
      <c r="AH74" s="254" t="str">
        <f t="shared" ref="AH74:AH85" si="16">IFERROR(AVERAGE(H74,N74,T74,Z74,AF74),"")</f>
        <v/>
      </c>
      <c r="AI74" s="255" t="str">
        <f t="shared" ref="AI74:AI87" si="17">IFERROR(AVERAGE(D74,J74,P74,V74,AB74),"")</f>
        <v/>
      </c>
      <c r="AP74" s="197"/>
    </row>
    <row r="75" spans="1:42" ht="18" x14ac:dyDescent="0.25">
      <c r="B75" s="247" t="str">
        <f>Référentiel!C67</f>
        <v>Pertinence de la mise en attente</v>
      </c>
      <c r="D75" s="242" t="str">
        <f t="shared" si="1"/>
        <v/>
      </c>
      <c r="E75" s="248"/>
      <c r="F75" s="249">
        <v>2</v>
      </c>
      <c r="G75" s="250">
        <f>IF(F75="NE","",Référentiel!I67)</f>
        <v>5</v>
      </c>
      <c r="H75" s="251" t="str">
        <f>IF(G192="NON","",IF(F75=F9,G75,IF(F75=F10,0,IF(F75=F11,0,IF(F75=F12,"",)))))</f>
        <v/>
      </c>
      <c r="I75" s="242"/>
      <c r="J75" s="242" t="str">
        <f t="shared" si="15"/>
        <v/>
      </c>
      <c r="K75" s="248"/>
      <c r="L75" s="249">
        <v>2</v>
      </c>
      <c r="M75" s="250">
        <f>IF(L75="NE","",Référentiel!I67)</f>
        <v>5</v>
      </c>
      <c r="N75" s="251" t="str">
        <f>IF(M192="NON","",IF(L75=F9,M75,IF(L75=F10,0,IF(L75=F11,0,IF(L75=F12,"",)))))</f>
        <v/>
      </c>
      <c r="O75" s="242"/>
      <c r="P75" s="242" t="str">
        <f t="shared" si="2"/>
        <v/>
      </c>
      <c r="Q75" s="248"/>
      <c r="R75" s="249">
        <v>2</v>
      </c>
      <c r="S75" s="250">
        <f>IF(R75="NE","",Référentiel!I67)</f>
        <v>5</v>
      </c>
      <c r="T75" s="251" t="str">
        <f>IF(S192="NON","",IF(R75=F9,S75,IF(R75=F10,0,IF(R75=F11,0,IF(R75=F12,"",)))))</f>
        <v/>
      </c>
      <c r="U75" s="252"/>
      <c r="V75" s="242" t="str">
        <f t="shared" si="3"/>
        <v/>
      </c>
      <c r="W75" s="248"/>
      <c r="X75" s="249">
        <v>2</v>
      </c>
      <c r="Y75" s="250">
        <f>IF(X75="NE","",Référentiel!I67)</f>
        <v>5</v>
      </c>
      <c r="Z75" s="251" t="str">
        <f>IF(Y192="NON","",IF(X75=F9,Y75,IF(X75=F10,0,IF(X75=F11,0,IF(X75=F12,"",)))))</f>
        <v/>
      </c>
      <c r="AA75" s="242"/>
      <c r="AB75" s="242" t="str">
        <f t="shared" si="4"/>
        <v/>
      </c>
      <c r="AC75" s="248"/>
      <c r="AD75" s="249">
        <v>2</v>
      </c>
      <c r="AE75" s="250">
        <f>IF(AD75="NE","",Référentiel!I67)</f>
        <v>5</v>
      </c>
      <c r="AF75" s="251" t="str">
        <f>IF(AE192="NON","",IF(AD75=F9,AE75,IF(AD75=F10,0,IF(AD75=F11,0,IF(AD75=F12,"",)))))</f>
        <v/>
      </c>
      <c r="AG75" s="253"/>
      <c r="AH75" s="254" t="str">
        <f t="shared" si="16"/>
        <v/>
      </c>
      <c r="AI75" s="255" t="str">
        <f t="shared" si="17"/>
        <v/>
      </c>
      <c r="AP75" s="197"/>
    </row>
    <row r="76" spans="1:42" ht="18.75" customHeight="1" x14ac:dyDescent="0.25">
      <c r="B76" s="247" t="str">
        <f>Référentiel!C68</f>
        <v>Gestion de la mise en attente</v>
      </c>
      <c r="D76" s="242" t="str">
        <f t="shared" si="1"/>
        <v/>
      </c>
      <c r="E76" s="248"/>
      <c r="F76" s="249">
        <v>2</v>
      </c>
      <c r="G76" s="250">
        <f>IF(F76="NE","",Référentiel!I68)</f>
        <v>5</v>
      </c>
      <c r="H76" s="251" t="str">
        <f>IF(G192="NON","",IF(F76=F9,G76,IF(F76=F10,0,IF(F76=F11,0,IF(F76=F12,"",)))))</f>
        <v/>
      </c>
      <c r="I76" s="242"/>
      <c r="J76" s="242" t="str">
        <f t="shared" si="15"/>
        <v/>
      </c>
      <c r="K76" s="248"/>
      <c r="L76" s="249">
        <v>2</v>
      </c>
      <c r="M76" s="250">
        <f>IF(L76="NE","",Référentiel!I68)</f>
        <v>5</v>
      </c>
      <c r="N76" s="251" t="str">
        <f>IF(M192="NON","",IF(L76=F9,M76,IF(L76=F10,0,IF(L76=F11,0,IF(L76=F12,"",)))))</f>
        <v/>
      </c>
      <c r="O76" s="242"/>
      <c r="P76" s="242" t="str">
        <f t="shared" si="2"/>
        <v/>
      </c>
      <c r="Q76" s="248"/>
      <c r="R76" s="249">
        <v>2</v>
      </c>
      <c r="S76" s="250">
        <f>IF(R76="NE","",Référentiel!I68)</f>
        <v>5</v>
      </c>
      <c r="T76" s="251" t="str">
        <f>IF(S192="NON","",IF(R76=F9,S76,IF(R76=F10,0,IF(R76=F11,0,IF(R76=F12,"",)))))</f>
        <v/>
      </c>
      <c r="U76" s="252"/>
      <c r="V76" s="242" t="str">
        <f t="shared" si="3"/>
        <v/>
      </c>
      <c r="W76" s="248"/>
      <c r="X76" s="249">
        <v>2</v>
      </c>
      <c r="Y76" s="250">
        <f>IF(X76="NE","",Référentiel!I68)</f>
        <v>5</v>
      </c>
      <c r="Z76" s="251" t="str">
        <f>IF(Y192="NON","",IF(X76=F9,Y76,IF(X76=F10,0,IF(X76=F11,0,IF(X76=F12,"",)))))</f>
        <v/>
      </c>
      <c r="AA76" s="242"/>
      <c r="AB76" s="242" t="str">
        <f t="shared" si="4"/>
        <v/>
      </c>
      <c r="AC76" s="248"/>
      <c r="AD76" s="249">
        <v>2</v>
      </c>
      <c r="AE76" s="250">
        <f>IF(AD76="NE","",Référentiel!I68)</f>
        <v>5</v>
      </c>
      <c r="AF76" s="251" t="str">
        <f>IF(AE192="NON","",IF(AD76=F9,AE76,IF(AD76=F10,0,IF(AD76=F11,0,IF(AD76=F12,"",)))))</f>
        <v/>
      </c>
      <c r="AG76" s="253"/>
      <c r="AH76" s="254" t="str">
        <f t="shared" si="16"/>
        <v/>
      </c>
      <c r="AI76" s="255" t="str">
        <f t="shared" si="17"/>
        <v/>
      </c>
      <c r="AP76" s="197"/>
    </row>
    <row r="77" spans="1:42" ht="21" customHeight="1" x14ac:dyDescent="0.25">
      <c r="B77" s="247" t="str">
        <f>Référentiel!C69</f>
        <v>Reprise définitive de la communication</v>
      </c>
      <c r="D77" s="242" t="str">
        <f t="shared" si="1"/>
        <v/>
      </c>
      <c r="E77" s="248"/>
      <c r="F77" s="249">
        <v>2</v>
      </c>
      <c r="G77" s="250">
        <f>IF(F77="NE","",Référentiel!I69)</f>
        <v>10</v>
      </c>
      <c r="H77" s="251" t="str">
        <f>IF(G192="NON","",IF(F77=F9,G77,IF(F77=F10,0,IF(F77=F11,0,IF(F77=F12,"",)))))</f>
        <v/>
      </c>
      <c r="I77" s="242"/>
      <c r="J77" s="242" t="str">
        <f t="shared" si="15"/>
        <v/>
      </c>
      <c r="K77" s="248"/>
      <c r="L77" s="249">
        <v>2</v>
      </c>
      <c r="M77" s="250">
        <f>IF(L77="NE","",Référentiel!I69)</f>
        <v>10</v>
      </c>
      <c r="N77" s="251" t="str">
        <f>IF(M192="NON","",IF(L77=F9,M77,IF(L77=F10,0,IF(L77=F11,0,IF(L77=F12,"",)))))</f>
        <v/>
      </c>
      <c r="O77" s="242"/>
      <c r="P77" s="242" t="str">
        <f t="shared" si="2"/>
        <v/>
      </c>
      <c r="Q77" s="248"/>
      <c r="R77" s="249">
        <v>2</v>
      </c>
      <c r="S77" s="250">
        <f>IF(R77="NE","",Référentiel!I69)</f>
        <v>10</v>
      </c>
      <c r="T77" s="251" t="str">
        <f>IF(S192="NON","",IF(R77=F9,S77,IF(R77=F10,0,IF(R77=F11,0,IF(R77=F12,"",)))))</f>
        <v/>
      </c>
      <c r="U77" s="252"/>
      <c r="V77" s="242" t="str">
        <f t="shared" si="3"/>
        <v/>
      </c>
      <c r="W77" s="248"/>
      <c r="X77" s="249">
        <v>2</v>
      </c>
      <c r="Y77" s="250">
        <f>IF(X77="NE","",Référentiel!I69)</f>
        <v>10</v>
      </c>
      <c r="Z77" s="251" t="str">
        <f>IF(Y192="NON","",IF(X77=F9,Y77,IF(X77=F10,0,IF(X77=F11,0,IF(X77=F12,"",)))))</f>
        <v/>
      </c>
      <c r="AA77" s="242"/>
      <c r="AB77" s="242" t="str">
        <f t="shared" si="4"/>
        <v/>
      </c>
      <c r="AC77" s="248"/>
      <c r="AD77" s="249">
        <v>2</v>
      </c>
      <c r="AE77" s="250">
        <f>IF(AD77="NE","",Référentiel!I69)</f>
        <v>10</v>
      </c>
      <c r="AF77" s="251" t="str">
        <f>IF(AE192="NON","",IF(AD77=F9,AE77,IF(AD77=F10,0,IF(AD77=F11,0,IF(AD77=F12,"",)))))</f>
        <v/>
      </c>
      <c r="AG77" s="253"/>
      <c r="AH77" s="254" t="str">
        <f t="shared" si="16"/>
        <v/>
      </c>
      <c r="AI77" s="255" t="str">
        <f t="shared" si="17"/>
        <v/>
      </c>
      <c r="AP77" s="197"/>
    </row>
    <row r="78" spans="1:42" ht="15.75" customHeight="1" x14ac:dyDescent="0.25">
      <c r="B78" s="247" t="str">
        <f>Référentiel!C70</f>
        <v>Temps d'attente</v>
      </c>
      <c r="D78" s="242" t="str">
        <f t="shared" si="1"/>
        <v/>
      </c>
      <c r="E78" s="248"/>
      <c r="F78" s="249">
        <v>2</v>
      </c>
      <c r="G78" s="250">
        <f>IF(F78="NE","",Référentiel!I70)</f>
        <v>5</v>
      </c>
      <c r="H78" s="251" t="str">
        <f>IF(G192="NON","",IF(F78=F9,G78,IF(F78=F10,0,IF(F78=F11,0,IF(F78=F12,"",)))))</f>
        <v/>
      </c>
      <c r="I78" s="242"/>
      <c r="J78" s="242" t="str">
        <f t="shared" si="15"/>
        <v/>
      </c>
      <c r="K78" s="248"/>
      <c r="L78" s="249">
        <v>2</v>
      </c>
      <c r="M78" s="250">
        <f>IF(L78="NE","",Référentiel!I70)</f>
        <v>5</v>
      </c>
      <c r="N78" s="251" t="str">
        <f>IF(M192="NON","",IF(L78=F9,M78,IF(L78=F10,0,IF(L78=F11,0,IF(L78=F12,"",)))))</f>
        <v/>
      </c>
      <c r="O78" s="242"/>
      <c r="P78" s="242" t="str">
        <f t="shared" si="2"/>
        <v/>
      </c>
      <c r="Q78" s="248"/>
      <c r="R78" s="249">
        <v>2</v>
      </c>
      <c r="S78" s="250">
        <f>IF(R78="NE","",Référentiel!I70)</f>
        <v>5</v>
      </c>
      <c r="T78" s="251" t="str">
        <f>IF(S192="NON","",IF(R78=F9,S78,IF(R78=F10,0,IF(R78=F11,0,IF(R78=F12,"",)))))</f>
        <v/>
      </c>
      <c r="U78" s="252"/>
      <c r="V78" s="242" t="str">
        <f t="shared" si="3"/>
        <v/>
      </c>
      <c r="W78" s="248"/>
      <c r="X78" s="249">
        <v>2</v>
      </c>
      <c r="Y78" s="250">
        <f>IF(X78="NE","",Référentiel!I70)</f>
        <v>5</v>
      </c>
      <c r="Z78" s="251" t="str">
        <f>IF(Y192="NON","",IF(X78=F9,Y78,IF(X78=F10,0,IF(X78=F11,0,IF(X78=F12,"",)))))</f>
        <v/>
      </c>
      <c r="AA78" s="242"/>
      <c r="AB78" s="242" t="str">
        <f t="shared" si="4"/>
        <v/>
      </c>
      <c r="AC78" s="248"/>
      <c r="AD78" s="249">
        <v>2</v>
      </c>
      <c r="AE78" s="250">
        <f>IF(AD78="NE","",Référentiel!I70)</f>
        <v>5</v>
      </c>
      <c r="AF78" s="251" t="str">
        <f>IF(AE192="NON","",IF(AD78=F9,AE78,IF(AD78=F10,0,IF(AD78=F11,0,IF(AD78=F12,"",)))))</f>
        <v/>
      </c>
      <c r="AG78" s="253"/>
      <c r="AH78" s="254" t="str">
        <f t="shared" si="16"/>
        <v/>
      </c>
      <c r="AI78" s="255" t="str">
        <f t="shared" si="17"/>
        <v/>
      </c>
      <c r="AP78" s="197"/>
    </row>
    <row r="79" spans="1:42" ht="21.75" hidden="1" customHeight="1" x14ac:dyDescent="0.25">
      <c r="B79" s="247"/>
      <c r="D79" s="242" t="str">
        <f t="shared" si="1"/>
        <v/>
      </c>
      <c r="E79" s="248"/>
      <c r="F79" s="249">
        <v>2</v>
      </c>
      <c r="G79" s="250">
        <f>IF(F79="NE","",Référentiel!I68)</f>
        <v>5</v>
      </c>
      <c r="H79" s="251" t="str">
        <f>IF(G192="NON","",IF(F79=F9,G79,IF(F79=#REF!,(G79/2),IF(F79=F11,0,IF(F79=F12,"",)))))</f>
        <v/>
      </c>
      <c r="I79" s="242"/>
      <c r="J79" s="242" t="str">
        <f t="shared" si="15"/>
        <v/>
      </c>
      <c r="K79" s="248"/>
      <c r="L79" s="249">
        <v>2</v>
      </c>
      <c r="M79" s="250">
        <f>IF(L79="NE","",Référentiel!I68)</f>
        <v>5</v>
      </c>
      <c r="N79" s="251" t="str">
        <f>IF(M192="NON","",IF(L79=F9,M79,IF(L79=#REF!,(M79/2),IF(L79=F11,0,IF(L79=F12,"",)))))</f>
        <v/>
      </c>
      <c r="O79" s="242"/>
      <c r="P79" s="242" t="str">
        <f t="shared" si="2"/>
        <v/>
      </c>
      <c r="Q79" s="248"/>
      <c r="R79" s="249">
        <v>2</v>
      </c>
      <c r="S79" s="250">
        <f>IF(R79="NE","",Référentiel!I68)</f>
        <v>5</v>
      </c>
      <c r="T79" s="251" t="str">
        <f>IF(S192="NON","",IF(R79=F9,S79,IF(R79=#REF!,(S79/2),IF(R79=F11,0,IF(R79=F12,"",)))))</f>
        <v/>
      </c>
      <c r="U79" s="252"/>
      <c r="V79" s="242" t="str">
        <f t="shared" si="3"/>
        <v/>
      </c>
      <c r="W79" s="248"/>
      <c r="X79" s="249">
        <v>2</v>
      </c>
      <c r="Y79" s="250">
        <f>IF(X79="NE","",Référentiel!I68)</f>
        <v>5</v>
      </c>
      <c r="Z79" s="251" t="str">
        <f>IF(Y192="NON","",IF(X79=F9,Y79,IF(X79=#REF!,(Y79/2),IF(X79=F11,0,IF(X79=F12,"",)))))</f>
        <v/>
      </c>
      <c r="AA79" s="242"/>
      <c r="AB79" s="242" t="str">
        <f t="shared" si="4"/>
        <v/>
      </c>
      <c r="AC79" s="248"/>
      <c r="AD79" s="249">
        <v>2</v>
      </c>
      <c r="AE79" s="250">
        <f>IF(AD79="NE","",Référentiel!I68)</f>
        <v>5</v>
      </c>
      <c r="AF79" s="251" t="str">
        <f>IF(AE192="NON","",IF(AD79=F9,AE79,IF(AD79=#REF!,(AE79/2),IF(AD79=F11,0,IF(AD79=F12,"",)))))</f>
        <v/>
      </c>
      <c r="AG79" s="253"/>
      <c r="AH79" s="254" t="str">
        <f t="shared" si="16"/>
        <v/>
      </c>
      <c r="AI79" s="255" t="str">
        <f t="shared" si="17"/>
        <v/>
      </c>
      <c r="AP79" s="197"/>
    </row>
    <row r="80" spans="1:42" ht="24.75" hidden="1" customHeight="1" x14ac:dyDescent="0.25">
      <c r="B80" s="247"/>
      <c r="D80" s="242" t="str">
        <f t="shared" si="1"/>
        <v/>
      </c>
      <c r="E80" s="248"/>
      <c r="F80" s="249">
        <v>2</v>
      </c>
      <c r="G80" s="250">
        <f>IF(F80="NE","",Référentiel!I69)</f>
        <v>10</v>
      </c>
      <c r="H80" s="251" t="str">
        <f>IF(G192="NON","",IF(F80=F9,G80,IF(F80=#REF!,(G80/2),IF(F80=F11,0,IF(F80=F12,"",)))))</f>
        <v/>
      </c>
      <c r="I80" s="242"/>
      <c r="J80" s="242" t="str">
        <f t="shared" si="15"/>
        <v/>
      </c>
      <c r="K80" s="248"/>
      <c r="L80" s="249">
        <v>2</v>
      </c>
      <c r="M80" s="250">
        <f>IF(L80="NE","",Référentiel!I69)</f>
        <v>10</v>
      </c>
      <c r="N80" s="251" t="str">
        <f>IF(M192="NON","",IF(L80=F9,M80,IF(L80=#REF!,(M80/2),IF(L80=F11,0,IF(L80=F12,"",)))))</f>
        <v/>
      </c>
      <c r="O80" s="242"/>
      <c r="P80" s="242" t="str">
        <f t="shared" si="2"/>
        <v/>
      </c>
      <c r="Q80" s="248"/>
      <c r="R80" s="249">
        <v>2</v>
      </c>
      <c r="S80" s="250">
        <f>IF(R80="NE","",Référentiel!I69)</f>
        <v>10</v>
      </c>
      <c r="T80" s="251" t="str">
        <f>IF(S192="NON","",IF(R80=F9,S80,IF(R80=#REF!,(S80/2),IF(R80=F11,0,IF(R80=F12,"",)))))</f>
        <v/>
      </c>
      <c r="U80" s="252"/>
      <c r="V80" s="242" t="str">
        <f t="shared" si="3"/>
        <v/>
      </c>
      <c r="W80" s="248"/>
      <c r="X80" s="249">
        <v>2</v>
      </c>
      <c r="Y80" s="250">
        <f>IF(X80="NE","",Référentiel!I69)</f>
        <v>10</v>
      </c>
      <c r="Z80" s="251" t="str">
        <f>IF(Y192="NON","",IF(X80=F9,Y80,IF(X80=#REF!,(Y80/2),IF(X80=F11,0,IF(X80=F12,"",)))))</f>
        <v/>
      </c>
      <c r="AA80" s="242"/>
      <c r="AB80" s="242" t="str">
        <f t="shared" si="4"/>
        <v/>
      </c>
      <c r="AC80" s="248"/>
      <c r="AD80" s="249">
        <v>2</v>
      </c>
      <c r="AE80" s="250">
        <f>IF(AD80="NE","",Référentiel!I69)</f>
        <v>10</v>
      </c>
      <c r="AF80" s="251" t="str">
        <f>IF(AE192="NON","",IF(AD80=F9,AE80,IF(AD80=#REF!,(AE80/2),IF(AD80=F11,0,IF(AD80=F12,"",)))))</f>
        <v/>
      </c>
      <c r="AG80" s="253"/>
      <c r="AH80" s="254" t="str">
        <f t="shared" si="16"/>
        <v/>
      </c>
      <c r="AI80" s="255" t="str">
        <f>IFERROR(AVERAGE(D80,J80,P80,V80,AB80),"")</f>
        <v/>
      </c>
      <c r="AP80" s="197"/>
    </row>
    <row r="81" spans="1:42" ht="30" hidden="1" customHeight="1" x14ac:dyDescent="0.25">
      <c r="B81" s="247"/>
      <c r="D81" s="242" t="str">
        <f t="shared" si="1"/>
        <v/>
      </c>
      <c r="E81" s="248"/>
      <c r="F81" s="249">
        <v>2</v>
      </c>
      <c r="G81" s="250">
        <f>IF(F81="NE","",Référentiel!I70)</f>
        <v>5</v>
      </c>
      <c r="H81" s="251" t="str">
        <f>IF(G192="NON","",IF(F81=F9,G81,IF(F81=#REF!,(G81/2),IF(F81=F11,0,IF(F81=F12,"",)))))</f>
        <v/>
      </c>
      <c r="I81" s="242"/>
      <c r="J81" s="242" t="str">
        <f t="shared" si="15"/>
        <v/>
      </c>
      <c r="K81" s="248"/>
      <c r="L81" s="249">
        <v>2</v>
      </c>
      <c r="M81" s="250">
        <f>IF(L81="NE","",Référentiel!I70)</f>
        <v>5</v>
      </c>
      <c r="N81" s="251" t="str">
        <f>IF(M192="NON","",IF(L81=F9,M81,IF(L81=#REF!,(M81/2),IF(L81=F11,0,IF(L81=F12,"",)))))</f>
        <v/>
      </c>
      <c r="O81" s="242"/>
      <c r="P81" s="242" t="str">
        <f t="shared" si="2"/>
        <v/>
      </c>
      <c r="Q81" s="248"/>
      <c r="R81" s="249">
        <v>2</v>
      </c>
      <c r="S81" s="250">
        <f>IF(R81="NE","",Référentiel!I70)</f>
        <v>5</v>
      </c>
      <c r="T81" s="251" t="str">
        <f>IF(S192="NON","",IF(R81=F9,S81,IF(R81=#REF!,(S81/2),IF(R81=F11,0,IF(R81=F12,"",)))))</f>
        <v/>
      </c>
      <c r="U81" s="252"/>
      <c r="V81" s="242" t="str">
        <f t="shared" si="3"/>
        <v/>
      </c>
      <c r="W81" s="248"/>
      <c r="X81" s="249">
        <v>2</v>
      </c>
      <c r="Y81" s="250">
        <f>IF(X81="NE","",Référentiel!I70)</f>
        <v>5</v>
      </c>
      <c r="Z81" s="251" t="str">
        <f>IF(Y192="NON","",IF(X81=F9,Y81,IF(X81=#REF!,(Y81/2),IF(X81=F11,0,IF(X81=F12,"",)))))</f>
        <v/>
      </c>
      <c r="AA81" s="242"/>
      <c r="AB81" s="242" t="str">
        <f t="shared" si="4"/>
        <v/>
      </c>
      <c r="AC81" s="248"/>
      <c r="AD81" s="249">
        <v>2</v>
      </c>
      <c r="AE81" s="250">
        <f>IF(AD81="NE","",Référentiel!I70)</f>
        <v>5</v>
      </c>
      <c r="AF81" s="251" t="str">
        <f>IF(AE192="NON","",IF(AD81=F9,AE81,IF(AD81=#REF!,(AE81/2),IF(AD81=F11,0,IF(AD81=F12,"",)))))</f>
        <v/>
      </c>
      <c r="AG81" s="253"/>
      <c r="AH81" s="254" t="str">
        <f t="shared" si="16"/>
        <v/>
      </c>
      <c r="AI81" s="255" t="str">
        <f t="shared" si="17"/>
        <v/>
      </c>
      <c r="AP81" s="197"/>
    </row>
    <row r="82" spans="1:42" ht="17.25" hidden="1" customHeight="1" x14ac:dyDescent="0.25">
      <c r="B82" s="247">
        <f>Référentiel!C71</f>
        <v>0</v>
      </c>
      <c r="D82" s="242" t="str">
        <f t="shared" si="1"/>
        <v/>
      </c>
      <c r="E82" s="248"/>
      <c r="F82" s="249">
        <v>2</v>
      </c>
      <c r="G82" s="250">
        <f>IF(F82="NE","",Référentiel!I71)</f>
        <v>0</v>
      </c>
      <c r="H82" s="251" t="str">
        <f>IF(G192="NON","",IF(F82=F9,G82,IF(F82=#REF!,(G82/2),IF(F82=F11,0,IF(F82=F12,"",)))))</f>
        <v/>
      </c>
      <c r="I82" s="242"/>
      <c r="J82" s="242" t="str">
        <f t="shared" si="15"/>
        <v/>
      </c>
      <c r="K82" s="248"/>
      <c r="L82" s="249">
        <v>2</v>
      </c>
      <c r="M82" s="250">
        <f>IF(L82="NE","",Référentiel!I71)</f>
        <v>0</v>
      </c>
      <c r="N82" s="251" t="str">
        <f>IF(M192="NON","",IF(L82=F9,M82,IF(L82=#REF!,(M82/2),IF(L82=F11,0,IF(L82=F12,"",)))))</f>
        <v/>
      </c>
      <c r="O82" s="242"/>
      <c r="P82" s="242" t="str">
        <f t="shared" si="2"/>
        <v/>
      </c>
      <c r="Q82" s="248"/>
      <c r="R82" s="249">
        <v>2</v>
      </c>
      <c r="S82" s="250">
        <f>IF(R82="NE","",Référentiel!I71)</f>
        <v>0</v>
      </c>
      <c r="T82" s="251" t="str">
        <f>IF(S192="NON","",IF(R82=F9,S82,IF(R82=#REF!,(S82/2),IF(R82=F11,0,IF(R82=F12,"",)))))</f>
        <v/>
      </c>
      <c r="U82" s="252"/>
      <c r="V82" s="242" t="str">
        <f t="shared" si="3"/>
        <v/>
      </c>
      <c r="W82" s="248"/>
      <c r="X82" s="249">
        <v>2</v>
      </c>
      <c r="Y82" s="250">
        <f>IF(X82="NE","",Référentiel!I71)</f>
        <v>0</v>
      </c>
      <c r="Z82" s="251" t="str">
        <f>IF(Y192="NON","",IF(X82=F9,Y82,IF(X82=#REF!,(Y82/2),IF(X82=F11,0,IF(X82=F12,"",)))))</f>
        <v/>
      </c>
      <c r="AA82" s="242"/>
      <c r="AB82" s="242" t="str">
        <f t="shared" si="4"/>
        <v/>
      </c>
      <c r="AC82" s="248"/>
      <c r="AD82" s="249">
        <v>2</v>
      </c>
      <c r="AE82" s="250">
        <f>IF(AD82="NE","",Référentiel!I71)</f>
        <v>0</v>
      </c>
      <c r="AF82" s="251" t="str">
        <f>IF(AE192="NON","",IF(AD82=F9,AE82,IF(AD82=#REF!,(AE82/2),IF(AD82=F11,0,IF(AD82=F12,"",)))))</f>
        <v/>
      </c>
      <c r="AG82" s="253"/>
      <c r="AH82" s="254" t="str">
        <f t="shared" si="16"/>
        <v/>
      </c>
      <c r="AI82" s="255" t="str">
        <f t="shared" si="17"/>
        <v/>
      </c>
      <c r="AP82" s="197"/>
    </row>
    <row r="83" spans="1:42" ht="15" hidden="1" customHeight="1" x14ac:dyDescent="0.25">
      <c r="B83" s="247">
        <f>Référentiel!C72</f>
        <v>0</v>
      </c>
      <c r="D83" s="242" t="str">
        <f t="shared" si="1"/>
        <v/>
      </c>
      <c r="E83" s="248"/>
      <c r="F83" s="249">
        <v>2</v>
      </c>
      <c r="G83" s="250">
        <f>IF(F83="NE","",Référentiel!I72)</f>
        <v>0</v>
      </c>
      <c r="H83" s="251" t="str">
        <f>IF(G192="NON","",IF(F83=F9,G83,IF(F83=#REF!,(G83/2),IF(F83=F11,0,IF(F83=F12,"",)))))</f>
        <v/>
      </c>
      <c r="I83" s="242"/>
      <c r="J83" s="242" t="str">
        <f t="shared" si="15"/>
        <v/>
      </c>
      <c r="K83" s="248"/>
      <c r="L83" s="249">
        <v>2</v>
      </c>
      <c r="M83" s="250">
        <f>IF(L83="NE","",Référentiel!I72)</f>
        <v>0</v>
      </c>
      <c r="N83" s="251" t="str">
        <f>IF(M192="NON","",IF(L83=F9,M83,IF(L83=#REF!,(M83/2),IF(L83=F11,0,IF(L83=F12,"",)))))</f>
        <v/>
      </c>
      <c r="O83" s="242"/>
      <c r="P83" s="242" t="str">
        <f t="shared" si="2"/>
        <v/>
      </c>
      <c r="Q83" s="248"/>
      <c r="R83" s="249">
        <v>2</v>
      </c>
      <c r="S83" s="250">
        <f>IF(R83="NE","",Référentiel!I72)</f>
        <v>0</v>
      </c>
      <c r="T83" s="251" t="str">
        <f>IF(S192="NON","",IF(R83=F9,S83,IF(R83=#REF!,(S83/2),IF(R83=F11,0,IF(R83=F12,"",)))))</f>
        <v/>
      </c>
      <c r="U83" s="252"/>
      <c r="V83" s="242" t="str">
        <f t="shared" si="3"/>
        <v/>
      </c>
      <c r="W83" s="248"/>
      <c r="X83" s="249">
        <v>2</v>
      </c>
      <c r="Y83" s="250">
        <f>IF(X83="NE","",Référentiel!I72)</f>
        <v>0</v>
      </c>
      <c r="Z83" s="251" t="str">
        <f>IF(Y192="NON","",IF(X83=F9,Y83,IF(X83=#REF!,(Y83/2),IF(X83=F11,0,IF(X83=F12,"",)))))</f>
        <v/>
      </c>
      <c r="AA83" s="242"/>
      <c r="AB83" s="242" t="str">
        <f t="shared" si="4"/>
        <v/>
      </c>
      <c r="AC83" s="248"/>
      <c r="AD83" s="249">
        <v>2</v>
      </c>
      <c r="AE83" s="250">
        <f>IF(AD83="NE","",Référentiel!I72)</f>
        <v>0</v>
      </c>
      <c r="AF83" s="251" t="str">
        <f>IF(AE192="NON","",IF(AD83=F9,AE83,IF(AD83=#REF!,(AE83/2),IF(AD83=F11,0,IF(AD83=F12,"",)))))</f>
        <v/>
      </c>
      <c r="AG83" s="253"/>
      <c r="AH83" s="254" t="str">
        <f t="shared" si="16"/>
        <v/>
      </c>
      <c r="AI83" s="255" t="str">
        <f t="shared" si="17"/>
        <v/>
      </c>
      <c r="AP83" s="197"/>
    </row>
    <row r="84" spans="1:42" ht="21.75" hidden="1" customHeight="1" x14ac:dyDescent="0.25">
      <c r="B84" s="247">
        <f>Référentiel!C73</f>
        <v>0</v>
      </c>
      <c r="D84" s="242" t="str">
        <f t="shared" si="1"/>
        <v/>
      </c>
      <c r="E84" s="248"/>
      <c r="F84" s="249">
        <v>2</v>
      </c>
      <c r="G84" s="250">
        <f>IF(F84="NE","",Référentiel!I73)</f>
        <v>0</v>
      </c>
      <c r="H84" s="251" t="str">
        <f>IF(G192="NON","",IF(F84=F9,G84,IF(F84=#REF!,(G84/2),IF(F84=F11,0,IF(F84=F12,"",)))))</f>
        <v/>
      </c>
      <c r="I84" s="242"/>
      <c r="J84" s="242" t="str">
        <f t="shared" si="15"/>
        <v/>
      </c>
      <c r="K84" s="248"/>
      <c r="L84" s="249">
        <v>2</v>
      </c>
      <c r="M84" s="250">
        <f>IF(L84="NE","",Référentiel!I73)</f>
        <v>0</v>
      </c>
      <c r="N84" s="251" t="str">
        <f>IF(M192="NON","",IF(L84=F9,M84,IF(L84=#REF!,(M84/2),IF(L84=F11,0,IF(L84=F12,"",)))))</f>
        <v/>
      </c>
      <c r="O84" s="242"/>
      <c r="P84" s="242" t="str">
        <f t="shared" si="2"/>
        <v/>
      </c>
      <c r="Q84" s="248"/>
      <c r="R84" s="249">
        <v>2</v>
      </c>
      <c r="S84" s="250">
        <f>IF(R84="NE","",Référentiel!I73)</f>
        <v>0</v>
      </c>
      <c r="T84" s="251" t="str">
        <f>IF(S192="NON","",IF(R84=F9,S84,IF(R84=#REF!,(S84/2),IF(R84=F11,0,IF(R84=F12,"",)))))</f>
        <v/>
      </c>
      <c r="U84" s="252"/>
      <c r="V84" s="242" t="str">
        <f t="shared" si="3"/>
        <v/>
      </c>
      <c r="W84" s="248"/>
      <c r="X84" s="249">
        <v>2</v>
      </c>
      <c r="Y84" s="250">
        <f>IF(X84="NE","",Référentiel!I73)</f>
        <v>0</v>
      </c>
      <c r="Z84" s="251" t="str">
        <f>IF(Y192="NON","",IF(X84=F9,Y84,IF(X84=#REF!,(Y84/2),IF(X84=F11,0,IF(X84=F12,"",)))))</f>
        <v/>
      </c>
      <c r="AA84" s="242"/>
      <c r="AB84" s="242" t="str">
        <f t="shared" si="4"/>
        <v/>
      </c>
      <c r="AC84" s="248"/>
      <c r="AD84" s="249">
        <v>2</v>
      </c>
      <c r="AE84" s="250">
        <f>IF(AD84="NE","",Référentiel!I73)</f>
        <v>0</v>
      </c>
      <c r="AF84" s="251" t="str">
        <f>IF(AE192="NON","",IF(AD84=F9,AE84,IF(AD84=#REF!,(AE84/2),IF(AD84=F11,0,IF(AD84=F12,"",)))))</f>
        <v/>
      </c>
      <c r="AG84" s="253"/>
      <c r="AH84" s="254" t="str">
        <f t="shared" si="16"/>
        <v/>
      </c>
      <c r="AI84" s="255" t="str">
        <f t="shared" si="17"/>
        <v/>
      </c>
      <c r="AP84" s="197"/>
    </row>
    <row r="85" spans="1:42" ht="21.75" hidden="1" customHeight="1" x14ac:dyDescent="0.25">
      <c r="B85" s="247">
        <f>Référentiel!C74</f>
        <v>0</v>
      </c>
      <c r="D85" s="242" t="str">
        <f t="shared" si="1"/>
        <v/>
      </c>
      <c r="E85" s="248"/>
      <c r="F85" s="249">
        <v>2</v>
      </c>
      <c r="G85" s="250">
        <f>IF(F85="NE","",Référentiel!I74)</f>
        <v>0</v>
      </c>
      <c r="H85" s="251" t="str">
        <f>IF(G192="NON","",IF(F85=F9,G85,IF(F85=#REF!,(G85/2),IF(F85=F11,0,IF(F85=F12,"",)))))</f>
        <v/>
      </c>
      <c r="I85" s="242"/>
      <c r="J85" s="242" t="str">
        <f t="shared" si="15"/>
        <v/>
      </c>
      <c r="K85" s="248"/>
      <c r="L85" s="249">
        <v>2</v>
      </c>
      <c r="M85" s="250">
        <f>IF(L85="NE","",Référentiel!I74)</f>
        <v>0</v>
      </c>
      <c r="N85" s="251" t="str">
        <f>IF(M192="NON","",IF(L85=F9,M85,IF(L85=#REF!,(M85/2),IF(L85=F11,0,IF(L85=F12,"",)))))</f>
        <v/>
      </c>
      <c r="O85" s="242"/>
      <c r="P85" s="242" t="str">
        <f t="shared" si="2"/>
        <v/>
      </c>
      <c r="Q85" s="248"/>
      <c r="R85" s="249">
        <v>2</v>
      </c>
      <c r="S85" s="250">
        <f>IF(R85="NE","",Référentiel!I74)</f>
        <v>0</v>
      </c>
      <c r="T85" s="251" t="str">
        <f>IF(S192="NON","",IF(R85=F9,S85,IF(R85=#REF!,(S85/2),IF(R85=F11,0,IF(R85=F12,"",)))))</f>
        <v/>
      </c>
      <c r="U85" s="252"/>
      <c r="V85" s="242" t="str">
        <f t="shared" si="3"/>
        <v/>
      </c>
      <c r="W85" s="248"/>
      <c r="X85" s="249">
        <v>2</v>
      </c>
      <c r="Y85" s="250">
        <f>IF(X85="NE","",Référentiel!I74)</f>
        <v>0</v>
      </c>
      <c r="Z85" s="251" t="str">
        <f>IF(Y192="NON","",IF(X85=F9,Y85,IF(X85=#REF!,(Y85/2),IF(X85=F11,0,IF(X85=F12,"",)))))</f>
        <v/>
      </c>
      <c r="AA85" s="242"/>
      <c r="AB85" s="242" t="str">
        <f t="shared" si="4"/>
        <v/>
      </c>
      <c r="AC85" s="248"/>
      <c r="AD85" s="249">
        <v>2</v>
      </c>
      <c r="AE85" s="250">
        <f>IF(AD85="NE","",Référentiel!I74)</f>
        <v>0</v>
      </c>
      <c r="AF85" s="251" t="str">
        <f>IF(AE192="NON","",IF(AD85=F9,AE85,IF(AD85=#REF!,(AE85/2),IF(AD85=F11,0,IF(AD85=F12,"",)))))</f>
        <v/>
      </c>
      <c r="AG85" s="253"/>
      <c r="AH85" s="254" t="str">
        <f t="shared" si="16"/>
        <v/>
      </c>
      <c r="AI85" s="255" t="str">
        <f t="shared" si="17"/>
        <v/>
      </c>
      <c r="AP85" s="197"/>
    </row>
    <row r="86" spans="1:42" ht="25.5" hidden="1" customHeight="1" x14ac:dyDescent="0.25">
      <c r="B86" s="247">
        <f>Référentiel!C75</f>
        <v>0</v>
      </c>
      <c r="D86" s="242" t="str">
        <f t="shared" si="1"/>
        <v/>
      </c>
      <c r="E86" s="248"/>
      <c r="F86" s="249">
        <v>2</v>
      </c>
      <c r="G86" s="250">
        <f>IF(F86="NE","",Référentiel!I75)</f>
        <v>0</v>
      </c>
      <c r="H86" s="251" t="str">
        <f>IF(G192="NON","",IF(F86=F9,G86,IF(F86=#REF!,(G86/2),IF(F86=F11,0,IF(F86=F12,"",)))))</f>
        <v/>
      </c>
      <c r="I86" s="242"/>
      <c r="J86" s="242" t="str">
        <f t="shared" si="15"/>
        <v/>
      </c>
      <c r="K86" s="248"/>
      <c r="L86" s="249">
        <v>2</v>
      </c>
      <c r="M86" s="250">
        <f>IF(L86="NE","",Référentiel!I75)</f>
        <v>0</v>
      </c>
      <c r="N86" s="251" t="str">
        <f>IF(M192="NON","",IF(L86=F9,M86,IF(L86=#REF!,(M86/2),IF(L86=F11,0,IF(L86=F12,"",)))))</f>
        <v/>
      </c>
      <c r="O86" s="242"/>
      <c r="P86" s="242" t="str">
        <f t="shared" si="2"/>
        <v/>
      </c>
      <c r="Q86" s="248"/>
      <c r="R86" s="249">
        <v>2</v>
      </c>
      <c r="S86" s="250">
        <f>IF(R86="NE","",Référentiel!I75)</f>
        <v>0</v>
      </c>
      <c r="T86" s="251" t="str">
        <f>IF(S192="NON","",IF(R86=F9,S86,IF(R86=#REF!,(S86/2),IF(R86=F11,0,IF(R86=F12,"",)))))</f>
        <v/>
      </c>
      <c r="U86" s="252"/>
      <c r="V86" s="242" t="str">
        <f t="shared" si="3"/>
        <v/>
      </c>
      <c r="W86" s="248"/>
      <c r="X86" s="249">
        <v>2</v>
      </c>
      <c r="Y86" s="250">
        <f>IF(X86="NE","",Référentiel!I75)</f>
        <v>0</v>
      </c>
      <c r="Z86" s="251" t="str">
        <f>IF(Y192="NON","",IF(X86=F9,Y86,IF(X86=#REF!,(Y86/2),IF(X86=F11,0,IF(X86=F12,"",)))))</f>
        <v/>
      </c>
      <c r="AA86" s="242"/>
      <c r="AB86" s="242" t="str">
        <f t="shared" si="4"/>
        <v/>
      </c>
      <c r="AC86" s="248"/>
      <c r="AD86" s="249">
        <v>2</v>
      </c>
      <c r="AE86" s="250">
        <f>IF(AD86="NE","",Référentiel!I75)</f>
        <v>0</v>
      </c>
      <c r="AF86" s="251" t="str">
        <f>IF(AE192="NON","",IF(AD86=F9,AE86,IF(AD86=#REF!,(AE86/2),IF(AD86=F11,0,IF(AD86=F12,"",)))))</f>
        <v/>
      </c>
      <c r="AG86" s="253"/>
      <c r="AH86" s="254" t="str">
        <f>IFERROR(AVERAGE(H86,N86,T86,Z86,AF86),"")</f>
        <v/>
      </c>
      <c r="AI86" s="255" t="str">
        <f t="shared" si="17"/>
        <v/>
      </c>
      <c r="AP86" s="197"/>
    </row>
    <row r="87" spans="1:42" ht="34.5" hidden="1" customHeight="1" x14ac:dyDescent="0.25">
      <c r="B87" s="247">
        <f>Référentiel!C76</f>
        <v>0</v>
      </c>
      <c r="D87" s="242" t="str">
        <f t="shared" ref="D87:D150" si="18">IFERROR(H87/G87,"")</f>
        <v/>
      </c>
      <c r="E87" s="248"/>
      <c r="F87" s="249">
        <v>2</v>
      </c>
      <c r="G87" s="250">
        <f>IF(F87="NE","",Référentiel!I76)</f>
        <v>0</v>
      </c>
      <c r="H87" s="251" t="str">
        <f>IF(G192="NON","",IF(F87=F9,G87,IF(F87=#REF!,(G87/2),IF(F87=F11,0,IF(F87=F12,"",)))))</f>
        <v/>
      </c>
      <c r="I87" s="242"/>
      <c r="J87" s="242" t="str">
        <f t="shared" si="15"/>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ref="AH87" si="22">IFERROR(AVERAGE(H87,N87,T87,Z87,AF87),"")</f>
        <v/>
      </c>
      <c r="AI87" s="255" t="str">
        <f t="shared" si="17"/>
        <v/>
      </c>
      <c r="AP87" s="197"/>
    </row>
    <row r="88" spans="1:42" ht="8.25" customHeight="1" x14ac:dyDescent="0.25">
      <c r="B88" s="268"/>
      <c r="D88" s="242" t="str">
        <f t="shared" si="18"/>
        <v/>
      </c>
      <c r="E88" s="269"/>
      <c r="F88" s="270"/>
      <c r="G88" s="271"/>
      <c r="H88" s="272"/>
      <c r="I88" s="242"/>
      <c r="J88" s="242" t="str">
        <f t="shared" si="15"/>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si="18"/>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IFERROR(AVERAGE(H90,N90,T90,Z90,AF90),"")</f>
        <v/>
      </c>
      <c r="AI90" s="255" t="str">
        <f>IFERROR(AVERAGE(D90,J90,P90,V90,AB90),"")</f>
        <v/>
      </c>
      <c r="AP90" s="197"/>
    </row>
    <row r="91" spans="1:42" ht="17.25" customHeight="1" x14ac:dyDescent="0.25">
      <c r="B91" s="247" t="str">
        <f>Référentiel!C82</f>
        <v>Expression orale</v>
      </c>
      <c r="D91" s="242" t="str">
        <f t="shared" si="18"/>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ref="AH91:AH102" si="24">IFERROR(AVERAGE(H91,N91,T91,Z91,AF91),"")</f>
        <v/>
      </c>
      <c r="AI91" s="255" t="str">
        <f t="shared" ref="AI91:AI104" si="25">IFERROR(AVERAGE(D91,J91,P91,V91,AB91),"")</f>
        <v/>
      </c>
      <c r="AP91" s="197"/>
    </row>
    <row r="92" spans="1:42" ht="18.75" customHeight="1" x14ac:dyDescent="0.25">
      <c r="B92" s="247" t="str">
        <f>Référentiel!C83</f>
        <v>Convivialité, ton</v>
      </c>
      <c r="D92" s="242" t="str">
        <f t="shared" si="18"/>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18"/>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18"/>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18"/>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18"/>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18"/>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18"/>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18"/>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18"/>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18"/>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18"/>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18"/>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IFERROR(AVERAGE(H103,N103,T103,Z103,AF103),"")</f>
        <v/>
      </c>
      <c r="AI103" s="255" t="str">
        <f t="shared" si="25"/>
        <v/>
      </c>
      <c r="AP103" s="197"/>
    </row>
    <row r="104" spans="1:42" ht="25.5" hidden="1" customHeight="1" x14ac:dyDescent="0.25">
      <c r="B104" s="247">
        <f>Référentiel!C93</f>
        <v>0</v>
      </c>
      <c r="D104" s="242" t="str">
        <f t="shared" si="18"/>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ref="AH104" si="26">IFERROR(AVERAGE(H104,N104,T104,Z104,AF104),"")</f>
        <v/>
      </c>
      <c r="AI104" s="255" t="str">
        <f t="shared" si="25"/>
        <v/>
      </c>
      <c r="AP104" s="197"/>
    </row>
    <row r="105" spans="1:42" ht="8.25" customHeight="1" x14ac:dyDescent="0.25">
      <c r="B105" s="268"/>
      <c r="D105" s="242" t="str">
        <f t="shared" si="18"/>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si="18"/>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IFERROR(AVERAGE(H107,N107,T107,Z107,AF107),"")</f>
        <v/>
      </c>
      <c r="AI107" s="255" t="str">
        <f>IFERROR(AVERAGE(D107,J107,P107,V107,AB107),"")</f>
        <v/>
      </c>
      <c r="AP107" s="197"/>
    </row>
    <row r="108" spans="1:42" ht="18" x14ac:dyDescent="0.25">
      <c r="B108" s="247" t="str">
        <f>Référentiel!C97</f>
        <v>Contre Appel</v>
      </c>
      <c r="D108" s="242" t="str">
        <f t="shared" si="18"/>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ref="AH108:AH119" si="28">IFERROR(AVERAGE(H108,N108,T108,Z108,AF108),"")</f>
        <v/>
      </c>
      <c r="AI108" s="255" t="str">
        <f t="shared" ref="AI108:AI121" si="29">IFERROR(AVERAGE(D108,J108,P108,V108,AB108),"")</f>
        <v/>
      </c>
      <c r="AP108" s="197"/>
    </row>
    <row r="109" spans="1:42" ht="18" x14ac:dyDescent="0.25">
      <c r="B109" s="247">
        <f>Référentiel!C98</f>
        <v>0</v>
      </c>
      <c r="D109" s="242" t="str">
        <f t="shared" si="18"/>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18"/>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18"/>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18"/>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18"/>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18"/>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18"/>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18"/>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18"/>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18"/>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18"/>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18"/>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IFERROR(AVERAGE(H120,N120,T120,Z120,AF120),"")</f>
        <v/>
      </c>
      <c r="AI120" s="255" t="str">
        <f t="shared" si="29"/>
        <v/>
      </c>
      <c r="AP120" s="197"/>
    </row>
    <row r="121" spans="1:42" ht="9.75" hidden="1" customHeight="1" x14ac:dyDescent="0.25">
      <c r="B121" s="247">
        <f>Référentiel!C111</f>
        <v>0</v>
      </c>
      <c r="D121" s="242" t="str">
        <f t="shared" si="18"/>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ref="AH121" si="30">IFERROR(AVERAGE(H121,N121,T121,Z121,AF121),"")</f>
        <v/>
      </c>
      <c r="AI121" s="255" t="str">
        <f t="shared" si="29"/>
        <v/>
      </c>
      <c r="AP121" s="197"/>
    </row>
    <row r="122" spans="1:42" ht="7.5" customHeight="1" x14ac:dyDescent="0.25">
      <c r="B122" s="268"/>
      <c r="D122" s="242" t="str">
        <f t="shared" si="18"/>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si="18"/>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IFERROR(AVERAGE(H124,N124,T124,Z124,AF124),"")</f>
        <v/>
      </c>
      <c r="AI124" s="255" t="str">
        <f>IFERROR(AVERAGE(D124,J124,P124,V124,AB124),"")</f>
        <v/>
      </c>
      <c r="AP124" s="197"/>
    </row>
    <row r="125" spans="1:42" ht="18" hidden="1" x14ac:dyDescent="0.25">
      <c r="B125" s="247">
        <f>Référentiel!C115</f>
        <v>0</v>
      </c>
      <c r="D125" s="242" t="str">
        <f t="shared" si="18"/>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ref="AH125:AH136" si="32">IFERROR(AVERAGE(H125,N125,T125,Z125,AF125),"")</f>
        <v/>
      </c>
      <c r="AI125" s="255" t="str">
        <f t="shared" ref="AI125:AI138" si="33">IFERROR(AVERAGE(D125,J125,P125,V125,AB125),"")</f>
        <v/>
      </c>
      <c r="AP125" s="197"/>
    </row>
    <row r="126" spans="1:42" ht="18" hidden="1" x14ac:dyDescent="0.25">
      <c r="B126" s="247">
        <f>Référentiel!C116</f>
        <v>0</v>
      </c>
      <c r="D126" s="242" t="str">
        <f t="shared" si="18"/>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18"/>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18"/>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18"/>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18"/>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18"/>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18"/>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18"/>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18"/>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18"/>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18"/>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18"/>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IFERROR(AVERAGE(H137,N137,T137,Z137,AF137),"")</f>
        <v/>
      </c>
      <c r="AI137" s="255" t="str">
        <f t="shared" si="33"/>
        <v/>
      </c>
      <c r="AP137" s="197"/>
    </row>
    <row r="138" spans="1:42" ht="18" hidden="1" x14ac:dyDescent="0.25">
      <c r="B138" s="247">
        <f>Référentiel!C128</f>
        <v>0</v>
      </c>
      <c r="D138" s="242" t="str">
        <f t="shared" si="18"/>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ref="AH138" si="34">IFERROR(AVERAGE(H138,N138,T138,Z138,AF138),"")</f>
        <v/>
      </c>
      <c r="AI138" s="255" t="str">
        <f t="shared" si="33"/>
        <v/>
      </c>
      <c r="AP138" s="197"/>
    </row>
    <row r="139" spans="1:42" ht="6.75" hidden="1" customHeight="1" x14ac:dyDescent="0.25">
      <c r="B139" s="268"/>
      <c r="D139" s="242" t="str">
        <f t="shared" si="18"/>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si="18"/>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IFERROR(AVERAGE(H141,N141,T141,Z141,AF141),"")</f>
        <v/>
      </c>
      <c r="AI141" s="255" t="str">
        <f>IFERROR(AVERAGE(D141,J141,P141,V141,AB141),"")</f>
        <v/>
      </c>
      <c r="AP141" s="197"/>
    </row>
    <row r="142" spans="1:42" ht="15.75" hidden="1" customHeight="1" x14ac:dyDescent="0.25">
      <c r="B142" s="247">
        <f>Référentiel!C132</f>
        <v>0</v>
      </c>
      <c r="D142" s="242" t="str">
        <f>IFERROR(H142/G142,"")</f>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ref="AH142:AH153" si="36">IFERROR(AVERAGE(H142,N142,T142,Z142,AF142),"")</f>
        <v/>
      </c>
      <c r="AI142" s="255" t="str">
        <f t="shared" ref="AI142:AI155" si="37">IFERROR(AVERAGE(D142,J142,P142,V142,AB142),"")</f>
        <v/>
      </c>
      <c r="AP142" s="197"/>
    </row>
    <row r="143" spans="1:42" ht="25.5" hidden="1" customHeight="1" x14ac:dyDescent="0.25">
      <c r="B143" s="247">
        <f>Référentiel!C133</f>
        <v>0</v>
      </c>
      <c r="D143" s="242" t="str">
        <f t="shared" si="18"/>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18"/>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18"/>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18"/>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18"/>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18"/>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18"/>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18"/>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ref="D151:D189" si="38">IFERROR(H151/G151,"")</f>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9">IFERROR(T151/S151,"")</f>
        <v/>
      </c>
      <c r="Q151" s="248"/>
      <c r="R151" s="249">
        <v>2</v>
      </c>
      <c r="S151" s="250">
        <f>IF(R151="NE","",Référentiel!I141)</f>
        <v>0</v>
      </c>
      <c r="T151" s="251" t="str">
        <f>IF(S192="NON","",IF(R151=F9,S151,IF(R151=#REF!,(S151/2),IF(R151=F11,0,IF(R151=F12,"",)))))</f>
        <v/>
      </c>
      <c r="U151" s="252"/>
      <c r="V151" s="242" t="str">
        <f t="shared" ref="V151:V189" si="40">IFERROR(Z151/Y151,"")</f>
        <v/>
      </c>
      <c r="W151" s="248"/>
      <c r="X151" s="249">
        <v>2</v>
      </c>
      <c r="Y151" s="250">
        <f>IF(X151="NE","",Référentiel!I141)</f>
        <v>0</v>
      </c>
      <c r="Z151" s="251" t="str">
        <f>IF(Y192="NON","",IF(X151=F9,Y151,IF(X151=#REF!,(Y151/2),IF(X151=F11,0,IF(X151=F12,"",)))))</f>
        <v/>
      </c>
      <c r="AA151" s="242"/>
      <c r="AB151" s="242" t="str">
        <f t="shared" ref="AB151:AB189" si="41">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8"/>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9"/>
        <v/>
      </c>
      <c r="Q152" s="248"/>
      <c r="R152" s="249">
        <v>2</v>
      </c>
      <c r="S152" s="250">
        <f>IF(R152="NE","",Référentiel!I142)</f>
        <v>0</v>
      </c>
      <c r="T152" s="251" t="str">
        <f>IF(S192="NON","",IF(R152=F9,S152,IF(R152=#REF!,(S152/2),IF(R152=F11,0,IF(R152=F12,"",)))))</f>
        <v/>
      </c>
      <c r="U152" s="252"/>
      <c r="V152" s="242" t="str">
        <f t="shared" si="40"/>
        <v/>
      </c>
      <c r="W152" s="248"/>
      <c r="X152" s="249">
        <v>2</v>
      </c>
      <c r="Y152" s="250">
        <f>IF(X152="NE","",Référentiel!I142)</f>
        <v>0</v>
      </c>
      <c r="Z152" s="251" t="str">
        <f>IF(Y192="NON","",IF(X152=F9,Y152,IF(X152=#REF!,(Y152/2),IF(X152=F11,0,IF(X152=F12,"",)))))</f>
        <v/>
      </c>
      <c r="AA152" s="242"/>
      <c r="AB152" s="242" t="str">
        <f t="shared" si="41"/>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8"/>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9"/>
        <v/>
      </c>
      <c r="Q153" s="248"/>
      <c r="R153" s="249">
        <v>2</v>
      </c>
      <c r="S153" s="250">
        <f>IF(R153="NE","",Référentiel!I143)</f>
        <v>0</v>
      </c>
      <c r="T153" s="251" t="str">
        <f>IF(S192="NON","",IF(R153=F9,S153,IF(R153=#REF!,(S153/2),IF(R153=F11,0,IF(R153=F12,"",)))))</f>
        <v/>
      </c>
      <c r="U153" s="252"/>
      <c r="V153" s="242" t="str">
        <f t="shared" si="40"/>
        <v/>
      </c>
      <c r="W153" s="248"/>
      <c r="X153" s="249">
        <v>2</v>
      </c>
      <c r="Y153" s="250">
        <f>IF(X153="NE","",Référentiel!I143)</f>
        <v>0</v>
      </c>
      <c r="Z153" s="251" t="str">
        <f>IF(Y192="NON","",IF(X153=F9,Y153,IF(X153=#REF!,(Y153/2),IF(X153=F11,0,IF(X153=F12,"",)))))</f>
        <v/>
      </c>
      <c r="AA153" s="242"/>
      <c r="AB153" s="242" t="str">
        <f t="shared" si="41"/>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8"/>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9"/>
        <v/>
      </c>
      <c r="Q154" s="248"/>
      <c r="R154" s="249">
        <v>2</v>
      </c>
      <c r="S154" s="250">
        <f>IF(R154="NE","",Référentiel!I144)</f>
        <v>0</v>
      </c>
      <c r="T154" s="251" t="str">
        <f>IF(S192="NON","",IF(R154=F9,S154,IF(R154=#REF!,(S154/2),IF(R154=F11,0,IF(R154=F12,"",)))))</f>
        <v/>
      </c>
      <c r="U154" s="252"/>
      <c r="V154" s="242" t="str">
        <f t="shared" si="40"/>
        <v/>
      </c>
      <c r="W154" s="248"/>
      <c r="X154" s="249">
        <v>2</v>
      </c>
      <c r="Y154" s="250">
        <f>IF(X154="NE","",Référentiel!I144)</f>
        <v>0</v>
      </c>
      <c r="Z154" s="251" t="str">
        <f>IF(Y192="NON","",IF(X154=F9,Y154,IF(X154=#REF!,(Y154/2),IF(X154=F11,0,IF(X154=F12,"",)))))</f>
        <v/>
      </c>
      <c r="AA154" s="242"/>
      <c r="AB154" s="242" t="str">
        <f t="shared" si="41"/>
        <v/>
      </c>
      <c r="AC154" s="248"/>
      <c r="AD154" s="249">
        <v>2</v>
      </c>
      <c r="AE154" s="250">
        <f>IF(AD154="NE","",Référentiel!I144)</f>
        <v>0</v>
      </c>
      <c r="AF154" s="251" t="str">
        <f>IF(AE192="NON","",IF(AD154=F9,AE154,IF(AD154=#REF!,(AE154/2),IF(AD154=F11,0,IF(AD154=F12,"",)))))</f>
        <v/>
      </c>
      <c r="AG154" s="253"/>
      <c r="AH154" s="254" t="str">
        <f>IFERROR(AVERAGE(H154,N154,T154,Z154,AF154),"")</f>
        <v/>
      </c>
      <c r="AI154" s="255" t="str">
        <f t="shared" si="37"/>
        <v/>
      </c>
      <c r="AP154" s="197"/>
    </row>
    <row r="155" spans="1:42" ht="23.25" hidden="1" customHeight="1" x14ac:dyDescent="0.25">
      <c r="B155" s="247">
        <f>Référentiel!C145</f>
        <v>0</v>
      </c>
      <c r="D155" s="242" t="str">
        <f t="shared" si="38"/>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9"/>
        <v/>
      </c>
      <c r="Q155" s="248"/>
      <c r="R155" s="249">
        <v>2</v>
      </c>
      <c r="S155" s="250">
        <f>IF(R155="NE","",Référentiel!I145)</f>
        <v>0</v>
      </c>
      <c r="T155" s="251" t="str">
        <f>IF(S192="NON","",IF(R155=F9,S155,IF(R155=#REF!,(S155/2),IF(R155=F11,0,IF(R155=F12,"",)))))</f>
        <v/>
      </c>
      <c r="U155" s="252"/>
      <c r="V155" s="242" t="str">
        <f t="shared" si="40"/>
        <v/>
      </c>
      <c r="W155" s="248"/>
      <c r="X155" s="249">
        <v>2</v>
      </c>
      <c r="Y155" s="250">
        <f>IF(X155="NE","",Référentiel!I145)</f>
        <v>0</v>
      </c>
      <c r="Z155" s="251" t="str">
        <f>IF(Y192="NON","",IF(X155=F9,Y155,IF(X155=#REF!,(Y155/2),IF(X155=F11,0,IF(X155=F12,"",)))))</f>
        <v/>
      </c>
      <c r="AA155" s="242"/>
      <c r="AB155" s="242" t="str">
        <f t="shared" si="41"/>
        <v/>
      </c>
      <c r="AC155" s="248"/>
      <c r="AD155" s="249">
        <v>2</v>
      </c>
      <c r="AE155" s="250">
        <f>IF(AD155="NE","",Référentiel!I145)</f>
        <v>0</v>
      </c>
      <c r="AF155" s="251" t="str">
        <f>IF(AE192="NON","",IF(AD155=F9,AE155,IF(AD155=#REF!,(AE155/2),IF(AD155=F11,0,IF(AD155=F12,"",)))))</f>
        <v/>
      </c>
      <c r="AG155" s="253"/>
      <c r="AH155" s="254" t="str">
        <f t="shared" ref="AH155" si="42">IFERROR(AVERAGE(H155,N155,T155,Z155,AF155),"")</f>
        <v/>
      </c>
      <c r="AI155" s="255" t="str">
        <f t="shared" si="37"/>
        <v/>
      </c>
      <c r="AP155" s="197"/>
    </row>
    <row r="156" spans="1:42" ht="6.75" hidden="1" customHeight="1" x14ac:dyDescent="0.25">
      <c r="B156" s="268"/>
      <c r="D156" s="242" t="str">
        <f t="shared" si="38"/>
        <v/>
      </c>
      <c r="E156" s="269"/>
      <c r="F156" s="270"/>
      <c r="G156" s="271"/>
      <c r="H156" s="272"/>
      <c r="I156" s="242"/>
      <c r="J156" s="242" t="str">
        <f t="shared" si="35"/>
        <v/>
      </c>
      <c r="K156" s="269"/>
      <c r="L156" s="270"/>
      <c r="M156" s="271"/>
      <c r="N156" s="272"/>
      <c r="O156" s="242"/>
      <c r="P156" s="242" t="str">
        <f t="shared" si="39"/>
        <v/>
      </c>
      <c r="Q156" s="269"/>
      <c r="R156" s="270"/>
      <c r="S156" s="271"/>
      <c r="T156" s="272"/>
      <c r="U156" s="252"/>
      <c r="V156" s="242" t="str">
        <f t="shared" si="40"/>
        <v/>
      </c>
      <c r="W156" s="269"/>
      <c r="X156" s="270"/>
      <c r="Y156" s="271"/>
      <c r="Z156" s="272"/>
      <c r="AA156" s="242"/>
      <c r="AB156" s="242" t="str">
        <f t="shared" si="41"/>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si="38"/>
        <v/>
      </c>
      <c r="E158" s="248"/>
      <c r="F158" s="249">
        <v>2</v>
      </c>
      <c r="G158" s="250">
        <f>IF(F158="NE","",Référentiel!I148)</f>
        <v>0</v>
      </c>
      <c r="H158" s="251" t="str">
        <f>IF(G192="NON","",IF(F158=F9,G158,IF(F158=#REF!,(G158/2),IF(F158=F11,0,IF(F158=F12,"",)))))</f>
        <v/>
      </c>
      <c r="I158" s="242"/>
      <c r="J158" s="242" t="str">
        <f t="shared" ref="J158:J173" si="43">IFERROR(N158/M158,"")</f>
        <v/>
      </c>
      <c r="K158" s="248"/>
      <c r="L158" s="249">
        <v>2</v>
      </c>
      <c r="M158" s="250">
        <f>IF(L158="NE","",Référentiel!I148)</f>
        <v>0</v>
      </c>
      <c r="N158" s="251" t="str">
        <f>IF(M192="NON","",IF(L158=F9,M158,IF(L158=#REF!,(M158/2),IF(L158=F11,0,IF(L158=F12,"",)))))</f>
        <v/>
      </c>
      <c r="O158" s="242"/>
      <c r="P158" s="242" t="str">
        <f t="shared" si="39"/>
        <v/>
      </c>
      <c r="Q158" s="248"/>
      <c r="R158" s="249">
        <v>2</v>
      </c>
      <c r="S158" s="250">
        <f>IF(R158="NE","",Référentiel!I148)</f>
        <v>0</v>
      </c>
      <c r="T158" s="251" t="str">
        <f>IF(S192="NON","",IF(R158=F9,S158,IF(R158=#REF!,(S158/2),IF(R158=F11,0,IF(R158=F12,"",)))))</f>
        <v/>
      </c>
      <c r="U158" s="252"/>
      <c r="V158" s="242" t="str">
        <f t="shared" si="40"/>
        <v/>
      </c>
      <c r="W158" s="248"/>
      <c r="X158" s="249">
        <v>2</v>
      </c>
      <c r="Y158" s="250">
        <f>IF(X158="NE","",Référentiel!I148)</f>
        <v>0</v>
      </c>
      <c r="Z158" s="251" t="str">
        <f>IF(Y192="NON","",IF(X158=F9,Y158,IF(X158=#REF!,(Y158/2),IF(X158=F11,0,IF(X158=F12,"",)))))</f>
        <v/>
      </c>
      <c r="AA158" s="242"/>
      <c r="AB158" s="242" t="str">
        <f t="shared" si="41"/>
        <v/>
      </c>
      <c r="AC158" s="248"/>
      <c r="AD158" s="249">
        <v>2</v>
      </c>
      <c r="AE158" s="250">
        <f>IF(AD158="NE","",Référentiel!I148)</f>
        <v>0</v>
      </c>
      <c r="AF158" s="251" t="str">
        <f>IF(AE192="NON","",IF(AD158=F9,AE158,IF(AD158=#REF!,(AE158/2),IF(AD158=F11,0,IF(AD158=F12,"",)))))</f>
        <v/>
      </c>
      <c r="AG158" s="253"/>
      <c r="AH158" s="254" t="str">
        <f>IFERROR(AVERAGE(H158,N158,T158,Z158,AF158),"")</f>
        <v/>
      </c>
      <c r="AI158" s="255" t="str">
        <f>IFERROR(AVERAGE(D158,J158,P158,V158,AB158),"")</f>
        <v/>
      </c>
      <c r="AP158" s="197"/>
    </row>
    <row r="159" spans="1:42" ht="18" hidden="1" x14ac:dyDescent="0.25">
      <c r="B159" s="247">
        <f>Référentiel!C149</f>
        <v>0</v>
      </c>
      <c r="D159" s="242" t="str">
        <f t="shared" si="38"/>
        <v/>
      </c>
      <c r="E159" s="248"/>
      <c r="F159" s="249">
        <v>2</v>
      </c>
      <c r="G159" s="250">
        <f>IF(F159="NE","",Référentiel!I149)</f>
        <v>0</v>
      </c>
      <c r="H159" s="251" t="str">
        <f>IF(G192="NON","",IF(F159=F9,G159,IF(F159=#REF!,(G159/2),IF(F159=F11,0,IF(F159=F12,"",)))))</f>
        <v/>
      </c>
      <c r="I159" s="242"/>
      <c r="J159" s="242" t="str">
        <f t="shared" si="43"/>
        <v/>
      </c>
      <c r="K159" s="248"/>
      <c r="L159" s="249">
        <v>2</v>
      </c>
      <c r="M159" s="250">
        <f>IF(L159="NE","",Référentiel!I149)</f>
        <v>0</v>
      </c>
      <c r="N159" s="251" t="str">
        <f>IF(M192="NON","",IF(L159=F9,M159,IF(L159=#REF!,(M159/2),IF(L159=F11,0,IF(L159=F12,"",)))))</f>
        <v/>
      </c>
      <c r="O159" s="242"/>
      <c r="P159" s="242" t="str">
        <f t="shared" si="39"/>
        <v/>
      </c>
      <c r="Q159" s="248"/>
      <c r="R159" s="249">
        <v>2</v>
      </c>
      <c r="S159" s="250">
        <f>IF(R159="NE","",Référentiel!I149)</f>
        <v>0</v>
      </c>
      <c r="T159" s="251" t="str">
        <f>IF(S192="NON","",IF(R159=F9,S159,IF(R159=#REF!,(S159/2),IF(R159=F11,0,IF(R159=F12,"",)))))</f>
        <v/>
      </c>
      <c r="U159" s="252"/>
      <c r="V159" s="242" t="str">
        <f t="shared" si="40"/>
        <v/>
      </c>
      <c r="W159" s="248"/>
      <c r="X159" s="249">
        <v>2</v>
      </c>
      <c r="Y159" s="250">
        <f>IF(X159="NE","",Référentiel!I149)</f>
        <v>0</v>
      </c>
      <c r="Z159" s="251" t="str">
        <f>IF(Y192="NON","",IF(X159=F9,Y159,IF(X159=#REF!,(Y159/2),IF(X159=F11,0,IF(X159=F12,"",)))))</f>
        <v/>
      </c>
      <c r="AA159" s="242"/>
      <c r="AB159" s="242" t="str">
        <f t="shared" si="41"/>
        <v/>
      </c>
      <c r="AC159" s="248"/>
      <c r="AD159" s="249">
        <v>2</v>
      </c>
      <c r="AE159" s="250">
        <f>IF(AD159="NE","",Référentiel!I149)</f>
        <v>0</v>
      </c>
      <c r="AF159" s="251" t="str">
        <f>IF(AE192="NON","",IF(AD159=F9,AE159,IF(AD159=#REF!,(AE159/2),IF(AD159=F11,0,IF(AD159=F12,"",)))))</f>
        <v/>
      </c>
      <c r="AG159" s="253"/>
      <c r="AH159" s="254" t="str">
        <f t="shared" ref="AH159:AH170" si="44">IFERROR(AVERAGE(H159,N159,T159,Z159,AF159),"")</f>
        <v/>
      </c>
      <c r="AI159" s="255" t="str">
        <f t="shared" ref="AI159:AI172" si="45">IFERROR(AVERAGE(D159,J159,P159,V159,AB159),"")</f>
        <v/>
      </c>
      <c r="AP159" s="197"/>
    </row>
    <row r="160" spans="1:42" ht="18" hidden="1" x14ac:dyDescent="0.25">
      <c r="B160" s="247">
        <f>Référentiel!C150</f>
        <v>0</v>
      </c>
      <c r="D160" s="242" t="str">
        <f t="shared" si="38"/>
        <v/>
      </c>
      <c r="E160" s="248"/>
      <c r="F160" s="249">
        <v>2</v>
      </c>
      <c r="G160" s="250">
        <f>IF(F160="NE","",Référentiel!I150)</f>
        <v>0</v>
      </c>
      <c r="H160" s="251" t="str">
        <f>IF(G192="NON","",IF(F160=F9,G160,IF(F160=#REF!,(G160/2),IF(F160=F11,0,IF(F160=F12,"",)))))</f>
        <v/>
      </c>
      <c r="I160" s="242"/>
      <c r="J160" s="242" t="str">
        <f t="shared" si="43"/>
        <v/>
      </c>
      <c r="K160" s="248"/>
      <c r="L160" s="249">
        <v>2</v>
      </c>
      <c r="M160" s="250">
        <f>IF(L160="NE","",Référentiel!I150)</f>
        <v>0</v>
      </c>
      <c r="N160" s="251" t="str">
        <f>IF(M192="NON","",IF(L160=F9,M160,IF(L160=#REF!,(M160/2),IF(L160=F11,0,IF(L160=F12,"",)))))</f>
        <v/>
      </c>
      <c r="O160" s="242"/>
      <c r="P160" s="242" t="str">
        <f t="shared" si="39"/>
        <v/>
      </c>
      <c r="Q160" s="248"/>
      <c r="R160" s="249">
        <v>2</v>
      </c>
      <c r="S160" s="250">
        <f>IF(R160="NE","",Référentiel!I150)</f>
        <v>0</v>
      </c>
      <c r="T160" s="251" t="str">
        <f>IF(S192="NON","",IF(R160=F9,S160,IF(R160=#REF!,(S160/2),IF(R160=F11,0,IF(R160=F12,"",)))))</f>
        <v/>
      </c>
      <c r="U160" s="252"/>
      <c r="V160" s="242" t="str">
        <f t="shared" si="40"/>
        <v/>
      </c>
      <c r="W160" s="248"/>
      <c r="X160" s="249">
        <v>2</v>
      </c>
      <c r="Y160" s="250">
        <f>IF(X160="NE","",Référentiel!I150)</f>
        <v>0</v>
      </c>
      <c r="Z160" s="251" t="str">
        <f>IF(Y192="NON","",IF(X160=F9,Y160,IF(X160=#REF!,(Y160/2),IF(X160=F11,0,IF(X160=F12,"",)))))</f>
        <v/>
      </c>
      <c r="AA160" s="242"/>
      <c r="AB160" s="242" t="str">
        <f t="shared" si="41"/>
        <v/>
      </c>
      <c r="AC160" s="248"/>
      <c r="AD160" s="249">
        <v>2</v>
      </c>
      <c r="AE160" s="250">
        <f>IF(AD160="NE","",Référentiel!I150)</f>
        <v>0</v>
      </c>
      <c r="AF160" s="251" t="str">
        <f>IF(AE192="NON","",IF(AD160=F9,AE160,IF(AD160=#REF!,(AE160/2),IF(AD160=F11,0,IF(AD160=F12,"",)))))</f>
        <v/>
      </c>
      <c r="AG160" s="253"/>
      <c r="AH160" s="254" t="str">
        <f t="shared" si="44"/>
        <v/>
      </c>
      <c r="AI160" s="255" t="str">
        <f t="shared" si="45"/>
        <v/>
      </c>
      <c r="AP160" s="197"/>
    </row>
    <row r="161" spans="1:42" ht="18" hidden="1" x14ac:dyDescent="0.25">
      <c r="B161" s="247">
        <f>Référentiel!C151</f>
        <v>0</v>
      </c>
      <c r="D161" s="242" t="str">
        <f t="shared" si="38"/>
        <v/>
      </c>
      <c r="E161" s="248"/>
      <c r="F161" s="249">
        <v>2</v>
      </c>
      <c r="G161" s="250">
        <f>IF(F161="NE","",Référentiel!I151)</f>
        <v>0</v>
      </c>
      <c r="H161" s="251" t="str">
        <f>IF(G192="NON","",IF(F161=F9,G161,IF(F161=#REF!,(G161/2),IF(F161=F11,0,IF(F161=F12,"",)))))</f>
        <v/>
      </c>
      <c r="I161" s="242"/>
      <c r="J161" s="242" t="str">
        <f t="shared" si="43"/>
        <v/>
      </c>
      <c r="K161" s="248"/>
      <c r="L161" s="249">
        <v>2</v>
      </c>
      <c r="M161" s="250">
        <f>IF(L161="NE","",Référentiel!I151)</f>
        <v>0</v>
      </c>
      <c r="N161" s="251" t="str">
        <f>IF(M192="NON","",IF(L161=F9,M161,IF(L161=#REF!,(M161/2),IF(L161=F11,0,IF(L161=F12,"",)))))</f>
        <v/>
      </c>
      <c r="O161" s="242"/>
      <c r="P161" s="242" t="str">
        <f t="shared" si="39"/>
        <v/>
      </c>
      <c r="Q161" s="248"/>
      <c r="R161" s="249">
        <v>2</v>
      </c>
      <c r="S161" s="250">
        <f>IF(R161="NE","",Référentiel!I151)</f>
        <v>0</v>
      </c>
      <c r="T161" s="251" t="str">
        <f>IF(S192="NON","",IF(R161=F9,S161,IF(R161=#REF!,(S161/2),IF(R161=F11,0,IF(R161=F12,"",)))))</f>
        <v/>
      </c>
      <c r="U161" s="252"/>
      <c r="V161" s="242" t="str">
        <f t="shared" si="40"/>
        <v/>
      </c>
      <c r="W161" s="248"/>
      <c r="X161" s="249">
        <v>2</v>
      </c>
      <c r="Y161" s="250">
        <f>IF(X161="NE","",Référentiel!I151)</f>
        <v>0</v>
      </c>
      <c r="Z161" s="251" t="str">
        <f>IF(Y192="NON","",IF(X161=F9,Y161,IF(X161=#REF!,(Y161/2),IF(X161=F11,0,IF(X161=F12,"",)))))</f>
        <v/>
      </c>
      <c r="AA161" s="242"/>
      <c r="AB161" s="242" t="str">
        <f t="shared" si="41"/>
        <v/>
      </c>
      <c r="AC161" s="248"/>
      <c r="AD161" s="249">
        <v>2</v>
      </c>
      <c r="AE161" s="250">
        <f>IF(AD161="NE","",Référentiel!I151)</f>
        <v>0</v>
      </c>
      <c r="AF161" s="251" t="str">
        <f>IF(AE192="NON","",IF(AD161=F9,AE161,IF(AD161=#REF!,(AE161/2),IF(AD161=F11,0,IF(AD161=F12,"",)))))</f>
        <v/>
      </c>
      <c r="AG161" s="253"/>
      <c r="AH161" s="254" t="str">
        <f t="shared" si="44"/>
        <v/>
      </c>
      <c r="AI161" s="255" t="str">
        <f t="shared" si="45"/>
        <v/>
      </c>
      <c r="AP161" s="197"/>
    </row>
    <row r="162" spans="1:42" ht="18" hidden="1" x14ac:dyDescent="0.25">
      <c r="B162" s="247">
        <f>Référentiel!C152</f>
        <v>0</v>
      </c>
      <c r="D162" s="242" t="str">
        <f t="shared" si="38"/>
        <v/>
      </c>
      <c r="E162" s="248"/>
      <c r="F162" s="249">
        <v>2</v>
      </c>
      <c r="G162" s="250">
        <f>IF(F162="NE","",Référentiel!I152)</f>
        <v>0</v>
      </c>
      <c r="H162" s="251" t="str">
        <f>IF(G192="NON","",IF(F162=F9,G162,IF(F162=#REF!,(G162/2),IF(F162=F11,0,IF(F162=F12,"",)))))</f>
        <v/>
      </c>
      <c r="I162" s="242"/>
      <c r="J162" s="242" t="str">
        <f t="shared" si="43"/>
        <v/>
      </c>
      <c r="K162" s="248"/>
      <c r="L162" s="249">
        <v>2</v>
      </c>
      <c r="M162" s="250">
        <f>IF(L162="NE","",Référentiel!I152)</f>
        <v>0</v>
      </c>
      <c r="N162" s="251" t="str">
        <f>IF(M192="NON","",IF(L162=F9,M162,IF(L162=#REF!,(M162/2),IF(L162=F11,0,IF(L162=F12,"",)))))</f>
        <v/>
      </c>
      <c r="O162" s="242"/>
      <c r="P162" s="242" t="str">
        <f t="shared" si="39"/>
        <v/>
      </c>
      <c r="Q162" s="248"/>
      <c r="R162" s="249">
        <v>2</v>
      </c>
      <c r="S162" s="250">
        <f>IF(R162="NE","",Référentiel!I152)</f>
        <v>0</v>
      </c>
      <c r="T162" s="251" t="str">
        <f>IF(S192="NON","",IF(R162=F9,S162,IF(R162=#REF!,(S162/2),IF(R162=F11,0,IF(R162=F12,"",)))))</f>
        <v/>
      </c>
      <c r="U162" s="252"/>
      <c r="V162" s="242" t="str">
        <f t="shared" si="40"/>
        <v/>
      </c>
      <c r="W162" s="248"/>
      <c r="X162" s="249">
        <v>2</v>
      </c>
      <c r="Y162" s="250">
        <f>IF(X162="NE","",Référentiel!I152)</f>
        <v>0</v>
      </c>
      <c r="Z162" s="251" t="str">
        <f>IF(Y192="NON","",IF(X162=F9,Y162,IF(X162=#REF!,(Y162/2),IF(X162=F11,0,IF(X162=F12,"",)))))</f>
        <v/>
      </c>
      <c r="AA162" s="242"/>
      <c r="AB162" s="242" t="str">
        <f t="shared" si="41"/>
        <v/>
      </c>
      <c r="AC162" s="248"/>
      <c r="AD162" s="249">
        <v>2</v>
      </c>
      <c r="AE162" s="250">
        <f>IF(AD162="NE","",Référentiel!I152)</f>
        <v>0</v>
      </c>
      <c r="AF162" s="251" t="str">
        <f>IF(AE192="NON","",IF(AD162=F9,AE162,IF(AD162=#REF!,(AE162/2),IF(AD162=F11,0,IF(AD162=F12,"",)))))</f>
        <v/>
      </c>
      <c r="AG162" s="253"/>
      <c r="AH162" s="254" t="str">
        <f t="shared" si="44"/>
        <v/>
      </c>
      <c r="AI162" s="255" t="str">
        <f t="shared" si="45"/>
        <v/>
      </c>
      <c r="AP162" s="197"/>
    </row>
    <row r="163" spans="1:42" ht="18" hidden="1" x14ac:dyDescent="0.25">
      <c r="B163" s="247">
        <f>Référentiel!C153</f>
        <v>0</v>
      </c>
      <c r="D163" s="242" t="str">
        <f t="shared" si="38"/>
        <v/>
      </c>
      <c r="E163" s="248"/>
      <c r="F163" s="249">
        <v>2</v>
      </c>
      <c r="G163" s="250">
        <f>IF(F163="NE","",Référentiel!I153)</f>
        <v>0</v>
      </c>
      <c r="H163" s="251" t="str">
        <f>IF(G192="NON","",IF(F163=F9,G163,IF(F163=#REF!,(G163/2),IF(F163=F11,0,IF(F163=F12,"",)))))</f>
        <v/>
      </c>
      <c r="I163" s="242"/>
      <c r="J163" s="242" t="str">
        <f t="shared" si="43"/>
        <v/>
      </c>
      <c r="K163" s="248"/>
      <c r="L163" s="249">
        <v>2</v>
      </c>
      <c r="M163" s="250">
        <f>IF(L163="NE","",Référentiel!I153)</f>
        <v>0</v>
      </c>
      <c r="N163" s="251" t="str">
        <f>IF(M192="NON","",IF(L163=F9,M163,IF(L163=#REF!,(M163/2),IF(L163=F11,0,IF(L163=F12,"",)))))</f>
        <v/>
      </c>
      <c r="O163" s="242"/>
      <c r="P163" s="242" t="str">
        <f t="shared" si="39"/>
        <v/>
      </c>
      <c r="Q163" s="248"/>
      <c r="R163" s="249">
        <v>2</v>
      </c>
      <c r="S163" s="250">
        <f>IF(R163="NE","",Référentiel!I153)</f>
        <v>0</v>
      </c>
      <c r="T163" s="251" t="str">
        <f>IF(S192="NON","",IF(R163=F9,S163,IF(R163=#REF!,(S163/2),IF(R163=F11,0,IF(R163=F12,"",)))))</f>
        <v/>
      </c>
      <c r="U163" s="252"/>
      <c r="V163" s="242" t="str">
        <f t="shared" si="40"/>
        <v/>
      </c>
      <c r="W163" s="248"/>
      <c r="X163" s="249">
        <v>2</v>
      </c>
      <c r="Y163" s="250">
        <f>IF(X163="NE","",Référentiel!I153)</f>
        <v>0</v>
      </c>
      <c r="Z163" s="251" t="str">
        <f>IF(Y192="NON","",IF(X163=F9,Y163,IF(X163=#REF!,(Y163/2),IF(X163=F11,0,IF(X163=F12,"",)))))</f>
        <v/>
      </c>
      <c r="AA163" s="242"/>
      <c r="AB163" s="242" t="str">
        <f t="shared" si="41"/>
        <v/>
      </c>
      <c r="AC163" s="248"/>
      <c r="AD163" s="249">
        <v>2</v>
      </c>
      <c r="AE163" s="250">
        <f>IF(AD163="NE","",Référentiel!I153)</f>
        <v>0</v>
      </c>
      <c r="AF163" s="251" t="str">
        <f>IF(AE192="NON","",IF(AD163=F9,AE163,IF(AD163=#REF!,(AE163/2),IF(AD163=F11,0,IF(AD163=F12,"",)))))</f>
        <v/>
      </c>
      <c r="AG163" s="253"/>
      <c r="AH163" s="254" t="str">
        <f t="shared" si="44"/>
        <v/>
      </c>
      <c r="AI163" s="255" t="str">
        <f t="shared" si="45"/>
        <v/>
      </c>
      <c r="AP163" s="197"/>
    </row>
    <row r="164" spans="1:42" ht="18" hidden="1" x14ac:dyDescent="0.25">
      <c r="B164" s="247">
        <f>Référentiel!C154</f>
        <v>0</v>
      </c>
      <c r="D164" s="242" t="str">
        <f t="shared" si="38"/>
        <v/>
      </c>
      <c r="E164" s="248"/>
      <c r="F164" s="249">
        <v>2</v>
      </c>
      <c r="G164" s="250">
        <f>IF(F164="NE","",Référentiel!I154)</f>
        <v>0</v>
      </c>
      <c r="H164" s="251" t="str">
        <f>IF(G192="NON","",IF(F164=F9,G164,IF(F164=#REF!,(G164/2),IF(F164=F11,0,IF(F164=F12,"",)))))</f>
        <v/>
      </c>
      <c r="I164" s="242"/>
      <c r="J164" s="242" t="str">
        <f t="shared" si="43"/>
        <v/>
      </c>
      <c r="K164" s="248"/>
      <c r="L164" s="249">
        <v>2</v>
      </c>
      <c r="M164" s="250">
        <f>IF(L164="NE","",Référentiel!I154)</f>
        <v>0</v>
      </c>
      <c r="N164" s="251" t="str">
        <f>IF(M192="NON","",IF(L164=F9,M164,IF(L164=#REF!,(M164/2),IF(L164=F11,0,IF(L164=F12,"",)))))</f>
        <v/>
      </c>
      <c r="O164" s="242"/>
      <c r="P164" s="242" t="str">
        <f t="shared" si="39"/>
        <v/>
      </c>
      <c r="Q164" s="248"/>
      <c r="R164" s="249">
        <v>2</v>
      </c>
      <c r="S164" s="250">
        <f>IF(R164="NE","",Référentiel!I154)</f>
        <v>0</v>
      </c>
      <c r="T164" s="251" t="str">
        <f>IF(S192="NON","",IF(R164=F9,S164,IF(R164=#REF!,(S164/2),IF(R164=F11,0,IF(R164=F12,"",)))))</f>
        <v/>
      </c>
      <c r="U164" s="252"/>
      <c r="V164" s="242" t="str">
        <f t="shared" si="40"/>
        <v/>
      </c>
      <c r="W164" s="248"/>
      <c r="X164" s="249">
        <v>2</v>
      </c>
      <c r="Y164" s="250">
        <f>IF(X164="NE","",Référentiel!I154)</f>
        <v>0</v>
      </c>
      <c r="Z164" s="251" t="str">
        <f>IF(Y192="NON","",IF(X164=F9,Y164,IF(X164=#REF!,(Y164/2),IF(X164=F11,0,IF(X164=F12,"",)))))</f>
        <v/>
      </c>
      <c r="AA164" s="242"/>
      <c r="AB164" s="242" t="str">
        <f t="shared" si="41"/>
        <v/>
      </c>
      <c r="AC164" s="248"/>
      <c r="AD164" s="249">
        <v>2</v>
      </c>
      <c r="AE164" s="250">
        <f>IF(AD164="NE","",Référentiel!I154)</f>
        <v>0</v>
      </c>
      <c r="AF164" s="251" t="str">
        <f>IF(AE192="NON","",IF(AD164=F9,AE164,IF(AD164=#REF!,(AE164/2),IF(AD164=F11,0,IF(AD164=F12,"",)))))</f>
        <v/>
      </c>
      <c r="AG164" s="253"/>
      <c r="AH164" s="254" t="str">
        <f t="shared" si="44"/>
        <v/>
      </c>
      <c r="AI164" s="255" t="str">
        <f t="shared" si="45"/>
        <v/>
      </c>
      <c r="AP164" s="197"/>
    </row>
    <row r="165" spans="1:42" ht="18" hidden="1" x14ac:dyDescent="0.25">
      <c r="B165" s="247">
        <f>Référentiel!C155</f>
        <v>0</v>
      </c>
      <c r="D165" s="242" t="str">
        <f t="shared" si="38"/>
        <v/>
      </c>
      <c r="E165" s="248"/>
      <c r="F165" s="249">
        <v>2</v>
      </c>
      <c r="G165" s="250">
        <f>IF(F165="NE","",Référentiel!I155)</f>
        <v>0</v>
      </c>
      <c r="H165" s="251" t="str">
        <f>IF(G192="NON","",IF(F165=F9,G165,IF(F165=#REF!,(G165/2),IF(F165=F11,0,IF(F165=F12,"",)))))</f>
        <v/>
      </c>
      <c r="I165" s="242"/>
      <c r="J165" s="242" t="str">
        <f t="shared" si="43"/>
        <v/>
      </c>
      <c r="K165" s="248"/>
      <c r="L165" s="249">
        <v>2</v>
      </c>
      <c r="M165" s="250">
        <f>IF(L165="NE","",Référentiel!I155)</f>
        <v>0</v>
      </c>
      <c r="N165" s="251" t="str">
        <f>IF(M192="NON","",IF(L165=F9,M165,IF(L165=#REF!,(M165/2),IF(L165=F11,0,IF(L165=F12,"",)))))</f>
        <v/>
      </c>
      <c r="O165" s="242"/>
      <c r="P165" s="242" t="str">
        <f t="shared" si="39"/>
        <v/>
      </c>
      <c r="Q165" s="248"/>
      <c r="R165" s="249">
        <v>2</v>
      </c>
      <c r="S165" s="250">
        <f>IF(R165="NE","",Référentiel!I155)</f>
        <v>0</v>
      </c>
      <c r="T165" s="251" t="str">
        <f>IF(S192="NON","",IF(R165=F9,S165,IF(R165=#REF!,(S165/2),IF(R165=F11,0,IF(R165=F12,"",)))))</f>
        <v/>
      </c>
      <c r="U165" s="252"/>
      <c r="V165" s="242" t="str">
        <f t="shared" si="40"/>
        <v/>
      </c>
      <c r="W165" s="248"/>
      <c r="X165" s="249">
        <v>2</v>
      </c>
      <c r="Y165" s="250">
        <f>IF(X165="NE","",Référentiel!I155)</f>
        <v>0</v>
      </c>
      <c r="Z165" s="251" t="str">
        <f>IF(Y192="NON","",IF(X165=F9,Y165,IF(X165=#REF!,(Y165/2),IF(X165=F11,0,IF(X165=F12,"",)))))</f>
        <v/>
      </c>
      <c r="AA165" s="242"/>
      <c r="AB165" s="242" t="str">
        <f t="shared" si="41"/>
        <v/>
      </c>
      <c r="AC165" s="248"/>
      <c r="AD165" s="249">
        <v>2</v>
      </c>
      <c r="AE165" s="250">
        <f>IF(AD165="NE","",Référentiel!I155)</f>
        <v>0</v>
      </c>
      <c r="AF165" s="251" t="str">
        <f>IF(AE192="NON","",IF(AD165=F9,AE165,IF(AD165=#REF!,(AE165/2),IF(AD165=F11,0,IF(AD165=F12,"",)))))</f>
        <v/>
      </c>
      <c r="AG165" s="253"/>
      <c r="AH165" s="254" t="str">
        <f t="shared" si="44"/>
        <v/>
      </c>
      <c r="AI165" s="255" t="str">
        <f>IFERROR(AVERAGE(D165,J165,P165,V165,AB165),"")</f>
        <v/>
      </c>
      <c r="AP165" s="197"/>
    </row>
    <row r="166" spans="1:42" ht="18" hidden="1" x14ac:dyDescent="0.25">
      <c r="B166" s="247">
        <f>Référentiel!C156</f>
        <v>0</v>
      </c>
      <c r="D166" s="242" t="str">
        <f t="shared" si="38"/>
        <v/>
      </c>
      <c r="E166" s="248"/>
      <c r="F166" s="249">
        <v>2</v>
      </c>
      <c r="G166" s="250">
        <f>IF(F166="NE","",Référentiel!I156)</f>
        <v>0</v>
      </c>
      <c r="H166" s="251" t="str">
        <f>IF(G192="NON","",IF(F166=F9,G166,IF(F166=#REF!,(G166/2),IF(F166=F11,0,IF(F166=F12,"",)))))</f>
        <v/>
      </c>
      <c r="I166" s="242"/>
      <c r="J166" s="242" t="str">
        <f t="shared" si="43"/>
        <v/>
      </c>
      <c r="K166" s="248"/>
      <c r="L166" s="249">
        <v>2</v>
      </c>
      <c r="M166" s="250">
        <f>IF(L166="NE","",Référentiel!I156)</f>
        <v>0</v>
      </c>
      <c r="N166" s="251" t="str">
        <f>IF(M192="NON","",IF(L166=F9,M166,IF(L166=#REF!,(M166/2),IF(L166=F11,0,IF(L166=F12,"",)))))</f>
        <v/>
      </c>
      <c r="O166" s="242"/>
      <c r="P166" s="242" t="str">
        <f t="shared" si="39"/>
        <v/>
      </c>
      <c r="Q166" s="248"/>
      <c r="R166" s="249">
        <v>2</v>
      </c>
      <c r="S166" s="250">
        <f>IF(R166="NE","",Référentiel!I156)</f>
        <v>0</v>
      </c>
      <c r="T166" s="251" t="str">
        <f>IF(S192="NON","",IF(R166=F9,S166,IF(R166=#REF!,(S166/2),IF(R166=F11,0,IF(R166=F12,"",)))))</f>
        <v/>
      </c>
      <c r="U166" s="252"/>
      <c r="V166" s="242" t="str">
        <f t="shared" si="40"/>
        <v/>
      </c>
      <c r="W166" s="248"/>
      <c r="X166" s="249">
        <v>2</v>
      </c>
      <c r="Y166" s="250">
        <f>IF(X166="NE","",Référentiel!I156)</f>
        <v>0</v>
      </c>
      <c r="Z166" s="251" t="str">
        <f>IF(Y192="NON","",IF(X166=F9,Y166,IF(X166=#REF!,(Y166/2),IF(X166=F11,0,IF(X166=F12,"",)))))</f>
        <v/>
      </c>
      <c r="AA166" s="242"/>
      <c r="AB166" s="242" t="str">
        <f t="shared" si="41"/>
        <v/>
      </c>
      <c r="AC166" s="248"/>
      <c r="AD166" s="249">
        <v>2</v>
      </c>
      <c r="AE166" s="250">
        <f>IF(AD166="NE","",Référentiel!I156)</f>
        <v>0</v>
      </c>
      <c r="AF166" s="251" t="str">
        <f>IF(AE192="NON","",IF(AD166=F9,AE166,IF(AD166=#REF!,(AE166/2),IF(AD166=F11,0,IF(AD166=F12,"",)))))</f>
        <v/>
      </c>
      <c r="AG166" s="253"/>
      <c r="AH166" s="254" t="str">
        <f t="shared" si="44"/>
        <v/>
      </c>
      <c r="AI166" s="255" t="str">
        <f t="shared" si="45"/>
        <v/>
      </c>
      <c r="AP166" s="197"/>
    </row>
    <row r="167" spans="1:42" ht="18" hidden="1" x14ac:dyDescent="0.25">
      <c r="B167" s="247">
        <f>Référentiel!C157</f>
        <v>0</v>
      </c>
      <c r="D167" s="242" t="str">
        <f t="shared" si="38"/>
        <v/>
      </c>
      <c r="E167" s="248"/>
      <c r="F167" s="249">
        <v>2</v>
      </c>
      <c r="G167" s="250">
        <f>IF(F167="NE","",Référentiel!I157)</f>
        <v>0</v>
      </c>
      <c r="H167" s="251" t="str">
        <f>IF(G192="NON","",IF(F167=F9,G167,IF(F167=#REF!,(G167/2),IF(F167=F11,0,IF(F167=F12,"",)))))</f>
        <v/>
      </c>
      <c r="I167" s="242"/>
      <c r="J167" s="242" t="str">
        <f t="shared" si="43"/>
        <v/>
      </c>
      <c r="K167" s="248"/>
      <c r="L167" s="249">
        <v>2</v>
      </c>
      <c r="M167" s="250">
        <f>IF(L167="NE","",Référentiel!I157)</f>
        <v>0</v>
      </c>
      <c r="N167" s="251" t="str">
        <f>IF(M192="NON","",IF(L167=F9,M167,IF(L167=#REF!,(M167/2),IF(L167=F11,0,IF(L167=F12,"",)))))</f>
        <v/>
      </c>
      <c r="O167" s="242"/>
      <c r="P167" s="242" t="str">
        <f t="shared" si="39"/>
        <v/>
      </c>
      <c r="Q167" s="248"/>
      <c r="R167" s="249">
        <v>2</v>
      </c>
      <c r="S167" s="250">
        <f>IF(R167="NE","",Référentiel!I157)</f>
        <v>0</v>
      </c>
      <c r="T167" s="251" t="str">
        <f>IF(S192="NON","",IF(R167=F9,S167,IF(R167=#REF!,(S167/2),IF(R167=F11,0,IF(R167=F12,"",)))))</f>
        <v/>
      </c>
      <c r="U167" s="252"/>
      <c r="V167" s="242" t="str">
        <f t="shared" si="40"/>
        <v/>
      </c>
      <c r="W167" s="248"/>
      <c r="X167" s="249">
        <v>2</v>
      </c>
      <c r="Y167" s="250">
        <f>IF(X167="NE","",Référentiel!I157)</f>
        <v>0</v>
      </c>
      <c r="Z167" s="251" t="str">
        <f>IF(Y192="NON","",IF(X167=F9,Y167,IF(X167=#REF!,(Y167/2),IF(X167=F11,0,IF(X167=F12,"",)))))</f>
        <v/>
      </c>
      <c r="AA167" s="242"/>
      <c r="AB167" s="242" t="str">
        <f t="shared" si="41"/>
        <v/>
      </c>
      <c r="AC167" s="248"/>
      <c r="AD167" s="249">
        <v>2</v>
      </c>
      <c r="AE167" s="250">
        <f>IF(AD167="NE","",Référentiel!I157)</f>
        <v>0</v>
      </c>
      <c r="AF167" s="251" t="str">
        <f>IF(AE192="NON","",IF(AD167=F9,AE167,IF(AD167=#REF!,(AE167/2),IF(AD167=F11,0,IF(AD167=F12,"",)))))</f>
        <v/>
      </c>
      <c r="AG167" s="253"/>
      <c r="AH167" s="254" t="str">
        <f t="shared" si="44"/>
        <v/>
      </c>
      <c r="AI167" s="255" t="str">
        <f t="shared" si="45"/>
        <v/>
      </c>
      <c r="AP167" s="197"/>
    </row>
    <row r="168" spans="1:42" ht="18" hidden="1" x14ac:dyDescent="0.25">
      <c r="B168" s="247">
        <f>Référentiel!C158</f>
        <v>0</v>
      </c>
      <c r="D168" s="242" t="str">
        <f t="shared" si="38"/>
        <v/>
      </c>
      <c r="E168" s="248"/>
      <c r="F168" s="249">
        <v>2</v>
      </c>
      <c r="G168" s="250">
        <f>IF(F168="NE","",Référentiel!I158)</f>
        <v>0</v>
      </c>
      <c r="H168" s="251" t="str">
        <f>IF(G192="NON","",IF(F168=F9,G168,IF(F168=#REF!,(G168/2),IF(F168=F11,0,IF(F168=F12,"",)))))</f>
        <v/>
      </c>
      <c r="I168" s="242"/>
      <c r="J168" s="242" t="str">
        <f t="shared" si="43"/>
        <v/>
      </c>
      <c r="K168" s="248"/>
      <c r="L168" s="249">
        <v>2</v>
      </c>
      <c r="M168" s="250">
        <f>IF(L168="NE","",Référentiel!I158)</f>
        <v>0</v>
      </c>
      <c r="N168" s="251" t="str">
        <f>IF(M192="NON","",IF(L168=F9,M168,IF(L168=#REF!,(M168/2),IF(L168=F11,0,IF(L168=F12,"",)))))</f>
        <v/>
      </c>
      <c r="O168" s="242"/>
      <c r="P168" s="242" t="str">
        <f t="shared" si="39"/>
        <v/>
      </c>
      <c r="Q168" s="248"/>
      <c r="R168" s="249">
        <v>2</v>
      </c>
      <c r="S168" s="250">
        <f>IF(R168="NE","",Référentiel!I158)</f>
        <v>0</v>
      </c>
      <c r="T168" s="251" t="str">
        <f>IF(S192="NON","",IF(R168=F9,S168,IF(R168=#REF!,(S168/2),IF(R168=F11,0,IF(R168=F12,"",)))))</f>
        <v/>
      </c>
      <c r="U168" s="252"/>
      <c r="V168" s="242" t="str">
        <f t="shared" si="40"/>
        <v/>
      </c>
      <c r="W168" s="248"/>
      <c r="X168" s="249">
        <v>2</v>
      </c>
      <c r="Y168" s="250">
        <f>IF(X168="NE","",Référentiel!I158)</f>
        <v>0</v>
      </c>
      <c r="Z168" s="251" t="str">
        <f>IF(Y192="NON","",IF(X168=F9,Y168,IF(X168=#REF!,(Y168/2),IF(X168=F11,0,IF(X168=F12,"",)))))</f>
        <v/>
      </c>
      <c r="AA168" s="242"/>
      <c r="AB168" s="242" t="str">
        <f t="shared" si="41"/>
        <v/>
      </c>
      <c r="AC168" s="248"/>
      <c r="AD168" s="249">
        <v>2</v>
      </c>
      <c r="AE168" s="250">
        <f>IF(AD168="NE","",Référentiel!I158)</f>
        <v>0</v>
      </c>
      <c r="AF168" s="251" t="str">
        <f>IF(AE192="NON","",IF(AD168=F9,AE168,IF(AD168=#REF!,(AE168/2),IF(AD168=F11,0,IF(AD168=F12,"",)))))</f>
        <v/>
      </c>
      <c r="AG168" s="253"/>
      <c r="AH168" s="254" t="str">
        <f t="shared" si="44"/>
        <v/>
      </c>
      <c r="AI168" s="255" t="str">
        <f t="shared" si="45"/>
        <v/>
      </c>
      <c r="AP168" s="197"/>
    </row>
    <row r="169" spans="1:42" ht="18" hidden="1" x14ac:dyDescent="0.25">
      <c r="B169" s="247">
        <f>Référentiel!C159</f>
        <v>0</v>
      </c>
      <c r="D169" s="242" t="str">
        <f t="shared" si="38"/>
        <v/>
      </c>
      <c r="E169" s="248"/>
      <c r="F169" s="249">
        <v>2</v>
      </c>
      <c r="G169" s="250">
        <f>IF(F169="NE","",Référentiel!I159)</f>
        <v>0</v>
      </c>
      <c r="H169" s="251" t="str">
        <f>IF(G192="NON","",IF(F169=F9,G169,IF(F169=#REF!,(G169/2),IF(F169=F11,0,IF(F169=F12,"",)))))</f>
        <v/>
      </c>
      <c r="I169" s="242"/>
      <c r="J169" s="242" t="str">
        <f t="shared" si="43"/>
        <v/>
      </c>
      <c r="K169" s="248"/>
      <c r="L169" s="249">
        <v>2</v>
      </c>
      <c r="M169" s="250">
        <f>IF(L169="NE","",Référentiel!I159)</f>
        <v>0</v>
      </c>
      <c r="N169" s="251" t="str">
        <f>IF(M192="NON","",IF(L169=F9,M169,IF(L169=#REF!,(M169/2),IF(L169=F11,0,IF(L169=F12,"",)))))</f>
        <v/>
      </c>
      <c r="O169" s="242"/>
      <c r="P169" s="242" t="str">
        <f t="shared" si="39"/>
        <v/>
      </c>
      <c r="Q169" s="248"/>
      <c r="R169" s="249">
        <v>2</v>
      </c>
      <c r="S169" s="250">
        <f>IF(R169="NE","",Référentiel!I159)</f>
        <v>0</v>
      </c>
      <c r="T169" s="251" t="str">
        <f>IF(S192="NON","",IF(R169=F9,S169,IF(R169=#REF!,(S169/2),IF(R169=F11,0,IF(R169=F12,"",)))))</f>
        <v/>
      </c>
      <c r="U169" s="252"/>
      <c r="V169" s="242" t="str">
        <f t="shared" si="40"/>
        <v/>
      </c>
      <c r="W169" s="248"/>
      <c r="X169" s="249">
        <v>2</v>
      </c>
      <c r="Y169" s="250">
        <f>IF(X169="NE","",Référentiel!I159)</f>
        <v>0</v>
      </c>
      <c r="Z169" s="251" t="str">
        <f>IF(Y192="NON","",IF(X169=F9,Y169,IF(X169=#REF!,(Y169/2),IF(X169=F11,0,IF(X169=F12,"",)))))</f>
        <v/>
      </c>
      <c r="AA169" s="242"/>
      <c r="AB169" s="242" t="str">
        <f t="shared" si="41"/>
        <v/>
      </c>
      <c r="AC169" s="248"/>
      <c r="AD169" s="249">
        <v>2</v>
      </c>
      <c r="AE169" s="250">
        <f>IF(AD169="NE","",Référentiel!I159)</f>
        <v>0</v>
      </c>
      <c r="AF169" s="251" t="str">
        <f>IF(AE192="NON","",IF(AD169=F9,AE169,IF(AD169=#REF!,(AE169/2),IF(AD169=F11,0,IF(AD169=F12,"",)))))</f>
        <v/>
      </c>
      <c r="AG169" s="253"/>
      <c r="AH169" s="254" t="str">
        <f t="shared" si="44"/>
        <v/>
      </c>
      <c r="AI169" s="255" t="str">
        <f t="shared" si="45"/>
        <v/>
      </c>
      <c r="AP169" s="197"/>
    </row>
    <row r="170" spans="1:42" ht="18" hidden="1" x14ac:dyDescent="0.25">
      <c r="B170" s="247">
        <f>Référentiel!C160</f>
        <v>0</v>
      </c>
      <c r="D170" s="242" t="str">
        <f t="shared" si="38"/>
        <v/>
      </c>
      <c r="E170" s="248"/>
      <c r="F170" s="249">
        <v>2</v>
      </c>
      <c r="G170" s="250">
        <f>IF(F170="NE","",Référentiel!I160)</f>
        <v>0</v>
      </c>
      <c r="H170" s="251" t="str">
        <f>IF(G192="NON","",IF(F170=F9,G170,IF(F170=#REF!,(G170/2),IF(F170=F11,0,IF(F170=F12,"",)))))</f>
        <v/>
      </c>
      <c r="I170" s="242"/>
      <c r="J170" s="242" t="str">
        <f t="shared" si="43"/>
        <v/>
      </c>
      <c r="K170" s="248"/>
      <c r="L170" s="249">
        <v>2</v>
      </c>
      <c r="M170" s="250">
        <f>IF(L170="NE","",Référentiel!I160)</f>
        <v>0</v>
      </c>
      <c r="N170" s="251" t="str">
        <f>IF(M192="NON","",IF(L170=F9,M170,IF(L170=#REF!,(M170/2),IF(L170=F11,0,IF(L170=F12,"",)))))</f>
        <v/>
      </c>
      <c r="O170" s="242"/>
      <c r="P170" s="242" t="str">
        <f t="shared" si="39"/>
        <v/>
      </c>
      <c r="Q170" s="248"/>
      <c r="R170" s="249">
        <v>2</v>
      </c>
      <c r="S170" s="250">
        <f>IF(R170="NE","",Référentiel!I160)</f>
        <v>0</v>
      </c>
      <c r="T170" s="251" t="str">
        <f>IF(S192="NON","",IF(R170=F9,S170,IF(R170=#REF!,(S170/2),IF(R170=F11,0,IF(R170=F12,"",)))))</f>
        <v/>
      </c>
      <c r="U170" s="252"/>
      <c r="V170" s="242" t="str">
        <f t="shared" si="40"/>
        <v/>
      </c>
      <c r="W170" s="248"/>
      <c r="X170" s="249">
        <v>2</v>
      </c>
      <c r="Y170" s="250">
        <f>IF(X170="NE","",Référentiel!I160)</f>
        <v>0</v>
      </c>
      <c r="Z170" s="251" t="str">
        <f>IF(Y192="NON","",IF(X170=F9,Y170,IF(X170=#REF!,(Y170/2),IF(X170=F11,0,IF(X170=F12,"",)))))</f>
        <v/>
      </c>
      <c r="AA170" s="242"/>
      <c r="AB170" s="242" t="str">
        <f t="shared" si="41"/>
        <v/>
      </c>
      <c r="AC170" s="248"/>
      <c r="AD170" s="249">
        <v>2</v>
      </c>
      <c r="AE170" s="250">
        <f>IF(AD170="NE","",Référentiel!I160)</f>
        <v>0</v>
      </c>
      <c r="AF170" s="251" t="str">
        <f>IF(AE192="NON","",IF(AD170=F9,AE170,IF(AD170=#REF!,(AE170/2),IF(AD170=F11,0,IF(AD170=F12,"",)))))</f>
        <v/>
      </c>
      <c r="AG170" s="253"/>
      <c r="AH170" s="254" t="str">
        <f t="shared" si="44"/>
        <v/>
      </c>
      <c r="AI170" s="255" t="str">
        <f t="shared" si="45"/>
        <v/>
      </c>
      <c r="AP170" s="197"/>
    </row>
    <row r="171" spans="1:42" ht="18" hidden="1" x14ac:dyDescent="0.25">
      <c r="B171" s="247">
        <f>Référentiel!C161</f>
        <v>0</v>
      </c>
      <c r="D171" s="242" t="str">
        <f t="shared" si="38"/>
        <v/>
      </c>
      <c r="E171" s="248"/>
      <c r="F171" s="249">
        <v>2</v>
      </c>
      <c r="G171" s="250">
        <f>IF(F171="NE","",Référentiel!I161)</f>
        <v>0</v>
      </c>
      <c r="H171" s="251" t="str">
        <f>IF(G192="NON","",IF(F171=F9,G171,IF(F171=#REF!,(G171/2),IF(F171=F11,0,IF(F171=F12,"",)))))</f>
        <v/>
      </c>
      <c r="I171" s="242"/>
      <c r="J171" s="242" t="str">
        <f t="shared" si="43"/>
        <v/>
      </c>
      <c r="K171" s="248"/>
      <c r="L171" s="249">
        <v>2</v>
      </c>
      <c r="M171" s="250">
        <f>IF(L171="NE","",Référentiel!I161)</f>
        <v>0</v>
      </c>
      <c r="N171" s="251" t="str">
        <f>IF(M192="NON","",IF(L171=F9,M171,IF(L171=#REF!,(M171/2),IF(L171=F11,0,IF(L171=F12,"",)))))</f>
        <v/>
      </c>
      <c r="O171" s="242"/>
      <c r="P171" s="242" t="str">
        <f t="shared" si="39"/>
        <v/>
      </c>
      <c r="Q171" s="248"/>
      <c r="R171" s="249">
        <v>2</v>
      </c>
      <c r="S171" s="250">
        <f>IF(R171="NE","",Référentiel!I161)</f>
        <v>0</v>
      </c>
      <c r="T171" s="251" t="str">
        <f>IF(S192="NON","",IF(R171=F9,S171,IF(R171=#REF!,(S171/2),IF(R171=F11,0,IF(R171=F12,"",)))))</f>
        <v/>
      </c>
      <c r="U171" s="252"/>
      <c r="V171" s="242" t="str">
        <f t="shared" si="40"/>
        <v/>
      </c>
      <c r="W171" s="248"/>
      <c r="X171" s="249">
        <v>2</v>
      </c>
      <c r="Y171" s="250">
        <f>IF(X171="NE","",Référentiel!I161)</f>
        <v>0</v>
      </c>
      <c r="Z171" s="251" t="str">
        <f>IF(Y192="NON","",IF(X171=F9,Y171,IF(X171=#REF!,(Y171/2),IF(X171=F11,0,IF(X171=F12,"",)))))</f>
        <v/>
      </c>
      <c r="AA171" s="242"/>
      <c r="AB171" s="242" t="str">
        <f t="shared" si="41"/>
        <v/>
      </c>
      <c r="AC171" s="248"/>
      <c r="AD171" s="249">
        <v>2</v>
      </c>
      <c r="AE171" s="250">
        <f>IF(AD171="NE","",Référentiel!I161)</f>
        <v>0</v>
      </c>
      <c r="AF171" s="251" t="str">
        <f>IF(AE192="NON","",IF(AD171=F9,AE171,IF(AD171=#REF!,(AE171/2),IF(AD171=F11,0,IF(AD171=F12,"",)))))</f>
        <v/>
      </c>
      <c r="AG171" s="253"/>
      <c r="AH171" s="254" t="str">
        <f>IFERROR(AVERAGE(H171,N171,T171,Z171,AF171),"")</f>
        <v/>
      </c>
      <c r="AI171" s="255" t="str">
        <f t="shared" si="45"/>
        <v/>
      </c>
      <c r="AP171" s="197"/>
    </row>
    <row r="172" spans="1:42" ht="20.45" hidden="1" customHeight="1" x14ac:dyDescent="0.25">
      <c r="B172" s="247">
        <f>Référentiel!C162</f>
        <v>0</v>
      </c>
      <c r="D172" s="242" t="str">
        <f t="shared" si="38"/>
        <v/>
      </c>
      <c r="E172" s="248"/>
      <c r="F172" s="249">
        <v>2</v>
      </c>
      <c r="G172" s="250">
        <f>IF(F172="NE","",Référentiel!I162)</f>
        <v>0</v>
      </c>
      <c r="H172" s="251" t="str">
        <f>IF(G192="NON","",IF(F172=F9,G172,IF(F172=#REF!,(G172/2),IF(F172=F11,0,IF(F172=F12,"",)))))</f>
        <v/>
      </c>
      <c r="I172" s="242"/>
      <c r="J172" s="242" t="str">
        <f t="shared" si="43"/>
        <v/>
      </c>
      <c r="K172" s="248"/>
      <c r="L172" s="249">
        <v>2</v>
      </c>
      <c r="M172" s="250">
        <f>IF(L172="NE","",Référentiel!I162)</f>
        <v>0</v>
      </c>
      <c r="N172" s="251" t="str">
        <f>IF(M192="NON","",IF(L172=F9,M172,IF(L172=#REF!,(M172/2),IF(L172=F11,0,IF(L172=F12,"",)))))</f>
        <v/>
      </c>
      <c r="O172" s="242"/>
      <c r="P172" s="242" t="str">
        <f t="shared" si="39"/>
        <v/>
      </c>
      <c r="Q172" s="248"/>
      <c r="R172" s="249">
        <v>2</v>
      </c>
      <c r="S172" s="250">
        <f>IF(R172="NE","",Référentiel!I162)</f>
        <v>0</v>
      </c>
      <c r="T172" s="251" t="str">
        <f>IF(S192="NON","",IF(R172=F9,S172,IF(R172=#REF!,(S172/2),IF(R172=F11,0,IF(R172=F12,"",)))))</f>
        <v/>
      </c>
      <c r="U172" s="252"/>
      <c r="V172" s="242" t="str">
        <f t="shared" si="40"/>
        <v/>
      </c>
      <c r="W172" s="248"/>
      <c r="X172" s="249">
        <v>2</v>
      </c>
      <c r="Y172" s="250">
        <f>IF(X172="NE","",Référentiel!I162)</f>
        <v>0</v>
      </c>
      <c r="Z172" s="251" t="str">
        <f>IF(Y192="NON","",IF(X172=F9,Y172,IF(X172=#REF!,(Y172/2),IF(X172=F11,0,IF(X172=F12,"",)))))</f>
        <v/>
      </c>
      <c r="AA172" s="242"/>
      <c r="AB172" s="242" t="str">
        <f t="shared" si="41"/>
        <v/>
      </c>
      <c r="AC172" s="248"/>
      <c r="AD172" s="249">
        <v>2</v>
      </c>
      <c r="AE172" s="250">
        <f>IF(AD172="NE","",Référentiel!I162)</f>
        <v>0</v>
      </c>
      <c r="AF172" s="251" t="str">
        <f>IF(AE192="NON","",IF(AD172=F9,AE172,IF(AD172=#REF!,(AE172/2),IF(AD172=F11,0,IF(AD172=F12,"",)))))</f>
        <v/>
      </c>
      <c r="AG172" s="253"/>
      <c r="AH172" s="254" t="str">
        <f t="shared" ref="AH172" si="46">IFERROR(AVERAGE(H172,N172,T172,Z172,AF172),"")</f>
        <v/>
      </c>
      <c r="AI172" s="255" t="str">
        <f t="shared" si="45"/>
        <v/>
      </c>
      <c r="AP172" s="197"/>
    </row>
    <row r="173" spans="1:42" ht="7.5" hidden="1" customHeight="1" x14ac:dyDescent="0.25">
      <c r="D173" s="242" t="str">
        <f t="shared" si="38"/>
        <v/>
      </c>
      <c r="E173" s="269"/>
      <c r="F173" s="270"/>
      <c r="G173" s="272"/>
      <c r="H173" s="272"/>
      <c r="I173" s="242"/>
      <c r="J173" s="242" t="str">
        <f t="shared" si="43"/>
        <v/>
      </c>
      <c r="K173" s="269"/>
      <c r="L173" s="270"/>
      <c r="M173" s="272"/>
      <c r="N173" s="272"/>
      <c r="O173" s="242"/>
      <c r="P173" s="242" t="str">
        <f t="shared" si="39"/>
        <v/>
      </c>
      <c r="Q173" s="269"/>
      <c r="R173" s="270"/>
      <c r="S173" s="272"/>
      <c r="T173" s="272"/>
      <c r="U173" s="252"/>
      <c r="V173" s="242" t="str">
        <f t="shared" si="40"/>
        <v/>
      </c>
      <c r="W173" s="269"/>
      <c r="X173" s="270"/>
      <c r="Y173" s="272"/>
      <c r="Z173" s="272"/>
      <c r="AA173" s="242"/>
      <c r="AB173" s="242" t="str">
        <f t="shared" si="41"/>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si="38"/>
        <v/>
      </c>
      <c r="E175" s="248"/>
      <c r="F175" s="249">
        <v>2</v>
      </c>
      <c r="G175" s="250">
        <f>IF(F175="NE","",Référentiel!I165)</f>
        <v>0</v>
      </c>
      <c r="H175" s="251" t="str">
        <f>IF(G192="NON","",IF(F175=F9,G175,IF(F175=#REF!,(G175/2),IF(F175=F11,0,IF(F175=F12,"",)))))</f>
        <v/>
      </c>
      <c r="I175" s="242"/>
      <c r="J175" s="242" t="str">
        <f t="shared" ref="J175:J189" si="47">IFERROR(N175/M175,"")</f>
        <v/>
      </c>
      <c r="K175" s="248"/>
      <c r="L175" s="249">
        <v>2</v>
      </c>
      <c r="M175" s="250">
        <f>IF(L175="NE","",Référentiel!I165)</f>
        <v>0</v>
      </c>
      <c r="N175" s="251" t="str">
        <f>IF(M192="NON","",IF(L175=F9,M175,IF(L175=#REF!,(M175/2),IF(L175=F11,0,IF(L175=F12,"",)))))</f>
        <v/>
      </c>
      <c r="O175" s="242"/>
      <c r="P175" s="242" t="str">
        <f t="shared" si="39"/>
        <v/>
      </c>
      <c r="Q175" s="248"/>
      <c r="R175" s="249">
        <v>2</v>
      </c>
      <c r="S175" s="250">
        <f>IF(R175="NE","",Référentiel!I165)</f>
        <v>0</v>
      </c>
      <c r="T175" s="251" t="str">
        <f>IF(S192="NON","",IF(R175=F9,S175,IF(R175=#REF!,(S175/2),IF(R175=F11,0,IF(R175=F12,"",)))))</f>
        <v/>
      </c>
      <c r="U175" s="252"/>
      <c r="V175" s="242" t="str">
        <f t="shared" si="40"/>
        <v/>
      </c>
      <c r="W175" s="248"/>
      <c r="X175" s="249">
        <v>2</v>
      </c>
      <c r="Y175" s="250">
        <f>IF(X175="NE","",Référentiel!I165)</f>
        <v>0</v>
      </c>
      <c r="Z175" s="251" t="str">
        <f>IF(Y192="NON","",IF(X175=F9,Y175,IF(X175=#REF!,(Y175/2),IF(X175=F11,0,IF(X175=F12,"",)))))</f>
        <v/>
      </c>
      <c r="AA175" s="242"/>
      <c r="AB175" s="242" t="str">
        <f t="shared" si="41"/>
        <v/>
      </c>
      <c r="AC175" s="248"/>
      <c r="AD175" s="249">
        <v>2</v>
      </c>
      <c r="AE175" s="250">
        <f>IF(AD175="NE","",Référentiel!I165)</f>
        <v>0</v>
      </c>
      <c r="AF175" s="251" t="str">
        <f>IF(AE192="NON","",IF(AD175=F9,AE175,IF(AD175=#REF!,(AE175/2),IF(AD175=F11,0,IF(AD175=F12,"",)))))</f>
        <v/>
      </c>
      <c r="AG175" s="253"/>
      <c r="AH175" s="254" t="str">
        <f>IFERROR(AVERAGE(H175,N175,T175,Z175,AF175),"")</f>
        <v/>
      </c>
      <c r="AI175" s="255" t="str">
        <f>IFERROR(AVERAGE(D175,J175,P175,V175,AB175),"")</f>
        <v/>
      </c>
      <c r="AP175" s="197"/>
    </row>
    <row r="176" spans="1:42" ht="18" hidden="1" x14ac:dyDescent="0.25">
      <c r="B176" s="247">
        <f>Référentiel!C166</f>
        <v>0</v>
      </c>
      <c r="D176" s="242" t="str">
        <f t="shared" si="38"/>
        <v/>
      </c>
      <c r="E176" s="248"/>
      <c r="F176" s="249">
        <v>2</v>
      </c>
      <c r="G176" s="250">
        <f>IF(F176="NE","",Référentiel!I166)</f>
        <v>0</v>
      </c>
      <c r="H176" s="251" t="str">
        <f>IF(G192="NON","",IF(F176=F9,G176,IF(F176=#REF!,(G176/2),IF(F176=F11,0,IF(F176=F12,"",)))))</f>
        <v/>
      </c>
      <c r="I176" s="242"/>
      <c r="J176" s="242" t="str">
        <f t="shared" si="47"/>
        <v/>
      </c>
      <c r="K176" s="248"/>
      <c r="L176" s="249">
        <v>2</v>
      </c>
      <c r="M176" s="250">
        <f>IF(L176="NE","",Référentiel!I166)</f>
        <v>0</v>
      </c>
      <c r="N176" s="251" t="str">
        <f>IF(M192="NON","",IF(L176=F9,M176,IF(L176=#REF!,(M176/2),IF(L176=F11,0,IF(L176=F12,"",)))))</f>
        <v/>
      </c>
      <c r="O176" s="242"/>
      <c r="P176" s="242" t="str">
        <f t="shared" si="39"/>
        <v/>
      </c>
      <c r="Q176" s="248"/>
      <c r="R176" s="249">
        <v>2</v>
      </c>
      <c r="S176" s="250">
        <f>IF(R176="NE","",Référentiel!I166)</f>
        <v>0</v>
      </c>
      <c r="T176" s="251" t="str">
        <f>IF(S192="NON","",IF(R176=F9,S176,IF(R176=#REF!,(S176/2),IF(R176=F11,0,IF(R176=F12,"",)))))</f>
        <v/>
      </c>
      <c r="U176" s="252"/>
      <c r="V176" s="242" t="str">
        <f t="shared" si="40"/>
        <v/>
      </c>
      <c r="W176" s="248"/>
      <c r="X176" s="249">
        <v>2</v>
      </c>
      <c r="Y176" s="250">
        <f>IF(X176="NE","",Référentiel!I166)</f>
        <v>0</v>
      </c>
      <c r="Z176" s="251" t="str">
        <f>IF(Y192="NON","",IF(X176=F9,Y176,IF(X176=#REF!,(Y176/2),IF(X176=F11,0,IF(X176=F12,"",)))))</f>
        <v/>
      </c>
      <c r="AA176" s="242"/>
      <c r="AB176" s="242" t="str">
        <f t="shared" si="41"/>
        <v/>
      </c>
      <c r="AC176" s="248"/>
      <c r="AD176" s="249">
        <v>2</v>
      </c>
      <c r="AE176" s="250">
        <f>IF(AD176="NE","",Référentiel!I166)</f>
        <v>0</v>
      </c>
      <c r="AF176" s="251" t="str">
        <f>IF(AE192="NON","",IF(AD176=F9,AE176,IF(AD176=#REF!,(AE176/2),IF(AD176=F11,0,IF(AD176=F12,"",)))))</f>
        <v/>
      </c>
      <c r="AG176" s="253"/>
      <c r="AH176" s="254" t="str">
        <f t="shared" ref="AH176:AH187" si="48">IFERROR(AVERAGE(H176,N176,T176,Z176,AF176),"")</f>
        <v/>
      </c>
      <c r="AI176" s="255" t="str">
        <f t="shared" ref="AI176:AI189" si="49">IFERROR(AVERAGE(D176,J176,P176,V176,AB176),"")</f>
        <v/>
      </c>
      <c r="AP176" s="197"/>
    </row>
    <row r="177" spans="2:42" ht="18" hidden="1" x14ac:dyDescent="0.25">
      <c r="B177" s="247">
        <f>Référentiel!C167</f>
        <v>0</v>
      </c>
      <c r="D177" s="242" t="str">
        <f t="shared" si="38"/>
        <v/>
      </c>
      <c r="E177" s="248"/>
      <c r="F177" s="249">
        <v>2</v>
      </c>
      <c r="G177" s="250">
        <f>IF(F177="NE","",Référentiel!I167)</f>
        <v>0</v>
      </c>
      <c r="H177" s="251" t="str">
        <f>IF(G192="NON","",IF(F177=F9,G177,IF(F177=#REF!,(G177/2),IF(F177=F11,0,IF(F177=F12,"",)))))</f>
        <v/>
      </c>
      <c r="I177" s="242"/>
      <c r="J177" s="242" t="str">
        <f t="shared" si="47"/>
        <v/>
      </c>
      <c r="K177" s="248"/>
      <c r="L177" s="249">
        <v>2</v>
      </c>
      <c r="M177" s="250">
        <f>IF(L177="NE","",Référentiel!I167)</f>
        <v>0</v>
      </c>
      <c r="N177" s="251" t="str">
        <f>IF(M192="NON","",IF(L177=F9,M177,IF(L177=#REF!,(M177/2),IF(L177=F11,0,IF(L177=F12,"",)))))</f>
        <v/>
      </c>
      <c r="O177" s="242"/>
      <c r="P177" s="242" t="str">
        <f t="shared" si="39"/>
        <v/>
      </c>
      <c r="Q177" s="248"/>
      <c r="R177" s="249">
        <v>2</v>
      </c>
      <c r="S177" s="250">
        <f>IF(R177="NE","",Référentiel!I167)</f>
        <v>0</v>
      </c>
      <c r="T177" s="251" t="str">
        <f>IF(S192="NON","",IF(R177=F9,S177,IF(R177=#REF!,(S177/2),IF(R177=F11,0,IF(R177=F12,"",)))))</f>
        <v/>
      </c>
      <c r="U177" s="252"/>
      <c r="V177" s="242" t="str">
        <f t="shared" si="40"/>
        <v/>
      </c>
      <c r="W177" s="248"/>
      <c r="X177" s="249">
        <v>2</v>
      </c>
      <c r="Y177" s="250">
        <f>IF(X177="NE","",Référentiel!I167)</f>
        <v>0</v>
      </c>
      <c r="Z177" s="251" t="str">
        <f>IF(Y192="NON","",IF(X177=F9,Y177,IF(X177=#REF!,(Y177/2),IF(X177=F11,0,IF(X177=F12,"",)))))</f>
        <v/>
      </c>
      <c r="AA177" s="242"/>
      <c r="AB177" s="242" t="str">
        <f t="shared" si="41"/>
        <v/>
      </c>
      <c r="AC177" s="248"/>
      <c r="AD177" s="249">
        <v>2</v>
      </c>
      <c r="AE177" s="250">
        <f>IF(AD177="NE","",Référentiel!I167)</f>
        <v>0</v>
      </c>
      <c r="AF177" s="251" t="str">
        <f>IF(AE192="NON","",IF(AD177=F9,AE177,IF(AD177=#REF!,(AE177/2),IF(AD177=F11,0,IF(AD177=F12,"",)))))</f>
        <v/>
      </c>
      <c r="AG177" s="253"/>
      <c r="AH177" s="254" t="str">
        <f t="shared" si="48"/>
        <v/>
      </c>
      <c r="AI177" s="255" t="str">
        <f t="shared" si="49"/>
        <v/>
      </c>
      <c r="AP177" s="197"/>
    </row>
    <row r="178" spans="2:42" ht="18" hidden="1" x14ac:dyDescent="0.25">
      <c r="B178" s="247">
        <f>Référentiel!C168</f>
        <v>0</v>
      </c>
      <c r="D178" s="242" t="str">
        <f t="shared" si="38"/>
        <v/>
      </c>
      <c r="E178" s="248"/>
      <c r="F178" s="249">
        <v>2</v>
      </c>
      <c r="G178" s="250">
        <f>IF(F178="NE","",Référentiel!I168)</f>
        <v>0</v>
      </c>
      <c r="H178" s="251" t="str">
        <f>IF(G192="NON","",IF(F178=F9,G178,IF(F178=#REF!,(G178/2),IF(F178=F11,0,IF(F178=F12,"",)))))</f>
        <v/>
      </c>
      <c r="I178" s="242"/>
      <c r="J178" s="242" t="str">
        <f t="shared" si="47"/>
        <v/>
      </c>
      <c r="K178" s="248"/>
      <c r="L178" s="249">
        <v>2</v>
      </c>
      <c r="M178" s="250">
        <f>IF(L178="NE","",Référentiel!I168)</f>
        <v>0</v>
      </c>
      <c r="N178" s="251" t="str">
        <f>IF(M192="NON","",IF(L178=F9,M178,IF(L178=#REF!,(M178/2),IF(L178=F11,0,IF(L178=F12,"",)))))</f>
        <v/>
      </c>
      <c r="O178" s="242"/>
      <c r="P178" s="242" t="str">
        <f t="shared" si="39"/>
        <v/>
      </c>
      <c r="Q178" s="248"/>
      <c r="R178" s="249">
        <v>2</v>
      </c>
      <c r="S178" s="250">
        <f>IF(R178="NE","",Référentiel!I168)</f>
        <v>0</v>
      </c>
      <c r="T178" s="251" t="str">
        <f>IF(S192="NON","",IF(R178=F9,S178,IF(R178=#REF!,(S178/2),IF(R178=F11,0,IF(R178=F12,"",)))))</f>
        <v/>
      </c>
      <c r="U178" s="252"/>
      <c r="V178" s="242" t="str">
        <f t="shared" si="40"/>
        <v/>
      </c>
      <c r="W178" s="248"/>
      <c r="X178" s="249">
        <v>2</v>
      </c>
      <c r="Y178" s="250">
        <f>IF(X178="NE","",Référentiel!I168)</f>
        <v>0</v>
      </c>
      <c r="Z178" s="251" t="str">
        <f>IF(Y192="NON","",IF(X178=F9,Y178,IF(X178=#REF!,(Y178/2),IF(X178=F11,0,IF(X178=F12,"",)))))</f>
        <v/>
      </c>
      <c r="AA178" s="242"/>
      <c r="AB178" s="242" t="str">
        <f t="shared" si="41"/>
        <v/>
      </c>
      <c r="AC178" s="248"/>
      <c r="AD178" s="249">
        <v>2</v>
      </c>
      <c r="AE178" s="250">
        <f>IF(AD178="NE","",Référentiel!I168)</f>
        <v>0</v>
      </c>
      <c r="AF178" s="251" t="str">
        <f>IF(AE192="NON","",IF(AD178=F9,AE178,IF(AD178=#REF!,(AE178/2),IF(AD178=F11,0,IF(AD178=F12,"",)))))</f>
        <v/>
      </c>
      <c r="AG178" s="253"/>
      <c r="AH178" s="254" t="str">
        <f t="shared" si="48"/>
        <v/>
      </c>
      <c r="AI178" s="255" t="str">
        <f t="shared" si="49"/>
        <v/>
      </c>
      <c r="AP178" s="197"/>
    </row>
    <row r="179" spans="2:42" ht="18" hidden="1" x14ac:dyDescent="0.25">
      <c r="B179" s="247">
        <f>Référentiel!C169</f>
        <v>0</v>
      </c>
      <c r="D179" s="242" t="str">
        <f t="shared" si="38"/>
        <v/>
      </c>
      <c r="E179" s="248"/>
      <c r="F179" s="249">
        <v>2</v>
      </c>
      <c r="G179" s="250">
        <f>IF(F179="NE","",Référentiel!I169)</f>
        <v>0</v>
      </c>
      <c r="H179" s="251" t="str">
        <f>IF(G192="NON","",IF(F179=F9,G179,IF(F179=#REF!,(G179/2),IF(F179=F11,0,IF(F179=F12,"",)))))</f>
        <v/>
      </c>
      <c r="I179" s="242"/>
      <c r="J179" s="242" t="str">
        <f t="shared" si="47"/>
        <v/>
      </c>
      <c r="K179" s="248"/>
      <c r="L179" s="249">
        <v>2</v>
      </c>
      <c r="M179" s="250">
        <f>IF(L179="NE","",Référentiel!I169)</f>
        <v>0</v>
      </c>
      <c r="N179" s="251" t="str">
        <f>IF(M192="NON","",IF(L179=F9,M179,IF(L179=#REF!,(M179/2),IF(L179=F11,0,IF(L179=F12,"",)))))</f>
        <v/>
      </c>
      <c r="O179" s="242"/>
      <c r="P179" s="242" t="str">
        <f t="shared" si="39"/>
        <v/>
      </c>
      <c r="Q179" s="248"/>
      <c r="R179" s="249">
        <v>2</v>
      </c>
      <c r="S179" s="250">
        <f>IF(R179="NE","",Référentiel!I169)</f>
        <v>0</v>
      </c>
      <c r="T179" s="251" t="str">
        <f>IF(S192="NON","",IF(R179=F9,S179,IF(R179=#REF!,(S179/2),IF(R179=F11,0,IF(R179=F12,"",)))))</f>
        <v/>
      </c>
      <c r="U179" s="252"/>
      <c r="V179" s="242" t="str">
        <f t="shared" si="40"/>
        <v/>
      </c>
      <c r="W179" s="248"/>
      <c r="X179" s="249">
        <v>2</v>
      </c>
      <c r="Y179" s="250">
        <f>IF(X179="NE","",Référentiel!I169)</f>
        <v>0</v>
      </c>
      <c r="Z179" s="251" t="str">
        <f>IF(Y192="NON","",IF(X179=F9,Y179,IF(X179=#REF!,(Y179/2),IF(X179=F11,0,IF(X179=F12,"",)))))</f>
        <v/>
      </c>
      <c r="AA179" s="242"/>
      <c r="AB179" s="242" t="str">
        <f t="shared" si="41"/>
        <v/>
      </c>
      <c r="AC179" s="248"/>
      <c r="AD179" s="249">
        <v>2</v>
      </c>
      <c r="AE179" s="250">
        <f>IF(AD179="NE","",Référentiel!I169)</f>
        <v>0</v>
      </c>
      <c r="AF179" s="251" t="str">
        <f>IF(AE192="NON","",IF(AD179=F9,AE179,IF(AD179=#REF!,(AE179/2),IF(AD179=F11,0,IF(AD179=F12,"",)))))</f>
        <v/>
      </c>
      <c r="AG179" s="253"/>
      <c r="AH179" s="254" t="str">
        <f t="shared" si="48"/>
        <v/>
      </c>
      <c r="AI179" s="255" t="str">
        <f t="shared" si="49"/>
        <v/>
      </c>
      <c r="AP179" s="197"/>
    </row>
    <row r="180" spans="2:42" ht="18" hidden="1" x14ac:dyDescent="0.25">
      <c r="B180" s="247">
        <f>Référentiel!C170</f>
        <v>0</v>
      </c>
      <c r="D180" s="242" t="str">
        <f t="shared" si="38"/>
        <v/>
      </c>
      <c r="E180" s="248"/>
      <c r="F180" s="249">
        <v>2</v>
      </c>
      <c r="G180" s="250">
        <f>IF(F180="NE","",Référentiel!I170)</f>
        <v>0</v>
      </c>
      <c r="H180" s="251" t="str">
        <f>IF(G192="NON","",IF(F180=F9,G180,IF(F180=#REF!,(G180/2),IF(F180=F11,0,IF(F180=F12,"",)))))</f>
        <v/>
      </c>
      <c r="I180" s="242"/>
      <c r="J180" s="242" t="str">
        <f t="shared" si="47"/>
        <v/>
      </c>
      <c r="K180" s="248"/>
      <c r="L180" s="249">
        <v>2</v>
      </c>
      <c r="M180" s="250">
        <f>IF(L180="NE","",Référentiel!I170)</f>
        <v>0</v>
      </c>
      <c r="N180" s="251" t="str">
        <f>IF(M192="NON","",IF(L180=F9,M180,IF(L180=#REF!,(M180/2),IF(L180=F11,0,IF(L180=F12,"",)))))</f>
        <v/>
      </c>
      <c r="O180" s="242"/>
      <c r="P180" s="242" t="str">
        <f t="shared" si="39"/>
        <v/>
      </c>
      <c r="Q180" s="248"/>
      <c r="R180" s="249">
        <v>2</v>
      </c>
      <c r="S180" s="250">
        <f>IF(R180="NE","",Référentiel!I170)</f>
        <v>0</v>
      </c>
      <c r="T180" s="251" t="str">
        <f>IF(S192="NON","",IF(R180=F9,S180,IF(R180=#REF!,(S180/2),IF(R180=F11,0,IF(R180=F12,"",)))))</f>
        <v/>
      </c>
      <c r="U180" s="252"/>
      <c r="V180" s="242" t="str">
        <f t="shared" si="40"/>
        <v/>
      </c>
      <c r="W180" s="248"/>
      <c r="X180" s="249">
        <v>2</v>
      </c>
      <c r="Y180" s="250">
        <f>IF(X180="NE","",Référentiel!I170)</f>
        <v>0</v>
      </c>
      <c r="Z180" s="251" t="str">
        <f>IF(Y192="NON","",IF(X180=F9,Y180,IF(X180=#REF!,(Y180/2),IF(X180=F11,0,IF(X180=F12,"",)))))</f>
        <v/>
      </c>
      <c r="AA180" s="242"/>
      <c r="AB180" s="242" t="str">
        <f t="shared" si="41"/>
        <v/>
      </c>
      <c r="AC180" s="248"/>
      <c r="AD180" s="249">
        <v>2</v>
      </c>
      <c r="AE180" s="250">
        <f>IF(AD180="NE","",Référentiel!I170)</f>
        <v>0</v>
      </c>
      <c r="AF180" s="251" t="str">
        <f>IF(AE192="NON","",IF(AD180=F9,AE180,IF(AD180=#REF!,(AE180/2),IF(AD180=F11,0,IF(AD180=F12,"",)))))</f>
        <v/>
      </c>
      <c r="AG180" s="253"/>
      <c r="AH180" s="254" t="str">
        <f t="shared" si="48"/>
        <v/>
      </c>
      <c r="AI180" s="255" t="str">
        <f t="shared" si="49"/>
        <v/>
      </c>
      <c r="AP180" s="197"/>
    </row>
    <row r="181" spans="2:42" ht="18" hidden="1" x14ac:dyDescent="0.25">
      <c r="B181" s="247">
        <f>Référentiel!C171</f>
        <v>0</v>
      </c>
      <c r="D181" s="242" t="str">
        <f t="shared" si="38"/>
        <v/>
      </c>
      <c r="E181" s="248"/>
      <c r="F181" s="249">
        <v>2</v>
      </c>
      <c r="G181" s="250">
        <f>IF(F181="NE","",Référentiel!I171)</f>
        <v>0</v>
      </c>
      <c r="H181" s="251" t="str">
        <f>IF(G192="NON","",IF(F181=F9,G181,IF(F181=#REF!,(G181/2),IF(F181=F11,0,IF(F181=F12,"",)))))</f>
        <v/>
      </c>
      <c r="I181" s="242"/>
      <c r="J181" s="242" t="str">
        <f t="shared" si="47"/>
        <v/>
      </c>
      <c r="K181" s="248"/>
      <c r="L181" s="249">
        <v>2</v>
      </c>
      <c r="M181" s="250">
        <f>IF(L181="NE","",Référentiel!I171)</f>
        <v>0</v>
      </c>
      <c r="N181" s="251" t="str">
        <f>IF(M192="NON","",IF(L181=F9,M181,IF(L181=#REF!,(M181/2),IF(L181=F11,0,IF(L181=F12,"",)))))</f>
        <v/>
      </c>
      <c r="O181" s="242"/>
      <c r="P181" s="242" t="str">
        <f t="shared" si="39"/>
        <v/>
      </c>
      <c r="Q181" s="248"/>
      <c r="R181" s="249">
        <v>2</v>
      </c>
      <c r="S181" s="250">
        <f>IF(R181="NE","",Référentiel!I171)</f>
        <v>0</v>
      </c>
      <c r="T181" s="251" t="str">
        <f>IF(S192="NON","",IF(R181=F9,S181,IF(R181=#REF!,(S181/2),IF(R181=F11,0,IF(R181=F12,"",)))))</f>
        <v/>
      </c>
      <c r="U181" s="252"/>
      <c r="V181" s="242" t="str">
        <f t="shared" si="40"/>
        <v/>
      </c>
      <c r="W181" s="248"/>
      <c r="X181" s="249">
        <v>2</v>
      </c>
      <c r="Y181" s="250">
        <f>IF(X181="NE","",Référentiel!I171)</f>
        <v>0</v>
      </c>
      <c r="Z181" s="251" t="str">
        <f>IF(Y192="NON","",IF(X181=F9,Y181,IF(X181=#REF!,(Y181/2),IF(X181=F11,0,IF(X181=F12,"",)))))</f>
        <v/>
      </c>
      <c r="AA181" s="242"/>
      <c r="AB181" s="242" t="str">
        <f t="shared" si="41"/>
        <v/>
      </c>
      <c r="AC181" s="248"/>
      <c r="AD181" s="249">
        <v>2</v>
      </c>
      <c r="AE181" s="250">
        <f>IF(AD181="NE","",Référentiel!I171)</f>
        <v>0</v>
      </c>
      <c r="AF181" s="251" t="str">
        <f>IF(AE192="NON","",IF(AD181=F9,AE181,IF(AD181=#REF!,(AE181/2),IF(AD181=F11,0,IF(AD181=F12,"",)))))</f>
        <v/>
      </c>
      <c r="AG181" s="253"/>
      <c r="AH181" s="254" t="str">
        <f t="shared" si="48"/>
        <v/>
      </c>
      <c r="AI181" s="255" t="str">
        <f t="shared" si="49"/>
        <v/>
      </c>
      <c r="AP181" s="197"/>
    </row>
    <row r="182" spans="2:42" ht="18" hidden="1" x14ac:dyDescent="0.25">
      <c r="B182" s="247">
        <f>Référentiel!C172</f>
        <v>0</v>
      </c>
      <c r="D182" s="242" t="str">
        <f t="shared" si="38"/>
        <v/>
      </c>
      <c r="E182" s="248"/>
      <c r="F182" s="249">
        <v>2</v>
      </c>
      <c r="G182" s="250">
        <f>IF(F182="NE","",Référentiel!I172)</f>
        <v>0</v>
      </c>
      <c r="H182" s="251" t="str">
        <f>IF(G192="NON","",IF(F182=F9,G182,IF(F182=#REF!,(G182/2),IF(F182=F11,0,IF(F182=F12,"",)))))</f>
        <v/>
      </c>
      <c r="I182" s="242"/>
      <c r="J182" s="242" t="str">
        <f t="shared" si="47"/>
        <v/>
      </c>
      <c r="K182" s="248"/>
      <c r="L182" s="249">
        <v>2</v>
      </c>
      <c r="M182" s="250">
        <f>IF(L182="NE","",Référentiel!I172)</f>
        <v>0</v>
      </c>
      <c r="N182" s="251" t="str">
        <f>IF(M192="NON","",IF(L182=F9,M182,IF(L182=#REF!,(M182/2),IF(L182=F11,0,IF(L182=F12,"",)))))</f>
        <v/>
      </c>
      <c r="O182" s="242"/>
      <c r="P182" s="242" t="str">
        <f t="shared" si="39"/>
        <v/>
      </c>
      <c r="Q182" s="248"/>
      <c r="R182" s="249">
        <v>2</v>
      </c>
      <c r="S182" s="250">
        <f>IF(R182="NE","",Référentiel!I172)</f>
        <v>0</v>
      </c>
      <c r="T182" s="251" t="str">
        <f>IF(S192="NON","",IF(R182=F9,S182,IF(R182=#REF!,(S182/2),IF(R182=F11,0,IF(R182=F12,"",)))))</f>
        <v/>
      </c>
      <c r="U182" s="252"/>
      <c r="V182" s="242" t="str">
        <f t="shared" si="40"/>
        <v/>
      </c>
      <c r="W182" s="248"/>
      <c r="X182" s="249">
        <v>2</v>
      </c>
      <c r="Y182" s="250">
        <f>IF(X182="NE","",Référentiel!I172)</f>
        <v>0</v>
      </c>
      <c r="Z182" s="251" t="str">
        <f>IF(Y192="NON","",IF(X182=F9,Y182,IF(X182=#REF!,(Y182/2),IF(X182=F11,0,IF(X182=F12,"",)))))</f>
        <v/>
      </c>
      <c r="AA182" s="242"/>
      <c r="AB182" s="242" t="str">
        <f t="shared" si="41"/>
        <v/>
      </c>
      <c r="AC182" s="248"/>
      <c r="AD182" s="249">
        <v>2</v>
      </c>
      <c r="AE182" s="250">
        <f>IF(AD182="NE","",Référentiel!I172)</f>
        <v>0</v>
      </c>
      <c r="AF182" s="251" t="str">
        <f>IF(AE192="NON","",IF(AD182=F9,AE182,IF(AD182=#REF!,(AE182/2),IF(AD182=F11,0,IF(AD182=F12,"",)))))</f>
        <v/>
      </c>
      <c r="AG182" s="253"/>
      <c r="AH182" s="254" t="str">
        <f t="shared" si="48"/>
        <v/>
      </c>
      <c r="AI182" s="255" t="str">
        <f>IFERROR(AVERAGE(D182,J182,P182,V182,AB182),"")</f>
        <v/>
      </c>
      <c r="AP182" s="197"/>
    </row>
    <row r="183" spans="2:42" ht="18" hidden="1" x14ac:dyDescent="0.25">
      <c r="B183" s="247">
        <f>Référentiel!C173</f>
        <v>0</v>
      </c>
      <c r="D183" s="242" t="str">
        <f t="shared" si="38"/>
        <v/>
      </c>
      <c r="E183" s="248"/>
      <c r="F183" s="249">
        <v>2</v>
      </c>
      <c r="G183" s="250">
        <f>IF(F183="NE","",Référentiel!I173)</f>
        <v>0</v>
      </c>
      <c r="H183" s="251" t="str">
        <f>IF(G192="NON","",IF(F183=F9,G183,IF(F183=#REF!,(G183/2),IF(F183=F11,0,IF(F183=F12,"",)))))</f>
        <v/>
      </c>
      <c r="I183" s="242"/>
      <c r="J183" s="242" t="str">
        <f t="shared" si="47"/>
        <v/>
      </c>
      <c r="K183" s="248"/>
      <c r="L183" s="249">
        <v>2</v>
      </c>
      <c r="M183" s="250">
        <f>IF(L183="NE","",Référentiel!I173)</f>
        <v>0</v>
      </c>
      <c r="N183" s="251" t="str">
        <f>IF(M192="NON","",IF(L183=F9,M183,IF(L183=#REF!,(M183/2),IF(L183=F11,0,IF(L183=F12,"",)))))</f>
        <v/>
      </c>
      <c r="O183" s="242"/>
      <c r="P183" s="242" t="str">
        <f t="shared" si="39"/>
        <v/>
      </c>
      <c r="Q183" s="248"/>
      <c r="R183" s="249">
        <v>2</v>
      </c>
      <c r="S183" s="250">
        <f>IF(R183="NE","",Référentiel!I173)</f>
        <v>0</v>
      </c>
      <c r="T183" s="251" t="str">
        <f>IF(S192="NON","",IF(R183=F9,S183,IF(R183=#REF!,(S183/2),IF(R183=F11,0,IF(R183=F12,"",)))))</f>
        <v/>
      </c>
      <c r="U183" s="252"/>
      <c r="V183" s="242" t="str">
        <f t="shared" si="40"/>
        <v/>
      </c>
      <c r="W183" s="248"/>
      <c r="X183" s="249">
        <v>2</v>
      </c>
      <c r="Y183" s="250">
        <f>IF(X183="NE","",Référentiel!I173)</f>
        <v>0</v>
      </c>
      <c r="Z183" s="251" t="str">
        <f>IF(Y192="NON","",IF(X183=F9,Y183,IF(X183=#REF!,(Y183/2),IF(X183=F11,0,IF(X183=F12,"",)))))</f>
        <v/>
      </c>
      <c r="AA183" s="242"/>
      <c r="AB183" s="242" t="str">
        <f t="shared" si="41"/>
        <v/>
      </c>
      <c r="AC183" s="248"/>
      <c r="AD183" s="249">
        <v>2</v>
      </c>
      <c r="AE183" s="250">
        <f>IF(AD183="NE","",Référentiel!I173)</f>
        <v>0</v>
      </c>
      <c r="AF183" s="251" t="str">
        <f>IF(AE192="NON","",IF(AD183=F9,AE183,IF(AD183=#REF!,(AE183/2),IF(AD183=F11,0,IF(AD183=F12,"",)))))</f>
        <v/>
      </c>
      <c r="AG183" s="253"/>
      <c r="AH183" s="254" t="str">
        <f t="shared" si="48"/>
        <v/>
      </c>
      <c r="AI183" s="255" t="str">
        <f t="shared" si="49"/>
        <v/>
      </c>
      <c r="AP183" s="197"/>
    </row>
    <row r="184" spans="2:42" ht="18" hidden="1" x14ac:dyDescent="0.25">
      <c r="B184" s="247">
        <f>Référentiel!C174</f>
        <v>0</v>
      </c>
      <c r="D184" s="242" t="str">
        <f t="shared" si="38"/>
        <v/>
      </c>
      <c r="E184" s="248"/>
      <c r="F184" s="249">
        <v>2</v>
      </c>
      <c r="G184" s="250">
        <f>IF(F184="NE","",Référentiel!I174)</f>
        <v>0</v>
      </c>
      <c r="H184" s="251" t="str">
        <f>IF(G192="NON","",IF(F184=F9,G184,IF(F184=#REF!,(G184/2),IF(F184=F11,0,IF(F184=F12,"",)))))</f>
        <v/>
      </c>
      <c r="I184" s="242"/>
      <c r="J184" s="242" t="str">
        <f t="shared" si="47"/>
        <v/>
      </c>
      <c r="K184" s="248"/>
      <c r="L184" s="249">
        <v>2</v>
      </c>
      <c r="M184" s="250">
        <f>IF(L184="NE","",Référentiel!I174)</f>
        <v>0</v>
      </c>
      <c r="N184" s="251" t="str">
        <f>IF(M192="NON","",IF(L184=F9,M184,IF(L184=#REF!,(M184/2),IF(L184=F11,0,IF(L184=F12,"",)))))</f>
        <v/>
      </c>
      <c r="O184" s="242"/>
      <c r="P184" s="242" t="str">
        <f t="shared" si="39"/>
        <v/>
      </c>
      <c r="Q184" s="248"/>
      <c r="R184" s="249">
        <v>2</v>
      </c>
      <c r="S184" s="250">
        <f>IF(R184="NE","",Référentiel!I174)</f>
        <v>0</v>
      </c>
      <c r="T184" s="251" t="str">
        <f>IF(S192="NON","",IF(R184=F9,S184,IF(R184=#REF!,(S184/2),IF(R184=F11,0,IF(R184=F12,"",)))))</f>
        <v/>
      </c>
      <c r="U184" s="252"/>
      <c r="V184" s="242" t="str">
        <f t="shared" si="40"/>
        <v/>
      </c>
      <c r="W184" s="248"/>
      <c r="X184" s="249">
        <v>2</v>
      </c>
      <c r="Y184" s="250">
        <f>IF(X184="NE","",Référentiel!I174)</f>
        <v>0</v>
      </c>
      <c r="Z184" s="251" t="str">
        <f>IF(Y192="NON","",IF(X184=F9,Y184,IF(X184=#REF!,(Y184/2),IF(X184=F11,0,IF(X184=F12,"",)))))</f>
        <v/>
      </c>
      <c r="AA184" s="242"/>
      <c r="AB184" s="242" t="str">
        <f t="shared" si="41"/>
        <v/>
      </c>
      <c r="AC184" s="248"/>
      <c r="AD184" s="249">
        <v>2</v>
      </c>
      <c r="AE184" s="250">
        <f>IF(AD184="NE","",Référentiel!I174)</f>
        <v>0</v>
      </c>
      <c r="AF184" s="251" t="str">
        <f>IF(AE192="NON","",IF(AD184=F9,AE184,IF(AD184=#REF!,(AE184/2),IF(AD184=F11,0,IF(AD184=F12,"",)))))</f>
        <v/>
      </c>
      <c r="AG184" s="253"/>
      <c r="AH184" s="254" t="str">
        <f t="shared" si="48"/>
        <v/>
      </c>
      <c r="AI184" s="255" t="str">
        <f t="shared" si="49"/>
        <v/>
      </c>
      <c r="AP184" s="197"/>
    </row>
    <row r="185" spans="2:42" ht="18" hidden="1" x14ac:dyDescent="0.25">
      <c r="B185" s="247">
        <f>Référentiel!C175</f>
        <v>0</v>
      </c>
      <c r="D185" s="242" t="str">
        <f t="shared" si="38"/>
        <v/>
      </c>
      <c r="E185" s="248"/>
      <c r="F185" s="249">
        <v>2</v>
      </c>
      <c r="G185" s="250">
        <f>IF(F185="NE","",Référentiel!I175)</f>
        <v>0</v>
      </c>
      <c r="H185" s="251" t="str">
        <f>IF(G192="NON","",IF(F185=F9,G185,IF(F185=#REF!,(G185/2),IF(F185=F11,0,IF(F185=F12,"",)))))</f>
        <v/>
      </c>
      <c r="I185" s="242"/>
      <c r="J185" s="242" t="str">
        <f t="shared" si="47"/>
        <v/>
      </c>
      <c r="K185" s="248"/>
      <c r="L185" s="249">
        <v>2</v>
      </c>
      <c r="M185" s="250">
        <f>IF(L185="NE","",Référentiel!I175)</f>
        <v>0</v>
      </c>
      <c r="N185" s="251" t="str">
        <f>IF(M192="NON","",IF(L185=F9,M185,IF(L185=#REF!,(M185/2),IF(L185=F11,0,IF(L185=F12,"",)))))</f>
        <v/>
      </c>
      <c r="O185" s="242"/>
      <c r="P185" s="242" t="str">
        <f t="shared" si="39"/>
        <v/>
      </c>
      <c r="Q185" s="248"/>
      <c r="R185" s="249">
        <v>2</v>
      </c>
      <c r="S185" s="250">
        <f>IF(R185="NE","",Référentiel!I175)</f>
        <v>0</v>
      </c>
      <c r="T185" s="251" t="str">
        <f>IF(S192="NON","",IF(R185=F9,S185,IF(R185=#REF!,(S185/2),IF(R185=F11,0,IF(R185=F12,"",)))))</f>
        <v/>
      </c>
      <c r="U185" s="252"/>
      <c r="V185" s="242" t="str">
        <f t="shared" si="40"/>
        <v/>
      </c>
      <c r="W185" s="248"/>
      <c r="X185" s="249">
        <v>2</v>
      </c>
      <c r="Y185" s="250">
        <f>IF(X185="NE","",Référentiel!I175)</f>
        <v>0</v>
      </c>
      <c r="Z185" s="251" t="str">
        <f>IF(Y192="NON","",IF(X185=F9,Y185,IF(X185=#REF!,(Y185/2),IF(X185=F11,0,IF(X185=F12,"",)))))</f>
        <v/>
      </c>
      <c r="AA185" s="242"/>
      <c r="AB185" s="242" t="str">
        <f t="shared" si="41"/>
        <v/>
      </c>
      <c r="AC185" s="248"/>
      <c r="AD185" s="249">
        <v>2</v>
      </c>
      <c r="AE185" s="250">
        <f>IF(AD185="NE","",Référentiel!I175)</f>
        <v>0</v>
      </c>
      <c r="AF185" s="251" t="str">
        <f>IF(AE192="NON","",IF(AD185=F9,AE185,IF(AD185=#REF!,(AE185/2),IF(AD185=F11,0,IF(AD185=F12,"",)))))</f>
        <v/>
      </c>
      <c r="AG185" s="253"/>
      <c r="AH185" s="254" t="str">
        <f t="shared" si="48"/>
        <v/>
      </c>
      <c r="AI185" s="255" t="str">
        <f t="shared" si="49"/>
        <v/>
      </c>
      <c r="AP185" s="197"/>
    </row>
    <row r="186" spans="2:42" ht="18" hidden="1" x14ac:dyDescent="0.25">
      <c r="B186" s="247">
        <f>Référentiel!C176</f>
        <v>0</v>
      </c>
      <c r="D186" s="242" t="str">
        <f t="shared" si="38"/>
        <v/>
      </c>
      <c r="E186" s="248"/>
      <c r="F186" s="249">
        <v>2</v>
      </c>
      <c r="G186" s="250">
        <f>IF(F186="NE","",Référentiel!I176)</f>
        <v>0</v>
      </c>
      <c r="H186" s="251" t="str">
        <f>IF(G192="NON","",IF(F186=F9,G186,IF(F186=#REF!,(G186/2),IF(F186=F11,0,IF(F186=F12,"",)))))</f>
        <v/>
      </c>
      <c r="I186" s="242"/>
      <c r="J186" s="242" t="str">
        <f t="shared" si="47"/>
        <v/>
      </c>
      <c r="K186" s="248"/>
      <c r="L186" s="249">
        <v>2</v>
      </c>
      <c r="M186" s="250">
        <f>IF(L186="NE","",Référentiel!I176)</f>
        <v>0</v>
      </c>
      <c r="N186" s="251" t="str">
        <f>IF(M192="NON","",IF(L186=F9,M186,IF(L186=#REF!,(M186/2),IF(L186=F11,0,IF(L186=F12,"",)))))</f>
        <v/>
      </c>
      <c r="O186" s="242"/>
      <c r="P186" s="242" t="str">
        <f t="shared" si="39"/>
        <v/>
      </c>
      <c r="Q186" s="248"/>
      <c r="R186" s="249">
        <v>2</v>
      </c>
      <c r="S186" s="250">
        <f>IF(R186="NE","",Référentiel!I176)</f>
        <v>0</v>
      </c>
      <c r="T186" s="251" t="str">
        <f>IF(S192="NON","",IF(R186=F9,S186,IF(R186=#REF!,(S186/2),IF(R186=F11,0,IF(R186=F12,"",)))))</f>
        <v/>
      </c>
      <c r="U186" s="252"/>
      <c r="V186" s="242" t="str">
        <f t="shared" si="40"/>
        <v/>
      </c>
      <c r="W186" s="248"/>
      <c r="X186" s="249">
        <v>2</v>
      </c>
      <c r="Y186" s="250">
        <f>IF(X186="NE","",Référentiel!I176)</f>
        <v>0</v>
      </c>
      <c r="Z186" s="251" t="str">
        <f>IF(Y192="NON","",IF(X186=F9,Y186,IF(X186=#REF!,(Y186/2),IF(X186=F11,0,IF(X186=F12,"",)))))</f>
        <v/>
      </c>
      <c r="AA186" s="242"/>
      <c r="AB186" s="242" t="str">
        <f t="shared" si="41"/>
        <v/>
      </c>
      <c r="AC186" s="248"/>
      <c r="AD186" s="249">
        <v>2</v>
      </c>
      <c r="AE186" s="250">
        <f>IF(AD186="NE","",Référentiel!I176)</f>
        <v>0</v>
      </c>
      <c r="AF186" s="251" t="str">
        <f>IF(AE192="NON","",IF(AD186=F9,AE186,IF(AD186=#REF!,(AE186/2),IF(AD186=F11,0,IF(AD186=F12,"",)))))</f>
        <v/>
      </c>
      <c r="AG186" s="253"/>
      <c r="AH186" s="254" t="str">
        <f t="shared" si="48"/>
        <v/>
      </c>
      <c r="AI186" s="255" t="str">
        <f t="shared" si="49"/>
        <v/>
      </c>
      <c r="AP186" s="197"/>
    </row>
    <row r="187" spans="2:42" ht="18" hidden="1" x14ac:dyDescent="0.25">
      <c r="B187" s="247">
        <f>Référentiel!C177</f>
        <v>0</v>
      </c>
      <c r="D187" s="242" t="str">
        <f t="shared" si="38"/>
        <v/>
      </c>
      <c r="E187" s="248"/>
      <c r="F187" s="249">
        <v>2</v>
      </c>
      <c r="G187" s="250">
        <f>IF(F187="NE","",Référentiel!I177)</f>
        <v>0</v>
      </c>
      <c r="H187" s="251" t="str">
        <f>IF(G192="NON","",IF(F187=F9,G187,IF(F187=#REF!,(G187/2),IF(F187=F11,0,IF(F187=F12,"",)))))</f>
        <v/>
      </c>
      <c r="I187" s="242"/>
      <c r="J187" s="242" t="str">
        <f t="shared" si="47"/>
        <v/>
      </c>
      <c r="K187" s="248"/>
      <c r="L187" s="249">
        <v>2</v>
      </c>
      <c r="M187" s="250">
        <f>IF(L187="NE","",Référentiel!I177)</f>
        <v>0</v>
      </c>
      <c r="N187" s="251" t="str">
        <f>IF(M192="NON","",IF(L187=F9,M187,IF(L187=#REF!,(M187/2),IF(L187=F11,0,IF(L187=F12,"",)))))</f>
        <v/>
      </c>
      <c r="O187" s="242"/>
      <c r="P187" s="242" t="str">
        <f t="shared" si="39"/>
        <v/>
      </c>
      <c r="Q187" s="248"/>
      <c r="R187" s="249">
        <v>2</v>
      </c>
      <c r="S187" s="250">
        <f>IF(R187="NE","",Référentiel!I177)</f>
        <v>0</v>
      </c>
      <c r="T187" s="251" t="str">
        <f>IF(S192="NON","",IF(R187=F9,S187,IF(R187=#REF!,(S187/2),IF(R187=F11,0,IF(R187=F12,"",)))))</f>
        <v/>
      </c>
      <c r="U187" s="252"/>
      <c r="V187" s="242" t="str">
        <f t="shared" si="40"/>
        <v/>
      </c>
      <c r="W187" s="248"/>
      <c r="X187" s="249">
        <v>2</v>
      </c>
      <c r="Y187" s="250">
        <f>IF(X187="NE","",Référentiel!I177)</f>
        <v>0</v>
      </c>
      <c r="Z187" s="251" t="str">
        <f>IF(Y192="NON","",IF(X187=F9,Y187,IF(X187=#REF!,(Y187/2),IF(X187=F11,0,IF(X187=F12,"",)))))</f>
        <v/>
      </c>
      <c r="AA187" s="242"/>
      <c r="AB187" s="242" t="str">
        <f t="shared" si="41"/>
        <v/>
      </c>
      <c r="AC187" s="248"/>
      <c r="AD187" s="249">
        <v>2</v>
      </c>
      <c r="AE187" s="250">
        <f>IF(AD187="NE","",Référentiel!I177)</f>
        <v>0</v>
      </c>
      <c r="AF187" s="251" t="str">
        <f>IF(AE192="NON","",IF(AD187=F9,AE187,IF(AD187=#REF!,(AE187/2),IF(AD187=F11,0,IF(AD187=F12,"",)))))</f>
        <v/>
      </c>
      <c r="AG187" s="253"/>
      <c r="AH187" s="254" t="str">
        <f t="shared" si="48"/>
        <v/>
      </c>
      <c r="AI187" s="255" t="str">
        <f t="shared" si="49"/>
        <v/>
      </c>
      <c r="AP187" s="197"/>
    </row>
    <row r="188" spans="2:42" ht="18" hidden="1" x14ac:dyDescent="0.25">
      <c r="B188" s="247">
        <f>Référentiel!C178</f>
        <v>0</v>
      </c>
      <c r="D188" s="242" t="str">
        <f t="shared" si="38"/>
        <v/>
      </c>
      <c r="E188" s="248"/>
      <c r="F188" s="249">
        <v>2</v>
      </c>
      <c r="G188" s="250">
        <f>IF(F188="NE","",Référentiel!I178)</f>
        <v>0</v>
      </c>
      <c r="H188" s="251" t="str">
        <f>IF(G192="NON","",IF(F188=F9,G188,IF(F188=#REF!,(G188/2),IF(F188=F11,0,IF(F188=F12,"",)))))</f>
        <v/>
      </c>
      <c r="I188" s="242"/>
      <c r="J188" s="242" t="str">
        <f t="shared" si="47"/>
        <v/>
      </c>
      <c r="K188" s="248"/>
      <c r="L188" s="249">
        <v>2</v>
      </c>
      <c r="M188" s="250">
        <f>IF(L188="NE","",Référentiel!I178)</f>
        <v>0</v>
      </c>
      <c r="N188" s="251" t="str">
        <f>IF(M192="NON","",IF(L188=F9,M188,IF(L188=#REF!,(M188/2),IF(L188=F11,0,IF(L188=F12,"",)))))</f>
        <v/>
      </c>
      <c r="O188" s="242"/>
      <c r="P188" s="242" t="str">
        <f t="shared" si="39"/>
        <v/>
      </c>
      <c r="Q188" s="248"/>
      <c r="R188" s="249">
        <v>2</v>
      </c>
      <c r="S188" s="250">
        <f>IF(R188="NE","",Référentiel!I178)</f>
        <v>0</v>
      </c>
      <c r="T188" s="251" t="str">
        <f>IF(S192="NON","",IF(R188=F9,S188,IF(R188=#REF!,(S188/2),IF(R188=F11,0,IF(R188=F12,"",)))))</f>
        <v/>
      </c>
      <c r="U188" s="252"/>
      <c r="V188" s="242" t="str">
        <f t="shared" si="40"/>
        <v/>
      </c>
      <c r="W188" s="248"/>
      <c r="X188" s="249">
        <v>2</v>
      </c>
      <c r="Y188" s="250">
        <f>IF(X188="NE","",Référentiel!I178)</f>
        <v>0</v>
      </c>
      <c r="Z188" s="251" t="str">
        <f>IF(Y192="NON","",IF(X188=F9,Y188,IF(X188=#REF!,(Y188/2),IF(X188=F11,0,IF(X188=F12,"",)))))</f>
        <v/>
      </c>
      <c r="AA188" s="242"/>
      <c r="AB188" s="242" t="str">
        <f t="shared" si="41"/>
        <v/>
      </c>
      <c r="AC188" s="248"/>
      <c r="AD188" s="249">
        <v>2</v>
      </c>
      <c r="AE188" s="250">
        <f>IF(AD188="NE","",Référentiel!I178)</f>
        <v>0</v>
      </c>
      <c r="AF188" s="251" t="str">
        <f>IF(AE192="NON","",IF(AD188=F9,AE188,IF(AD188=#REF!,(AE188/2),IF(AD188=F11,0,IF(AD188=F12,"",)))))</f>
        <v/>
      </c>
      <c r="AG188" s="253"/>
      <c r="AH188" s="254" t="str">
        <f>IFERROR(AVERAGE(H188,N188,T188,Z188,AF188),"")</f>
        <v/>
      </c>
      <c r="AI188" s="255" t="str">
        <f t="shared" si="49"/>
        <v/>
      </c>
      <c r="AP188" s="197"/>
    </row>
    <row r="189" spans="2:42" ht="20.45" hidden="1" customHeight="1" x14ac:dyDescent="0.25">
      <c r="B189" s="247">
        <f>Référentiel!C179</f>
        <v>0</v>
      </c>
      <c r="D189" s="242" t="str">
        <f t="shared" si="38"/>
        <v/>
      </c>
      <c r="E189" s="248"/>
      <c r="F189" s="249">
        <v>2</v>
      </c>
      <c r="G189" s="250">
        <f>IF(F189="NE","",Référentiel!I179)</f>
        <v>0</v>
      </c>
      <c r="H189" s="251" t="str">
        <f>IF(G192="NON","",IF(F189=F9,G189,IF(F189=#REF!,(G189/2),IF(F189=F11,0,IF(F189=F12,"",)))))</f>
        <v/>
      </c>
      <c r="I189" s="242"/>
      <c r="J189" s="242" t="str">
        <f t="shared" si="47"/>
        <v/>
      </c>
      <c r="K189" s="248"/>
      <c r="L189" s="249">
        <v>2</v>
      </c>
      <c r="M189" s="250">
        <f>IF(L189="NE","",Référentiel!I179)</f>
        <v>0</v>
      </c>
      <c r="N189" s="251" t="str">
        <f>IF(M192="NON","",IF(L189=F9,M189,IF(L189=#REF!,(M189/2),IF(L189=F11,0,IF(L189=F12,"",)))))</f>
        <v/>
      </c>
      <c r="O189" s="242"/>
      <c r="P189" s="242" t="str">
        <f t="shared" si="39"/>
        <v/>
      </c>
      <c r="Q189" s="248"/>
      <c r="R189" s="249">
        <v>2</v>
      </c>
      <c r="S189" s="250">
        <f>IF(R189="NE","",Référentiel!I179)</f>
        <v>0</v>
      </c>
      <c r="T189" s="251" t="str">
        <f>IF(S192="NON","",IF(R189=F9,S189,IF(R189=#REF!,(S189/2),IF(R189=F11,0,IF(R189=F12,"",)))))</f>
        <v/>
      </c>
      <c r="U189" s="252"/>
      <c r="V189" s="242" t="str">
        <f t="shared" si="40"/>
        <v/>
      </c>
      <c r="W189" s="248"/>
      <c r="X189" s="249">
        <v>2</v>
      </c>
      <c r="Y189" s="250">
        <f>IF(X189="NE","",Référentiel!I179)</f>
        <v>0</v>
      </c>
      <c r="Z189" s="251" t="str">
        <f>IF(Y192="NON","",IF(X189=F9,Y189,IF(X189=#REF!,(Y189/2),IF(X189=F11,0,IF(X189=F12,"",)))))</f>
        <v/>
      </c>
      <c r="AA189" s="242"/>
      <c r="AB189" s="242" t="str">
        <f t="shared" si="41"/>
        <v/>
      </c>
      <c r="AC189" s="248"/>
      <c r="AD189" s="249">
        <v>2</v>
      </c>
      <c r="AE189" s="250">
        <f>IF(AD189="NE","",Référentiel!I179)</f>
        <v>0</v>
      </c>
      <c r="AF189" s="251" t="str">
        <f>IF(AE192="NON","",IF(AD189=F9,AE189,IF(AD189=#REF!,(AE189/2),IF(AD189=F11,0,IF(AD189=F12,"",)))))</f>
        <v/>
      </c>
      <c r="AG189" s="253"/>
      <c r="AH189" s="254" t="str">
        <f t="shared" ref="AH189" si="50">IFERROR(AVERAGE(H189,N189,T189,Z189,AF189),"")</f>
        <v/>
      </c>
      <c r="AI189" s="255" t="str">
        <f t="shared" si="49"/>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dataConsolidate/>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 type="list" allowBlank="1" showInputMessage="1" showErrorMessage="1" xr:uid="{00000000-0002-0000-2900-000009000000}">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 type="list" allowBlank="1" showInputMessage="1" showErrorMessage="1" xr:uid="{00000000-0002-0000-2A00-000009000000}">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 type="list" allowBlank="1" showInputMessage="1" showErrorMessage="1" xr:uid="{00000000-0002-0000-2B00-000009000000}">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 type="list" allowBlank="1" showInputMessage="1" showErrorMessage="1" xr:uid="{00000000-0002-0000-2C00-000009000000}">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Lobna Majjedi</dc:creator>
  <cp:keywords/>
  <dc:description/>
  <cp:lastModifiedBy>Hajer Chafra</cp:lastModifiedBy>
  <cp:revision/>
  <dcterms:created xsi:type="dcterms:W3CDTF">2018-04-04T08:55:46Z</dcterms:created>
  <dcterms:modified xsi:type="dcterms:W3CDTF">2022-02-16T16:47:45Z</dcterms:modified>
  <cp:category/>
  <cp:contentStatus/>
</cp:coreProperties>
</file>