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3.xml" ContentType="application/vnd.openxmlformats-officedocument.drawing+xml"/>
  <Override PartName="/xl/drawings/drawing4.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C:\Users\USER\Documents\NEW HORIZON\Excel\"/>
    </mc:Choice>
  </mc:AlternateContent>
  <xr:revisionPtr revIDLastSave="0" documentId="13_ncr:1_{3A485436-3468-42C3-9082-3999E8380AC2}" xr6:coauthVersionLast="47" xr6:coauthVersionMax="47" xr10:uidLastSave="{00000000-0000-0000-0000-000000000000}"/>
  <bookViews>
    <workbookView xWindow="-120" yWindow="-120" windowWidth="20730" windowHeight="11160" activeTab="3" xr2:uid="{65C2E715-4D70-498E-8F2A-50FB128AFF3A}"/>
  </bookViews>
  <sheets>
    <sheet name="RESULT" sheetId="1" r:id="rId1"/>
    <sheet name="REPORT SHEET" sheetId="9" r:id="rId2"/>
    <sheet name="PIVOT TABLE" sheetId="8" r:id="rId3"/>
    <sheet name="DASHBOARD" sheetId="10" r:id="rId4"/>
  </sheets>
  <definedNames>
    <definedName name="_xlnm._FilterDatabase" localSheetId="0" hidden="1">RESULT!$A$8:$P$208</definedName>
    <definedName name="Slicer_CLASS">#N/A</definedName>
    <definedName name="Slicer_GENDER">#N/A</definedName>
    <definedName name="Slicer_STATUS">#N/A</definedName>
  </definedNames>
  <calcPr calcId="191029"/>
  <pivotCaches>
    <pivotCache cacheId="2"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9" i="9" l="1"/>
  <c r="F20" i="9"/>
  <c r="G20" i="9"/>
  <c r="G16" i="9"/>
  <c r="G15" i="9"/>
  <c r="G14" i="9"/>
  <c r="G13" i="9"/>
  <c r="F18" i="9"/>
  <c r="B10" i="1"/>
  <c r="G18" i="9" l="1"/>
  <c r="M10" i="1"/>
  <c r="N10" i="1" s="1"/>
  <c r="P10" i="1" s="1"/>
  <c r="M11" i="1"/>
  <c r="N11" i="1" s="1"/>
  <c r="P11" i="1" s="1"/>
  <c r="M12" i="1"/>
  <c r="N12" i="1" s="1"/>
  <c r="P12" i="1" s="1"/>
  <c r="M13" i="1"/>
  <c r="N13" i="1" s="1"/>
  <c r="P13" i="1" s="1"/>
  <c r="M14" i="1"/>
  <c r="N14" i="1" s="1"/>
  <c r="P14" i="1" s="1"/>
  <c r="M15" i="1"/>
  <c r="N15" i="1" s="1"/>
  <c r="P15" i="1" s="1"/>
  <c r="M16" i="1"/>
  <c r="N16" i="1" s="1"/>
  <c r="P16" i="1" s="1"/>
  <c r="M17" i="1"/>
  <c r="N17" i="1" s="1"/>
  <c r="P17" i="1" s="1"/>
  <c r="M18" i="1"/>
  <c r="N18" i="1" s="1"/>
  <c r="P18" i="1" s="1"/>
  <c r="M19" i="1"/>
  <c r="N19" i="1" s="1"/>
  <c r="P19" i="1" s="1"/>
  <c r="M20" i="1"/>
  <c r="N20" i="1" s="1"/>
  <c r="P20" i="1" s="1"/>
  <c r="M21" i="1"/>
  <c r="N21" i="1" s="1"/>
  <c r="P21" i="1" s="1"/>
  <c r="M22" i="1"/>
  <c r="N22" i="1" s="1"/>
  <c r="P22" i="1" s="1"/>
  <c r="M23" i="1"/>
  <c r="N23" i="1" s="1"/>
  <c r="P23" i="1" s="1"/>
  <c r="M24" i="1"/>
  <c r="N24" i="1" s="1"/>
  <c r="P24" i="1" s="1"/>
  <c r="M25" i="1"/>
  <c r="N25" i="1" s="1"/>
  <c r="P25" i="1" s="1"/>
  <c r="M26" i="1"/>
  <c r="N26" i="1" s="1"/>
  <c r="P26" i="1" s="1"/>
  <c r="M27" i="1"/>
  <c r="N27" i="1" s="1"/>
  <c r="P27" i="1" s="1"/>
  <c r="M28" i="1"/>
  <c r="N28" i="1" s="1"/>
  <c r="P28" i="1" s="1"/>
  <c r="M29" i="1"/>
  <c r="N29" i="1" s="1"/>
  <c r="P29" i="1" s="1"/>
  <c r="M30" i="1"/>
  <c r="N30" i="1" s="1"/>
  <c r="P30" i="1" s="1"/>
  <c r="M31" i="1"/>
  <c r="N31" i="1" s="1"/>
  <c r="P31" i="1" s="1"/>
  <c r="M32" i="1"/>
  <c r="N32" i="1" s="1"/>
  <c r="P32" i="1" s="1"/>
  <c r="M33" i="1"/>
  <c r="N33" i="1" s="1"/>
  <c r="P33" i="1" s="1"/>
  <c r="M34" i="1"/>
  <c r="N34" i="1" s="1"/>
  <c r="P34" i="1" s="1"/>
  <c r="M35" i="1"/>
  <c r="N35" i="1" s="1"/>
  <c r="P35" i="1" s="1"/>
  <c r="M36" i="1"/>
  <c r="N36" i="1" s="1"/>
  <c r="P36" i="1" s="1"/>
  <c r="M37" i="1"/>
  <c r="N37" i="1" s="1"/>
  <c r="P37" i="1" s="1"/>
  <c r="M38" i="1"/>
  <c r="N38" i="1" s="1"/>
  <c r="P38" i="1" s="1"/>
  <c r="M39" i="1"/>
  <c r="N39" i="1" s="1"/>
  <c r="P39" i="1" s="1"/>
  <c r="M40" i="1"/>
  <c r="N40" i="1" s="1"/>
  <c r="P40" i="1" s="1"/>
  <c r="M41" i="1"/>
  <c r="N41" i="1" s="1"/>
  <c r="P41" i="1" s="1"/>
  <c r="M42" i="1"/>
  <c r="N42" i="1" s="1"/>
  <c r="P42" i="1" s="1"/>
  <c r="M43" i="1"/>
  <c r="N43" i="1" s="1"/>
  <c r="P43" i="1" s="1"/>
  <c r="M44" i="1"/>
  <c r="N44" i="1" s="1"/>
  <c r="P44" i="1" s="1"/>
  <c r="M45" i="1"/>
  <c r="N45" i="1" s="1"/>
  <c r="P45" i="1" s="1"/>
  <c r="M46" i="1"/>
  <c r="N46" i="1" s="1"/>
  <c r="P46" i="1" s="1"/>
  <c r="M47" i="1"/>
  <c r="N47" i="1" s="1"/>
  <c r="P47" i="1" s="1"/>
  <c r="M48" i="1"/>
  <c r="N48" i="1" s="1"/>
  <c r="P48" i="1" s="1"/>
  <c r="M49" i="1"/>
  <c r="N49" i="1" s="1"/>
  <c r="P49" i="1" s="1"/>
  <c r="M50" i="1"/>
  <c r="N50" i="1" s="1"/>
  <c r="P50" i="1" s="1"/>
  <c r="M51" i="1"/>
  <c r="N51" i="1" s="1"/>
  <c r="P51" i="1" s="1"/>
  <c r="M52" i="1"/>
  <c r="N52" i="1" s="1"/>
  <c r="P52" i="1" s="1"/>
  <c r="M53" i="1"/>
  <c r="N53" i="1" s="1"/>
  <c r="P53" i="1" s="1"/>
  <c r="M54" i="1"/>
  <c r="N54" i="1" s="1"/>
  <c r="P54" i="1" s="1"/>
  <c r="M55" i="1"/>
  <c r="N55" i="1" s="1"/>
  <c r="P55" i="1" s="1"/>
  <c r="M56" i="1"/>
  <c r="N56" i="1" s="1"/>
  <c r="P56" i="1" s="1"/>
  <c r="M57" i="1"/>
  <c r="N57" i="1" s="1"/>
  <c r="P57" i="1" s="1"/>
  <c r="M58" i="1"/>
  <c r="N58" i="1" s="1"/>
  <c r="P58" i="1" s="1"/>
  <c r="M59" i="1"/>
  <c r="N59" i="1" s="1"/>
  <c r="P59" i="1" s="1"/>
  <c r="M60" i="1"/>
  <c r="N60" i="1" s="1"/>
  <c r="P60" i="1" s="1"/>
  <c r="M61" i="1"/>
  <c r="N61" i="1" s="1"/>
  <c r="P61" i="1" s="1"/>
  <c r="M62" i="1"/>
  <c r="N62" i="1" s="1"/>
  <c r="P62" i="1" s="1"/>
  <c r="M63" i="1"/>
  <c r="N63" i="1" s="1"/>
  <c r="P63" i="1" s="1"/>
  <c r="M64" i="1"/>
  <c r="N64" i="1" s="1"/>
  <c r="P64" i="1" s="1"/>
  <c r="M65" i="1"/>
  <c r="N65" i="1" s="1"/>
  <c r="P65" i="1" s="1"/>
  <c r="M66" i="1"/>
  <c r="N66" i="1" s="1"/>
  <c r="P66" i="1" s="1"/>
  <c r="M67" i="1"/>
  <c r="N67" i="1" s="1"/>
  <c r="P67" i="1" s="1"/>
  <c r="M68" i="1"/>
  <c r="N68" i="1" s="1"/>
  <c r="P68" i="1" s="1"/>
  <c r="M69" i="1"/>
  <c r="N69" i="1" s="1"/>
  <c r="P69" i="1" s="1"/>
  <c r="M70" i="1"/>
  <c r="N70" i="1" s="1"/>
  <c r="P70" i="1" s="1"/>
  <c r="M71" i="1"/>
  <c r="N71" i="1" s="1"/>
  <c r="P71" i="1" s="1"/>
  <c r="M72" i="1"/>
  <c r="N72" i="1" s="1"/>
  <c r="P72" i="1" s="1"/>
  <c r="M73" i="1"/>
  <c r="N73" i="1" s="1"/>
  <c r="P73" i="1" s="1"/>
  <c r="M74" i="1"/>
  <c r="N74" i="1" s="1"/>
  <c r="P74" i="1" s="1"/>
  <c r="M75" i="1"/>
  <c r="N75" i="1" s="1"/>
  <c r="P75" i="1" s="1"/>
  <c r="M76" i="1"/>
  <c r="N76" i="1" s="1"/>
  <c r="P76" i="1" s="1"/>
  <c r="M77" i="1"/>
  <c r="N77" i="1" s="1"/>
  <c r="P77" i="1" s="1"/>
  <c r="M78" i="1"/>
  <c r="N78" i="1" s="1"/>
  <c r="P78" i="1" s="1"/>
  <c r="M79" i="1"/>
  <c r="N79" i="1" s="1"/>
  <c r="P79" i="1" s="1"/>
  <c r="M80" i="1"/>
  <c r="N80" i="1" s="1"/>
  <c r="P80" i="1" s="1"/>
  <c r="M81" i="1"/>
  <c r="N81" i="1" s="1"/>
  <c r="P81" i="1" s="1"/>
  <c r="M82" i="1"/>
  <c r="N82" i="1" s="1"/>
  <c r="P82" i="1" s="1"/>
  <c r="M83" i="1"/>
  <c r="N83" i="1" s="1"/>
  <c r="P83" i="1" s="1"/>
  <c r="M84" i="1"/>
  <c r="N84" i="1" s="1"/>
  <c r="P84" i="1" s="1"/>
  <c r="M85" i="1"/>
  <c r="N85" i="1" s="1"/>
  <c r="P85" i="1" s="1"/>
  <c r="M86" i="1"/>
  <c r="N86" i="1" s="1"/>
  <c r="P86" i="1" s="1"/>
  <c r="M87" i="1"/>
  <c r="N87" i="1" s="1"/>
  <c r="P87" i="1" s="1"/>
  <c r="M88" i="1"/>
  <c r="N88" i="1" s="1"/>
  <c r="P88" i="1" s="1"/>
  <c r="M89" i="1"/>
  <c r="N89" i="1" s="1"/>
  <c r="P89" i="1" s="1"/>
  <c r="M90" i="1"/>
  <c r="N90" i="1" s="1"/>
  <c r="P90" i="1" s="1"/>
  <c r="M91" i="1"/>
  <c r="N91" i="1" s="1"/>
  <c r="P91" i="1" s="1"/>
  <c r="M92" i="1"/>
  <c r="N92" i="1" s="1"/>
  <c r="P92" i="1" s="1"/>
  <c r="M93" i="1"/>
  <c r="N93" i="1" s="1"/>
  <c r="P93" i="1" s="1"/>
  <c r="M94" i="1"/>
  <c r="N94" i="1" s="1"/>
  <c r="P94" i="1" s="1"/>
  <c r="M95" i="1"/>
  <c r="N95" i="1" s="1"/>
  <c r="P95" i="1" s="1"/>
  <c r="M96" i="1"/>
  <c r="N96" i="1" s="1"/>
  <c r="P96" i="1" s="1"/>
  <c r="M97" i="1"/>
  <c r="N97" i="1" s="1"/>
  <c r="P97" i="1" s="1"/>
  <c r="M98" i="1"/>
  <c r="N98" i="1" s="1"/>
  <c r="P98" i="1" s="1"/>
  <c r="M99" i="1"/>
  <c r="N99" i="1" s="1"/>
  <c r="P99" i="1" s="1"/>
  <c r="M100" i="1"/>
  <c r="N100" i="1" s="1"/>
  <c r="P100" i="1" s="1"/>
  <c r="M101" i="1"/>
  <c r="N101" i="1" s="1"/>
  <c r="P101" i="1" s="1"/>
  <c r="M102" i="1"/>
  <c r="N102" i="1" s="1"/>
  <c r="P102" i="1" s="1"/>
  <c r="M103" i="1"/>
  <c r="N103" i="1" s="1"/>
  <c r="P103" i="1" s="1"/>
  <c r="M104" i="1"/>
  <c r="N104" i="1" s="1"/>
  <c r="P104" i="1" s="1"/>
  <c r="M105" i="1"/>
  <c r="N105" i="1" s="1"/>
  <c r="P105" i="1" s="1"/>
  <c r="M106" i="1"/>
  <c r="N106" i="1" s="1"/>
  <c r="P106" i="1" s="1"/>
  <c r="M107" i="1"/>
  <c r="N107" i="1" s="1"/>
  <c r="P107" i="1" s="1"/>
  <c r="M108" i="1"/>
  <c r="N108" i="1" s="1"/>
  <c r="P108" i="1" s="1"/>
  <c r="M109" i="1"/>
  <c r="N109" i="1" s="1"/>
  <c r="P109" i="1" s="1"/>
  <c r="M110" i="1"/>
  <c r="N110" i="1" s="1"/>
  <c r="P110" i="1" s="1"/>
  <c r="M111" i="1"/>
  <c r="N111" i="1" s="1"/>
  <c r="P111" i="1" s="1"/>
  <c r="M112" i="1"/>
  <c r="N112" i="1" s="1"/>
  <c r="P112" i="1" s="1"/>
  <c r="M113" i="1"/>
  <c r="N113" i="1" s="1"/>
  <c r="P113" i="1" s="1"/>
  <c r="M114" i="1"/>
  <c r="N114" i="1" s="1"/>
  <c r="P114" i="1" s="1"/>
  <c r="M115" i="1"/>
  <c r="N115" i="1" s="1"/>
  <c r="P115" i="1" s="1"/>
  <c r="M116" i="1"/>
  <c r="N116" i="1" s="1"/>
  <c r="P116" i="1" s="1"/>
  <c r="M117" i="1"/>
  <c r="N117" i="1" s="1"/>
  <c r="P117" i="1" s="1"/>
  <c r="M118" i="1"/>
  <c r="N118" i="1" s="1"/>
  <c r="P118" i="1" s="1"/>
  <c r="M119" i="1"/>
  <c r="N119" i="1" s="1"/>
  <c r="P119" i="1" s="1"/>
  <c r="M120" i="1"/>
  <c r="N120" i="1" s="1"/>
  <c r="P120" i="1" s="1"/>
  <c r="M121" i="1"/>
  <c r="N121" i="1" s="1"/>
  <c r="P121" i="1" s="1"/>
  <c r="M122" i="1"/>
  <c r="N122" i="1" s="1"/>
  <c r="P122" i="1" s="1"/>
  <c r="M123" i="1"/>
  <c r="N123" i="1" s="1"/>
  <c r="P123" i="1" s="1"/>
  <c r="M124" i="1"/>
  <c r="N124" i="1" s="1"/>
  <c r="P124" i="1" s="1"/>
  <c r="M125" i="1"/>
  <c r="N125" i="1" s="1"/>
  <c r="P125" i="1" s="1"/>
  <c r="M126" i="1"/>
  <c r="N126" i="1" s="1"/>
  <c r="P126" i="1" s="1"/>
  <c r="M127" i="1"/>
  <c r="N127" i="1" s="1"/>
  <c r="P127" i="1" s="1"/>
  <c r="M128" i="1"/>
  <c r="N128" i="1" s="1"/>
  <c r="P128" i="1" s="1"/>
  <c r="M129" i="1"/>
  <c r="N129" i="1" s="1"/>
  <c r="P129" i="1" s="1"/>
  <c r="M130" i="1"/>
  <c r="N130" i="1" s="1"/>
  <c r="P130" i="1" s="1"/>
  <c r="M131" i="1"/>
  <c r="N131" i="1" s="1"/>
  <c r="P131" i="1" s="1"/>
  <c r="M132" i="1"/>
  <c r="N132" i="1" s="1"/>
  <c r="P132" i="1" s="1"/>
  <c r="M133" i="1"/>
  <c r="N133" i="1" s="1"/>
  <c r="P133" i="1" s="1"/>
  <c r="M134" i="1"/>
  <c r="N134" i="1" s="1"/>
  <c r="P134" i="1" s="1"/>
  <c r="M135" i="1"/>
  <c r="N135" i="1" s="1"/>
  <c r="P135" i="1" s="1"/>
  <c r="M136" i="1"/>
  <c r="N136" i="1" s="1"/>
  <c r="P136" i="1" s="1"/>
  <c r="M137" i="1"/>
  <c r="N137" i="1" s="1"/>
  <c r="P137" i="1" s="1"/>
  <c r="M138" i="1"/>
  <c r="N138" i="1" s="1"/>
  <c r="P138" i="1" s="1"/>
  <c r="M139" i="1"/>
  <c r="N139" i="1" s="1"/>
  <c r="P139" i="1" s="1"/>
  <c r="M140" i="1"/>
  <c r="N140" i="1" s="1"/>
  <c r="P140" i="1" s="1"/>
  <c r="M141" i="1"/>
  <c r="N141" i="1" s="1"/>
  <c r="P141" i="1" s="1"/>
  <c r="M142" i="1"/>
  <c r="N142" i="1" s="1"/>
  <c r="P142" i="1" s="1"/>
  <c r="M143" i="1"/>
  <c r="N143" i="1" s="1"/>
  <c r="P143" i="1" s="1"/>
  <c r="M144" i="1"/>
  <c r="N144" i="1" s="1"/>
  <c r="P144" i="1" s="1"/>
  <c r="M145" i="1"/>
  <c r="N145" i="1" s="1"/>
  <c r="P145" i="1" s="1"/>
  <c r="M146" i="1"/>
  <c r="N146" i="1" s="1"/>
  <c r="P146" i="1" s="1"/>
  <c r="M147" i="1"/>
  <c r="N147" i="1" s="1"/>
  <c r="P147" i="1" s="1"/>
  <c r="M148" i="1"/>
  <c r="N148" i="1" s="1"/>
  <c r="P148" i="1" s="1"/>
  <c r="M149" i="1"/>
  <c r="N149" i="1" s="1"/>
  <c r="P149" i="1" s="1"/>
  <c r="M150" i="1"/>
  <c r="N150" i="1" s="1"/>
  <c r="P150" i="1" s="1"/>
  <c r="M151" i="1"/>
  <c r="N151" i="1" s="1"/>
  <c r="P151" i="1" s="1"/>
  <c r="M152" i="1"/>
  <c r="N152" i="1" s="1"/>
  <c r="P152" i="1" s="1"/>
  <c r="M153" i="1"/>
  <c r="N153" i="1" s="1"/>
  <c r="P153" i="1" s="1"/>
  <c r="M154" i="1"/>
  <c r="N154" i="1" s="1"/>
  <c r="P154" i="1" s="1"/>
  <c r="M155" i="1"/>
  <c r="N155" i="1" s="1"/>
  <c r="P155" i="1" s="1"/>
  <c r="M156" i="1"/>
  <c r="N156" i="1" s="1"/>
  <c r="P156" i="1" s="1"/>
  <c r="M157" i="1"/>
  <c r="N157" i="1" s="1"/>
  <c r="P157" i="1" s="1"/>
  <c r="M158" i="1"/>
  <c r="N158" i="1" s="1"/>
  <c r="P158" i="1" s="1"/>
  <c r="M159" i="1"/>
  <c r="N159" i="1" s="1"/>
  <c r="P159" i="1" s="1"/>
  <c r="M160" i="1"/>
  <c r="N160" i="1" s="1"/>
  <c r="P160" i="1" s="1"/>
  <c r="M161" i="1"/>
  <c r="N161" i="1" s="1"/>
  <c r="P161" i="1" s="1"/>
  <c r="M162" i="1"/>
  <c r="N162" i="1" s="1"/>
  <c r="P162" i="1" s="1"/>
  <c r="M163" i="1"/>
  <c r="N163" i="1" s="1"/>
  <c r="P163" i="1" s="1"/>
  <c r="M164" i="1"/>
  <c r="N164" i="1" s="1"/>
  <c r="P164" i="1" s="1"/>
  <c r="M165" i="1"/>
  <c r="N165" i="1" s="1"/>
  <c r="P165" i="1" s="1"/>
  <c r="M166" i="1"/>
  <c r="N166" i="1" s="1"/>
  <c r="P166" i="1" s="1"/>
  <c r="M167" i="1"/>
  <c r="N167" i="1" s="1"/>
  <c r="P167" i="1" s="1"/>
  <c r="M168" i="1"/>
  <c r="N168" i="1" s="1"/>
  <c r="P168" i="1" s="1"/>
  <c r="M169" i="1"/>
  <c r="N169" i="1" s="1"/>
  <c r="P169" i="1" s="1"/>
  <c r="M170" i="1"/>
  <c r="N170" i="1" s="1"/>
  <c r="P170" i="1" s="1"/>
  <c r="M171" i="1"/>
  <c r="N171" i="1" s="1"/>
  <c r="P171" i="1" s="1"/>
  <c r="M172" i="1"/>
  <c r="N172" i="1" s="1"/>
  <c r="P172" i="1" s="1"/>
  <c r="M173" i="1"/>
  <c r="N173" i="1" s="1"/>
  <c r="P173" i="1" s="1"/>
  <c r="M174" i="1"/>
  <c r="N174" i="1" s="1"/>
  <c r="P174" i="1" s="1"/>
  <c r="M175" i="1"/>
  <c r="N175" i="1" s="1"/>
  <c r="P175" i="1" s="1"/>
  <c r="M176" i="1"/>
  <c r="N176" i="1" s="1"/>
  <c r="P176" i="1" s="1"/>
  <c r="M177" i="1"/>
  <c r="N177" i="1" s="1"/>
  <c r="P177" i="1" s="1"/>
  <c r="M178" i="1"/>
  <c r="N178" i="1" s="1"/>
  <c r="P178" i="1" s="1"/>
  <c r="M179" i="1"/>
  <c r="N179" i="1" s="1"/>
  <c r="P179" i="1" s="1"/>
  <c r="M180" i="1"/>
  <c r="N180" i="1" s="1"/>
  <c r="P180" i="1" s="1"/>
  <c r="M181" i="1"/>
  <c r="N181" i="1" s="1"/>
  <c r="P181" i="1" s="1"/>
  <c r="M182" i="1"/>
  <c r="N182" i="1" s="1"/>
  <c r="P182" i="1" s="1"/>
  <c r="M183" i="1"/>
  <c r="N183" i="1" s="1"/>
  <c r="P183" i="1" s="1"/>
  <c r="M184" i="1"/>
  <c r="N184" i="1" s="1"/>
  <c r="P184" i="1" s="1"/>
  <c r="M185" i="1"/>
  <c r="N185" i="1" s="1"/>
  <c r="P185" i="1" s="1"/>
  <c r="M186" i="1"/>
  <c r="N186" i="1" s="1"/>
  <c r="P186" i="1" s="1"/>
  <c r="M187" i="1"/>
  <c r="N187" i="1" s="1"/>
  <c r="P187" i="1" s="1"/>
  <c r="M188" i="1"/>
  <c r="N188" i="1" s="1"/>
  <c r="P188" i="1" s="1"/>
  <c r="M189" i="1"/>
  <c r="N189" i="1" s="1"/>
  <c r="P189" i="1" s="1"/>
  <c r="M190" i="1"/>
  <c r="N190" i="1" s="1"/>
  <c r="P190" i="1" s="1"/>
  <c r="M191" i="1"/>
  <c r="N191" i="1" s="1"/>
  <c r="P191" i="1" s="1"/>
  <c r="M192" i="1"/>
  <c r="N192" i="1" s="1"/>
  <c r="P192" i="1" s="1"/>
  <c r="M193" i="1"/>
  <c r="N193" i="1" s="1"/>
  <c r="P193" i="1" s="1"/>
  <c r="M194" i="1"/>
  <c r="N194" i="1" s="1"/>
  <c r="P194" i="1" s="1"/>
  <c r="M195" i="1"/>
  <c r="N195" i="1" s="1"/>
  <c r="P195" i="1" s="1"/>
  <c r="M196" i="1"/>
  <c r="N196" i="1" s="1"/>
  <c r="P196" i="1" s="1"/>
  <c r="M197" i="1"/>
  <c r="N197" i="1" s="1"/>
  <c r="P197" i="1" s="1"/>
  <c r="M198" i="1"/>
  <c r="N198" i="1" s="1"/>
  <c r="P198" i="1" s="1"/>
  <c r="M199" i="1"/>
  <c r="N199" i="1" s="1"/>
  <c r="P199" i="1" s="1"/>
  <c r="M200" i="1"/>
  <c r="N200" i="1" s="1"/>
  <c r="P200" i="1" s="1"/>
  <c r="M201" i="1"/>
  <c r="N201" i="1" s="1"/>
  <c r="P201" i="1" s="1"/>
  <c r="M202" i="1"/>
  <c r="N202" i="1" s="1"/>
  <c r="P202" i="1" s="1"/>
  <c r="M203" i="1"/>
  <c r="N203" i="1" s="1"/>
  <c r="P203" i="1" s="1"/>
  <c r="M204" i="1"/>
  <c r="N204" i="1" s="1"/>
  <c r="P204" i="1" s="1"/>
  <c r="M205" i="1"/>
  <c r="N205" i="1" s="1"/>
  <c r="P205" i="1" s="1"/>
  <c r="M206" i="1"/>
  <c r="N206" i="1" s="1"/>
  <c r="P206" i="1" s="1"/>
  <c r="M207" i="1"/>
  <c r="N207" i="1" s="1"/>
  <c r="P207" i="1" s="1"/>
  <c r="M208" i="1"/>
  <c r="N208" i="1" s="1"/>
  <c r="P208" i="1" s="1"/>
  <c r="M9" i="1"/>
  <c r="N9" i="1" s="1"/>
  <c r="O9" i="1" l="1" a="1"/>
  <c r="O9" i="1" s="1"/>
  <c r="P9" i="1"/>
  <c r="B50" i="1"/>
  <c r="B184" i="1"/>
  <c r="B33" i="1"/>
  <c r="B15" i="1"/>
  <c r="B86" i="1"/>
  <c r="B79" i="1"/>
  <c r="B161" i="1"/>
  <c r="B12" i="1"/>
  <c r="B208" i="1"/>
  <c r="B117" i="1"/>
  <c r="B180" i="1"/>
  <c r="B64" i="1"/>
  <c r="B67" i="1"/>
  <c r="B202" i="1"/>
  <c r="B136" i="1"/>
  <c r="B76" i="1"/>
  <c r="B189" i="1"/>
  <c r="B124" i="1"/>
  <c r="B175" i="1"/>
  <c r="B70" i="1"/>
  <c r="B153" i="1"/>
  <c r="B157" i="1"/>
  <c r="B123" i="1"/>
  <c r="B49" i="1"/>
  <c r="B92" i="1"/>
  <c r="B195" i="1"/>
  <c r="B119" i="1"/>
  <c r="B159" i="1"/>
  <c r="B30" i="1"/>
  <c r="B111" i="1"/>
  <c r="B83" i="1"/>
  <c r="B100" i="1"/>
  <c r="B118" i="1"/>
  <c r="B191" i="1"/>
  <c r="B61" i="1"/>
  <c r="B108" i="1"/>
  <c r="B41" i="1"/>
  <c r="B158" i="1"/>
  <c r="B74" i="1"/>
  <c r="B98" i="1"/>
  <c r="B113" i="1"/>
  <c r="B173" i="1"/>
  <c r="B155" i="1"/>
  <c r="B115" i="1"/>
  <c r="B63" i="1"/>
  <c r="B167" i="1"/>
  <c r="B75" i="1"/>
  <c r="B121" i="1"/>
  <c r="B91" i="1"/>
  <c r="B160" i="1"/>
  <c r="B48" i="1"/>
  <c r="B44" i="1"/>
  <c r="B177" i="1"/>
  <c r="B52" i="1"/>
  <c r="B78" i="1"/>
  <c r="B190" i="1"/>
  <c r="B11" i="1"/>
  <c r="B162" i="1"/>
  <c r="B203" i="1"/>
  <c r="B125" i="1"/>
  <c r="B59" i="1"/>
  <c r="B122" i="1"/>
  <c r="B103" i="1"/>
  <c r="B178" i="1"/>
  <c r="B181" i="1"/>
  <c r="B81" i="1"/>
  <c r="B139" i="1"/>
  <c r="B109" i="1"/>
  <c r="B194" i="1"/>
  <c r="B188" i="1"/>
  <c r="B149" i="1"/>
  <c r="B51" i="1"/>
  <c r="B152" i="1"/>
  <c r="B196" i="1"/>
  <c r="B68" i="1"/>
  <c r="B176" i="1"/>
  <c r="B140" i="1"/>
  <c r="B24" i="1"/>
  <c r="B38" i="1"/>
  <c r="B94" i="1"/>
  <c r="B187" i="1"/>
  <c r="B97" i="1"/>
  <c r="B53" i="1"/>
  <c r="B172" i="1"/>
  <c r="B179" i="1"/>
  <c r="B72" i="1"/>
  <c r="B13" i="1"/>
  <c r="B134" i="1"/>
  <c r="B135" i="1"/>
  <c r="B36" i="1"/>
  <c r="B205" i="1"/>
  <c r="B73" i="1"/>
  <c r="B130" i="1"/>
  <c r="B34" i="1"/>
  <c r="B126" i="1"/>
  <c r="B80" i="1"/>
  <c r="B120" i="1"/>
  <c r="B105" i="1"/>
  <c r="B185" i="1"/>
  <c r="B39" i="1"/>
  <c r="B18" i="1"/>
  <c r="B145" i="1"/>
  <c r="B201" i="1"/>
  <c r="B206" i="1"/>
  <c r="B146" i="1"/>
  <c r="B168" i="1"/>
  <c r="B55" i="1"/>
  <c r="B132" i="1"/>
  <c r="B93" i="1"/>
  <c r="B88" i="1"/>
  <c r="B129" i="1"/>
  <c r="B147" i="1"/>
  <c r="B199" i="1"/>
  <c r="B27" i="1"/>
  <c r="B85" i="1"/>
  <c r="B40" i="1"/>
  <c r="B197" i="1"/>
  <c r="B144" i="1"/>
  <c r="B150" i="1"/>
  <c r="B171" i="1"/>
  <c r="B186" i="1"/>
  <c r="B66" i="1"/>
  <c r="B154" i="1"/>
  <c r="B84" i="1"/>
  <c r="B82" i="1"/>
  <c r="B47" i="1"/>
  <c r="B89" i="1"/>
  <c r="B71" i="1"/>
  <c r="B65" i="1"/>
  <c r="B57" i="1"/>
  <c r="B104" i="1"/>
  <c r="B165" i="1"/>
  <c r="B141" i="1"/>
  <c r="B46" i="1"/>
  <c r="B96" i="1"/>
  <c r="B174" i="1"/>
  <c r="B198" i="1"/>
  <c r="B29" i="1"/>
  <c r="B95" i="1"/>
  <c r="B163" i="1"/>
  <c r="B32" i="1"/>
  <c r="B90" i="1"/>
  <c r="B37" i="1"/>
  <c r="B148" i="1"/>
  <c r="B21" i="1"/>
  <c r="B114" i="1"/>
  <c r="B77" i="1"/>
  <c r="B151" i="1"/>
  <c r="B143" i="1"/>
  <c r="B26" i="1"/>
  <c r="B101" i="1"/>
  <c r="B9" i="1"/>
  <c r="B14" i="1"/>
  <c r="B142" i="1"/>
  <c r="B60" i="1"/>
  <c r="B69" i="1"/>
  <c r="B62" i="1"/>
  <c r="B182" i="1"/>
  <c r="B99" i="1"/>
  <c r="B16" i="1"/>
  <c r="B106" i="1"/>
  <c r="B42" i="1"/>
  <c r="B107" i="1"/>
  <c r="B127" i="1"/>
  <c r="B192" i="1"/>
  <c r="B17" i="1"/>
  <c r="B169" i="1"/>
  <c r="B35" i="1"/>
  <c r="B137" i="1"/>
  <c r="B45" i="1"/>
  <c r="B116" i="1"/>
  <c r="B193" i="1"/>
  <c r="B23" i="1"/>
  <c r="B128" i="1"/>
  <c r="B25" i="1"/>
  <c r="B183" i="1"/>
  <c r="B31" i="1"/>
  <c r="B164" i="1"/>
  <c r="B207" i="1"/>
  <c r="B204" i="1"/>
  <c r="B19" i="1"/>
  <c r="B166" i="1"/>
  <c r="B112" i="1"/>
  <c r="B102" i="1"/>
  <c r="B87" i="1"/>
  <c r="B156" i="1"/>
  <c r="B170" i="1"/>
  <c r="B20" i="1"/>
  <c r="B133" i="1"/>
  <c r="B58" i="1"/>
  <c r="B138" i="1"/>
  <c r="B54" i="1"/>
  <c r="B28" i="1"/>
  <c r="B56" i="1"/>
  <c r="B200" i="1"/>
  <c r="B22" i="1"/>
  <c r="B110" i="1"/>
  <c r="B131" i="1"/>
  <c r="B43" i="1"/>
  <c r="F50" i="1"/>
  <c r="F184" i="1"/>
  <c r="F33" i="1"/>
  <c r="F15" i="1"/>
  <c r="F86" i="1"/>
  <c r="F79" i="1"/>
  <c r="F161" i="1"/>
  <c r="F12" i="1"/>
  <c r="F208" i="1"/>
  <c r="F117" i="1"/>
  <c r="F180" i="1"/>
  <c r="F64" i="1"/>
  <c r="F67" i="1"/>
  <c r="F202" i="1"/>
  <c r="F136" i="1"/>
  <c r="F76" i="1"/>
  <c r="F189" i="1"/>
  <c r="F124" i="1"/>
  <c r="F175" i="1"/>
  <c r="F70" i="1"/>
  <c r="F153" i="1"/>
  <c r="F157" i="1"/>
  <c r="F123" i="1"/>
  <c r="F49" i="1"/>
  <c r="F92" i="1"/>
  <c r="F195" i="1"/>
  <c r="F119" i="1"/>
  <c r="F159" i="1"/>
  <c r="F30" i="1"/>
  <c r="F111" i="1"/>
  <c r="F83" i="1"/>
  <c r="F100" i="1"/>
  <c r="F118" i="1"/>
  <c r="F191" i="1"/>
  <c r="F61" i="1"/>
  <c r="F108" i="1"/>
  <c r="F41" i="1"/>
  <c r="F158" i="1"/>
  <c r="F74" i="1"/>
  <c r="F98" i="1"/>
  <c r="F113" i="1"/>
  <c r="F173" i="1"/>
  <c r="F155" i="1"/>
  <c r="F115" i="1"/>
  <c r="F63" i="1"/>
  <c r="F167" i="1"/>
  <c r="F75" i="1"/>
  <c r="F121" i="1"/>
  <c r="F91" i="1"/>
  <c r="F160" i="1"/>
  <c r="F48" i="1"/>
  <c r="F44" i="1"/>
  <c r="F177" i="1"/>
  <c r="F52" i="1"/>
  <c r="F78" i="1"/>
  <c r="F190" i="1"/>
  <c r="F11" i="1"/>
  <c r="F162" i="1"/>
  <c r="F203" i="1"/>
  <c r="F125" i="1"/>
  <c r="F59" i="1"/>
  <c r="F122" i="1"/>
  <c r="F103" i="1"/>
  <c r="F178" i="1"/>
  <c r="F181" i="1"/>
  <c r="F81" i="1"/>
  <c r="F139" i="1"/>
  <c r="F109" i="1"/>
  <c r="F194" i="1"/>
  <c r="F188" i="1"/>
  <c r="F149" i="1"/>
  <c r="F51" i="1"/>
  <c r="F152" i="1"/>
  <c r="F196" i="1"/>
  <c r="F68" i="1"/>
  <c r="F176" i="1"/>
  <c r="F140" i="1"/>
  <c r="F24" i="1"/>
  <c r="F38" i="1"/>
  <c r="F94" i="1"/>
  <c r="F187" i="1"/>
  <c r="F97" i="1"/>
  <c r="F53" i="1"/>
  <c r="F172" i="1"/>
  <c r="F179" i="1"/>
  <c r="F72" i="1"/>
  <c r="F13" i="1"/>
  <c r="F134" i="1"/>
  <c r="F135" i="1"/>
  <c r="F36" i="1"/>
  <c r="F205" i="1"/>
  <c r="F73" i="1"/>
  <c r="F130" i="1"/>
  <c r="F34" i="1"/>
  <c r="F126" i="1"/>
  <c r="F80" i="1"/>
  <c r="F120" i="1"/>
  <c r="F105" i="1"/>
  <c r="F185" i="1"/>
  <c r="F39" i="1"/>
  <c r="F18" i="1"/>
  <c r="F145" i="1"/>
  <c r="F201" i="1"/>
  <c r="F206" i="1"/>
  <c r="F146" i="1"/>
  <c r="F168" i="1"/>
  <c r="F55" i="1"/>
  <c r="F132" i="1"/>
  <c r="F93" i="1"/>
  <c r="F88" i="1"/>
  <c r="F129" i="1"/>
  <c r="F147" i="1"/>
  <c r="F199" i="1"/>
  <c r="F27" i="1"/>
  <c r="F85" i="1"/>
  <c r="F40" i="1"/>
  <c r="F197" i="1"/>
  <c r="F144" i="1"/>
  <c r="F150" i="1"/>
  <c r="F171" i="1"/>
  <c r="F186" i="1"/>
  <c r="F66" i="1"/>
  <c r="F154" i="1"/>
  <c r="F84" i="1"/>
  <c r="F82" i="1"/>
  <c r="F47" i="1"/>
  <c r="F89" i="1"/>
  <c r="F71" i="1"/>
  <c r="F65" i="1"/>
  <c r="F57" i="1"/>
  <c r="F104" i="1"/>
  <c r="F165" i="1"/>
  <c r="F141" i="1"/>
  <c r="F46" i="1"/>
  <c r="F96" i="1"/>
  <c r="F174" i="1"/>
  <c r="F198" i="1"/>
  <c r="F29" i="1"/>
  <c r="F95" i="1"/>
  <c r="F163" i="1"/>
  <c r="F32" i="1"/>
  <c r="F90" i="1"/>
  <c r="F37" i="1"/>
  <c r="F148" i="1"/>
  <c r="F21" i="1"/>
  <c r="F114" i="1"/>
  <c r="F77" i="1"/>
  <c r="F151" i="1"/>
  <c r="F143" i="1"/>
  <c r="F26" i="1"/>
  <c r="F101" i="1"/>
  <c r="F9" i="1"/>
  <c r="F14" i="1"/>
  <c r="F142" i="1"/>
  <c r="F60" i="1"/>
  <c r="F69" i="1"/>
  <c r="F62" i="1"/>
  <c r="F182" i="1"/>
  <c r="F99" i="1"/>
  <c r="F16" i="1"/>
  <c r="F106" i="1"/>
  <c r="F42" i="1"/>
  <c r="F107" i="1"/>
  <c r="F127" i="1"/>
  <c r="F192" i="1"/>
  <c r="F17" i="1"/>
  <c r="F169" i="1"/>
  <c r="F35" i="1"/>
  <c r="F137" i="1"/>
  <c r="F45" i="1"/>
  <c r="F116" i="1"/>
  <c r="F193" i="1"/>
  <c r="F23" i="1"/>
  <c r="F128" i="1"/>
  <c r="F10" i="1"/>
  <c r="F25" i="1"/>
  <c r="F183" i="1"/>
  <c r="F31" i="1"/>
  <c r="F164" i="1"/>
  <c r="F207" i="1"/>
  <c r="F204" i="1"/>
  <c r="F19" i="1"/>
  <c r="F166" i="1"/>
  <c r="F112" i="1"/>
  <c r="F102" i="1"/>
  <c r="F87" i="1"/>
  <c r="F156" i="1"/>
  <c r="F170" i="1"/>
  <c r="F20" i="1"/>
  <c r="F133" i="1"/>
  <c r="F58" i="1"/>
  <c r="F138" i="1"/>
  <c r="F54" i="1"/>
  <c r="F28" i="1"/>
  <c r="F56" i="1"/>
  <c r="F200" i="1"/>
  <c r="F22" i="1"/>
  <c r="F110" i="1"/>
  <c r="F131" i="1"/>
  <c r="F4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<sst xmlns="http://schemas.openxmlformats.org/spreadsheetml/2006/main" count="893" uniqueCount="413">
  <si>
    <t>FULL_NAME</t>
  </si>
  <si>
    <t>LAST_NAME</t>
  </si>
  <si>
    <t>FIRST_NAME</t>
  </si>
  <si>
    <t>DATE OF BIRTH</t>
  </si>
  <si>
    <t>AGE</t>
  </si>
  <si>
    <t>GENDER</t>
  </si>
  <si>
    <t>CLASS</t>
  </si>
  <si>
    <t>CHEMISTRY</t>
  </si>
  <si>
    <t>PHYSICS</t>
  </si>
  <si>
    <t>ENGLISH</t>
  </si>
  <si>
    <t>TOTAL</t>
  </si>
  <si>
    <t>PERCENTAGE</t>
  </si>
  <si>
    <t>Claire</t>
  </si>
  <si>
    <t>Darrin</t>
  </si>
  <si>
    <t>Sean</t>
  </si>
  <si>
    <t>Brosina</t>
  </si>
  <si>
    <t>Andrew</t>
  </si>
  <si>
    <t>Irene</t>
  </si>
  <si>
    <t>Harold</t>
  </si>
  <si>
    <t>Pete</t>
  </si>
  <si>
    <t>Alejandro</t>
  </si>
  <si>
    <t>Zuschuss</t>
  </si>
  <si>
    <t>Ken</t>
  </si>
  <si>
    <t>Sandra</t>
  </si>
  <si>
    <t>Emily</t>
  </si>
  <si>
    <t>Eric</t>
  </si>
  <si>
    <t>Tracy</t>
  </si>
  <si>
    <t>Matt</t>
  </si>
  <si>
    <t>Gene</t>
  </si>
  <si>
    <t>Steve</t>
  </si>
  <si>
    <t>Linda</t>
  </si>
  <si>
    <t>Ruben</t>
  </si>
  <si>
    <t>Erin</t>
  </si>
  <si>
    <t>Odella</t>
  </si>
  <si>
    <t>Gute</t>
  </si>
  <si>
    <t>Huff</t>
  </si>
  <si>
    <t>O'Donnell</t>
  </si>
  <si>
    <t>Hoffman</t>
  </si>
  <si>
    <t>Allen</t>
  </si>
  <si>
    <t>Maddox</t>
  </si>
  <si>
    <t>Pawlan</t>
  </si>
  <si>
    <t>Kriz</t>
  </si>
  <si>
    <t>Grove</t>
  </si>
  <si>
    <t>Donatelli</t>
  </si>
  <si>
    <t>Black</t>
  </si>
  <si>
    <t>Flanagan</t>
  </si>
  <si>
    <t>Burns</t>
  </si>
  <si>
    <t>Hoffmann</t>
  </si>
  <si>
    <t>Blumstein</t>
  </si>
  <si>
    <t>Abelman</t>
  </si>
  <si>
    <t>Hale</t>
  </si>
  <si>
    <t>Nguyen</t>
  </si>
  <si>
    <t>Cazamias</t>
  </si>
  <si>
    <t>Ausman</t>
  </si>
  <si>
    <t>Smith</t>
  </si>
  <si>
    <t>Nelson</t>
  </si>
  <si>
    <t>Patrick</t>
  </si>
  <si>
    <t>Lena</t>
  </si>
  <si>
    <t>Darren</t>
  </si>
  <si>
    <t>Janet</t>
  </si>
  <si>
    <t>Ted</t>
  </si>
  <si>
    <t>Kunst</t>
  </si>
  <si>
    <t>Paul</t>
  </si>
  <si>
    <t>Brendan</t>
  </si>
  <si>
    <t>Karen</t>
  </si>
  <si>
    <t>Henry</t>
  </si>
  <si>
    <t>Joel</t>
  </si>
  <si>
    <t>Stewart</t>
  </si>
  <si>
    <t>Duane</t>
  </si>
  <si>
    <t>Julie</t>
  </si>
  <si>
    <t>Christopher</t>
  </si>
  <si>
    <t>Gary</t>
  </si>
  <si>
    <t>Jim</t>
  </si>
  <si>
    <t>Karl</t>
  </si>
  <si>
    <t>Roger</t>
  </si>
  <si>
    <t>Parhena</t>
  </si>
  <si>
    <t>Katherine</t>
  </si>
  <si>
    <t>Elpida</t>
  </si>
  <si>
    <t>Rick</t>
  </si>
  <si>
    <t>Cynthia</t>
  </si>
  <si>
    <t>Clay</t>
  </si>
  <si>
    <t>Ryan</t>
  </si>
  <si>
    <t>Dave</t>
  </si>
  <si>
    <t>Greg</t>
  </si>
  <si>
    <t>Steven</t>
  </si>
  <si>
    <t>Alan</t>
  </si>
  <si>
    <t>Philip</t>
  </si>
  <si>
    <t>Troy</t>
  </si>
  <si>
    <t>Lindsay</t>
  </si>
  <si>
    <t>Dorothy</t>
  </si>
  <si>
    <t>Jonathan</t>
  </si>
  <si>
    <t>Sally</t>
  </si>
  <si>
    <t>Helen</t>
  </si>
  <si>
    <t>Maureen</t>
  </si>
  <si>
    <t>Justin</t>
  </si>
  <si>
    <t>Tamara</t>
  </si>
  <si>
    <t>Stephanie</t>
  </si>
  <si>
    <t>Neil</t>
  </si>
  <si>
    <t>Nora</t>
  </si>
  <si>
    <t>Max</t>
  </si>
  <si>
    <t>Becky</t>
  </si>
  <si>
    <t>Chad</t>
  </si>
  <si>
    <t>Jennifer</t>
  </si>
  <si>
    <t>Shirley</t>
  </si>
  <si>
    <t>David</t>
  </si>
  <si>
    <t>Robert</t>
  </si>
  <si>
    <t>Frank</t>
  </si>
  <si>
    <t>Alice</t>
  </si>
  <si>
    <t>Mark</t>
  </si>
  <si>
    <t>Mary</t>
  </si>
  <si>
    <t>Cassandra</t>
  </si>
  <si>
    <t>Valerie</t>
  </si>
  <si>
    <t>Fred</t>
  </si>
  <si>
    <t>Maria</t>
  </si>
  <si>
    <t>Bruce</t>
  </si>
  <si>
    <t>Logan</t>
  </si>
  <si>
    <t>Heather</t>
  </si>
  <si>
    <t>Laurel</t>
  </si>
  <si>
    <t>Joseph</t>
  </si>
  <si>
    <t>Hernandez</t>
  </si>
  <si>
    <t>Powers</t>
  </si>
  <si>
    <t>Molinari</t>
  </si>
  <si>
    <t>Butterfield</t>
  </si>
  <si>
    <t>Miller</t>
  </si>
  <si>
    <t>Stevenson</t>
  </si>
  <si>
    <t>Sweed</t>
  </si>
  <si>
    <t>Daniels</t>
  </si>
  <si>
    <t>MacAllister</t>
  </si>
  <si>
    <t>Eaton</t>
  </si>
  <si>
    <t>Brennan</t>
  </si>
  <si>
    <t>Carmichael</t>
  </si>
  <si>
    <t>Noonan</t>
  </si>
  <si>
    <t>Creighton</t>
  </si>
  <si>
    <t>Schild</t>
  </si>
  <si>
    <t>Gonzalez</t>
  </si>
  <si>
    <t>Mitchum</t>
  </si>
  <si>
    <t>Sink</t>
  </si>
  <si>
    <t>Braun</t>
  </si>
  <si>
    <t>Barcio</t>
  </si>
  <si>
    <t>Norris</t>
  </si>
  <si>
    <t>Ducich</t>
  </si>
  <si>
    <t>Rittenbach</t>
  </si>
  <si>
    <t>Bensley</t>
  </si>
  <si>
    <t>Zandusky</t>
  </si>
  <si>
    <t>Cacioppo</t>
  </si>
  <si>
    <t>Martin</t>
  </si>
  <si>
    <t>Armstrong</t>
  </si>
  <si>
    <t>Voltz</t>
  </si>
  <si>
    <t>Ludtke</t>
  </si>
  <si>
    <t>Crowe</t>
  </si>
  <si>
    <t>Kipp</t>
  </si>
  <si>
    <t>Guthrie</t>
  </si>
  <si>
    <t>Cartwright</t>
  </si>
  <si>
    <t>Dominguez</t>
  </si>
  <si>
    <t>Fox</t>
  </si>
  <si>
    <t>Staebel</t>
  </si>
  <si>
    <t>Shagiari</t>
  </si>
  <si>
    <t>Wardle</t>
  </si>
  <si>
    <t>Doherty</t>
  </si>
  <si>
    <t>Hughsby</t>
  </si>
  <si>
    <t>Glassco</t>
  </si>
  <si>
    <t>Andreada</t>
  </si>
  <si>
    <t>Gastineau</t>
  </si>
  <si>
    <t>Ellison</t>
  </si>
  <si>
    <t>Willingham</t>
  </si>
  <si>
    <t>Phelps</t>
  </si>
  <si>
    <t>Knudson</t>
  </si>
  <si>
    <t>Brooks</t>
  </si>
  <si>
    <t>Paige</t>
  </si>
  <si>
    <t>Trevino</t>
  </si>
  <si>
    <t>Murdock</t>
  </si>
  <si>
    <t>Dartt</t>
  </si>
  <si>
    <t>Jones</t>
  </si>
  <si>
    <t>Sievert</t>
  </si>
  <si>
    <t>Braxton</t>
  </si>
  <si>
    <t>Jackson</t>
  </si>
  <si>
    <t>Kendrick</t>
  </si>
  <si>
    <t>Marley</t>
  </si>
  <si>
    <t>Knutson</t>
  </si>
  <si>
    <t>Merwin</t>
  </si>
  <si>
    <t>McCarthy</t>
  </si>
  <si>
    <t>Packer</t>
  </si>
  <si>
    <t>Zewe</t>
  </si>
  <si>
    <t>Brandow</t>
  </si>
  <si>
    <t>Hopkins</t>
  </si>
  <si>
    <t>Bertelson</t>
  </si>
  <si>
    <t>Currie</t>
  </si>
  <si>
    <t>Kirkland</t>
  </si>
  <si>
    <t>Elliston</t>
  </si>
  <si>
    <t>Holt</t>
  </si>
  <si>
    <t>Shahid</t>
  </si>
  <si>
    <t>Collister</t>
  </si>
  <si>
    <t>Charlotte</t>
  </si>
  <si>
    <t>Anthony</t>
  </si>
  <si>
    <t>Mick</t>
  </si>
  <si>
    <t>Tonja</t>
  </si>
  <si>
    <t>Vivek</t>
  </si>
  <si>
    <t>Muhammed</t>
  </si>
  <si>
    <t>Dennis</t>
  </si>
  <si>
    <t>Marina</t>
  </si>
  <si>
    <t>Jenna</t>
  </si>
  <si>
    <t>James</t>
  </si>
  <si>
    <t>Marc</t>
  </si>
  <si>
    <t>Natalie</t>
  </si>
  <si>
    <t>Toby</t>
  </si>
  <si>
    <t>Bill</t>
  </si>
  <si>
    <t>Hilary</t>
  </si>
  <si>
    <t>Christina</t>
  </si>
  <si>
    <t>Thea</t>
  </si>
  <si>
    <t>Michelle</t>
  </si>
  <si>
    <t>Neola</t>
  </si>
  <si>
    <t>Shaun</t>
  </si>
  <si>
    <t>Pamela</t>
  </si>
  <si>
    <t>Herbert</t>
  </si>
  <si>
    <t>Henia</t>
  </si>
  <si>
    <t>Jamie</t>
  </si>
  <si>
    <t>Filia</t>
  </si>
  <si>
    <t>Dianna</t>
  </si>
  <si>
    <t>Joni</t>
  </si>
  <si>
    <t>Raymond</t>
  </si>
  <si>
    <t>Craig</t>
  </si>
  <si>
    <t>Roy</t>
  </si>
  <si>
    <t>Thomas</t>
  </si>
  <si>
    <t>Brad</t>
  </si>
  <si>
    <t>Jill</t>
  </si>
  <si>
    <t>Phillip</t>
  </si>
  <si>
    <t>Brian</t>
  </si>
  <si>
    <t>Cathy</t>
  </si>
  <si>
    <t>Barbara</t>
  </si>
  <si>
    <t>Katharine</t>
  </si>
  <si>
    <t>Giulietta</t>
  </si>
  <si>
    <t>Noah</t>
  </si>
  <si>
    <t>Benjamin</t>
  </si>
  <si>
    <t>John</t>
  </si>
  <si>
    <t>Adam</t>
  </si>
  <si>
    <t>Amy</t>
  </si>
  <si>
    <t>Michael</t>
  </si>
  <si>
    <t>Erica</t>
  </si>
  <si>
    <t>Edward</t>
  </si>
  <si>
    <t>Scot</t>
  </si>
  <si>
    <t>Joe</t>
  </si>
  <si>
    <t>Ann</t>
  </si>
  <si>
    <t>Joy</t>
  </si>
  <si>
    <t>Christy</t>
  </si>
  <si>
    <t>Luke</t>
  </si>
  <si>
    <t>Stuart</t>
  </si>
  <si>
    <t>Anne</t>
  </si>
  <si>
    <t>Carol</t>
  </si>
  <si>
    <t>Corey</t>
  </si>
  <si>
    <t>Kelly</t>
  </si>
  <si>
    <t>Bart</t>
  </si>
  <si>
    <t>Magdelene</t>
  </si>
  <si>
    <t>Adrian</t>
  </si>
  <si>
    <t>Ben</t>
  </si>
  <si>
    <t>Randy</t>
  </si>
  <si>
    <t>William</t>
  </si>
  <si>
    <t>Trudy</t>
  </si>
  <si>
    <t>Art</t>
  </si>
  <si>
    <t>Richard</t>
  </si>
  <si>
    <t>Ivan</t>
  </si>
  <si>
    <t>Rob</t>
  </si>
  <si>
    <t>Arthur</t>
  </si>
  <si>
    <t>Maris</t>
  </si>
  <si>
    <t>Bobby</t>
  </si>
  <si>
    <t>Denny</t>
  </si>
  <si>
    <t>Barry</t>
  </si>
  <si>
    <t>Melton</t>
  </si>
  <si>
    <t>Witt</t>
  </si>
  <si>
    <t>Crebagga</t>
  </si>
  <si>
    <t>Turnell</t>
  </si>
  <si>
    <t>Grady</t>
  </si>
  <si>
    <t>Yedwab</t>
  </si>
  <si>
    <t>Duston</t>
  </si>
  <si>
    <t>Pardue</t>
  </si>
  <si>
    <t>Lichtenstein</t>
  </si>
  <si>
    <t>Caffey</t>
  </si>
  <si>
    <t>Galang</t>
  </si>
  <si>
    <t>Crier</t>
  </si>
  <si>
    <t>Webber</t>
  </si>
  <si>
    <t>Braunhardt</t>
  </si>
  <si>
    <t>Holden</t>
  </si>
  <si>
    <t>DeMoss</t>
  </si>
  <si>
    <t>Hendricks</t>
  </si>
  <si>
    <t>Moray</t>
  </si>
  <si>
    <t>Schneider</t>
  </si>
  <si>
    <t>Barroso</t>
  </si>
  <si>
    <t>Weien</t>
  </si>
  <si>
    <t>Barreto</t>
  </si>
  <si>
    <t>Stobb</t>
  </si>
  <si>
    <t>Flentye</t>
  </si>
  <si>
    <t>Zydlo</t>
  </si>
  <si>
    <t>Delaney</t>
  </si>
  <si>
    <t>Kunitz</t>
  </si>
  <si>
    <t>McAdams</t>
  </si>
  <si>
    <t>Arnett</t>
  </si>
  <si>
    <t>Wasserman</t>
  </si>
  <si>
    <t>Messe</t>
  </si>
  <si>
    <t>Ludwig</t>
  </si>
  <si>
    <t>Carroll</t>
  </si>
  <si>
    <t>Epp</t>
  </si>
  <si>
    <t>Phan</t>
  </si>
  <si>
    <t>Boland</t>
  </si>
  <si>
    <t>Eason</t>
  </si>
  <si>
    <t>Fjeld</t>
  </si>
  <si>
    <t>Breyer</t>
  </si>
  <si>
    <t>Thompson</t>
  </si>
  <si>
    <t>Lee</t>
  </si>
  <si>
    <t>Hwang</t>
  </si>
  <si>
    <t>Fisher</t>
  </si>
  <si>
    <t>Harms</t>
  </si>
  <si>
    <t>Weimer</t>
  </si>
  <si>
    <t>Childs</t>
  </si>
  <si>
    <t>Patterson</t>
  </si>
  <si>
    <t>Castell</t>
  </si>
  <si>
    <t>Shillingsburg</t>
  </si>
  <si>
    <t>Cox</t>
  </si>
  <si>
    <t>Benoit</t>
  </si>
  <si>
    <t>Hackney</t>
  </si>
  <si>
    <t>Hooks</t>
  </si>
  <si>
    <t>Coram</t>
  </si>
  <si>
    <t>Elijah</t>
  </si>
  <si>
    <t>Chong</t>
  </si>
  <si>
    <t>Brittain</t>
  </si>
  <si>
    <t>Weiss</t>
  </si>
  <si>
    <t>Calhoun</t>
  </si>
  <si>
    <t>McFarland</t>
  </si>
  <si>
    <t>Huthwaite</t>
  </si>
  <si>
    <t>Triggs</t>
  </si>
  <si>
    <t>Catlett</t>
  </si>
  <si>
    <t>Chand</t>
  </si>
  <si>
    <t>Folk</t>
  </si>
  <si>
    <t>Morse</t>
  </si>
  <si>
    <t>Hane</t>
  </si>
  <si>
    <t>Wallace</t>
  </si>
  <si>
    <t>Wooten</t>
  </si>
  <si>
    <t>Stugart</t>
  </si>
  <si>
    <t>Ferguson</t>
  </si>
  <si>
    <t>Brown</t>
  </si>
  <si>
    <t>Bierner</t>
  </si>
  <si>
    <t>Huston</t>
  </si>
  <si>
    <t>Liston</t>
  </si>
  <si>
    <t>Bzostek</t>
  </si>
  <si>
    <t>Haberlin</t>
  </si>
  <si>
    <t>Wiediger</t>
  </si>
  <si>
    <t>LaWare</t>
  </si>
  <si>
    <t>Badders</t>
  </si>
  <si>
    <t>Hagelstein</t>
  </si>
  <si>
    <t>Kane</t>
  </si>
  <si>
    <t>Trafton</t>
  </si>
  <si>
    <t>Blanton</t>
  </si>
  <si>
    <t>Gnade</t>
  </si>
  <si>
    <t>Franz</t>
  </si>
  <si>
    <t>MacKendrick</t>
  </si>
  <si>
    <t>Zettner</t>
  </si>
  <si>
    <t>Female</t>
  </si>
  <si>
    <t>Male</t>
  </si>
  <si>
    <t>Science 2</t>
  </si>
  <si>
    <t>Science 1</t>
  </si>
  <si>
    <t>MATH</t>
  </si>
  <si>
    <t>INDEX</t>
  </si>
  <si>
    <t>SHEMMA  MODEL COLLEGE</t>
  </si>
  <si>
    <t>GRADE</t>
  </si>
  <si>
    <t>STATUS</t>
  </si>
  <si>
    <t>A1</t>
  </si>
  <si>
    <t>B2</t>
  </si>
  <si>
    <t>B3</t>
  </si>
  <si>
    <t>C4</t>
  </si>
  <si>
    <t>C5</t>
  </si>
  <si>
    <t>C6</t>
  </si>
  <si>
    <t>D7</t>
  </si>
  <si>
    <t>E8</t>
  </si>
  <si>
    <t>F9</t>
  </si>
  <si>
    <t>85%-100%</t>
  </si>
  <si>
    <t>EXCELLENT</t>
  </si>
  <si>
    <t>VERY GOOD</t>
  </si>
  <si>
    <t>GOOD</t>
  </si>
  <si>
    <t>CREDIT</t>
  </si>
  <si>
    <t>PASS</t>
  </si>
  <si>
    <t>FAIL</t>
  </si>
  <si>
    <t>GRADING SYSTEM</t>
  </si>
  <si>
    <t>MOTTO: RAISING ROLE MODEL</t>
  </si>
  <si>
    <t>SCIENCE CLASS EXAMINATION REPORT SHEET</t>
  </si>
  <si>
    <t>Name:</t>
  </si>
  <si>
    <t>SUBJECT</t>
  </si>
  <si>
    <t>SCORE</t>
  </si>
  <si>
    <t>PERFORMANCE SUMMARY</t>
  </si>
  <si>
    <t>TOTAL OBTAINED</t>
  </si>
  <si>
    <t>Class Teacher's Signature</t>
  </si>
  <si>
    <t>Principal's Signature</t>
  </si>
  <si>
    <t>SS 2 SCIENCE CLASS EXAMINATION RESULT</t>
  </si>
  <si>
    <t>75%-84.9%</t>
  </si>
  <si>
    <t>70%-74.9%</t>
  </si>
  <si>
    <t>65%-69.9%</t>
  </si>
  <si>
    <t>60%-64.9%</t>
  </si>
  <si>
    <t>50%-59.9%</t>
  </si>
  <si>
    <t>45%-49.9%</t>
  </si>
  <si>
    <t>40%-44.9%</t>
  </si>
  <si>
    <t>0%-39.9%</t>
  </si>
  <si>
    <t>OVERALL PERCENTAGE:</t>
  </si>
  <si>
    <t xml:space="preserve">Session: </t>
  </si>
  <si>
    <t>2022/2023</t>
  </si>
  <si>
    <t xml:space="preserve">     SHEMMA MODEL COLLEGE</t>
  </si>
  <si>
    <t>Grand Total</t>
  </si>
  <si>
    <t>Count of GENDER</t>
  </si>
  <si>
    <t>Gender</t>
  </si>
  <si>
    <t>Count of CLASS</t>
  </si>
  <si>
    <t>PROMOTED</t>
  </si>
  <si>
    <t>REPEAT</t>
  </si>
  <si>
    <t xml:space="preserve"> </t>
  </si>
  <si>
    <t>Class</t>
  </si>
  <si>
    <t>ADAM SHILLINGSBURG</t>
  </si>
  <si>
    <t>FULL_NAME:</t>
  </si>
  <si>
    <r>
      <t>SCIENCE CLASS EXAMINATION REPORT S</t>
    </r>
    <r>
      <rPr>
        <sz val="18"/>
        <color theme="1"/>
        <rFont val="Times New Roman"/>
        <family val="1"/>
      </rPr>
      <t>TATISTICS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</si>
</sst>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1" x14ac:knownFonts="1">
    <font>
      <sz val="11"/>
      <color theme="1"/>
      <name val="Calibri"/>
      <family val="2"/>
      <scheme val="minor"/>
    </font>
    <font>
      <sz val="10"/>
      <color theme="1"/>
      <name val="Calibri"/>
    </font>
    <font>
      <sz val="11"/>
      <color theme="1"/>
      <name val="Calibri"/>
      <family val="2"/>
      <scheme val="minor"/>
    </font>
    <font>
      <sz val="12"/>
      <color theme="1"/>
      <name val="Calibri"/>
      <family val="2"/>
      <scheme val="minor"/>
    </font>
    <font>
      <b/>
      <sz val="12"/>
      <color theme="0"/>
      <name val="Calibri"/>
      <family val="2"/>
      <scheme val="minor"/>
    </font>
    <font>
      <b/>
      <sz val="12"/>
      <name val="Calibri"/>
      <family val="2"/>
      <scheme val="minor"/>
    </font>
    <font>
      <sz val="8"/>
      <name val="Calibri"/>
      <family val="2"/>
      <scheme val="minor"/>
    </font>
    <font>
      <b/>
      <sz val="11"/>
      <color theme="1"/>
      <name val="Times New Roman"/>
      <family val="1"/>
    </font>
    <font>
      <b/>
      <sz val="10"/>
      <color theme="1"/>
      <name val="Times New Roman"/>
      <family val="1"/>
    </font>
    <font>
      <b/>
      <sz val="12"/>
      <color theme="1"/>
      <name val="Times New Roman"/>
      <family val="1"/>
    </font>
    <font>
      <b/>
      <sz val="14"/>
      <color theme="1"/>
      <name val="Times New Roman"/>
      <family val="1"/>
    </font>
    <font>
      <b/>
      <sz val="12"/>
      <color theme="0"/>
      <name val="Times New Roman"/>
      <family val="1"/>
    </font>
    <font>
      <b/>
      <sz val="30"/>
      <name val="Times New Roman"/>
      <family val="1"/>
    </font>
    <font>
      <b/>
      <sz val="13"/>
      <color theme="9" tint="0.79998168889431442"/>
      <name val="Sitka Text"/>
    </font>
    <font>
      <sz val="12"/>
      <color theme="1"/>
      <name val="Times New Roman"/>
      <family val="1"/>
    </font>
    <font>
      <i/>
      <sz val="10"/>
      <color theme="1"/>
      <name val="Times New Roman"/>
      <family val="1"/>
    </font>
    <font>
      <b/>
      <i/>
      <sz val="11"/>
      <color theme="1"/>
      <name val="Calibri"/>
      <family val="2"/>
      <scheme val="minor"/>
    </font>
    <font>
      <b/>
      <sz val="12"/>
      <color theme="0"/>
      <name val="Tahoma"/>
      <family val="2"/>
    </font>
    <font>
      <b/>
      <sz val="12"/>
      <color theme="1"/>
      <name val="Calibri"/>
      <family val="2"/>
      <scheme val="minor"/>
    </font>
    <font>
      <b/>
      <sz val="11"/>
      <name val="Tahoma"/>
      <family val="2"/>
    </font>
    <font>
      <b/>
      <sz val="13"/>
      <name val="Bahnschrift"/>
      <family val="2"/>
    </font>
    <font>
      <b/>
      <sz val="13"/>
      <color theme="1"/>
      <name val="Bahnschrift"/>
      <family val="2"/>
    </font>
    <font>
      <sz val="29"/>
      <color theme="1"/>
      <name val="Impact"/>
      <family val="2"/>
    </font>
    <font>
      <sz val="29"/>
      <color theme="9" tint="-0.499984740745262"/>
      <name val="Impact"/>
      <family val="2"/>
    </font>
    <font>
      <b/>
      <i/>
      <sz val="11"/>
      <color theme="1"/>
      <name val="Times New Roman"/>
      <family val="1"/>
    </font>
    <font>
      <b/>
      <sz val="12"/>
      <color theme="1"/>
      <name val="Cambria"/>
      <family val="1"/>
    </font>
    <font>
      <b/>
      <sz val="14"/>
      <color theme="1"/>
      <name val="Cambria"/>
      <family val="1"/>
    </font>
    <font>
      <sz val="48"/>
      <color theme="9" tint="-0.499984740745262"/>
      <name val="Impact"/>
      <family val="2"/>
    </font>
    <font>
      <b/>
      <sz val="22"/>
      <color theme="0"/>
      <name val="Times New Roman"/>
      <family val="1"/>
    </font>
    <font>
      <b/>
      <sz val="18"/>
      <color theme="1"/>
      <name val="Times New Roman"/>
      <family val="1"/>
    </font>
    <font>
      <sz val="18"/>
      <color theme="1"/>
      <name val="Times New Roman"/>
      <family val="1"/>
    </font>
  </fonts>
  <fills count="8">
    <fill>
      <patternFill patternType="none"/>
    </fill>
    <fill>
      <patternFill patternType="gray125"/>
    </fill>
    <fill>
      <patternFill patternType="solid">
        <fgColor theme="9" tint="0.79998168889431442"/>
        <bgColor indexed="64"/>
      </patternFill>
    </fill>
    <fill>
      <patternFill patternType="solid">
        <fgColor theme="9" tint="-0.499984740745262"/>
        <bgColor indexed="64"/>
      </patternFill>
    </fill>
    <fill>
      <patternFill patternType="solid">
        <fgColor rgb="FFFFC000"/>
        <bgColor indexed="64"/>
      </patternFill>
    </fill>
    <fill>
      <patternFill patternType="solid">
        <fgColor rgb="FFC00000"/>
        <bgColor indexed="64"/>
      </patternFill>
    </fill>
    <fill>
      <patternFill patternType="solid">
        <fgColor theme="7" tint="0.59999389629810485"/>
        <bgColor indexed="64"/>
      </patternFill>
    </fill>
    <fill>
      <patternFill patternType="solid">
        <fgColor theme="5"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0" fontId="1" fillId="0" borderId="0"/>
    <xf numFmtId="9" fontId="2" fillId="0" borderId="0" applyFont="0" applyFill="0" applyBorder="0" applyAlignment="0" applyProtection="0"/>
  </cellStyleXfs>
  <cellXfs count="67">
    <xf numFmtId="0" fontId="0" fillId="0" borderId="0" xfId="0"/>
    <xf numFmtId="14" fontId="0" fillId="0" borderId="0" xfId="0" applyNumberFormat="1"/>
    <xf numFmtId="0" fontId="3" fillId="0" borderId="1" xfId="0" applyFont="1" applyBorder="1"/>
    <xf numFmtId="14" fontId="3" fillId="0" borderId="1" xfId="0" applyNumberFormat="1" applyFont="1" applyBorder="1"/>
    <xf numFmtId="0" fontId="3" fillId="2" borderId="1" xfId="0" applyFont="1" applyFill="1" applyBorder="1"/>
    <xf numFmtId="0" fontId="5" fillId="4" borderId="1" xfId="0" applyFont="1" applyFill="1" applyBorder="1" applyAlignment="1">
      <alignment horizontal="center" vertical="center"/>
    </xf>
    <xf numFmtId="0" fontId="4" fillId="3" borderId="1" xfId="0" applyFont="1" applyFill="1" applyBorder="1" applyAlignment="1">
      <alignment horizontal="center" vertical="center"/>
    </xf>
    <xf numFmtId="14" fontId="5" fillId="4" borderId="1" xfId="0" applyNumberFormat="1" applyFont="1" applyFill="1" applyBorder="1" applyAlignment="1">
      <alignment horizontal="center" vertical="center"/>
    </xf>
    <xf numFmtId="0" fontId="0" fillId="0" borderId="1" xfId="0" applyBorder="1"/>
    <xf numFmtId="9" fontId="3" fillId="2" borderId="1" xfId="2" applyFont="1" applyFill="1" applyBorder="1"/>
    <xf numFmtId="0" fontId="7" fillId="0" borderId="0" xfId="0" applyFont="1" applyAlignment="1">
      <alignment horizontal="center" vertical="center"/>
    </xf>
    <xf numFmtId="0" fontId="0" fillId="0" borderId="2" xfId="0" applyBorder="1"/>
    <xf numFmtId="0" fontId="15" fillId="0" borderId="0" xfId="0" applyFont="1"/>
    <xf numFmtId="0" fontId="16" fillId="0" borderId="0" xfId="0" applyFont="1"/>
    <xf numFmtId="0" fontId="9" fillId="0" borderId="0" xfId="0" applyFont="1"/>
    <xf numFmtId="164" fontId="3" fillId="2" borderId="1" xfId="2" applyNumberFormat="1" applyFont="1" applyFill="1" applyBorder="1"/>
    <xf numFmtId="9" fontId="18" fillId="2" borderId="1" xfId="2" applyFont="1" applyFill="1" applyBorder="1"/>
    <xf numFmtId="0" fontId="0" fillId="0" borderId="5" xfId="0" applyBorder="1"/>
    <xf numFmtId="0" fontId="0" fillId="0" borderId="7" xfId="0" applyBorder="1"/>
    <xf numFmtId="0" fontId="0" fillId="0" borderId="8" xfId="0" applyBorder="1"/>
    <xf numFmtId="0" fontId="0" fillId="0" borderId="9" xfId="0" applyBorder="1"/>
    <xf numFmtId="0" fontId="7" fillId="0" borderId="0" xfId="0" applyFont="1"/>
    <xf numFmtId="0" fontId="5" fillId="4" borderId="0" xfId="0" applyFont="1" applyFill="1" applyAlignment="1">
      <alignment horizontal="center" vertical="center"/>
    </xf>
    <xf numFmtId="0" fontId="18" fillId="0" borderId="0" xfId="0" applyFont="1" applyAlignment="1">
      <alignment vertical="center"/>
    </xf>
    <xf numFmtId="0" fontId="18" fillId="0" borderId="0" xfId="0" applyFont="1" applyAlignment="1">
      <alignment horizontal="center" vertical="center"/>
    </xf>
    <xf numFmtId="164" fontId="20" fillId="0" borderId="0" xfId="2" applyNumberFormat="1" applyFont="1" applyBorder="1"/>
    <xf numFmtId="0" fontId="16" fillId="0" borderId="8" xfId="0" applyFont="1" applyBorder="1"/>
    <xf numFmtId="0" fontId="14" fillId="0" borderId="9" xfId="0" applyFont="1" applyBorder="1"/>
    <xf numFmtId="0" fontId="0" fillId="0" borderId="10" xfId="0" applyBorder="1"/>
    <xf numFmtId="0" fontId="0" fillId="0" borderId="11" xfId="0" applyBorder="1"/>
    <xf numFmtId="0" fontId="15" fillId="0" borderId="11" xfId="0" applyFont="1" applyBorder="1"/>
    <xf numFmtId="0" fontId="15" fillId="0" borderId="12" xfId="0" applyFont="1" applyBorder="1"/>
    <xf numFmtId="0" fontId="19" fillId="0" borderId="0" xfId="0" applyFont="1" applyAlignment="1">
      <alignment horizontal="center"/>
    </xf>
    <xf numFmtId="0" fontId="9" fillId="0" borderId="0" xfId="0" applyFont="1" applyAlignment="1">
      <alignment horizontal="left"/>
    </xf>
    <xf numFmtId="0" fontId="24" fillId="0" borderId="0" xfId="0" applyFont="1"/>
    <xf numFmtId="0" fontId="0" fillId="2" borderId="0" xfId="0" applyFill="1"/>
    <xf numFmtId="0" fontId="18" fillId="7" borderId="0" xfId="0" applyFont="1" applyFill="1"/>
    <xf numFmtId="0" fontId="18" fillId="0" borderId="0" xfId="0" applyFont="1" applyAlignment="1">
      <alignment horizontal="left"/>
    </xf>
    <xf numFmtId="0" fontId="18" fillId="6" borderId="0" xfId="0" applyFont="1" applyFill="1"/>
    <xf numFmtId="0" fontId="18" fillId="2" borderId="0" xfId="0" applyFont="1" applyFill="1"/>
    <xf numFmtId="0" fontId="13" fillId="3" borderId="3" xfId="0" applyFont="1" applyFill="1" applyBorder="1" applyAlignment="1">
      <alignment horizontal="center" vertical="center"/>
    </xf>
    <xf numFmtId="0" fontId="10" fillId="2" borderId="3" xfId="0" applyFont="1" applyFill="1" applyBorder="1" applyAlignment="1">
      <alignment horizontal="center" vertical="center"/>
    </xf>
    <xf numFmtId="0" fontId="12" fillId="0" borderId="0" xfId="0" applyFont="1" applyAlignment="1">
      <alignment horizontal="center" vertical="center"/>
    </xf>
    <xf numFmtId="0" fontId="4" fillId="5" borderId="1" xfId="0" applyFont="1" applyFill="1" applyBorder="1" applyAlignment="1">
      <alignment horizontal="center"/>
    </xf>
    <xf numFmtId="0" fontId="23" fillId="0" borderId="6" xfId="0" applyFont="1" applyBorder="1" applyAlignment="1">
      <alignment horizontal="center" vertical="center"/>
    </xf>
    <xf numFmtId="0" fontId="22" fillId="0" borderId="6" xfId="0" applyFont="1" applyBorder="1" applyAlignment="1">
      <alignment horizontal="center" vertical="center"/>
    </xf>
    <xf numFmtId="0" fontId="22" fillId="0" borderId="0" xfId="0" applyFont="1" applyAlignment="1">
      <alignment horizontal="center" vertical="center"/>
    </xf>
    <xf numFmtId="0" fontId="17" fillId="5" borderId="0" xfId="0" applyFont="1" applyFill="1" applyAlignment="1">
      <alignment horizontal="center"/>
    </xf>
    <xf numFmtId="0" fontId="11" fillId="3" borderId="0" xfId="0" applyFont="1" applyFill="1" applyAlignment="1">
      <alignment horizontal="center" vertical="center"/>
    </xf>
    <xf numFmtId="0" fontId="8" fillId="2" borderId="0" xfId="0" applyFont="1" applyFill="1" applyAlignment="1">
      <alignment horizontal="center"/>
    </xf>
    <xf numFmtId="0" fontId="24" fillId="0" borderId="4" xfId="0" applyFont="1" applyBorder="1" applyAlignment="1">
      <alignment horizontal="center"/>
    </xf>
    <xf numFmtId="0" fontId="18" fillId="0" borderId="0" xfId="0" applyFont="1" applyAlignment="1">
      <alignment horizontal="center" vertical="center"/>
    </xf>
    <xf numFmtId="0" fontId="21" fillId="0" borderId="0" xfId="0" applyFont="1" applyAlignment="1">
      <alignment horizontal="center"/>
    </xf>
    <xf numFmtId="0" fontId="9" fillId="0" borderId="0" xfId="0" applyFont="1" applyAlignment="1">
      <alignment horizontal="left" vertical="center"/>
    </xf>
    <xf numFmtId="0" fontId="23" fillId="0" borderId="0" xfId="0" applyFont="1" applyAlignment="1">
      <alignment horizontal="center" vertical="center"/>
    </xf>
    <xf numFmtId="0" fontId="25" fillId="0" borderId="0" xfId="0" applyFont="1"/>
    <xf numFmtId="0" fontId="26" fillId="0" borderId="0" xfId="0" applyFont="1" applyAlignment="1">
      <alignment horizontal="left"/>
    </xf>
    <xf numFmtId="0" fontId="18" fillId="0" borderId="0" xfId="0" applyNumberFormat="1" applyFont="1"/>
    <xf numFmtId="0" fontId="18" fillId="2" borderId="0" xfId="0" applyNumberFormat="1" applyFont="1" applyFill="1" applyAlignment="1"/>
    <xf numFmtId="0" fontId="18" fillId="2" borderId="0" xfId="0" applyFont="1" applyFill="1" applyAlignment="1"/>
    <xf numFmtId="0" fontId="18" fillId="7" borderId="0" xfId="0" applyFont="1" applyFill="1" applyAlignment="1"/>
    <xf numFmtId="0" fontId="18" fillId="7" borderId="0" xfId="0" applyNumberFormat="1" applyFont="1" applyFill="1" applyAlignment="1"/>
    <xf numFmtId="0" fontId="18" fillId="6" borderId="0" xfId="0" applyFont="1" applyFill="1" applyAlignment="1"/>
    <xf numFmtId="0" fontId="18" fillId="6" borderId="0" xfId="0" applyNumberFormat="1" applyFont="1" applyFill="1"/>
    <xf numFmtId="0" fontId="27" fillId="0" borderId="0" xfId="0" applyFont="1" applyAlignment="1">
      <alignment horizontal="center" vertical="center"/>
    </xf>
    <xf numFmtId="0" fontId="28" fillId="3" borderId="0" xfId="0" applyFont="1" applyFill="1" applyAlignment="1">
      <alignment horizontal="center" vertical="center"/>
    </xf>
    <xf numFmtId="0" fontId="29" fillId="2" borderId="0" xfId="0" applyFont="1" applyFill="1" applyAlignment="1">
      <alignment horizontal="center" vertical="center"/>
    </xf>
  </cellXfs>
  <cellStyles count="3">
    <cellStyle name="Normal" xfId="0" builtinId="0"/>
    <cellStyle name="Normal 2" xfId="1" xr:uid="{29DBD15C-CAFF-4F3B-B58C-E2BDBCC6125B}"/>
    <cellStyle name="Percent" xfId="2" builtinId="5"/>
  </cellStyles>
  <dxfs count="53">
    <dxf>
      <fill>
        <patternFill patternType="solid">
          <fgColor indexed="64"/>
          <bgColor theme="5" tint="0.59999389629810485"/>
        </patternFill>
      </fill>
      <alignment horizontal="general" vertical="bottom" textRotation="0" wrapText="0" indent="0" justifyLastLine="0" shrinkToFit="0" readingOrder="0"/>
    </dxf>
    <dxf>
      <fill>
        <patternFill patternType="solid">
          <fgColor indexed="64"/>
          <bgColor theme="5" tint="0.59999389629810485"/>
        </patternFill>
      </fill>
      <alignment horizontal="general" vertical="bottom" textRotation="0" wrapText="0" indent="0" justifyLastLine="0" shrinkToFit="0" readingOrder="0"/>
    </dxf>
    <dxf>
      <fill>
        <patternFill patternType="solid">
          <bgColor theme="5" tint="0.59999389629810485"/>
        </patternFill>
      </fill>
    </dxf>
    <dxf>
      <fill>
        <patternFill patternType="solid">
          <fgColor indexed="64"/>
          <bgColor theme="5" tint="0.59999389629810485"/>
        </patternFill>
      </fill>
    </dxf>
    <dxf>
      <font>
        <sz val="12"/>
      </font>
    </dxf>
    <dxf>
      <font>
        <sz val="12"/>
      </font>
    </dxf>
    <dxf>
      <font>
        <sz val="12"/>
      </font>
    </dxf>
    <dxf>
      <font>
        <sz val="12"/>
      </font>
    </dxf>
    <dxf>
      <font>
        <sz val="12"/>
      </font>
    </dxf>
    <dxf>
      <font>
        <sz val="12"/>
      </font>
    </dxf>
    <dxf>
      <font>
        <b/>
      </font>
    </dxf>
    <dxf>
      <font>
        <b/>
      </font>
    </dxf>
    <dxf>
      <font>
        <b/>
      </font>
    </dxf>
    <dxf>
      <font>
        <color rgb="FF9C0006"/>
      </font>
      <fill>
        <patternFill>
          <bgColor rgb="FFFFC7CE"/>
        </patternFill>
      </fill>
    </dxf>
    <dxf>
      <font>
        <color rgb="FF006100"/>
      </font>
      <fill>
        <patternFill>
          <bgColor rgb="FFC6EFCE"/>
        </patternFill>
      </fill>
    </dxf>
    <dxf>
      <font>
        <color rgb="FFFF0000"/>
      </font>
      <fill>
        <patternFill patternType="solid">
          <fgColor theme="0"/>
          <bgColor theme="0"/>
        </patternFill>
      </fill>
    </dxf>
    <dxf>
      <font>
        <color theme="9" tint="-0.499984740745262"/>
      </font>
      <fill>
        <patternFill>
          <bgColor theme="9" tint="0.79998168889431442"/>
        </patternFill>
      </fill>
    </dxf>
    <dxf>
      <font>
        <b/>
      </font>
    </dxf>
    <dxf>
      <font>
        <b/>
      </font>
    </dxf>
    <dxf>
      <font>
        <b/>
      </font>
    </dxf>
    <dxf>
      <font>
        <b/>
      </font>
    </dxf>
    <dxf>
      <font>
        <b/>
      </font>
    </dxf>
    <dxf>
      <font>
        <b/>
      </font>
    </dxf>
    <dxf>
      <font>
        <sz val="12"/>
      </font>
    </dxf>
    <dxf>
      <font>
        <sz val="12"/>
      </font>
    </dxf>
    <dxf>
      <font>
        <sz val="12"/>
      </font>
    </dxf>
    <dxf>
      <font>
        <sz val="12"/>
      </font>
    </dxf>
    <dxf>
      <font>
        <sz val="12"/>
      </font>
    </dxf>
    <dxf>
      <font>
        <sz val="12"/>
      </font>
    </dxf>
    <dxf>
      <fill>
        <patternFill patternType="solid">
          <fgColor indexed="64"/>
          <bgColor theme="9" tint="0.79998168889431442"/>
        </patternFill>
      </fill>
    </dxf>
    <dxf>
      <fill>
        <patternFill patternType="solid">
          <fgColor indexed="64"/>
          <bgColor theme="9" tint="0.79998168889431442"/>
        </patternFill>
      </fill>
      <alignment horizontal="general" vertical="bottom" textRotation="0" wrapText="0" indent="0" justifyLastLine="0" shrinkToFit="0" readingOrder="0"/>
    </dxf>
    <dxf>
      <fill>
        <patternFill patternType="solid">
          <fgColor indexed="64"/>
          <bgColor theme="9" tint="0.79998168889431442"/>
        </patternFill>
      </fill>
      <alignment horizontal="general" vertical="bottom" textRotation="0" wrapText="0" indent="0" justifyLastLine="0" shrinkToFit="0" readingOrder="0"/>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bgColor theme="9" tint="0.79998168889431442"/>
        </patternFill>
      </fill>
    </dxf>
    <dxf>
      <font>
        <b/>
      </font>
    </dxf>
    <dxf>
      <font>
        <b/>
      </font>
    </dxf>
    <dxf>
      <font>
        <b/>
      </font>
    </dxf>
    <dxf>
      <font>
        <b/>
      </font>
    </dxf>
    <dxf>
      <font>
        <b/>
      </font>
    </dxf>
    <dxf>
      <font>
        <b/>
      </font>
    </dxf>
    <dxf>
      <font>
        <sz val="12"/>
      </font>
    </dxf>
    <dxf>
      <font>
        <sz val="12"/>
      </font>
    </dxf>
    <dxf>
      <font>
        <sz val="12"/>
      </font>
    </dxf>
    <dxf>
      <font>
        <sz val="12"/>
      </font>
    </dxf>
    <dxf>
      <font>
        <sz val="12"/>
      </font>
    </dxf>
    <dxf>
      <font>
        <sz val="12"/>
      </font>
    </dxf>
    <dxf>
      <fill>
        <patternFill patternType="solid">
          <fgColor indexed="64"/>
          <bgColor theme="7" tint="0.59999389629810485"/>
        </patternFill>
      </fill>
    </dxf>
    <dxf>
      <fill>
        <patternFill patternType="solid">
          <fgColor indexed="64"/>
          <bgColor theme="7" tint="0.59999389629810485"/>
        </patternFill>
      </fill>
      <alignment horizontal="general" vertical="bottom" textRotation="0" wrapText="0" indent="0" justifyLastLine="0" shrinkToFit="0" readingOrder="0"/>
    </dxf>
    <dxf>
      <fill>
        <patternFill patternType="solid">
          <fgColor indexed="64"/>
          <bgColor theme="7" tint="0.59999389629810485"/>
        </patternFill>
      </fill>
    </dxf>
    <dxf>
      <fill>
        <patternFill patternType="solid">
          <bgColor theme="7" tint="0.59999389629810485"/>
        </patternFill>
      </fill>
    </dxf>
  </dxfs>
  <tableStyles count="1" defaultTableStyle="TableStyleMedium2" defaultPivotStyle="PivotStyleLight16">
    <tableStyle name="Invisible" pivot="0" table="0" count="0" xr9:uid="{30521D0A-6BB3-4776-A6F7-81174E77ACE9}"/>
  </tableStyles>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[ACADEMIC TEMPLATE PROJECT.xlsx]PIVOT TABLE!PivotTable1</c:name>
    <c:fmtId val="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GENDER OF STUDENTS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accent6"/>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4">
              <a:lumMod val="60000"/>
              <a:lumOff val="40000"/>
            </a:schemeClr>
          </a:solidFill>
          <a:ln>
            <a:noFill/>
          </a:ln>
          <a:effectLst>
            <a:outerShdw blurRad="254000" sx="102000" sy="102000" algn="ctr" rotWithShape="0">
              <a:prstClr val="black">
                <a:alpha val="20000"/>
              </a:prstClr>
            </a:outerShdw>
          </a:effectLst>
          <a:sp3d/>
        </c:spPr>
      </c:pivotFmt>
      <c:pivotFmt>
        <c:idx val="6"/>
        <c:spPr>
          <a:solidFill>
            <a:schemeClr val="accent6">
              <a:shade val="76000"/>
            </a:schemeClr>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TABLE'!$C$9</c:f>
              <c:strCache>
                <c:ptCount val="1"/>
                <c:pt idx="0">
                  <c:v>Total</c:v>
                </c:pt>
              </c:strCache>
            </c:strRef>
          </c:tx>
          <c:dPt>
            <c:idx val="0"/>
            <c:bubble3D val="0"/>
            <c:spPr>
              <a:solidFill>
                <a:schemeClr val="accent4">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F174-424E-B6AA-1A014AACBDF8}"/>
              </c:ext>
            </c:extLst>
          </c:dPt>
          <c:dPt>
            <c:idx val="1"/>
            <c:bubble3D val="0"/>
            <c:spPr>
              <a:solidFill>
                <a:schemeClr val="accent6">
                  <a:shade val="76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F174-424E-B6AA-1A014AACBDF8}"/>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TABLE'!$B$10:$B$12</c:f>
              <c:strCache>
                <c:ptCount val="2"/>
                <c:pt idx="0">
                  <c:v>Female</c:v>
                </c:pt>
                <c:pt idx="1">
                  <c:v>Male</c:v>
                </c:pt>
              </c:strCache>
            </c:strRef>
          </c:cat>
          <c:val>
            <c:numRef>
              <c:f>'PIVOT TABLE'!$C$10:$C$12</c:f>
              <c:numCache>
                <c:formatCode>General</c:formatCode>
                <c:ptCount val="2"/>
                <c:pt idx="0">
                  <c:v>106</c:v>
                </c:pt>
                <c:pt idx="1">
                  <c:v>94</c:v>
                </c:pt>
              </c:numCache>
            </c:numRef>
          </c:val>
          <c:extLst>
            <c:ext xmlns:c16="http://schemas.microsoft.com/office/drawing/2014/chart" uri="{C3380CC4-5D6E-409C-BE32-E72D297353CC}">
              <c16:uniqueId val="{00000004-F174-424E-B6AA-1A014AACBDF8}"/>
            </c:ext>
          </c:extLst>
        </c:ser>
        <c:dLbls>
          <c:dLblPos val="ctr"/>
          <c:showLegendKey val="0"/>
          <c:showVal val="1"/>
          <c:showCatName val="0"/>
          <c:showSerName val="0"/>
          <c:showPercent val="0"/>
          <c:showBubbleSize val="0"/>
          <c:showLeaderLines val="1"/>
        </c:dLbls>
      </c:pie3DChart>
      <c:spPr>
        <a:noFill/>
        <a:ln>
          <a:noFill/>
        </a:ln>
        <a:effectLst/>
      </c:spPr>
    </c:plotArea>
    <c:legend>
      <c:legendPos val="t"/>
      <c:overlay val="0"/>
      <c:spPr>
        <a:solidFill>
          <a:schemeClr val="lt1">
            <a:lumMod val="95000"/>
            <a:alpha val="39000"/>
          </a:schemeClr>
        </a:solidFill>
        <a:ln>
          <a:noFill/>
        </a:ln>
        <a:effectLst/>
      </c:spPr>
      <c:txPr>
        <a:bodyPr rot="0" spcFirstLastPara="1" vertOverflow="ellipsis" vert="horz" wrap="square" anchor="ctr" anchorCtr="1"/>
        <a:lstStyle/>
        <a:p>
          <a:pPr>
            <a:defRPr sz="14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a:scene3d>
      <a:camera prst="orthographicFront"/>
      <a:lightRig rig="threePt" dir="t"/>
    </a:scene3d>
    <a:sp3d>
      <a:bevelT prst="angle"/>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[ACADEMIC TEMPLATE PROJECT.xlsx]PIVOT TABLE!PivotTable2</c:name>
    <c:fmtId val="5"/>
  </c:pivotSource>
  <c:chart>
    <c:title>
      <c:tx>
        <c:rich>
          <a:bodyPr rot="0" spcFirstLastPara="1" vertOverflow="ellipsis" vert="horz" wrap="square" anchor="ctr" anchorCtr="1"/>
          <a:lstStyle/>
          <a:p>
            <a:pPr>
              <a:defRPr sz="1800" b="1" i="0" u="none" strike="noStrike" kern="1200" cap="all" spc="100" normalizeH="0" baseline="0">
                <a:solidFill>
                  <a:schemeClr val="lt1"/>
                </a:solidFill>
                <a:latin typeface="+mn-lt"/>
                <a:ea typeface="+mn-ea"/>
                <a:cs typeface="+mn-cs"/>
              </a:defRPr>
            </a:pPr>
            <a:r>
              <a:rPr lang="en-US" sz="1800"/>
              <a:t>NO OF STUDENTS IN CLASS</a:t>
            </a:r>
          </a:p>
        </c:rich>
      </c:tx>
      <c:overlay val="0"/>
      <c:spPr>
        <a:noFill/>
        <a:ln>
          <a:noFill/>
        </a:ln>
        <a:effectLst/>
      </c:spPr>
      <c:txPr>
        <a:bodyPr rot="0" spcFirstLastPara="1" vertOverflow="ellipsis" vert="horz" wrap="square" anchor="ctr" anchorCtr="1"/>
        <a:lstStyle/>
        <a:p>
          <a:pPr>
            <a:defRPr sz="18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20000"/>
              <a:lumOff val="80000"/>
            </a:schemeClr>
          </a:solidFill>
          <a:ln>
            <a:noFill/>
          </a:ln>
          <a:effectLst/>
          <a:sp3d/>
        </c:spPr>
        <c:marker>
          <c:symbol val="circle"/>
          <c:size val="5"/>
          <c:spPr>
            <a:solidFill>
              <a:schemeClr val="accent1"/>
            </a:solidFill>
            <a:ln w="22225">
              <a:solidFill>
                <a:schemeClr val="lt1"/>
              </a:solidFill>
              <a:round/>
            </a:ln>
            <a:effectLst/>
          </c:spPr>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20000"/>
              <a:lumOff val="80000"/>
            </a:schemeClr>
          </a:solidFill>
          <a:ln>
            <a:noFill/>
          </a:ln>
          <a:effectLst/>
          <a:sp3d/>
        </c:spPr>
        <c:dLbl>
          <c:idx val="0"/>
          <c:spPr>
            <a:solidFill>
              <a:srgbClr val="FFC000">
                <a:alpha val="70000"/>
              </a:srgbClr>
            </a:solid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mn-lt"/>
                  <a:ea typeface="+mn-ea"/>
                  <a:cs typeface="+mn-cs"/>
                </a:defRPr>
              </a:pPr>
              <a:endParaRPr lang="en-US"/>
            </a:p>
          </c:txPr>
        </c:dLbl>
      </c:pivotFmt>
      <c:pivotFmt>
        <c:idx val="4"/>
        <c:spPr>
          <a:solidFill>
            <a:schemeClr val="accent1">
              <a:lumMod val="20000"/>
              <a:lumOff val="80000"/>
            </a:schemeClr>
          </a:solidFill>
          <a:ln>
            <a:noFill/>
          </a:ln>
          <a:effectLst/>
          <a:sp3d/>
        </c:spPr>
        <c:dLbl>
          <c:idx val="0"/>
          <c:spPr>
            <a:solidFill>
              <a:srgbClr val="FFC000">
                <a:alpha val="70000"/>
              </a:srgbClr>
            </a:solid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mn-lt"/>
                  <a:ea typeface="+mn-ea"/>
                  <a:cs typeface="+mn-cs"/>
                </a:defRPr>
              </a:pPr>
              <a:endParaRPr lang="en-US"/>
            </a:p>
          </c:txPr>
        </c:dLbl>
      </c:pivotFmt>
    </c:pivotFmts>
    <c:view3D>
      <c:rotX val="15"/>
      <c:rotY val="20"/>
      <c:depthPercent val="100"/>
      <c:rAngAx val="0"/>
    </c:view3D>
    <c:floor>
      <c:thickness val="0"/>
      <c:spPr>
        <a:solidFill>
          <a:schemeClr val="accent1">
            <a:alpha val="30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TABLE'!$G$9</c:f>
              <c:strCache>
                <c:ptCount val="1"/>
                <c:pt idx="0">
                  <c:v>Total</c:v>
                </c:pt>
              </c:strCache>
            </c:strRef>
          </c:tx>
          <c:spPr>
            <a:solidFill>
              <a:schemeClr val="accent1">
                <a:lumMod val="20000"/>
                <a:lumOff val="80000"/>
              </a:schemeClr>
            </a:solidFill>
            <a:ln>
              <a:noFill/>
            </a:ln>
            <a:effectLst/>
            <a:sp3d/>
          </c:spPr>
          <c:invertIfNegative val="0"/>
          <c:dLbls>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solidFill>
                    <a:latin typeface="+mn-lt"/>
                    <a:ea typeface="+mn-ea"/>
                    <a:cs typeface="+mn-cs"/>
                  </a:defRPr>
                </a:pPr>
                <a:endParaRPr lang="en-US"/>
              </a:p>
            </c:txPr>
            <c:showLegendKey val="1"/>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 TABLE'!$F$10:$F$12</c:f>
              <c:strCache>
                <c:ptCount val="2"/>
                <c:pt idx="0">
                  <c:v>Science 1</c:v>
                </c:pt>
                <c:pt idx="1">
                  <c:v>Science 2</c:v>
                </c:pt>
              </c:strCache>
            </c:strRef>
          </c:cat>
          <c:val>
            <c:numRef>
              <c:f>'PIVOT TABLE'!$G$10:$G$12</c:f>
              <c:numCache>
                <c:formatCode>General</c:formatCode>
                <c:ptCount val="2"/>
                <c:pt idx="0">
                  <c:v>120</c:v>
                </c:pt>
                <c:pt idx="1">
                  <c:v>80</c:v>
                </c:pt>
              </c:numCache>
            </c:numRef>
          </c:val>
          <c:extLst>
            <c:ext xmlns:c16="http://schemas.microsoft.com/office/drawing/2014/chart" uri="{C3380CC4-5D6E-409C-BE32-E72D297353CC}">
              <c16:uniqueId val="{00000000-3FF1-4DC5-9A56-A4C2ED65C4E1}"/>
            </c:ext>
          </c:extLst>
        </c:ser>
        <c:dLbls>
          <c:showLegendKey val="0"/>
          <c:showVal val="1"/>
          <c:showCatName val="0"/>
          <c:showSerName val="0"/>
          <c:showPercent val="0"/>
          <c:showBubbleSize val="0"/>
        </c:dLbls>
        <c:gapWidth val="154"/>
        <c:gapDepth val="0"/>
        <c:shape val="box"/>
        <c:axId val="976371264"/>
        <c:axId val="976369824"/>
        <c:axId val="0"/>
      </c:bar3DChart>
      <c:catAx>
        <c:axId val="976371264"/>
        <c:scaling>
          <c:orientation val="minMax"/>
        </c:scaling>
        <c:delete val="0"/>
        <c:axPos val="b"/>
        <c:majorGridlines>
          <c:spPr>
            <a:ln w="9525" cap="flat" cmpd="sng" algn="ctr">
              <a:solidFill>
                <a:schemeClr val="lt1">
                  <a:lumMod val="60000"/>
                  <a:lumOff val="4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cap="all" spc="150" normalizeH="0" baseline="0">
                <a:solidFill>
                  <a:schemeClr val="lt1"/>
                </a:solidFill>
                <a:latin typeface="+mn-lt"/>
                <a:ea typeface="+mn-ea"/>
                <a:cs typeface="+mn-cs"/>
              </a:defRPr>
            </a:pPr>
            <a:endParaRPr lang="en-US"/>
          </a:p>
        </c:txPr>
        <c:crossAx val="976369824"/>
        <c:crosses val="autoZero"/>
        <c:auto val="1"/>
        <c:lblAlgn val="ctr"/>
        <c:lblOffset val="100"/>
        <c:noMultiLvlLbl val="0"/>
      </c:catAx>
      <c:valAx>
        <c:axId val="976369824"/>
        <c:scaling>
          <c:orientation val="minMax"/>
        </c:scaling>
        <c:delete val="1"/>
        <c:axPos val="l"/>
        <c:numFmt formatCode="General" sourceLinked="1"/>
        <c:majorTickMark val="none"/>
        <c:minorTickMark val="none"/>
        <c:tickLblPos val="nextTo"/>
        <c:crossAx val="976371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50000"/>
      </a:schemeClr>
    </a:solidFill>
    <a:ln w="9525" cap="flat" cmpd="sng" algn="ctr">
      <a:noFill/>
      <a:round/>
    </a:ln>
    <a:effectLst/>
    <a:scene3d>
      <a:camera prst="orthographicFront"/>
      <a:lightRig rig="threePt" dir="t"/>
    </a:scene3d>
    <a:sp3d>
      <a:bevelT prst="angle"/>
    </a:sp3d>
  </c:spPr>
  <c:txPr>
    <a:bodyPr/>
    <a:lstStyle/>
    <a:p>
      <a:pPr>
        <a:defRPr sz="1200"/>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[ACADEMIC TEMPLATE PROJECT.xlsx]PIVOT TABLE!PivotTable3</c:name>
    <c:fmtId val="3"/>
  </c:pivotSource>
  <c:chart>
    <c:title>
      <c:tx>
        <c:rich>
          <a:bodyPr rot="0" spcFirstLastPara="1" vertOverflow="ellipsis" vert="horz" wrap="square" anchor="ctr" anchorCtr="1"/>
          <a:lstStyle/>
          <a:p>
            <a:pPr>
              <a:defRPr sz="1700" b="1" i="0" u="none" strike="noStrike" kern="1200" baseline="0">
                <a:solidFill>
                  <a:sysClr val="windowText" lastClr="000000"/>
                </a:solidFill>
                <a:latin typeface="+mn-lt"/>
                <a:ea typeface="+mn-ea"/>
                <a:cs typeface="+mn-cs"/>
              </a:defRPr>
            </a:pPr>
            <a:r>
              <a:rPr lang="en-US" sz="1700"/>
              <a:t>NO OF STUDENT BY STATUS</a:t>
            </a:r>
          </a:p>
        </c:rich>
      </c:tx>
      <c:layout>
        <c:manualLayout>
          <c:xMode val="edge"/>
          <c:yMode val="edge"/>
          <c:x val="0.2529096675415573"/>
          <c:y val="3.0484470691163605E-2"/>
        </c:manualLayout>
      </c:layout>
      <c:overlay val="0"/>
      <c:spPr>
        <a:noFill/>
        <a:ln>
          <a:noFill/>
        </a:ln>
        <a:effectLst/>
      </c:spPr>
      <c:txPr>
        <a:bodyPr rot="0" spcFirstLastPara="1" vertOverflow="ellipsis" vert="horz" wrap="square" anchor="ctr" anchorCtr="1"/>
        <a:lstStyle/>
        <a:p>
          <a:pPr>
            <a:defRPr sz="1700" b="1" i="0" u="none" strike="noStrike" kern="1200" baseline="0">
              <a:solidFill>
                <a:sysClr val="windowText" lastClr="000000"/>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alpha val="85000"/>
            </a:schemeClr>
          </a:solidFill>
          <a:ln w="9525" cap="flat" cmpd="sng" algn="ctr">
            <a:noFill/>
            <a:round/>
          </a:ln>
          <a:effectLst/>
          <a:sp3d/>
        </c:spPr>
        <c:marker>
          <c:symbol val="circle"/>
          <c:size val="6"/>
          <c:spPr>
            <a:solidFill>
              <a:schemeClr val="accent6">
                <a:shade val="76000"/>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0000"/>
          </a:solidFill>
          <a:ln w="9525" cap="flat" cmpd="sng" algn="ctr">
            <a:noFill/>
            <a:round/>
          </a:ln>
          <a:effectLst/>
          <a:sp3d/>
        </c:spPr>
        <c:marker>
          <c:symbol val="circle"/>
          <c:size val="6"/>
          <c:spPr>
            <a:solidFill>
              <a:schemeClr val="accent6">
                <a:tint val="77000"/>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TABLE'!$K$8:$K$9</c:f>
              <c:strCache>
                <c:ptCount val="1"/>
                <c:pt idx="0">
                  <c:v>PROMOTED</c:v>
                </c:pt>
              </c:strCache>
            </c:strRef>
          </c:tx>
          <c:spPr>
            <a:solidFill>
              <a:schemeClr val="accent6">
                <a:shade val="76000"/>
                <a:alpha val="85000"/>
              </a:schemeClr>
            </a:solidFill>
            <a:ln w="9525" cap="flat" cmpd="sng" algn="ctr">
              <a:noFill/>
              <a:round/>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TABLE'!$J$10:$J$12</c:f>
              <c:strCache>
                <c:ptCount val="2"/>
                <c:pt idx="0">
                  <c:v>Science 1</c:v>
                </c:pt>
                <c:pt idx="1">
                  <c:v>Science 2</c:v>
                </c:pt>
              </c:strCache>
            </c:strRef>
          </c:cat>
          <c:val>
            <c:numRef>
              <c:f>'PIVOT TABLE'!$K$10:$K$12</c:f>
              <c:numCache>
                <c:formatCode>General</c:formatCode>
                <c:ptCount val="2"/>
                <c:pt idx="0">
                  <c:v>90</c:v>
                </c:pt>
                <c:pt idx="1">
                  <c:v>72</c:v>
                </c:pt>
              </c:numCache>
            </c:numRef>
          </c:val>
          <c:extLst>
            <c:ext xmlns:c16="http://schemas.microsoft.com/office/drawing/2014/chart" uri="{C3380CC4-5D6E-409C-BE32-E72D297353CC}">
              <c16:uniqueId val="{00000000-7CE6-473F-960C-9EA00FC2197C}"/>
            </c:ext>
          </c:extLst>
        </c:ser>
        <c:ser>
          <c:idx val="1"/>
          <c:order val="1"/>
          <c:tx>
            <c:strRef>
              <c:f>'PIVOT TABLE'!$L$8:$L$9</c:f>
              <c:strCache>
                <c:ptCount val="1"/>
                <c:pt idx="0">
                  <c:v>REPEAT</c:v>
                </c:pt>
              </c:strCache>
            </c:strRef>
          </c:tx>
          <c:spPr>
            <a:solidFill>
              <a:srgbClr val="FF0000"/>
            </a:solidFill>
            <a:ln w="9525" cap="flat" cmpd="sng" algn="ctr">
              <a:noFill/>
              <a:round/>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TABLE'!$J$10:$J$12</c:f>
              <c:strCache>
                <c:ptCount val="2"/>
                <c:pt idx="0">
                  <c:v>Science 1</c:v>
                </c:pt>
                <c:pt idx="1">
                  <c:v>Science 2</c:v>
                </c:pt>
              </c:strCache>
            </c:strRef>
          </c:cat>
          <c:val>
            <c:numRef>
              <c:f>'PIVOT TABLE'!$L$10:$L$12</c:f>
              <c:numCache>
                <c:formatCode>General</c:formatCode>
                <c:ptCount val="2"/>
                <c:pt idx="0">
                  <c:v>30</c:v>
                </c:pt>
                <c:pt idx="1">
                  <c:v>8</c:v>
                </c:pt>
              </c:numCache>
            </c:numRef>
          </c:val>
          <c:extLst>
            <c:ext xmlns:c16="http://schemas.microsoft.com/office/drawing/2014/chart" uri="{C3380CC4-5D6E-409C-BE32-E72D297353CC}">
              <c16:uniqueId val="{00000006-7CE6-473F-960C-9EA00FC2197C}"/>
            </c:ext>
          </c:extLst>
        </c:ser>
        <c:dLbls>
          <c:showLegendKey val="0"/>
          <c:showVal val="1"/>
          <c:showCatName val="0"/>
          <c:showSerName val="0"/>
          <c:showPercent val="0"/>
          <c:showBubbleSize val="0"/>
        </c:dLbls>
        <c:gapWidth val="65"/>
        <c:shape val="box"/>
        <c:axId val="978811752"/>
        <c:axId val="978817152"/>
        <c:axId val="0"/>
      </c:bar3DChart>
      <c:catAx>
        <c:axId val="97881175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200" b="1" i="0" u="none" strike="noStrike" kern="1200" cap="all" baseline="0">
                <a:solidFill>
                  <a:sysClr val="windowText" lastClr="000000"/>
                </a:solidFill>
                <a:latin typeface="+mn-lt"/>
                <a:ea typeface="+mn-ea"/>
                <a:cs typeface="+mn-cs"/>
              </a:defRPr>
            </a:pPr>
            <a:endParaRPr lang="en-US"/>
          </a:p>
        </c:txPr>
        <c:crossAx val="978817152"/>
        <c:crosses val="autoZero"/>
        <c:auto val="1"/>
        <c:lblAlgn val="ctr"/>
        <c:lblOffset val="100"/>
        <c:noMultiLvlLbl val="0"/>
      </c:catAx>
      <c:valAx>
        <c:axId val="978817152"/>
        <c:scaling>
          <c:orientation val="minMax"/>
        </c:scaling>
        <c:delete val="1"/>
        <c:axPos val="l"/>
        <c:numFmt formatCode="General" sourceLinked="1"/>
        <c:majorTickMark val="none"/>
        <c:minorTickMark val="none"/>
        <c:tickLblPos val="nextTo"/>
        <c:crossAx val="97881175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a:scene3d>
      <a:camera prst="orthographicFront"/>
      <a:lightRig rig="threePt" dir="t"/>
    </a:scene3d>
    <a:sp3d>
      <a:bevelT prst="angle"/>
    </a:sp3d>
  </c:spPr>
  <c:txPr>
    <a:bodyPr/>
    <a:lstStyle/>
    <a:p>
      <a:pPr>
        <a:defRPr sz="1200" b="1">
          <a:solidFill>
            <a:sysClr val="windowText" lastClr="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95">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lumMod val="20000"/>
          <a:lumOff val="80000"/>
        </a:schemeClr>
      </a:solidFill>
    </cs:spPr>
  </cs:dataPoint>
  <cs:dataPoint3D>
    <cs:lnRef idx="0"/>
    <cs:fillRef idx="0">
      <cs:styleClr val="auto"/>
    </cs:fillRef>
    <cs:effectRef idx="0"/>
    <cs:fontRef idx="minor">
      <a:schemeClr val="dk1"/>
    </cs:fontRef>
    <cs:spPr>
      <a:solidFill>
        <a:schemeClr val="phClr">
          <a:lumMod val="20000"/>
          <a:lumOff val="80000"/>
        </a:schemeClr>
      </a:solidFill>
      <a:sp3d/>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styleClr val="0"/>
    </cs:fillRef>
    <cs:effectRef idx="0"/>
    <cs:fontRef idx="minor">
      <a:schemeClr val="dk1"/>
    </cs:fontRef>
    <cs:spPr>
      <a:solidFill>
        <a:schemeClr val="phClr">
          <a:alpha val="30000"/>
        </a:schemeClr>
      </a:solidFill>
      <a:sp3d/>
    </cs:spPr>
  </cs:floor>
  <cs:gridlineMajor>
    <cs:lnRef idx="0">
      <cs:styleClr val="0"/>
    </cs:lnRef>
    <cs:fillRef idx="0"/>
    <cs:effectRef idx="0"/>
    <cs:fontRef idx="minor">
      <a:schemeClr val="dk1"/>
    </cs:fontRef>
    <cs:spPr>
      <a:ln w="9525" cap="flat" cmpd="sng" algn="ctr">
        <a:solidFill>
          <a:schemeClr val="lt1">
            <a:lumMod val="60000"/>
            <a:lumOff val="40000"/>
          </a:schemeClr>
        </a:solidFill>
        <a:round/>
      </a:ln>
    </cs:spPr>
  </cs:gridlineMajor>
  <cs:gridlineMinor>
    <cs:lnRef idx="0">
      <cs:styleClr val="0"/>
    </cs:lnRef>
    <cs:fillRef idx="0"/>
    <cs:effectRef idx="0"/>
    <cs:fontRef idx="minor">
      <a:schemeClr val="dk1"/>
    </cs:fontRef>
    <cs:spPr>
      <a:ln>
        <a:solidFill>
          <a:schemeClr val="lt1">
            <a:lumMod val="50000"/>
            <a:lumOff val="5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3.jpeg"/><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2.jpeg"/><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1</xdr:col>
      <xdr:colOff>990600</xdr:colOff>
      <xdr:row>0</xdr:row>
      <xdr:rowOff>130619</xdr:rowOff>
    </xdr:from>
    <xdr:to>
      <xdr:col>2</xdr:col>
      <xdr:colOff>805855</xdr:colOff>
      <xdr:row>6</xdr:row>
      <xdr:rowOff>133350</xdr:rowOff>
    </xdr:to>
    <xdr:pic>
      <xdr:nvPicPr>
        <xdr:cNvPr id="8" name="Picture 7">
          <a:extLst>
            <a:ext uri="{FF2B5EF4-FFF2-40B4-BE49-F238E27FC236}">
              <a16:creationId xmlns:a16="http://schemas.microsoft.com/office/drawing/2014/main" id="{8ED6BE94-0418-4DDB-CE8B-4022EE6DB2C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57325" y="130619"/>
          <a:ext cx="1386880" cy="126003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116413</xdr:colOff>
      <xdr:row>2</xdr:row>
      <xdr:rowOff>20608</xdr:rowOff>
    </xdr:from>
    <xdr:to>
      <xdr:col>2</xdr:col>
      <xdr:colOff>486833</xdr:colOff>
      <xdr:row>7</xdr:row>
      <xdr:rowOff>158750</xdr:rowOff>
    </xdr:to>
    <xdr:pic>
      <xdr:nvPicPr>
        <xdr:cNvPr id="2" name="Picture 1">
          <a:extLst>
            <a:ext uri="{FF2B5EF4-FFF2-40B4-BE49-F238E27FC236}">
              <a16:creationId xmlns:a16="http://schemas.microsoft.com/office/drawing/2014/main" id="{40DF590A-2D45-4A6F-B185-12614437CD01}"/>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b="4497"/>
        <a:stretch/>
      </xdr:blipFill>
      <xdr:spPr>
        <a:xfrm>
          <a:off x="726013" y="411133"/>
          <a:ext cx="1275295" cy="1100166"/>
        </a:xfrm>
        <a:prstGeom prst="rect">
          <a:avLst/>
        </a:prstGeom>
      </xdr:spPr>
    </xdr:pic>
    <xdr:clientData/>
  </xdr:twoCellAnchor>
  <xdr:twoCellAnchor editAs="oneCell">
    <xdr:from>
      <xdr:col>7</xdr:col>
      <xdr:colOff>123290</xdr:colOff>
      <xdr:row>20</xdr:row>
      <xdr:rowOff>148166</xdr:rowOff>
    </xdr:from>
    <xdr:to>
      <xdr:col>8</xdr:col>
      <xdr:colOff>201084</xdr:colOff>
      <xdr:row>22</xdr:row>
      <xdr:rowOff>148166</xdr:rowOff>
    </xdr:to>
    <xdr:pic>
      <xdr:nvPicPr>
        <xdr:cNvPr id="3" name="Picture 2">
          <a:extLst>
            <a:ext uri="{FF2B5EF4-FFF2-40B4-BE49-F238E27FC236}">
              <a16:creationId xmlns:a16="http://schemas.microsoft.com/office/drawing/2014/main" id="{28148AC7-0F79-441F-9260-68732DFCEAC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228690" y="4081991"/>
          <a:ext cx="792169" cy="381000"/>
        </a:xfrm>
        <a:prstGeom prst="rect">
          <a:avLst/>
        </a:prstGeom>
      </xdr:spPr>
    </xdr:pic>
    <xdr:clientData/>
  </xdr:twoCellAnchor>
  <xdr:twoCellAnchor editAs="oneCell">
    <xdr:from>
      <xdr:col>2</xdr:col>
      <xdr:colOff>689752</xdr:colOff>
      <xdr:row>20</xdr:row>
      <xdr:rowOff>179916</xdr:rowOff>
    </xdr:from>
    <xdr:to>
      <xdr:col>4</xdr:col>
      <xdr:colOff>116417</xdr:colOff>
      <xdr:row>22</xdr:row>
      <xdr:rowOff>165747</xdr:rowOff>
    </xdr:to>
    <xdr:pic>
      <xdr:nvPicPr>
        <xdr:cNvPr id="4" name="Picture 3">
          <a:extLst>
            <a:ext uri="{FF2B5EF4-FFF2-40B4-BE49-F238E27FC236}">
              <a16:creationId xmlns:a16="http://schemas.microsoft.com/office/drawing/2014/main" id="{5BE3687B-6F18-4876-B653-E6D0C7596F0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013727" y="4113741"/>
          <a:ext cx="855415" cy="36683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116413</xdr:colOff>
      <xdr:row>1</xdr:row>
      <xdr:rowOff>20608</xdr:rowOff>
    </xdr:from>
    <xdr:to>
      <xdr:col>4</xdr:col>
      <xdr:colOff>782108</xdr:colOff>
      <xdr:row>6</xdr:row>
      <xdr:rowOff>168274</xdr:rowOff>
    </xdr:to>
    <xdr:pic>
      <xdr:nvPicPr>
        <xdr:cNvPr id="6" name="Picture 5">
          <a:extLst>
            <a:ext uri="{FF2B5EF4-FFF2-40B4-BE49-F238E27FC236}">
              <a16:creationId xmlns:a16="http://schemas.microsoft.com/office/drawing/2014/main" id="{9A6EF372-78CE-4980-BAF8-7502DCD3288B}"/>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b="4497"/>
        <a:stretch/>
      </xdr:blipFill>
      <xdr:spPr>
        <a:xfrm>
          <a:off x="726013" y="220633"/>
          <a:ext cx="1275295" cy="110016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252485</xdr:colOff>
      <xdr:row>0</xdr:row>
      <xdr:rowOff>34216</xdr:rowOff>
    </xdr:from>
    <xdr:to>
      <xdr:col>3</xdr:col>
      <xdr:colOff>598715</xdr:colOff>
      <xdr:row>11</xdr:row>
      <xdr:rowOff>15717</xdr:rowOff>
    </xdr:to>
    <xdr:pic>
      <xdr:nvPicPr>
        <xdr:cNvPr id="5" name="Picture 4">
          <a:extLst>
            <a:ext uri="{FF2B5EF4-FFF2-40B4-BE49-F238E27FC236}">
              <a16:creationId xmlns:a16="http://schemas.microsoft.com/office/drawing/2014/main" id="{D13B507A-67AF-4A12-BD70-ACE05EC20ED1}"/>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b="4497"/>
        <a:stretch/>
      </xdr:blipFill>
      <xdr:spPr>
        <a:xfrm>
          <a:off x="864806" y="34216"/>
          <a:ext cx="2414516" cy="2104215"/>
        </a:xfrm>
        <a:prstGeom prst="rect">
          <a:avLst/>
        </a:prstGeom>
      </xdr:spPr>
    </xdr:pic>
    <xdr:clientData/>
  </xdr:twoCellAnchor>
  <xdr:twoCellAnchor>
    <xdr:from>
      <xdr:col>1</xdr:col>
      <xdr:colOff>834112</xdr:colOff>
      <xdr:row>11</xdr:row>
      <xdr:rowOff>108857</xdr:rowOff>
    </xdr:from>
    <xdr:to>
      <xdr:col>6</xdr:col>
      <xdr:colOff>1020529</xdr:colOff>
      <xdr:row>30</xdr:row>
      <xdr:rowOff>146957</xdr:rowOff>
    </xdr:to>
    <xdr:graphicFrame macro="">
      <xdr:nvGraphicFramePr>
        <xdr:cNvPr id="9" name="Chart 8">
          <a:extLst>
            <a:ext uri="{FF2B5EF4-FFF2-40B4-BE49-F238E27FC236}">
              <a16:creationId xmlns:a16="http://schemas.microsoft.com/office/drawing/2014/main" id="{9DDCDB56-827D-4C00-9B58-710B6646E3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27207</xdr:colOff>
      <xdr:row>11</xdr:row>
      <xdr:rowOff>108857</xdr:rowOff>
    </xdr:from>
    <xdr:to>
      <xdr:col>13</xdr:col>
      <xdr:colOff>4075</xdr:colOff>
      <xdr:row>30</xdr:row>
      <xdr:rowOff>146957</xdr:rowOff>
    </xdr:to>
    <xdr:graphicFrame macro="">
      <xdr:nvGraphicFramePr>
        <xdr:cNvPr id="10" name="Chart 9">
          <a:extLst>
            <a:ext uri="{FF2B5EF4-FFF2-40B4-BE49-F238E27FC236}">
              <a16:creationId xmlns:a16="http://schemas.microsoft.com/office/drawing/2014/main" id="{F462BD2A-1A14-45FA-AA94-8C3D84A46B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834112</xdr:colOff>
      <xdr:row>31</xdr:row>
      <xdr:rowOff>40821</xdr:rowOff>
    </xdr:from>
    <xdr:to>
      <xdr:col>6</xdr:col>
      <xdr:colOff>1020529</xdr:colOff>
      <xdr:row>50</xdr:row>
      <xdr:rowOff>78921</xdr:rowOff>
    </xdr:to>
    <xdr:graphicFrame macro="">
      <xdr:nvGraphicFramePr>
        <xdr:cNvPr id="11" name="Chart 10">
          <a:extLst>
            <a:ext uri="{FF2B5EF4-FFF2-40B4-BE49-F238E27FC236}">
              <a16:creationId xmlns:a16="http://schemas.microsoft.com/office/drawing/2014/main" id="{4BF91A9F-AC58-4B28-B783-F7F63EE7CC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13</xdr:col>
      <xdr:colOff>602796</xdr:colOff>
      <xdr:row>22</xdr:row>
      <xdr:rowOff>69398</xdr:rowOff>
    </xdr:from>
    <xdr:to>
      <xdr:col>16</xdr:col>
      <xdr:colOff>594632</xdr:colOff>
      <xdr:row>27</xdr:row>
      <xdr:rowOff>27215</xdr:rowOff>
    </xdr:to>
    <mc:AlternateContent xmlns:mc="http://schemas.openxmlformats.org/markup-compatibility/2006">
      <mc:Choice xmlns:a14="http://schemas.microsoft.com/office/drawing/2010/main" Requires="a14">
        <xdr:graphicFrame macro="">
          <xdr:nvGraphicFramePr>
            <xdr:cNvPr id="13" name="GENDER">
              <a:extLst>
                <a:ext uri="{FF2B5EF4-FFF2-40B4-BE49-F238E27FC236}">
                  <a16:creationId xmlns:a16="http://schemas.microsoft.com/office/drawing/2014/main" id="{BE24BE08-D17D-259E-8E38-FE4130E4D57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1257189" y="4287612"/>
              <a:ext cx="1828800" cy="9103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602797</xdr:colOff>
      <xdr:row>16</xdr:row>
      <xdr:rowOff>137433</xdr:rowOff>
    </xdr:from>
    <xdr:to>
      <xdr:col>16</xdr:col>
      <xdr:colOff>594633</xdr:colOff>
      <xdr:row>22</xdr:row>
      <xdr:rowOff>13608</xdr:rowOff>
    </xdr:to>
    <mc:AlternateContent xmlns:mc="http://schemas.openxmlformats.org/markup-compatibility/2006">
      <mc:Choice xmlns:a14="http://schemas.microsoft.com/office/drawing/2010/main" Requires="a14">
        <xdr:graphicFrame macro="">
          <xdr:nvGraphicFramePr>
            <xdr:cNvPr id="14" name="CLASS">
              <a:extLst>
                <a:ext uri="{FF2B5EF4-FFF2-40B4-BE49-F238E27FC236}">
                  <a16:creationId xmlns:a16="http://schemas.microsoft.com/office/drawing/2014/main" id="{1E069CF2-F790-524A-ED1A-1DCA353F2423}"/>
                </a:ext>
              </a:extLst>
            </xdr:cNvPr>
            <xdr:cNvGraphicFramePr/>
          </xdr:nvGraphicFramePr>
          <xdr:xfrm>
            <a:off x="0" y="0"/>
            <a:ext cx="0" cy="0"/>
          </xdr:xfrm>
          <a:graphic>
            <a:graphicData uri="http://schemas.microsoft.com/office/drawing/2010/slicer">
              <sle:slicer xmlns:sle="http://schemas.microsoft.com/office/drawing/2010/slicer" name="CLASS"/>
            </a:graphicData>
          </a:graphic>
        </xdr:graphicFrame>
      </mc:Choice>
      <mc:Fallback>
        <xdr:sp macro="" textlink="">
          <xdr:nvSpPr>
            <xdr:cNvPr id="0" name=""/>
            <xdr:cNvSpPr>
              <a:spLocks noTextEdit="1"/>
            </xdr:cNvSpPr>
          </xdr:nvSpPr>
          <xdr:spPr>
            <a:xfrm>
              <a:off x="11257190" y="3212647"/>
              <a:ext cx="1828800" cy="1019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4082</xdr:colOff>
      <xdr:row>11</xdr:row>
      <xdr:rowOff>122465</xdr:rowOff>
    </xdr:from>
    <xdr:to>
      <xdr:col>16</xdr:col>
      <xdr:colOff>608239</xdr:colOff>
      <xdr:row>16</xdr:row>
      <xdr:rowOff>95251</xdr:rowOff>
    </xdr:to>
    <mc:AlternateContent xmlns:mc="http://schemas.openxmlformats.org/markup-compatibility/2006">
      <mc:Choice xmlns:a14="http://schemas.microsoft.com/office/drawing/2010/main" Requires="a14">
        <xdr:graphicFrame macro="">
          <xdr:nvGraphicFramePr>
            <xdr:cNvPr id="15" name="STATUS">
              <a:extLst>
                <a:ext uri="{FF2B5EF4-FFF2-40B4-BE49-F238E27FC236}">
                  <a16:creationId xmlns:a16="http://schemas.microsoft.com/office/drawing/2014/main" id="{8FAC5A5A-1632-215F-CCCC-8309902B239F}"/>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dr:sp macro="" textlink="">
          <xdr:nvSpPr>
            <xdr:cNvPr id="0" name=""/>
            <xdr:cNvSpPr>
              <a:spLocks noTextEdit="1"/>
            </xdr:cNvSpPr>
          </xdr:nvSpPr>
          <xdr:spPr>
            <a:xfrm>
              <a:off x="11270796" y="2245179"/>
              <a:ext cx="1828800" cy="9252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95249</xdr:colOff>
      <xdr:row>31</xdr:row>
      <xdr:rowOff>40821</xdr:rowOff>
    </xdr:from>
    <xdr:to>
      <xdr:col>13</xdr:col>
      <xdr:colOff>81642</xdr:colOff>
      <xdr:row>50</xdr:row>
      <xdr:rowOff>78921</xdr:rowOff>
    </xdr:to>
    <xdr:sp macro="" textlink="">
      <xdr:nvSpPr>
        <xdr:cNvPr id="16" name="TextBox 15">
          <a:extLst>
            <a:ext uri="{FF2B5EF4-FFF2-40B4-BE49-F238E27FC236}">
              <a16:creationId xmlns:a16="http://schemas.microsoft.com/office/drawing/2014/main" id="{A41E5260-2027-2A9F-6898-4B89EABA0C16}"/>
            </a:ext>
          </a:extLst>
        </xdr:cNvPr>
        <xdr:cNvSpPr txBox="1"/>
      </xdr:nvSpPr>
      <xdr:spPr>
        <a:xfrm>
          <a:off x="6164035" y="5973535"/>
          <a:ext cx="4572000" cy="3657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500" b="1">
              <a:latin typeface="Cambria" panose="02040503050406030204" pitchFamily="18" charset="0"/>
              <a:ea typeface="Cambria" panose="02040503050406030204" pitchFamily="18" charset="0"/>
            </a:rPr>
            <a:t>INSIGHTS</a:t>
          </a:r>
        </a:p>
        <a:p>
          <a:pPr algn="just"/>
          <a:r>
            <a:rPr lang="en-US" sz="1500" b="0">
              <a:latin typeface="Cambria" panose="02040503050406030204" pitchFamily="18" charset="0"/>
              <a:ea typeface="Cambria" panose="02040503050406030204" pitchFamily="18" charset="0"/>
            </a:rPr>
            <a:t>The result shows that</a:t>
          </a:r>
          <a:r>
            <a:rPr lang="en-US" sz="1500" b="0" baseline="0">
              <a:latin typeface="Cambria" panose="02040503050406030204" pitchFamily="18" charset="0"/>
              <a:ea typeface="Cambria" panose="02040503050406030204" pitchFamily="18" charset="0"/>
            </a:rPr>
            <a:t> the total number of students is 200 of which 94 (47%) are Male and 106 (53%) are Female. </a:t>
          </a:r>
        </a:p>
        <a:p>
          <a:pPr algn="just"/>
          <a:r>
            <a:rPr lang="en-US" sz="1500" b="0" baseline="0">
              <a:latin typeface="Cambria" panose="02040503050406030204" pitchFamily="18" charset="0"/>
              <a:ea typeface="Cambria" panose="02040503050406030204" pitchFamily="18" charset="0"/>
            </a:rPr>
            <a:t>The classes are divided into two, 120 Students are in Science 1 while 80 students are in Science 2.</a:t>
          </a:r>
        </a:p>
        <a:p>
          <a:pPr algn="just"/>
          <a:r>
            <a:rPr lang="en-US" sz="1500" b="0" baseline="0">
              <a:latin typeface="Cambria" panose="02040503050406030204" pitchFamily="18" charset="0"/>
              <a:ea typeface="Cambria" panose="02040503050406030204" pitchFamily="18" charset="0"/>
            </a:rPr>
            <a:t>Out of the 120 students in Science 1, 90 got promoted while 72 got promoted in Science 2.</a:t>
          </a:r>
        </a:p>
        <a:p>
          <a:pPr algn="just"/>
          <a:endParaRPr lang="en-US" sz="1500" b="0" baseline="0">
            <a:latin typeface="Cambria" panose="02040503050406030204" pitchFamily="18" charset="0"/>
            <a:ea typeface="Cambria" panose="02040503050406030204" pitchFamily="18" charset="0"/>
          </a:endParaRPr>
        </a:p>
        <a:p>
          <a:pPr algn="ctr"/>
          <a:r>
            <a:rPr lang="en-US" sz="1500" b="1" baseline="0">
              <a:latin typeface="Cambria" panose="02040503050406030204" pitchFamily="18" charset="0"/>
              <a:ea typeface="Cambria" panose="02040503050406030204" pitchFamily="18" charset="0"/>
            </a:rPr>
            <a:t>RECOMMENDATION</a:t>
          </a:r>
        </a:p>
        <a:p>
          <a:pPr algn="just"/>
          <a:r>
            <a:rPr lang="en-US" sz="1500" b="0" baseline="0">
              <a:latin typeface="Cambria" panose="02040503050406030204" pitchFamily="18" charset="0"/>
              <a:ea typeface="Cambria" panose="02040503050406030204" pitchFamily="18" charset="0"/>
            </a:rPr>
            <a:t>The number of students that repeat in Science 1 is 30 in total which is much compared to students in Science 2, the teachers in Science 1 should work more on the students so as to increase the number of students that will get promoted in the following term.</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045.988233680553" createdVersion="8" refreshedVersion="8" minRefreshableVersion="3" recordCount="200" xr:uid="{6F0869BF-C652-4DDA-ABD3-5FE4482E293A}">
  <cacheSource type="worksheet">
    <worksheetSource ref="A8:P208" sheet="RESULT"/>
  </cacheSource>
  <cacheFields count="16">
    <cacheField name="INDEX" numFmtId="0">
      <sharedItems containsSemiMixedTypes="0" containsString="0" containsNumber="1" containsInteger="1" minValue="1" maxValue="200"/>
    </cacheField>
    <cacheField name="FULL_NAME" numFmtId="0">
      <sharedItems count="200">
        <s v="ADAM SHILLINGSBURG"/>
        <s v="ADRIAN HANE"/>
        <s v="ALAN DOMINGUEZ"/>
        <s v="ALEJANDRO GROVE"/>
        <s v="ALICE MCCARTHY"/>
        <s v="AMY COX"/>
        <s v="ANDREW ALLEN"/>
        <s v="ANN CHONG"/>
        <s v="ANNE MCFARLAND"/>
        <s v="ANTHONY WITT"/>
        <s v="ART FERGUSON"/>
        <s v="ARTHUR WIEDIGER"/>
        <s v="BARBARA FISHER"/>
        <s v="BARRY FRANZ"/>
        <s v="BART FOLK"/>
        <s v="BECKY MARTIN"/>
        <s v="BEN WALLACE"/>
        <s v="BENJAMIN PATTERSON"/>
        <s v="BILL STEWART"/>
        <s v="BOBBY TRAFTON"/>
        <s v="BRAD EASON"/>
        <s v="BRENDAN SWEED"/>
        <s v="BRIAN STUGART"/>
        <s v="BRIAN THOMPSON"/>
        <s v="BROSINA HOFFMAN"/>
        <s v="BRUCE STEWART"/>
        <s v="CAROL TRIGGS"/>
        <s v="CASSANDRA BRANDOW"/>
        <s v="CATHY HWANG"/>
        <s v="CHAD SIEVERT"/>
        <s v="CHARLOTTE MELTON"/>
        <s v="CHRISTINA DEMOSS"/>
        <s v="CHRISTOPHER SCHILD"/>
        <s v="CHRISTY BRITTAIN"/>
        <s v="CLAIRE GUTE"/>
        <s v="CLAY LUDTKE"/>
        <s v="COREY CATLETT"/>
        <s v="CRAIG CARROLL"/>
        <s v="CYNTHIA DELANEY"/>
        <s v="CYNTHIA VOLTZ"/>
        <s v="DARREN POWERS"/>
        <s v="DARRIN HUFF"/>
        <s v="DAVE BROOKS"/>
        <s v="DAVE KIPP"/>
        <s v="DAVID KENDRICK"/>
        <s v="DENNIS KANE"/>
        <s v="DENNIS PARDUE"/>
        <s v="DENNY BLANTON"/>
        <s v="DIANNA ARNETT"/>
        <s v="DOROTHY BADDERS"/>
        <s v="DOROTHY WARDLE"/>
        <s v="DUANE BENOIT"/>
        <s v="DUANE NOONAN"/>
        <s v="EDWARD HOOKS"/>
        <s v="ELPIDA RITTENBACH"/>
        <s v="EMILY BURNS"/>
        <s v="EMILY DUCICH"/>
        <s v="ERIC BARRETO"/>
        <s v="ERIC HOFFMANN"/>
        <s v="ERIC MURDOCK"/>
        <s v="ERICA HACKNEY"/>
        <s v="ERIN SMITH"/>
        <s v="FILIA MCADAMS"/>
        <s v="FRANK MERWIN"/>
        <s v="FRED HOPKINS"/>
        <s v="GARY MITCHUM"/>
        <s v="GARY ZANDUSKY"/>
        <s v="GENE HALE"/>
        <s v="GIULIETTA WEIMER"/>
        <s v="GREG GUTHRIE"/>
        <s v="HAROLD PAWLAN"/>
        <s v="HEATHER KIRKLAND"/>
        <s v="HELEN ANDREADA"/>
        <s v="HENIA ZYDLO"/>
        <s v="HENRY MACALLISTER"/>
        <s v="HERBERT FLENTYE"/>
        <s v="HILARY HOLDEN"/>
        <s v="IRENE MADDOX"/>
        <s v="IVAN LISTON"/>
        <s v="JAMES GALANG"/>
        <s v="JAMIE KUNITZ"/>
        <s v="JANET LEE"/>
        <s v="JANET MARTIN"/>
        <s v="JANET MOLINARI"/>
        <s v="JENNA CAFFEY"/>
        <s v="JENNIFER BRAXTON"/>
        <s v="JILL FJELD"/>
        <s v="JIM EPP"/>
        <s v="JIM KRIZ"/>
        <s v="JIM SINK"/>
        <s v="JOE ELIJAH"/>
        <s v="JOEL EATON"/>
        <s v="JOHN CASTELL"/>
        <s v="JOHN HUSTON"/>
        <s v="JONATHAN DOHERTY"/>
        <s v="JONI WASSERMAN"/>
        <s v="JOSEPH HOLT"/>
        <s v="JOY DANIELS"/>
        <s v="JOY SMITH"/>
        <s v="JULIE CREIGHTON"/>
        <s v="JUSTIN ELLISON"/>
        <s v="JUSTIN MACKENDRICK"/>
        <s v="KAREN DANIELS"/>
        <s v="KAREN FERGUSON"/>
        <s v="KARL BRAUN"/>
        <s v="KATHARINE HARMS"/>
        <s v="KATHERINE DUCICH"/>
        <s v="KELLY ANDREADA"/>
        <s v="KEN BLACK"/>
        <s v="KEN BRENNAN"/>
        <s v="KUNST MILLER"/>
        <s v="LAUREL ELLISTON"/>
        <s v="LENA CACIOPPO"/>
        <s v="LENA CREIGHTON"/>
        <s v="LENA HERNANDEZ"/>
        <s v="LINDA CAZAMIAS"/>
        <s v="LINDSAY SHAGIARI"/>
        <s v="LOGAN CURRIE"/>
        <s v="LUKE WEISS"/>
        <s v="MAGDELENE MORSE"/>
        <s v="MARC CRIER"/>
        <s v="MARIA BERTELSON"/>
        <s v="MARIA ZETTNER"/>
        <s v="MARINA LICHTENSTEIN"/>
        <s v="MARIS LAWARE"/>
        <s v="MARK PACKER"/>
        <s v="MARY ZEWE"/>
        <s v="MATT ABELMAN"/>
        <s v="MATT COLLISTER"/>
        <s v="MATT HAGELSTEIN"/>
        <s v="MAUREEN GASTINEAU"/>
        <s v="MAX JONES"/>
        <s v="MAX LUDWIG"/>
        <s v="MICHAEL DOMINGUEZ"/>
        <s v="MICHELLE ELLISON"/>
        <s v="MICHELLE MORAY"/>
        <s v="MICK CREBAGGA"/>
        <s v="MUHAMMED YEDWAB"/>
        <s v="NATALIE WEBBER"/>
        <s v="NEIL DUCICH"/>
        <s v="NEIL KNUDSON"/>
        <s v="NEOLA SCHNEIDER"/>
        <s v="NOAH CHILDS"/>
        <s v="NORA PAIGE"/>
        <s v="ODELLA NELSON"/>
        <s v="PAMELA STOBB"/>
        <s v="PARHENA NORRIS"/>
        <s v="PATRICK BZOSTEK"/>
        <s v="PATRICK O'DONNELL"/>
        <s v="PAUL GONZALEZ"/>
        <s v="PAUL STEVENSON"/>
        <s v="PETE ARMSTRONG"/>
        <s v="PETE KRIZ"/>
        <s v="PHILIP FOX"/>
        <s v="PHILLIP BREYER"/>
        <s v="RANDY FERGUSON"/>
        <s v="RAYMOND MESSE"/>
        <s v="RICHARD BIERNER"/>
        <s v="RICK BENSLEY"/>
        <s v="RICK DUSTON"/>
        <s v="RICK HUTHWAITE"/>
        <s v="ROB HABERLIN"/>
        <s v="ROBERT BARROSO"/>
        <s v="ROBERT MARLEY"/>
        <s v="ROGER BARCIO"/>
        <s v="ROY PHAN"/>
        <s v="RUBEN AUSMAN"/>
        <s v="RUBEN DARTT"/>
        <s v="RYAN CROWE"/>
        <s v="SALLY HUGHSBY"/>
        <s v="SALLY KNUTSON"/>
        <s v="SANDRA FLANAGAN"/>
        <s v="SANDRA GLASSCO"/>
        <s v="SCOT CORAM"/>
        <s v="SCOT WOOTEN"/>
        <s v="SEAN O'DONNELL"/>
        <s v="SHAHID COLLISTER"/>
        <s v="SHAUN WEIEN"/>
        <s v="SHIRLEY JACKSON"/>
        <s v="STEPHANIE PHELPS"/>
        <s v="STEVE NGUYEN"/>
        <s v="STEVEN CARTWRIGHT"/>
        <s v="STEWART CARMICHAEL"/>
        <s v="STUART CALHOUN"/>
        <s v="TAMARA CHAND"/>
        <s v="TAMARA WILLINGHAM"/>
        <s v="TED BUTTERFIELD"/>
        <s v="TED TREVINO"/>
        <s v="THEA HENDRICKS"/>
        <s v="THOMAS BOLAND"/>
        <s v="TOBY BRAUNHARDT"/>
        <s v="TOBY GNADE"/>
        <s v="TONJA TURNELL"/>
        <s v="TRACY BLUMSTEIN"/>
        <s v="TROY STAEBEL"/>
        <s v="TRUDY BROWN"/>
        <s v="VALERIE MITCHUM"/>
        <s v="VIVEK GRADY"/>
        <s v="WILLIAM BROWN"/>
        <s v="ZUSCHUSS DONATELLI"/>
      </sharedItems>
    </cacheField>
    <cacheField name="FIRST_NAME" numFmtId="0">
      <sharedItems/>
    </cacheField>
    <cacheField name="LAST_NAME" numFmtId="0">
      <sharedItems/>
    </cacheField>
    <cacheField name="DATE OF BIRTH" numFmtId="14">
      <sharedItems containsSemiMixedTypes="0" containsNonDate="0" containsDate="1" containsString="0" minDate="2006-01-03T00:00:00" maxDate="2009-08-04T00:00:00"/>
    </cacheField>
    <cacheField name="AGE" numFmtId="0">
      <sharedItems/>
    </cacheField>
    <cacheField name="GENDER" numFmtId="0">
      <sharedItems count="2">
        <s v="Female"/>
        <s v="Male"/>
      </sharedItems>
    </cacheField>
    <cacheField name="CLASS" numFmtId="0">
      <sharedItems count="2">
        <s v="Science 1"/>
        <s v="Science 2"/>
      </sharedItems>
    </cacheField>
    <cacheField name="MATH" numFmtId="0">
      <sharedItems containsSemiMixedTypes="0" containsString="0" containsNumber="1" containsInteger="1" minValue="10" maxValue="91"/>
    </cacheField>
    <cacheField name="ENGLISH" numFmtId="0">
      <sharedItems containsSemiMixedTypes="0" containsString="0" containsNumber="1" containsInteger="1" minValue="10" maxValue="89"/>
    </cacheField>
    <cacheField name="PHYSICS" numFmtId="0">
      <sharedItems containsSemiMixedTypes="0" containsString="0" containsNumber="1" containsInteger="1" minValue="10" maxValue="92"/>
    </cacheField>
    <cacheField name="CHEMISTRY" numFmtId="0">
      <sharedItems containsSemiMixedTypes="0" containsString="0" containsNumber="1" containsInteger="1" minValue="11" maxValue="84"/>
    </cacheField>
    <cacheField name="TOTAL" numFmtId="0">
      <sharedItems containsSemiMixedTypes="0" containsString="0" containsNumber="1" containsInteger="1" minValue="77" maxValue="294"/>
    </cacheField>
    <cacheField name="PERCENTAGE" numFmtId="164">
      <sharedItems containsSemiMixedTypes="0" containsString="0" containsNumber="1" minValue="0.1925" maxValue="0.73499999999999999"/>
    </cacheField>
    <cacheField name="GRADE" numFmtId="9">
      <sharedItems count="7">
        <s v="B3"/>
        <s v="C5"/>
        <s v="F9"/>
        <s v="C6"/>
        <s v="E8"/>
        <s v="C4"/>
        <s v="D7"/>
      </sharedItems>
    </cacheField>
    <cacheField name="STATUS" numFmtId="9">
      <sharedItems count="2">
        <s v="PROMOTED"/>
        <s v="REPEAT"/>
      </sharedItems>
    </cacheField>
  </cacheFields>
  <extLst>
    <ext xmlns:x14="http://schemas.microsoft.com/office/spreadsheetml/2009/9/main" uri="{725AE2AE-9491-48be-B2B4-4EB974FC3084}">
      <x14:pivotCacheDefinition pivotCacheId="17714606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n v="1"/>
    <x v="0"/>
    <s v="Adam"/>
    <s v="Shillingsburg"/>
    <d v="2007-04-03T00:00:00"/>
    <s v="16 Yrs"/>
    <x v="0"/>
    <x v="0"/>
    <n v="67"/>
    <n v="58"/>
    <n v="88"/>
    <n v="67"/>
    <n v="280"/>
    <n v="0.7"/>
    <x v="0"/>
    <x v="0"/>
  </r>
  <r>
    <n v="2"/>
    <x v="1"/>
    <s v="Adrian"/>
    <s v="Hane"/>
    <d v="2008-04-03T00:00:00"/>
    <s v="15 Yrs"/>
    <x v="1"/>
    <x v="0"/>
    <n v="27"/>
    <n v="67"/>
    <n v="92"/>
    <n v="67"/>
    <n v="253"/>
    <n v="0.63249999999999995"/>
    <x v="1"/>
    <x v="0"/>
  </r>
  <r>
    <n v="3"/>
    <x v="2"/>
    <s v="Alan"/>
    <s v="Dominguez"/>
    <d v="2008-04-03T00:00:00"/>
    <s v="15 Yrs"/>
    <x v="1"/>
    <x v="1"/>
    <n v="41"/>
    <n v="20"/>
    <n v="40"/>
    <n v="23"/>
    <n v="124"/>
    <n v="0.31"/>
    <x v="2"/>
    <x v="1"/>
  </r>
  <r>
    <n v="4"/>
    <x v="3"/>
    <s v="Alejandro"/>
    <s v="Grove"/>
    <d v="2008-04-03T00:00:00"/>
    <s v="15 Yrs"/>
    <x v="0"/>
    <x v="1"/>
    <n v="13"/>
    <n v="68"/>
    <n v="85"/>
    <n v="72"/>
    <n v="238"/>
    <n v="0.59499999999999997"/>
    <x v="3"/>
    <x v="0"/>
  </r>
  <r>
    <n v="5"/>
    <x v="4"/>
    <s v="Alice"/>
    <s v="McCarthy"/>
    <d v="2007-05-03T00:00:00"/>
    <s v="15 Yrs"/>
    <x v="1"/>
    <x v="1"/>
    <n v="34"/>
    <n v="64"/>
    <n v="41"/>
    <n v="40"/>
    <n v="179"/>
    <n v="0.44750000000000001"/>
    <x v="4"/>
    <x v="0"/>
  </r>
  <r>
    <n v="6"/>
    <x v="5"/>
    <s v="Amy"/>
    <s v="Cox"/>
    <d v="2009-05-04T00:00:00"/>
    <s v="13 Yrs"/>
    <x v="0"/>
    <x v="0"/>
    <n v="47"/>
    <n v="26"/>
    <n v="63"/>
    <n v="25"/>
    <n v="161"/>
    <n v="0.40250000000000002"/>
    <x v="4"/>
    <x v="0"/>
  </r>
  <r>
    <n v="7"/>
    <x v="6"/>
    <s v="Andrew"/>
    <s v="Allen"/>
    <d v="2009-01-03T00:00:00"/>
    <s v="14 Yrs"/>
    <x v="1"/>
    <x v="1"/>
    <n v="57"/>
    <n v="65"/>
    <n v="73"/>
    <n v="68"/>
    <n v="263"/>
    <n v="0.65749999999999997"/>
    <x v="5"/>
    <x v="0"/>
  </r>
  <r>
    <n v="8"/>
    <x v="7"/>
    <s v="Ann"/>
    <s v="Chong"/>
    <d v="2006-09-03T00:00:00"/>
    <s v="16 Yrs"/>
    <x v="1"/>
    <x v="0"/>
    <n v="35"/>
    <n v="75"/>
    <n v="17"/>
    <n v="15"/>
    <n v="142"/>
    <n v="0.35499999999999998"/>
    <x v="2"/>
    <x v="1"/>
  </r>
  <r>
    <n v="9"/>
    <x v="8"/>
    <s v="Anne"/>
    <s v="McFarland"/>
    <d v="2009-01-03T00:00:00"/>
    <s v="14 Yrs"/>
    <x v="0"/>
    <x v="0"/>
    <n v="71"/>
    <n v="68"/>
    <n v="54"/>
    <n v="77"/>
    <n v="270"/>
    <n v="0.67500000000000004"/>
    <x v="5"/>
    <x v="0"/>
  </r>
  <r>
    <n v="10"/>
    <x v="9"/>
    <s v="Anthony"/>
    <s v="Witt"/>
    <d v="2009-08-03T00:00:00"/>
    <s v="13 Yrs"/>
    <x v="1"/>
    <x v="0"/>
    <n v="28"/>
    <n v="89"/>
    <n v="54"/>
    <n v="60"/>
    <n v="231"/>
    <n v="0.57750000000000001"/>
    <x v="3"/>
    <x v="0"/>
  </r>
  <r>
    <n v="11"/>
    <x v="10"/>
    <s v="Art"/>
    <s v="Ferguson"/>
    <d v="2007-05-03T00:00:00"/>
    <s v="15 Yrs"/>
    <x v="0"/>
    <x v="0"/>
    <n v="53"/>
    <n v="69"/>
    <n v="38"/>
    <n v="70"/>
    <n v="230"/>
    <n v="0.57499999999999996"/>
    <x v="3"/>
    <x v="0"/>
  </r>
  <r>
    <n v="12"/>
    <x v="11"/>
    <s v="Arthur"/>
    <s v="Wiediger"/>
    <d v="2009-08-03T00:00:00"/>
    <s v="13 Yrs"/>
    <x v="1"/>
    <x v="0"/>
    <n v="64"/>
    <n v="80"/>
    <n v="55"/>
    <n v="68"/>
    <n v="267"/>
    <n v="0.66749999999999998"/>
    <x v="5"/>
    <x v="0"/>
  </r>
  <r>
    <n v="13"/>
    <x v="12"/>
    <s v="Barbara"/>
    <s v="Fisher"/>
    <d v="2009-01-03T00:00:00"/>
    <s v="14 Yrs"/>
    <x v="1"/>
    <x v="0"/>
    <n v="57"/>
    <n v="76"/>
    <n v="29"/>
    <n v="30"/>
    <n v="192"/>
    <n v="0.48"/>
    <x v="6"/>
    <x v="0"/>
  </r>
  <r>
    <n v="14"/>
    <x v="13"/>
    <s v="Barry"/>
    <s v="Franz"/>
    <d v="2007-04-03T00:00:00"/>
    <s v="16 Yrs"/>
    <x v="1"/>
    <x v="0"/>
    <n v="51"/>
    <n v="36"/>
    <n v="22"/>
    <n v="66"/>
    <n v="175"/>
    <n v="0.4375"/>
    <x v="4"/>
    <x v="0"/>
  </r>
  <r>
    <n v="15"/>
    <x v="14"/>
    <s v="Bart"/>
    <s v="Folk"/>
    <d v="2007-04-03T00:00:00"/>
    <s v="16 Yrs"/>
    <x v="1"/>
    <x v="1"/>
    <n v="24"/>
    <n v="45"/>
    <n v="87"/>
    <n v="45"/>
    <n v="201"/>
    <n v="0.50249999999999995"/>
    <x v="3"/>
    <x v="0"/>
  </r>
  <r>
    <n v="16"/>
    <x v="15"/>
    <s v="Becky"/>
    <s v="Martin"/>
    <d v="2007-04-03T00:00:00"/>
    <s v="16 Yrs"/>
    <x v="1"/>
    <x v="0"/>
    <n v="68"/>
    <n v="65"/>
    <n v="38"/>
    <n v="70"/>
    <n v="241"/>
    <n v="0.60250000000000004"/>
    <x v="1"/>
    <x v="0"/>
  </r>
  <r>
    <n v="17"/>
    <x v="16"/>
    <s v="Ben"/>
    <s v="Wallace"/>
    <d v="2009-07-04T00:00:00"/>
    <s v="13 Yrs"/>
    <x v="0"/>
    <x v="0"/>
    <n v="68"/>
    <n v="72"/>
    <n v="41"/>
    <n v="69"/>
    <n v="250"/>
    <n v="0.625"/>
    <x v="1"/>
    <x v="0"/>
  </r>
  <r>
    <n v="18"/>
    <x v="17"/>
    <s v="Benjamin"/>
    <s v="Patterson"/>
    <d v="2009-08-03T00:00:00"/>
    <s v="13 Yrs"/>
    <x v="0"/>
    <x v="0"/>
    <n v="42"/>
    <n v="66"/>
    <n v="67"/>
    <n v="57"/>
    <n v="232"/>
    <n v="0.57999999999999996"/>
    <x v="3"/>
    <x v="0"/>
  </r>
  <r>
    <n v="19"/>
    <x v="18"/>
    <s v="Bill"/>
    <s v="Stewart"/>
    <d v="2009-01-03T00:00:00"/>
    <s v="14 Yrs"/>
    <x v="0"/>
    <x v="1"/>
    <n v="63"/>
    <n v="69"/>
    <n v="87"/>
    <n v="74"/>
    <n v="293"/>
    <n v="0.73250000000000004"/>
    <x v="0"/>
    <x v="0"/>
  </r>
  <r>
    <n v="20"/>
    <x v="19"/>
    <s v="Bobby"/>
    <s v="Trafton"/>
    <d v="2009-07-04T00:00:00"/>
    <s v="13 Yrs"/>
    <x v="0"/>
    <x v="0"/>
    <n v="69"/>
    <n v="55"/>
    <n v="36"/>
    <n v="46"/>
    <n v="206"/>
    <n v="0.51500000000000001"/>
    <x v="3"/>
    <x v="0"/>
  </r>
  <r>
    <n v="21"/>
    <x v="20"/>
    <s v="Brad"/>
    <s v="Eason"/>
    <d v="2006-01-03T00:00:00"/>
    <s v="17 Yrs"/>
    <x v="0"/>
    <x v="0"/>
    <n v="91"/>
    <n v="70"/>
    <n v="28"/>
    <n v="11"/>
    <n v="200"/>
    <n v="0.5"/>
    <x v="3"/>
    <x v="0"/>
  </r>
  <r>
    <n v="22"/>
    <x v="21"/>
    <s v="Brendan"/>
    <s v="Sweed"/>
    <d v="2007-04-03T00:00:00"/>
    <s v="16 Yrs"/>
    <x v="1"/>
    <x v="1"/>
    <n v="77"/>
    <n v="43"/>
    <n v="69"/>
    <n v="78"/>
    <n v="267"/>
    <n v="0.66749999999999998"/>
    <x v="5"/>
    <x v="0"/>
  </r>
  <r>
    <n v="23"/>
    <x v="22"/>
    <s v="Brian"/>
    <s v="Stugart"/>
    <d v="2009-02-03T00:00:00"/>
    <s v="14 Yrs"/>
    <x v="0"/>
    <x v="0"/>
    <n v="56"/>
    <n v="60"/>
    <n v="74"/>
    <n v="78"/>
    <n v="268"/>
    <n v="0.67"/>
    <x v="5"/>
    <x v="0"/>
  </r>
  <r>
    <n v="24"/>
    <x v="23"/>
    <s v="Brian"/>
    <s v="Thompson"/>
    <d v="2006-07-03T00:00:00"/>
    <s v="16 Yrs"/>
    <x v="0"/>
    <x v="0"/>
    <n v="49"/>
    <n v="21"/>
    <n v="85"/>
    <n v="60"/>
    <n v="215"/>
    <n v="0.53749999999999998"/>
    <x v="3"/>
    <x v="0"/>
  </r>
  <r>
    <n v="25"/>
    <x v="24"/>
    <s v="Brosina"/>
    <s v="Hoffman"/>
    <d v="2009-05-04T00:00:00"/>
    <s v="13 Yrs"/>
    <x v="1"/>
    <x v="0"/>
    <n v="22"/>
    <n v="50"/>
    <n v="47"/>
    <n v="45"/>
    <n v="164"/>
    <n v="0.41"/>
    <x v="4"/>
    <x v="0"/>
  </r>
  <r>
    <n v="26"/>
    <x v="25"/>
    <s v="Bruce"/>
    <s v="Stewart"/>
    <d v="2009-08-03T00:00:00"/>
    <s v="13 Yrs"/>
    <x v="0"/>
    <x v="0"/>
    <n v="67"/>
    <n v="48"/>
    <n v="77"/>
    <n v="79"/>
    <n v="271"/>
    <n v="0.67749999999999999"/>
    <x v="5"/>
    <x v="0"/>
  </r>
  <r>
    <n v="27"/>
    <x v="26"/>
    <s v="Carol"/>
    <s v="Triggs"/>
    <d v="2007-04-03T00:00:00"/>
    <s v="16 Yrs"/>
    <x v="0"/>
    <x v="0"/>
    <n v="19"/>
    <n v="46"/>
    <n v="25"/>
    <n v="13"/>
    <n v="103"/>
    <n v="0.25750000000000001"/>
    <x v="2"/>
    <x v="1"/>
  </r>
  <r>
    <n v="28"/>
    <x v="27"/>
    <s v="Cassandra"/>
    <s v="Brandow"/>
    <d v="2006-08-04T00:00:00"/>
    <s v="16 Yrs"/>
    <x v="1"/>
    <x v="0"/>
    <n v="20"/>
    <n v="32"/>
    <n v="36"/>
    <n v="46"/>
    <n v="134"/>
    <n v="0.33500000000000002"/>
    <x v="2"/>
    <x v="1"/>
  </r>
  <r>
    <n v="29"/>
    <x v="28"/>
    <s v="Cathy"/>
    <s v="Hwang"/>
    <d v="2007-05-03T00:00:00"/>
    <s v="15 Yrs"/>
    <x v="1"/>
    <x v="0"/>
    <n v="77"/>
    <n v="69"/>
    <n v="72"/>
    <n v="76"/>
    <n v="294"/>
    <n v="0.73499999999999999"/>
    <x v="0"/>
    <x v="0"/>
  </r>
  <r>
    <n v="30"/>
    <x v="29"/>
    <s v="Chad"/>
    <s v="Sievert"/>
    <d v="2009-05-04T00:00:00"/>
    <s v="13 Yrs"/>
    <x v="1"/>
    <x v="1"/>
    <n v="35"/>
    <n v="31"/>
    <n v="75"/>
    <n v="59"/>
    <n v="200"/>
    <n v="0.5"/>
    <x v="3"/>
    <x v="0"/>
  </r>
  <r>
    <n v="31"/>
    <x v="30"/>
    <s v="Charlotte"/>
    <s v="Melton"/>
    <d v="2008-04-03T00:00:00"/>
    <s v="15 Yrs"/>
    <x v="0"/>
    <x v="0"/>
    <n v="67"/>
    <n v="19"/>
    <n v="45"/>
    <n v="84"/>
    <n v="215"/>
    <n v="0.53749999999999998"/>
    <x v="3"/>
    <x v="0"/>
  </r>
  <r>
    <n v="32"/>
    <x v="31"/>
    <s v="Christina"/>
    <s v="DeMoss"/>
    <d v="2007-04-03T00:00:00"/>
    <s v="16 Yrs"/>
    <x v="1"/>
    <x v="0"/>
    <n v="21"/>
    <n v="19"/>
    <n v="71"/>
    <n v="50"/>
    <n v="161"/>
    <n v="0.40250000000000002"/>
    <x v="4"/>
    <x v="0"/>
  </r>
  <r>
    <n v="33"/>
    <x v="32"/>
    <s v="Christopher"/>
    <s v="Schild"/>
    <d v="2006-09-03T00:00:00"/>
    <s v="16 Yrs"/>
    <x v="0"/>
    <x v="1"/>
    <n v="56"/>
    <n v="49"/>
    <n v="85"/>
    <n v="60"/>
    <n v="250"/>
    <n v="0.625"/>
    <x v="1"/>
    <x v="0"/>
  </r>
  <r>
    <n v="34"/>
    <x v="33"/>
    <s v="Christy"/>
    <s v="Brittain"/>
    <d v="2007-01-04T00:00:00"/>
    <s v="16 Yrs"/>
    <x v="0"/>
    <x v="0"/>
    <n v="68"/>
    <n v="13"/>
    <n v="58"/>
    <n v="49"/>
    <n v="188"/>
    <n v="0.47"/>
    <x v="6"/>
    <x v="0"/>
  </r>
  <r>
    <n v="35"/>
    <x v="34"/>
    <s v="Claire"/>
    <s v="Gute"/>
    <d v="2007-01-04T00:00:00"/>
    <s v="16 Yrs"/>
    <x v="0"/>
    <x v="1"/>
    <n v="13"/>
    <n v="46"/>
    <n v="83"/>
    <n v="23"/>
    <n v="165"/>
    <n v="0.41249999999999998"/>
    <x v="4"/>
    <x v="0"/>
  </r>
  <r>
    <n v="36"/>
    <x v="35"/>
    <s v="Clay"/>
    <s v="Ludtke"/>
    <d v="2009-05-04T00:00:00"/>
    <s v="13 Yrs"/>
    <x v="0"/>
    <x v="0"/>
    <n v="10"/>
    <n v="37"/>
    <n v="67"/>
    <n v="67"/>
    <n v="181"/>
    <n v="0.45250000000000001"/>
    <x v="6"/>
    <x v="0"/>
  </r>
  <r>
    <n v="37"/>
    <x v="36"/>
    <s v="Corey"/>
    <s v="Catlett"/>
    <d v="2008-04-03T00:00:00"/>
    <s v="15 Yrs"/>
    <x v="1"/>
    <x v="0"/>
    <n v="72"/>
    <n v="18"/>
    <n v="20"/>
    <n v="41"/>
    <n v="151"/>
    <n v="0.3775"/>
    <x v="2"/>
    <x v="1"/>
  </r>
  <r>
    <n v="38"/>
    <x v="37"/>
    <s v="Craig"/>
    <s v="Carroll"/>
    <d v="2007-04-03T00:00:00"/>
    <s v="16 Yrs"/>
    <x v="1"/>
    <x v="0"/>
    <n v="56"/>
    <n v="70"/>
    <n v="31"/>
    <n v="36"/>
    <n v="193"/>
    <n v="0.48249999999999998"/>
    <x v="6"/>
    <x v="0"/>
  </r>
  <r>
    <n v="39"/>
    <x v="38"/>
    <s v="Cynthia"/>
    <s v="Delaney"/>
    <d v="2009-05-04T00:00:00"/>
    <s v="13 Yrs"/>
    <x v="0"/>
    <x v="0"/>
    <n v="69"/>
    <n v="58"/>
    <n v="76"/>
    <n v="66"/>
    <n v="269"/>
    <n v="0.67249999999999999"/>
    <x v="5"/>
    <x v="0"/>
  </r>
  <r>
    <n v="40"/>
    <x v="39"/>
    <s v="Cynthia"/>
    <s v="Voltz"/>
    <d v="2007-05-03T00:00:00"/>
    <s v="15 Yrs"/>
    <x v="0"/>
    <x v="1"/>
    <n v="55"/>
    <n v="58"/>
    <n v="73"/>
    <n v="51"/>
    <n v="237"/>
    <n v="0.59250000000000003"/>
    <x v="3"/>
    <x v="0"/>
  </r>
  <r>
    <n v="41"/>
    <x v="40"/>
    <s v="Darren"/>
    <s v="Powers"/>
    <d v="2007-04-03T00:00:00"/>
    <s v="16 Yrs"/>
    <x v="0"/>
    <x v="1"/>
    <n v="77"/>
    <n v="75"/>
    <n v="66"/>
    <n v="64"/>
    <n v="282"/>
    <n v="0.70499999999999996"/>
    <x v="0"/>
    <x v="0"/>
  </r>
  <r>
    <n v="42"/>
    <x v="41"/>
    <s v="Darrin"/>
    <s v="Huff"/>
    <d v="2008-06-04T00:00:00"/>
    <s v="14 Yrs"/>
    <x v="0"/>
    <x v="0"/>
    <n v="10"/>
    <n v="56"/>
    <n v="85"/>
    <n v="29"/>
    <n v="180"/>
    <n v="0.45"/>
    <x v="6"/>
    <x v="0"/>
  </r>
  <r>
    <n v="43"/>
    <x v="42"/>
    <s v="Dave"/>
    <s v="Brooks"/>
    <d v="2006-08-04T00:00:00"/>
    <s v="16 Yrs"/>
    <x v="0"/>
    <x v="1"/>
    <n v="56"/>
    <n v="16"/>
    <n v="41"/>
    <n v="63"/>
    <n v="176"/>
    <n v="0.44"/>
    <x v="4"/>
    <x v="0"/>
  </r>
  <r>
    <n v="44"/>
    <x v="43"/>
    <s v="Dave"/>
    <s v="Kipp"/>
    <d v="2006-08-04T00:00:00"/>
    <s v="16 Yrs"/>
    <x v="1"/>
    <x v="1"/>
    <n v="41"/>
    <n v="67"/>
    <n v="41"/>
    <n v="46"/>
    <n v="195"/>
    <n v="0.48749999999999999"/>
    <x v="6"/>
    <x v="0"/>
  </r>
  <r>
    <n v="45"/>
    <x v="44"/>
    <s v="David"/>
    <s v="Kendrick"/>
    <d v="2009-02-03T00:00:00"/>
    <s v="14 Yrs"/>
    <x v="0"/>
    <x v="1"/>
    <n v="78"/>
    <n v="46"/>
    <n v="32"/>
    <n v="62"/>
    <n v="218"/>
    <n v="0.54500000000000004"/>
    <x v="3"/>
    <x v="0"/>
  </r>
  <r>
    <n v="46"/>
    <x v="45"/>
    <s v="Dennis"/>
    <s v="Kane"/>
    <d v="2008-04-03T00:00:00"/>
    <s v="15 Yrs"/>
    <x v="0"/>
    <x v="0"/>
    <n v="38"/>
    <n v="11"/>
    <n v="54"/>
    <n v="65"/>
    <n v="168"/>
    <n v="0.42"/>
    <x v="4"/>
    <x v="0"/>
  </r>
  <r>
    <n v="47"/>
    <x v="46"/>
    <s v="Dennis"/>
    <s v="Pardue"/>
    <d v="2006-01-03T00:00:00"/>
    <s v="17 Yrs"/>
    <x v="1"/>
    <x v="0"/>
    <n v="32"/>
    <n v="61"/>
    <n v="85"/>
    <n v="56"/>
    <n v="234"/>
    <n v="0.58499999999999996"/>
    <x v="3"/>
    <x v="0"/>
  </r>
  <r>
    <n v="48"/>
    <x v="47"/>
    <s v="Denny"/>
    <s v="Blanton"/>
    <d v="2006-01-03T00:00:00"/>
    <s v="17 Yrs"/>
    <x v="0"/>
    <x v="0"/>
    <n v="13"/>
    <n v="73"/>
    <n v="45"/>
    <n v="32"/>
    <n v="163"/>
    <n v="0.40749999999999997"/>
    <x v="4"/>
    <x v="0"/>
  </r>
  <r>
    <n v="49"/>
    <x v="48"/>
    <s v="Dianna"/>
    <s v="Arnett"/>
    <d v="2008-07-03T00:00:00"/>
    <s v="14 Yrs"/>
    <x v="1"/>
    <x v="0"/>
    <n v="14"/>
    <n v="32"/>
    <n v="49"/>
    <n v="17"/>
    <n v="112"/>
    <n v="0.28000000000000003"/>
    <x v="2"/>
    <x v="1"/>
  </r>
  <r>
    <n v="50"/>
    <x v="49"/>
    <s v="Dorothy"/>
    <s v="Badders"/>
    <d v="2007-04-03T00:00:00"/>
    <s v="16 Yrs"/>
    <x v="0"/>
    <x v="0"/>
    <n v="66"/>
    <n v="15"/>
    <n v="66"/>
    <n v="40"/>
    <n v="187"/>
    <n v="0.46750000000000003"/>
    <x v="6"/>
    <x v="0"/>
  </r>
  <r>
    <n v="51"/>
    <x v="50"/>
    <s v="Dorothy"/>
    <s v="Wardle"/>
    <d v="2009-05-04T00:00:00"/>
    <s v="13 Yrs"/>
    <x v="1"/>
    <x v="0"/>
    <n v="45"/>
    <n v="22"/>
    <n v="75"/>
    <n v="29"/>
    <n v="171"/>
    <n v="0.42749999999999999"/>
    <x v="4"/>
    <x v="0"/>
  </r>
  <r>
    <n v="52"/>
    <x v="51"/>
    <s v="Duane"/>
    <s v="Benoit"/>
    <d v="2009-07-04T00:00:00"/>
    <s v="13 Yrs"/>
    <x v="0"/>
    <x v="0"/>
    <n v="73"/>
    <n v="74"/>
    <n v="55"/>
    <n v="51"/>
    <n v="253"/>
    <n v="0.63249999999999995"/>
    <x v="1"/>
    <x v="0"/>
  </r>
  <r>
    <n v="53"/>
    <x v="52"/>
    <s v="Duane"/>
    <s v="Noonan"/>
    <d v="2007-04-03T00:00:00"/>
    <s v="16 Yrs"/>
    <x v="0"/>
    <x v="0"/>
    <n v="31"/>
    <n v="50"/>
    <n v="22"/>
    <n v="23"/>
    <n v="126"/>
    <n v="0.315"/>
    <x v="2"/>
    <x v="1"/>
  </r>
  <r>
    <n v="54"/>
    <x v="53"/>
    <s v="Edward"/>
    <s v="Hooks"/>
    <d v="2009-02-03T00:00:00"/>
    <s v="14 Yrs"/>
    <x v="1"/>
    <x v="0"/>
    <n v="44"/>
    <n v="58"/>
    <n v="79"/>
    <n v="32"/>
    <n v="213"/>
    <n v="0.53249999999999997"/>
    <x v="3"/>
    <x v="0"/>
  </r>
  <r>
    <n v="55"/>
    <x v="54"/>
    <s v="Elpida"/>
    <s v="Rittenbach"/>
    <d v="2009-08-03T00:00:00"/>
    <s v="13 Yrs"/>
    <x v="1"/>
    <x v="1"/>
    <n v="62"/>
    <n v="12"/>
    <n v="44"/>
    <n v="68"/>
    <n v="186"/>
    <n v="0.46500000000000002"/>
    <x v="6"/>
    <x v="0"/>
  </r>
  <r>
    <n v="56"/>
    <x v="55"/>
    <s v="Emily"/>
    <s v="Burns"/>
    <d v="2009-05-04T00:00:00"/>
    <s v="13 Yrs"/>
    <x v="1"/>
    <x v="1"/>
    <n v="25"/>
    <n v="35"/>
    <n v="71"/>
    <n v="50"/>
    <n v="181"/>
    <n v="0.45250000000000001"/>
    <x v="6"/>
    <x v="0"/>
  </r>
  <r>
    <n v="57"/>
    <x v="56"/>
    <s v="Emily"/>
    <s v="Ducich"/>
    <d v="2007-04-03T00:00:00"/>
    <s v="16 Yrs"/>
    <x v="1"/>
    <x v="1"/>
    <n v="76"/>
    <n v="13"/>
    <n v="22"/>
    <n v="58"/>
    <n v="169"/>
    <n v="0.42249999999999999"/>
    <x v="4"/>
    <x v="0"/>
  </r>
  <r>
    <n v="58"/>
    <x v="57"/>
    <s v="Eric"/>
    <s v="Barreto"/>
    <d v="2009-05-04T00:00:00"/>
    <s v="13 Yrs"/>
    <x v="0"/>
    <x v="1"/>
    <n v="86"/>
    <n v="72"/>
    <n v="12"/>
    <n v="39"/>
    <n v="209"/>
    <n v="0.52249999999999996"/>
    <x v="3"/>
    <x v="0"/>
  </r>
  <r>
    <n v="59"/>
    <x v="58"/>
    <s v="Eric"/>
    <s v="Hoffmann"/>
    <d v="2008-04-03T00:00:00"/>
    <s v="15 Yrs"/>
    <x v="1"/>
    <x v="0"/>
    <n v="32"/>
    <n v="24"/>
    <n v="16"/>
    <n v="42"/>
    <n v="114"/>
    <n v="0.28499999999999998"/>
    <x v="2"/>
    <x v="1"/>
  </r>
  <r>
    <n v="60"/>
    <x v="59"/>
    <s v="Eric"/>
    <s v="Murdock"/>
    <d v="2008-04-03T00:00:00"/>
    <s v="15 Yrs"/>
    <x v="1"/>
    <x v="1"/>
    <n v="58"/>
    <n v="53"/>
    <n v="68"/>
    <n v="36"/>
    <n v="215"/>
    <n v="0.53749999999999998"/>
    <x v="3"/>
    <x v="0"/>
  </r>
  <r>
    <n v="61"/>
    <x v="60"/>
    <s v="Erica"/>
    <s v="Hackney"/>
    <d v="2006-01-03T00:00:00"/>
    <s v="17 Yrs"/>
    <x v="0"/>
    <x v="0"/>
    <n v="14"/>
    <n v="44"/>
    <n v="67"/>
    <n v="74"/>
    <n v="199"/>
    <n v="0.4975"/>
    <x v="6"/>
    <x v="0"/>
  </r>
  <r>
    <n v="62"/>
    <x v="61"/>
    <s v="Erin"/>
    <s v="Smith"/>
    <d v="2007-05-03T00:00:00"/>
    <s v="15 Yrs"/>
    <x v="0"/>
    <x v="1"/>
    <n v="56"/>
    <n v="70"/>
    <n v="47"/>
    <n v="57"/>
    <n v="230"/>
    <n v="0.57499999999999996"/>
    <x v="3"/>
    <x v="0"/>
  </r>
  <r>
    <n v="63"/>
    <x v="62"/>
    <s v="Filia"/>
    <s v="McAdams"/>
    <d v="2006-08-04T00:00:00"/>
    <s v="16 Yrs"/>
    <x v="0"/>
    <x v="0"/>
    <n v="77"/>
    <n v="41"/>
    <n v="10"/>
    <n v="59"/>
    <n v="187"/>
    <n v="0.46750000000000003"/>
    <x v="6"/>
    <x v="0"/>
  </r>
  <r>
    <n v="64"/>
    <x v="63"/>
    <s v="Frank"/>
    <s v="Merwin"/>
    <d v="2006-09-03T00:00:00"/>
    <s v="16 Yrs"/>
    <x v="0"/>
    <x v="1"/>
    <n v="74"/>
    <n v="73"/>
    <n v="14"/>
    <n v="38"/>
    <n v="199"/>
    <n v="0.4975"/>
    <x v="6"/>
    <x v="0"/>
  </r>
  <r>
    <n v="65"/>
    <x v="64"/>
    <s v="Fred"/>
    <s v="Hopkins"/>
    <d v="2008-07-03T00:00:00"/>
    <s v="14 Yrs"/>
    <x v="1"/>
    <x v="1"/>
    <n v="29"/>
    <n v="75"/>
    <n v="72"/>
    <n v="45"/>
    <n v="221"/>
    <n v="0.55249999999999999"/>
    <x v="3"/>
    <x v="0"/>
  </r>
  <r>
    <n v="66"/>
    <x v="65"/>
    <s v="Gary"/>
    <s v="Mitchum"/>
    <d v="2009-05-04T00:00:00"/>
    <s v="13 Yrs"/>
    <x v="0"/>
    <x v="1"/>
    <n v="77"/>
    <n v="56"/>
    <n v="72"/>
    <n v="65"/>
    <n v="270"/>
    <n v="0.67500000000000004"/>
    <x v="5"/>
    <x v="0"/>
  </r>
  <r>
    <n v="67"/>
    <x v="66"/>
    <s v="Gary"/>
    <s v="Zandusky"/>
    <d v="2007-04-03T00:00:00"/>
    <s v="16 Yrs"/>
    <x v="0"/>
    <x v="1"/>
    <n v="41"/>
    <n v="24"/>
    <n v="73"/>
    <n v="35"/>
    <n v="173"/>
    <n v="0.4325"/>
    <x v="4"/>
    <x v="0"/>
  </r>
  <r>
    <n v="68"/>
    <x v="67"/>
    <s v="Gene"/>
    <s v="Hale"/>
    <d v="2009-02-03T00:00:00"/>
    <s v="14 Yrs"/>
    <x v="1"/>
    <x v="0"/>
    <n v="13"/>
    <n v="58"/>
    <n v="79"/>
    <n v="68"/>
    <n v="218"/>
    <n v="0.54500000000000004"/>
    <x v="3"/>
    <x v="0"/>
  </r>
  <r>
    <n v="69"/>
    <x v="68"/>
    <s v="Giulietta"/>
    <s v="Weimer"/>
    <d v="2007-04-03T00:00:00"/>
    <s v="16 Yrs"/>
    <x v="1"/>
    <x v="0"/>
    <n v="67"/>
    <n v="50"/>
    <n v="52"/>
    <n v="54"/>
    <n v="223"/>
    <n v="0.5575"/>
    <x v="3"/>
    <x v="0"/>
  </r>
  <r>
    <n v="70"/>
    <x v="69"/>
    <s v="Greg"/>
    <s v="Guthrie"/>
    <d v="2007-04-03T00:00:00"/>
    <s v="16 Yrs"/>
    <x v="0"/>
    <x v="1"/>
    <n v="57"/>
    <n v="76"/>
    <n v="73"/>
    <n v="67"/>
    <n v="273"/>
    <n v="0.6825"/>
    <x v="5"/>
    <x v="0"/>
  </r>
  <r>
    <n v="71"/>
    <x v="70"/>
    <s v="Harold"/>
    <s v="Pawlan"/>
    <d v="2007-04-03T00:00:00"/>
    <s v="16 Yrs"/>
    <x v="0"/>
    <x v="1"/>
    <n v="29"/>
    <n v="58"/>
    <n v="56"/>
    <n v="57"/>
    <n v="200"/>
    <n v="0.5"/>
    <x v="3"/>
    <x v="0"/>
  </r>
  <r>
    <n v="72"/>
    <x v="71"/>
    <s v="Heather"/>
    <s v="Kirkland"/>
    <d v="2007-04-03T00:00:00"/>
    <s v="16 Yrs"/>
    <x v="0"/>
    <x v="1"/>
    <n v="17"/>
    <n v="64"/>
    <n v="41"/>
    <n v="21"/>
    <n v="143"/>
    <n v="0.35749999999999998"/>
    <x v="2"/>
    <x v="1"/>
  </r>
  <r>
    <n v="73"/>
    <x v="72"/>
    <s v="Helen"/>
    <s v="Andreada"/>
    <d v="2007-04-03T00:00:00"/>
    <s v="16 Yrs"/>
    <x v="0"/>
    <x v="1"/>
    <n v="31"/>
    <n v="57"/>
    <n v="20"/>
    <n v="41"/>
    <n v="149"/>
    <n v="0.3725"/>
    <x v="2"/>
    <x v="1"/>
  </r>
  <r>
    <n v="74"/>
    <x v="73"/>
    <s v="Henia"/>
    <s v="Zydlo"/>
    <d v="2007-05-03T00:00:00"/>
    <s v="15 Yrs"/>
    <x v="0"/>
    <x v="1"/>
    <n v="70"/>
    <n v="58"/>
    <n v="76"/>
    <n v="67"/>
    <n v="271"/>
    <n v="0.67749999999999999"/>
    <x v="5"/>
    <x v="0"/>
  </r>
  <r>
    <n v="75"/>
    <x v="74"/>
    <s v="Henry"/>
    <s v="MacAllister"/>
    <d v="2008-04-03T00:00:00"/>
    <s v="15 Yrs"/>
    <x v="0"/>
    <x v="1"/>
    <n v="50"/>
    <n v="21"/>
    <n v="76"/>
    <n v="24"/>
    <n v="171"/>
    <n v="0.42749999999999999"/>
    <x v="4"/>
    <x v="0"/>
  </r>
  <r>
    <n v="76"/>
    <x v="75"/>
    <s v="Herbert"/>
    <s v="Flentye"/>
    <d v="2008-06-04T00:00:00"/>
    <s v="14 Yrs"/>
    <x v="0"/>
    <x v="1"/>
    <n v="69"/>
    <n v="64"/>
    <n v="47"/>
    <n v="75"/>
    <n v="255"/>
    <n v="0.63749999999999996"/>
    <x v="1"/>
    <x v="0"/>
  </r>
  <r>
    <n v="77"/>
    <x v="76"/>
    <s v="Hilary"/>
    <s v="Holden"/>
    <d v="2006-08-04T00:00:00"/>
    <s v="16 Yrs"/>
    <x v="1"/>
    <x v="1"/>
    <n v="67"/>
    <n v="71"/>
    <n v="72"/>
    <n v="74"/>
    <n v="284"/>
    <n v="0.71"/>
    <x v="0"/>
    <x v="0"/>
  </r>
  <r>
    <n v="78"/>
    <x v="77"/>
    <s v="Irene"/>
    <s v="Maddox"/>
    <d v="2006-08-04T00:00:00"/>
    <s v="16 Yrs"/>
    <x v="0"/>
    <x v="0"/>
    <n v="29"/>
    <n v="60"/>
    <n v="26"/>
    <n v="77"/>
    <n v="192"/>
    <n v="0.48"/>
    <x v="6"/>
    <x v="0"/>
  </r>
  <r>
    <n v="79"/>
    <x v="78"/>
    <s v="Ivan"/>
    <s v="Liston"/>
    <d v="2007-04-03T00:00:00"/>
    <s v="16 Yrs"/>
    <x v="1"/>
    <x v="0"/>
    <n v="58"/>
    <n v="24"/>
    <n v="78"/>
    <n v="51"/>
    <n v="211"/>
    <n v="0.52749999999999997"/>
    <x v="3"/>
    <x v="0"/>
  </r>
  <r>
    <n v="80"/>
    <x v="79"/>
    <s v="James"/>
    <s v="Galang"/>
    <d v="2006-07-03T00:00:00"/>
    <s v="16 Yrs"/>
    <x v="0"/>
    <x v="1"/>
    <n v="59"/>
    <n v="77"/>
    <n v="76"/>
    <n v="57"/>
    <n v="269"/>
    <n v="0.67249999999999999"/>
    <x v="5"/>
    <x v="0"/>
  </r>
  <r>
    <n v="81"/>
    <x v="80"/>
    <s v="Jamie"/>
    <s v="Kunitz"/>
    <d v="2009-01-03T00:00:00"/>
    <s v="14 Yrs"/>
    <x v="0"/>
    <x v="1"/>
    <n v="26"/>
    <n v="32"/>
    <n v="24"/>
    <n v="78"/>
    <n v="160"/>
    <n v="0.4"/>
    <x v="4"/>
    <x v="0"/>
  </r>
  <r>
    <n v="82"/>
    <x v="81"/>
    <s v="Janet"/>
    <s v="Lee"/>
    <d v="2006-09-03T00:00:00"/>
    <s v="16 Yrs"/>
    <x v="0"/>
    <x v="0"/>
    <n v="33"/>
    <n v="43"/>
    <n v="33"/>
    <n v="43"/>
    <n v="152"/>
    <n v="0.38"/>
    <x v="2"/>
    <x v="1"/>
  </r>
  <r>
    <n v="83"/>
    <x v="82"/>
    <s v="Janet"/>
    <s v="Martin"/>
    <d v="2007-01-04T00:00:00"/>
    <s v="16 Yrs"/>
    <x v="0"/>
    <x v="0"/>
    <n v="66"/>
    <n v="45"/>
    <n v="63"/>
    <n v="40"/>
    <n v="214"/>
    <n v="0.53500000000000003"/>
    <x v="3"/>
    <x v="0"/>
  </r>
  <r>
    <n v="84"/>
    <x v="83"/>
    <s v="Janet"/>
    <s v="Molinari"/>
    <d v="2008-07-03T00:00:00"/>
    <s v="14 Yrs"/>
    <x v="1"/>
    <x v="0"/>
    <n v="20"/>
    <n v="74"/>
    <n v="22"/>
    <n v="74"/>
    <n v="190"/>
    <n v="0.47499999999999998"/>
    <x v="6"/>
    <x v="0"/>
  </r>
  <r>
    <n v="85"/>
    <x v="84"/>
    <s v="Jenna"/>
    <s v="Caffey"/>
    <d v="2006-01-03T00:00:00"/>
    <s v="17 Yrs"/>
    <x v="0"/>
    <x v="1"/>
    <n v="65"/>
    <n v="77"/>
    <n v="50"/>
    <n v="55"/>
    <n v="247"/>
    <n v="0.61750000000000005"/>
    <x v="1"/>
    <x v="0"/>
  </r>
  <r>
    <n v="86"/>
    <x v="85"/>
    <s v="Jennifer"/>
    <s v="Braxton"/>
    <d v="2008-04-03T00:00:00"/>
    <s v="15 Yrs"/>
    <x v="0"/>
    <x v="0"/>
    <n v="75"/>
    <n v="64"/>
    <n v="12"/>
    <n v="63"/>
    <n v="214"/>
    <n v="0.53500000000000003"/>
    <x v="3"/>
    <x v="0"/>
  </r>
  <r>
    <n v="87"/>
    <x v="86"/>
    <s v="Jill"/>
    <s v="Fjeld"/>
    <d v="2009-02-03T00:00:00"/>
    <s v="14 Yrs"/>
    <x v="0"/>
    <x v="0"/>
    <n v="19"/>
    <n v="13"/>
    <n v="22"/>
    <n v="23"/>
    <n v="77"/>
    <n v="0.1925"/>
    <x v="2"/>
    <x v="1"/>
  </r>
  <r>
    <n v="88"/>
    <x v="87"/>
    <s v="Jim"/>
    <s v="Epp"/>
    <d v="2009-05-04T00:00:00"/>
    <s v="13 Yrs"/>
    <x v="1"/>
    <x v="1"/>
    <n v="70"/>
    <n v="51"/>
    <n v="77"/>
    <n v="24"/>
    <n v="222"/>
    <n v="0.55500000000000005"/>
    <x v="3"/>
    <x v="0"/>
  </r>
  <r>
    <n v="89"/>
    <x v="88"/>
    <s v="Jim"/>
    <s v="Kriz"/>
    <d v="2006-01-03T00:00:00"/>
    <s v="17 Yrs"/>
    <x v="0"/>
    <x v="1"/>
    <n v="41"/>
    <n v="56"/>
    <n v="75"/>
    <n v="51"/>
    <n v="223"/>
    <n v="0.5575"/>
    <x v="3"/>
    <x v="0"/>
  </r>
  <r>
    <n v="90"/>
    <x v="89"/>
    <s v="Jim"/>
    <s v="Sink"/>
    <d v="2009-01-03T00:00:00"/>
    <s v="14 Yrs"/>
    <x v="0"/>
    <x v="0"/>
    <n v="33"/>
    <n v="51"/>
    <n v="81"/>
    <n v="77"/>
    <n v="242"/>
    <n v="0.60499999999999998"/>
    <x v="1"/>
    <x v="0"/>
  </r>
  <r>
    <n v="91"/>
    <x v="90"/>
    <s v="Joe"/>
    <s v="Elijah"/>
    <d v="2006-07-03T00:00:00"/>
    <s v="16 Yrs"/>
    <x v="1"/>
    <x v="0"/>
    <n v="52"/>
    <n v="61"/>
    <n v="74"/>
    <n v="16"/>
    <n v="203"/>
    <n v="0.50749999999999995"/>
    <x v="3"/>
    <x v="0"/>
  </r>
  <r>
    <n v="92"/>
    <x v="91"/>
    <s v="Joel"/>
    <s v="Eaton"/>
    <d v="2009-07-04T00:00:00"/>
    <s v="13 Yrs"/>
    <x v="0"/>
    <x v="0"/>
    <n v="17"/>
    <n v="68"/>
    <n v="35"/>
    <n v="28"/>
    <n v="148"/>
    <n v="0.37"/>
    <x v="2"/>
    <x v="1"/>
  </r>
  <r>
    <n v="93"/>
    <x v="92"/>
    <s v="John"/>
    <s v="Castell"/>
    <d v="2006-04-03T00:00:00"/>
    <s v="17 Yrs"/>
    <x v="0"/>
    <x v="0"/>
    <n v="60"/>
    <n v="66"/>
    <n v="78"/>
    <n v="35"/>
    <n v="239"/>
    <n v="0.59750000000000003"/>
    <x v="3"/>
    <x v="0"/>
  </r>
  <r>
    <n v="94"/>
    <x v="93"/>
    <s v="John"/>
    <s v="Huston"/>
    <d v="2006-08-04T00:00:00"/>
    <s v="16 Yrs"/>
    <x v="1"/>
    <x v="0"/>
    <n v="22"/>
    <n v="57"/>
    <n v="39"/>
    <n v="26"/>
    <n v="144"/>
    <n v="0.36"/>
    <x v="2"/>
    <x v="1"/>
  </r>
  <r>
    <n v="95"/>
    <x v="94"/>
    <s v="Jonathan"/>
    <s v="Doherty"/>
    <d v="2009-07-04T00:00:00"/>
    <s v="13 Yrs"/>
    <x v="1"/>
    <x v="1"/>
    <n v="69"/>
    <n v="76"/>
    <n v="30"/>
    <n v="21"/>
    <n v="196"/>
    <n v="0.49"/>
    <x v="6"/>
    <x v="0"/>
  </r>
  <r>
    <n v="96"/>
    <x v="95"/>
    <s v="Joni"/>
    <s v="Wasserman"/>
    <d v="2008-04-03T00:00:00"/>
    <s v="15 Yrs"/>
    <x v="1"/>
    <x v="1"/>
    <n v="25"/>
    <n v="32"/>
    <n v="58"/>
    <n v="51"/>
    <n v="166"/>
    <n v="0.41499999999999998"/>
    <x v="4"/>
    <x v="0"/>
  </r>
  <r>
    <n v="97"/>
    <x v="96"/>
    <s v="Joseph"/>
    <s v="Holt"/>
    <d v="2007-04-03T00:00:00"/>
    <s v="16 Yrs"/>
    <x v="0"/>
    <x v="1"/>
    <n v="47"/>
    <n v="76"/>
    <n v="68"/>
    <n v="71"/>
    <n v="262"/>
    <n v="0.65500000000000003"/>
    <x v="5"/>
    <x v="0"/>
  </r>
  <r>
    <n v="98"/>
    <x v="97"/>
    <s v="Joy"/>
    <s v="Daniels"/>
    <d v="2007-05-03T00:00:00"/>
    <s v="15 Yrs"/>
    <x v="1"/>
    <x v="0"/>
    <n v="58"/>
    <n v="22"/>
    <n v="40"/>
    <n v="23"/>
    <n v="143"/>
    <n v="0.35749999999999998"/>
    <x v="2"/>
    <x v="1"/>
  </r>
  <r>
    <n v="99"/>
    <x v="98"/>
    <s v="Joy"/>
    <s v="Smith"/>
    <d v="2008-06-04T00:00:00"/>
    <s v="14 Yrs"/>
    <x v="0"/>
    <x v="0"/>
    <n v="79"/>
    <n v="66"/>
    <n v="42"/>
    <n v="14"/>
    <n v="201"/>
    <n v="0.50249999999999995"/>
    <x v="3"/>
    <x v="0"/>
  </r>
  <r>
    <n v="100"/>
    <x v="99"/>
    <s v="Julie"/>
    <s v="Creighton"/>
    <d v="2006-07-03T00:00:00"/>
    <s v="16 Yrs"/>
    <x v="0"/>
    <x v="0"/>
    <n v="76"/>
    <n v="56"/>
    <n v="60"/>
    <n v="55"/>
    <n v="247"/>
    <n v="0.61750000000000005"/>
    <x v="1"/>
    <x v="0"/>
  </r>
  <r>
    <n v="101"/>
    <x v="100"/>
    <s v="Justin"/>
    <s v="Ellison"/>
    <d v="2006-09-03T00:00:00"/>
    <s v="16 Yrs"/>
    <x v="0"/>
    <x v="1"/>
    <n v="16"/>
    <n v="70"/>
    <n v="34"/>
    <n v="75"/>
    <n v="195"/>
    <n v="0.48749999999999999"/>
    <x v="6"/>
    <x v="0"/>
  </r>
  <r>
    <n v="102"/>
    <x v="101"/>
    <s v="Justin"/>
    <s v="MacKendrick"/>
    <d v="2006-07-03T00:00:00"/>
    <s v="16 Yrs"/>
    <x v="1"/>
    <x v="0"/>
    <n v="37"/>
    <n v="46"/>
    <n v="11"/>
    <n v="54"/>
    <n v="148"/>
    <n v="0.37"/>
    <x v="2"/>
    <x v="1"/>
  </r>
  <r>
    <n v="103"/>
    <x v="102"/>
    <s v="Karen"/>
    <s v="Daniels"/>
    <d v="2009-05-04T00:00:00"/>
    <s v="13 Yrs"/>
    <x v="0"/>
    <x v="0"/>
    <n v="32"/>
    <n v="31"/>
    <n v="31"/>
    <n v="36"/>
    <n v="130"/>
    <n v="0.32500000000000001"/>
    <x v="2"/>
    <x v="1"/>
  </r>
  <r>
    <n v="104"/>
    <x v="103"/>
    <s v="Karen"/>
    <s v="Ferguson"/>
    <d v="2009-01-03T00:00:00"/>
    <s v="14 Yrs"/>
    <x v="1"/>
    <x v="0"/>
    <n v="41"/>
    <n v="38"/>
    <n v="12"/>
    <n v="63"/>
    <n v="154"/>
    <n v="0.38500000000000001"/>
    <x v="2"/>
    <x v="1"/>
  </r>
  <r>
    <n v="105"/>
    <x v="104"/>
    <s v="Karl"/>
    <s v="Braun"/>
    <d v="2006-08-04T00:00:00"/>
    <s v="16 Yrs"/>
    <x v="1"/>
    <x v="1"/>
    <n v="12"/>
    <n v="45"/>
    <n v="29"/>
    <n v="30"/>
    <n v="116"/>
    <n v="0.28999999999999998"/>
    <x v="2"/>
    <x v="1"/>
  </r>
  <r>
    <n v="106"/>
    <x v="105"/>
    <s v="Katharine"/>
    <s v="Harms"/>
    <d v="2006-08-04T00:00:00"/>
    <s v="16 Yrs"/>
    <x v="1"/>
    <x v="0"/>
    <n v="21"/>
    <n v="14"/>
    <n v="34"/>
    <n v="72"/>
    <n v="141"/>
    <n v="0.35249999999999998"/>
    <x v="2"/>
    <x v="1"/>
  </r>
  <r>
    <n v="107"/>
    <x v="106"/>
    <s v="Katherine"/>
    <s v="Ducich"/>
    <d v="2008-04-03T00:00:00"/>
    <s v="15 Yrs"/>
    <x v="1"/>
    <x v="1"/>
    <n v="43"/>
    <n v="56"/>
    <n v="42"/>
    <n v="48"/>
    <n v="189"/>
    <n v="0.47249999999999998"/>
    <x v="6"/>
    <x v="0"/>
  </r>
  <r>
    <n v="108"/>
    <x v="107"/>
    <s v="Kelly"/>
    <s v="Andreada"/>
    <d v="2009-08-03T00:00:00"/>
    <s v="13 Yrs"/>
    <x v="1"/>
    <x v="0"/>
    <n v="59"/>
    <n v="76"/>
    <n v="13"/>
    <n v="65"/>
    <n v="213"/>
    <n v="0.53249999999999997"/>
    <x v="3"/>
    <x v="0"/>
  </r>
  <r>
    <n v="109"/>
    <x v="108"/>
    <s v="Ken"/>
    <s v="Black"/>
    <d v="2006-04-03T00:00:00"/>
    <s v="17 Yrs"/>
    <x v="1"/>
    <x v="0"/>
    <n v="18"/>
    <n v="77"/>
    <n v="87"/>
    <n v="74"/>
    <n v="256"/>
    <n v="0.64"/>
    <x v="1"/>
    <x v="0"/>
  </r>
  <r>
    <n v="110"/>
    <x v="109"/>
    <s v="Ken"/>
    <s v="Brennan"/>
    <d v="2006-01-03T00:00:00"/>
    <s v="17 Yrs"/>
    <x v="1"/>
    <x v="1"/>
    <n v="61"/>
    <n v="65"/>
    <n v="65"/>
    <n v="75"/>
    <n v="266"/>
    <n v="0.66500000000000004"/>
    <x v="5"/>
    <x v="0"/>
  </r>
  <r>
    <n v="111"/>
    <x v="110"/>
    <s v="Kunst"/>
    <s v="Miller"/>
    <d v="2009-08-03T00:00:00"/>
    <s v="13 Yrs"/>
    <x v="0"/>
    <x v="0"/>
    <n v="72"/>
    <n v="13"/>
    <n v="58"/>
    <n v="51"/>
    <n v="194"/>
    <n v="0.48499999999999999"/>
    <x v="6"/>
    <x v="0"/>
  </r>
  <r>
    <n v="112"/>
    <x v="111"/>
    <s v="Laurel"/>
    <s v="Elliston"/>
    <d v="2009-05-04T00:00:00"/>
    <s v="13 Yrs"/>
    <x v="0"/>
    <x v="0"/>
    <n v="75"/>
    <n v="71"/>
    <n v="66"/>
    <n v="77"/>
    <n v="289"/>
    <n v="0.72250000000000003"/>
    <x v="0"/>
    <x v="0"/>
  </r>
  <r>
    <n v="113"/>
    <x v="112"/>
    <s v="Lena"/>
    <s v="Cacioppo"/>
    <d v="2009-05-04T00:00:00"/>
    <s v="13 Yrs"/>
    <x v="1"/>
    <x v="1"/>
    <n v="65"/>
    <n v="26"/>
    <n v="48"/>
    <n v="46"/>
    <n v="185"/>
    <n v="0.46250000000000002"/>
    <x v="6"/>
    <x v="0"/>
  </r>
  <r>
    <n v="114"/>
    <x v="113"/>
    <s v="Lena"/>
    <s v="Creighton"/>
    <d v="2008-04-03T00:00:00"/>
    <s v="15 Yrs"/>
    <x v="1"/>
    <x v="1"/>
    <n v="49"/>
    <n v="60"/>
    <n v="54"/>
    <n v="57"/>
    <n v="220"/>
    <n v="0.55000000000000004"/>
    <x v="3"/>
    <x v="0"/>
  </r>
  <r>
    <n v="115"/>
    <x v="114"/>
    <s v="Lena"/>
    <s v="Hernandez"/>
    <d v="2006-08-04T00:00:00"/>
    <s v="16 Yrs"/>
    <x v="0"/>
    <x v="0"/>
    <n v="64"/>
    <n v="61"/>
    <n v="24"/>
    <n v="78"/>
    <n v="227"/>
    <n v="0.5675"/>
    <x v="3"/>
    <x v="0"/>
  </r>
  <r>
    <n v="116"/>
    <x v="115"/>
    <s v="Linda"/>
    <s v="Cazamias"/>
    <d v="2006-07-03T00:00:00"/>
    <s v="16 Yrs"/>
    <x v="0"/>
    <x v="1"/>
    <n v="70"/>
    <n v="55"/>
    <n v="12"/>
    <n v="39"/>
    <n v="176"/>
    <n v="0.44"/>
    <x v="4"/>
    <x v="0"/>
  </r>
  <r>
    <n v="117"/>
    <x v="116"/>
    <s v="Lindsay"/>
    <s v="Shagiari"/>
    <d v="2007-04-03T00:00:00"/>
    <s v="16 Yrs"/>
    <x v="1"/>
    <x v="1"/>
    <n v="75"/>
    <n v="50"/>
    <n v="32"/>
    <n v="14"/>
    <n v="171"/>
    <n v="0.42749999999999999"/>
    <x v="4"/>
    <x v="0"/>
  </r>
  <r>
    <n v="118"/>
    <x v="117"/>
    <s v="Logan"/>
    <s v="Currie"/>
    <d v="2006-04-03T00:00:00"/>
    <s v="17 Yrs"/>
    <x v="0"/>
    <x v="1"/>
    <n v="53"/>
    <n v="44"/>
    <n v="59"/>
    <n v="37"/>
    <n v="193"/>
    <n v="0.48249999999999998"/>
    <x v="6"/>
    <x v="0"/>
  </r>
  <r>
    <n v="119"/>
    <x v="118"/>
    <s v="Luke"/>
    <s v="Weiss"/>
    <d v="2007-05-03T00:00:00"/>
    <s v="15 Yrs"/>
    <x v="0"/>
    <x v="0"/>
    <n v="79"/>
    <n v="45"/>
    <n v="59"/>
    <n v="60"/>
    <n v="243"/>
    <n v="0.60750000000000004"/>
    <x v="1"/>
    <x v="0"/>
  </r>
  <r>
    <n v="120"/>
    <x v="119"/>
    <s v="Magdelene"/>
    <s v="Morse"/>
    <d v="2009-05-04T00:00:00"/>
    <s v="13 Yrs"/>
    <x v="1"/>
    <x v="1"/>
    <n v="60"/>
    <n v="19"/>
    <n v="69"/>
    <n v="30"/>
    <n v="178"/>
    <n v="0.44500000000000001"/>
    <x v="4"/>
    <x v="0"/>
  </r>
  <r>
    <n v="121"/>
    <x v="120"/>
    <s v="Marc"/>
    <s v="Crier"/>
    <d v="2006-09-03T00:00:00"/>
    <s v="16 Yrs"/>
    <x v="0"/>
    <x v="0"/>
    <n v="42"/>
    <n v="66"/>
    <n v="34"/>
    <n v="25"/>
    <n v="167"/>
    <n v="0.41749999999999998"/>
    <x v="4"/>
    <x v="0"/>
  </r>
  <r>
    <n v="122"/>
    <x v="121"/>
    <s v="Maria"/>
    <s v="Bertelson"/>
    <d v="2008-04-03T00:00:00"/>
    <s v="15 Yrs"/>
    <x v="1"/>
    <x v="1"/>
    <n v="42"/>
    <n v="54"/>
    <n v="22"/>
    <n v="57"/>
    <n v="175"/>
    <n v="0.4375"/>
    <x v="4"/>
    <x v="0"/>
  </r>
  <r>
    <n v="123"/>
    <x v="122"/>
    <s v="Maria"/>
    <s v="Zettner"/>
    <d v="2006-09-03T00:00:00"/>
    <s v="16 Yrs"/>
    <x v="1"/>
    <x v="0"/>
    <n v="42"/>
    <n v="43"/>
    <n v="59"/>
    <n v="37"/>
    <n v="181"/>
    <n v="0.45250000000000001"/>
    <x v="6"/>
    <x v="0"/>
  </r>
  <r>
    <n v="124"/>
    <x v="123"/>
    <s v="Marina"/>
    <s v="Lichtenstein"/>
    <d v="2009-02-03T00:00:00"/>
    <s v="14 Yrs"/>
    <x v="0"/>
    <x v="0"/>
    <n v="67"/>
    <n v="67"/>
    <n v="73"/>
    <n v="68"/>
    <n v="275"/>
    <n v="0.6875"/>
    <x v="5"/>
    <x v="0"/>
  </r>
  <r>
    <n v="125"/>
    <x v="124"/>
    <s v="Maris"/>
    <s v="LaWare"/>
    <d v="2006-04-03T00:00:00"/>
    <s v="17 Yrs"/>
    <x v="0"/>
    <x v="0"/>
    <n v="47"/>
    <n v="57"/>
    <n v="14"/>
    <n v="38"/>
    <n v="156"/>
    <n v="0.39"/>
    <x v="2"/>
    <x v="1"/>
  </r>
  <r>
    <n v="126"/>
    <x v="125"/>
    <s v="Mark"/>
    <s v="Packer"/>
    <d v="2009-05-04T00:00:00"/>
    <s v="13 Yrs"/>
    <x v="1"/>
    <x v="0"/>
    <n v="67"/>
    <n v="76"/>
    <n v="79"/>
    <n v="56"/>
    <n v="278"/>
    <n v="0.69499999999999995"/>
    <x v="5"/>
    <x v="0"/>
  </r>
  <r>
    <n v="127"/>
    <x v="126"/>
    <s v="Mary"/>
    <s v="Zewe"/>
    <d v="2009-01-03T00:00:00"/>
    <s v="14 Yrs"/>
    <x v="1"/>
    <x v="1"/>
    <n v="34"/>
    <n v="64"/>
    <n v="54"/>
    <n v="65"/>
    <n v="217"/>
    <n v="0.54249999999999998"/>
    <x v="3"/>
    <x v="0"/>
  </r>
  <r>
    <n v="128"/>
    <x v="127"/>
    <s v="Matt"/>
    <s v="Abelman"/>
    <d v="2006-01-03T00:00:00"/>
    <s v="17 Yrs"/>
    <x v="0"/>
    <x v="0"/>
    <n v="62"/>
    <n v="59"/>
    <n v="80"/>
    <n v="57"/>
    <n v="258"/>
    <n v="0.64500000000000002"/>
    <x v="1"/>
    <x v="0"/>
  </r>
  <r>
    <n v="129"/>
    <x v="128"/>
    <s v="Matt"/>
    <s v="Collister"/>
    <d v="2008-07-03T00:00:00"/>
    <s v="14 Yrs"/>
    <x v="1"/>
    <x v="0"/>
    <n v="43"/>
    <n v="69"/>
    <n v="19"/>
    <n v="18"/>
    <n v="149"/>
    <n v="0.3725"/>
    <x v="2"/>
    <x v="1"/>
  </r>
  <r>
    <n v="130"/>
    <x v="129"/>
    <s v="Matt"/>
    <s v="Hagelstein"/>
    <d v="2009-05-04T00:00:00"/>
    <s v="13 Yrs"/>
    <x v="0"/>
    <x v="0"/>
    <n v="43"/>
    <n v="74"/>
    <n v="79"/>
    <n v="56"/>
    <n v="252"/>
    <n v="0.63"/>
    <x v="1"/>
    <x v="0"/>
  </r>
  <r>
    <n v="131"/>
    <x v="130"/>
    <s v="Maureen"/>
    <s v="Gastineau"/>
    <d v="2006-07-03T00:00:00"/>
    <s v="16 Yrs"/>
    <x v="0"/>
    <x v="0"/>
    <n v="24"/>
    <n v="74"/>
    <n v="13"/>
    <n v="68"/>
    <n v="179"/>
    <n v="0.44750000000000001"/>
    <x v="4"/>
    <x v="0"/>
  </r>
  <r>
    <n v="132"/>
    <x v="131"/>
    <s v="Max"/>
    <s v="Jones"/>
    <d v="2006-04-03T00:00:00"/>
    <s v="17 Yrs"/>
    <x v="1"/>
    <x v="0"/>
    <n v="50"/>
    <n v="10"/>
    <n v="62"/>
    <n v="27"/>
    <n v="149"/>
    <n v="0.3725"/>
    <x v="2"/>
    <x v="1"/>
  </r>
  <r>
    <n v="133"/>
    <x v="132"/>
    <s v="Max"/>
    <s v="Ludwig"/>
    <d v="2006-04-03T00:00:00"/>
    <s v="17 Yrs"/>
    <x v="1"/>
    <x v="1"/>
    <n v="78"/>
    <n v="12"/>
    <n v="69"/>
    <n v="65"/>
    <n v="224"/>
    <n v="0.56000000000000005"/>
    <x v="3"/>
    <x v="0"/>
  </r>
  <r>
    <n v="134"/>
    <x v="133"/>
    <s v="Michael"/>
    <s v="Dominguez"/>
    <d v="2008-04-03T00:00:00"/>
    <s v="15 Yrs"/>
    <x v="0"/>
    <x v="0"/>
    <n v="55"/>
    <n v="69"/>
    <n v="26"/>
    <n v="26"/>
    <n v="176"/>
    <n v="0.44"/>
    <x v="4"/>
    <x v="0"/>
  </r>
  <r>
    <n v="135"/>
    <x v="134"/>
    <s v="Michelle"/>
    <s v="Ellison"/>
    <d v="2008-04-03T00:00:00"/>
    <s v="15 Yrs"/>
    <x v="1"/>
    <x v="0"/>
    <n v="52"/>
    <n v="25"/>
    <n v="44"/>
    <n v="68"/>
    <n v="189"/>
    <n v="0.47249999999999998"/>
    <x v="6"/>
    <x v="0"/>
  </r>
  <r>
    <n v="136"/>
    <x v="135"/>
    <s v="Michelle"/>
    <s v="Moray"/>
    <d v="2008-04-03T00:00:00"/>
    <s v="15 Yrs"/>
    <x v="1"/>
    <x v="0"/>
    <n v="32"/>
    <n v="18"/>
    <n v="31"/>
    <n v="72"/>
    <n v="153"/>
    <n v="0.38250000000000001"/>
    <x v="2"/>
    <x v="1"/>
  </r>
  <r>
    <n v="137"/>
    <x v="136"/>
    <s v="Mick"/>
    <s v="Crebagga"/>
    <d v="2006-04-03T00:00:00"/>
    <s v="17 Yrs"/>
    <x v="1"/>
    <x v="0"/>
    <n v="13"/>
    <n v="77"/>
    <n v="67"/>
    <n v="52"/>
    <n v="209"/>
    <n v="0.52249999999999996"/>
    <x v="3"/>
    <x v="0"/>
  </r>
  <r>
    <n v="138"/>
    <x v="137"/>
    <s v="Muhammed"/>
    <s v="Yedwab"/>
    <d v="2008-04-03T00:00:00"/>
    <s v="15 Yrs"/>
    <x v="1"/>
    <x v="0"/>
    <n v="22"/>
    <n v="47"/>
    <n v="85"/>
    <n v="29"/>
    <n v="183"/>
    <n v="0.45750000000000002"/>
    <x v="6"/>
    <x v="0"/>
  </r>
  <r>
    <n v="139"/>
    <x v="138"/>
    <s v="Natalie"/>
    <s v="Webber"/>
    <d v="2007-05-03T00:00:00"/>
    <s v="15 Yrs"/>
    <x v="0"/>
    <x v="1"/>
    <n v="66"/>
    <n v="13"/>
    <n v="85"/>
    <n v="72"/>
    <n v="236"/>
    <n v="0.59"/>
    <x v="3"/>
    <x v="0"/>
  </r>
  <r>
    <n v="140"/>
    <x v="139"/>
    <s v="Neil"/>
    <s v="Ducich"/>
    <d v="2009-05-04T00:00:00"/>
    <s v="13 Yrs"/>
    <x v="1"/>
    <x v="0"/>
    <n v="58"/>
    <n v="70"/>
    <n v="81"/>
    <n v="77"/>
    <n v="286"/>
    <n v="0.71499999999999997"/>
    <x v="0"/>
    <x v="0"/>
  </r>
  <r>
    <n v="141"/>
    <x v="140"/>
    <s v="Neil"/>
    <s v="Knudson"/>
    <d v="2009-01-03T00:00:00"/>
    <s v="14 Yrs"/>
    <x v="0"/>
    <x v="0"/>
    <n v="39"/>
    <n v="44"/>
    <n v="56"/>
    <n v="67"/>
    <n v="206"/>
    <n v="0.51500000000000001"/>
    <x v="3"/>
    <x v="0"/>
  </r>
  <r>
    <n v="142"/>
    <x v="141"/>
    <s v="Neola"/>
    <s v="Schneider"/>
    <d v="2009-08-03T00:00:00"/>
    <s v="13 Yrs"/>
    <x v="1"/>
    <x v="1"/>
    <n v="51"/>
    <n v="61"/>
    <n v="80"/>
    <n v="67"/>
    <n v="259"/>
    <n v="0.64749999999999996"/>
    <x v="1"/>
    <x v="0"/>
  </r>
  <r>
    <n v="143"/>
    <x v="142"/>
    <s v="Noah"/>
    <s v="Childs"/>
    <d v="2008-07-03T00:00:00"/>
    <s v="14 Yrs"/>
    <x v="1"/>
    <x v="0"/>
    <n v="41"/>
    <n v="21"/>
    <n v="42"/>
    <n v="48"/>
    <n v="152"/>
    <n v="0.38"/>
    <x v="2"/>
    <x v="1"/>
  </r>
  <r>
    <n v="144"/>
    <x v="143"/>
    <s v="Nora"/>
    <s v="Paige"/>
    <d v="2007-04-03T00:00:00"/>
    <s v="16 Yrs"/>
    <x v="1"/>
    <x v="0"/>
    <n v="59"/>
    <n v="57"/>
    <n v="55"/>
    <n v="60"/>
    <n v="231"/>
    <n v="0.57750000000000001"/>
    <x v="3"/>
    <x v="0"/>
  </r>
  <r>
    <n v="145"/>
    <x v="144"/>
    <s v="Odella"/>
    <s v="Nelson"/>
    <d v="2009-05-04T00:00:00"/>
    <s v="13 Yrs"/>
    <x v="0"/>
    <x v="1"/>
    <n v="36"/>
    <n v="66"/>
    <n v="76"/>
    <n v="81"/>
    <n v="259"/>
    <n v="0.64749999999999996"/>
    <x v="1"/>
    <x v="0"/>
  </r>
  <r>
    <n v="146"/>
    <x v="145"/>
    <s v="Pamela"/>
    <s v="Stobb"/>
    <d v="2007-01-04T00:00:00"/>
    <s v="16 Yrs"/>
    <x v="0"/>
    <x v="0"/>
    <n v="21"/>
    <n v="61"/>
    <n v="83"/>
    <n v="51"/>
    <n v="216"/>
    <n v="0.54"/>
    <x v="3"/>
    <x v="0"/>
  </r>
  <r>
    <n v="147"/>
    <x v="146"/>
    <s v="Parhena"/>
    <s v="Norris"/>
    <d v="2008-07-03T00:00:00"/>
    <s v="14 Yrs"/>
    <x v="0"/>
    <x v="1"/>
    <n v="65"/>
    <n v="48"/>
    <n v="69"/>
    <n v="54"/>
    <n v="236"/>
    <n v="0.59"/>
    <x v="3"/>
    <x v="0"/>
  </r>
  <r>
    <n v="148"/>
    <x v="147"/>
    <s v="Patrick"/>
    <s v="Bzostek"/>
    <d v="2008-07-03T00:00:00"/>
    <s v="14 Yrs"/>
    <x v="1"/>
    <x v="0"/>
    <n v="79"/>
    <n v="55"/>
    <n v="32"/>
    <n v="63"/>
    <n v="229"/>
    <n v="0.57250000000000001"/>
    <x v="3"/>
    <x v="0"/>
  </r>
  <r>
    <n v="149"/>
    <x v="148"/>
    <s v="Patrick"/>
    <s v="O'Donnell"/>
    <d v="2009-01-03T00:00:00"/>
    <s v="14 Yrs"/>
    <x v="1"/>
    <x v="1"/>
    <n v="69"/>
    <n v="36"/>
    <n v="59"/>
    <n v="62"/>
    <n v="226"/>
    <n v="0.56499999999999995"/>
    <x v="3"/>
    <x v="0"/>
  </r>
  <r>
    <n v="150"/>
    <x v="149"/>
    <s v="Paul"/>
    <s v="Gonzalez"/>
    <d v="2007-05-03T00:00:00"/>
    <s v="15 Yrs"/>
    <x v="0"/>
    <x v="0"/>
    <n v="59"/>
    <n v="16"/>
    <n v="33"/>
    <n v="43"/>
    <n v="151"/>
    <n v="0.3775"/>
    <x v="2"/>
    <x v="1"/>
  </r>
  <r>
    <n v="151"/>
    <x v="150"/>
    <s v="Paul"/>
    <s v="Stevenson"/>
    <d v="2006-04-03T00:00:00"/>
    <s v="17 Yrs"/>
    <x v="1"/>
    <x v="0"/>
    <n v="44"/>
    <n v="22"/>
    <n v="62"/>
    <n v="20"/>
    <n v="148"/>
    <n v="0.37"/>
    <x v="2"/>
    <x v="1"/>
  </r>
  <r>
    <n v="152"/>
    <x v="151"/>
    <s v="Pete"/>
    <s v="Armstrong"/>
    <d v="2008-06-04T00:00:00"/>
    <s v="14 Yrs"/>
    <x v="0"/>
    <x v="0"/>
    <n v="61"/>
    <n v="43"/>
    <n v="26"/>
    <n v="26"/>
    <n v="156"/>
    <n v="0.39"/>
    <x v="2"/>
    <x v="1"/>
  </r>
  <r>
    <n v="153"/>
    <x v="152"/>
    <s v="Pete"/>
    <s v="Kriz"/>
    <d v="2008-07-03T00:00:00"/>
    <s v="14 Yrs"/>
    <x v="0"/>
    <x v="0"/>
    <n v="58"/>
    <n v="77"/>
    <n v="34"/>
    <n v="25"/>
    <n v="194"/>
    <n v="0.48499999999999999"/>
    <x v="6"/>
    <x v="0"/>
  </r>
  <r>
    <n v="154"/>
    <x v="153"/>
    <s v="Philip"/>
    <s v="Fox"/>
    <d v="2009-08-03T00:00:00"/>
    <s v="13 Yrs"/>
    <x v="1"/>
    <x v="1"/>
    <n v="75"/>
    <n v="39"/>
    <n v="58"/>
    <n v="49"/>
    <n v="221"/>
    <n v="0.55249999999999999"/>
    <x v="3"/>
    <x v="0"/>
  </r>
  <r>
    <n v="155"/>
    <x v="154"/>
    <s v="Phillip"/>
    <s v="Breyer"/>
    <d v="2007-04-03T00:00:00"/>
    <s v="16 Yrs"/>
    <x v="0"/>
    <x v="0"/>
    <n v="39"/>
    <n v="61"/>
    <n v="60"/>
    <n v="55"/>
    <n v="215"/>
    <n v="0.53749999999999998"/>
    <x v="3"/>
    <x v="0"/>
  </r>
  <r>
    <n v="156"/>
    <x v="155"/>
    <s v="Randy"/>
    <s v="Ferguson"/>
    <d v="2007-04-03T00:00:00"/>
    <s v="16 Yrs"/>
    <x v="0"/>
    <x v="0"/>
    <n v="62"/>
    <n v="68"/>
    <n v="69"/>
    <n v="36"/>
    <n v="235"/>
    <n v="0.58750000000000002"/>
    <x v="3"/>
    <x v="0"/>
  </r>
  <r>
    <n v="157"/>
    <x v="156"/>
    <s v="Raymond"/>
    <s v="Messe"/>
    <d v="2009-08-03T00:00:00"/>
    <s v="13 Yrs"/>
    <x v="1"/>
    <x v="0"/>
    <n v="66"/>
    <n v="60"/>
    <n v="62"/>
    <n v="20"/>
    <n v="208"/>
    <n v="0.52"/>
    <x v="3"/>
    <x v="0"/>
  </r>
  <r>
    <n v="158"/>
    <x v="157"/>
    <s v="Richard"/>
    <s v="Bierner"/>
    <d v="2009-05-04T00:00:00"/>
    <s v="13 Yrs"/>
    <x v="1"/>
    <x v="0"/>
    <n v="52"/>
    <n v="10"/>
    <n v="75"/>
    <n v="59"/>
    <n v="196"/>
    <n v="0.49"/>
    <x v="6"/>
    <x v="0"/>
  </r>
  <r>
    <n v="159"/>
    <x v="158"/>
    <s v="Rick"/>
    <s v="Bensley"/>
    <d v="2006-04-03T00:00:00"/>
    <s v="17 Yrs"/>
    <x v="1"/>
    <x v="0"/>
    <n v="71"/>
    <n v="49"/>
    <n v="59"/>
    <n v="57"/>
    <n v="236"/>
    <n v="0.59"/>
    <x v="3"/>
    <x v="0"/>
  </r>
  <r>
    <n v="160"/>
    <x v="159"/>
    <s v="Rick"/>
    <s v="Duston"/>
    <d v="2009-07-04T00:00:00"/>
    <s v="13 Yrs"/>
    <x v="1"/>
    <x v="1"/>
    <n v="55"/>
    <n v="40"/>
    <n v="53"/>
    <n v="44"/>
    <n v="192"/>
    <n v="0.48"/>
    <x v="6"/>
    <x v="0"/>
  </r>
  <r>
    <n v="161"/>
    <x v="160"/>
    <s v="Rick"/>
    <s v="Huthwaite"/>
    <d v="2006-08-04T00:00:00"/>
    <s v="16 Yrs"/>
    <x v="0"/>
    <x v="0"/>
    <n v="39"/>
    <n v="71"/>
    <n v="30"/>
    <n v="21"/>
    <n v="161"/>
    <n v="0.40250000000000002"/>
    <x v="4"/>
    <x v="0"/>
  </r>
  <r>
    <n v="162"/>
    <x v="161"/>
    <s v="Rob"/>
    <s v="Haberlin"/>
    <d v="2008-04-03T00:00:00"/>
    <s v="15 Yrs"/>
    <x v="1"/>
    <x v="0"/>
    <n v="56"/>
    <n v="48"/>
    <n v="16"/>
    <n v="16"/>
    <n v="136"/>
    <n v="0.34"/>
    <x v="2"/>
    <x v="1"/>
  </r>
  <r>
    <n v="163"/>
    <x v="162"/>
    <s v="Robert"/>
    <s v="Barroso"/>
    <d v="2006-04-03T00:00:00"/>
    <s v="17 Yrs"/>
    <x v="1"/>
    <x v="1"/>
    <n v="77"/>
    <n v="29"/>
    <n v="68"/>
    <n v="53"/>
    <n v="227"/>
    <n v="0.5675"/>
    <x v="3"/>
    <x v="0"/>
  </r>
  <r>
    <n v="164"/>
    <x v="163"/>
    <s v="Robert"/>
    <s v="Marley"/>
    <d v="2007-04-03T00:00:00"/>
    <s v="16 Yrs"/>
    <x v="0"/>
    <x v="0"/>
    <n v="78"/>
    <n v="21"/>
    <n v="16"/>
    <n v="16"/>
    <n v="131"/>
    <n v="0.32750000000000001"/>
    <x v="2"/>
    <x v="1"/>
  </r>
  <r>
    <n v="165"/>
    <x v="164"/>
    <s v="Roger"/>
    <s v="Barcio"/>
    <d v="2007-04-03T00:00:00"/>
    <s v="16 Yrs"/>
    <x v="1"/>
    <x v="1"/>
    <n v="33"/>
    <n v="55"/>
    <n v="34"/>
    <n v="72"/>
    <n v="194"/>
    <n v="0.48499999999999999"/>
    <x v="6"/>
    <x v="0"/>
  </r>
  <r>
    <n v="166"/>
    <x v="165"/>
    <s v="Roy"/>
    <s v="Phan"/>
    <d v="2008-04-03T00:00:00"/>
    <s v="15 Yrs"/>
    <x v="0"/>
    <x v="0"/>
    <n v="14"/>
    <n v="19"/>
    <n v="35"/>
    <n v="28"/>
    <n v="96"/>
    <n v="0.24"/>
    <x v="2"/>
    <x v="1"/>
  </r>
  <r>
    <n v="167"/>
    <x v="166"/>
    <s v="Ruben"/>
    <s v="Ausman"/>
    <d v="2006-09-03T00:00:00"/>
    <s v="16 Yrs"/>
    <x v="0"/>
    <x v="1"/>
    <n v="60"/>
    <n v="43"/>
    <n v="83"/>
    <n v="51"/>
    <n v="237"/>
    <n v="0.59250000000000003"/>
    <x v="3"/>
    <x v="0"/>
  </r>
  <r>
    <n v="168"/>
    <x v="167"/>
    <s v="Ruben"/>
    <s v="Dartt"/>
    <d v="2009-08-03T00:00:00"/>
    <s v="13 Yrs"/>
    <x v="1"/>
    <x v="1"/>
    <n v="40"/>
    <n v="77"/>
    <n v="29"/>
    <n v="46"/>
    <n v="192"/>
    <n v="0.48"/>
    <x v="6"/>
    <x v="0"/>
  </r>
  <r>
    <n v="169"/>
    <x v="168"/>
    <s v="Ryan"/>
    <s v="Crowe"/>
    <d v="2009-01-03T00:00:00"/>
    <s v="14 Yrs"/>
    <x v="0"/>
    <x v="1"/>
    <n v="64"/>
    <n v="64"/>
    <n v="79"/>
    <n v="32"/>
    <n v="239"/>
    <n v="0.59750000000000003"/>
    <x v="3"/>
    <x v="0"/>
  </r>
  <r>
    <n v="170"/>
    <x v="169"/>
    <s v="Sally"/>
    <s v="Hughsby"/>
    <d v="2006-01-03T00:00:00"/>
    <s v="17 Yrs"/>
    <x v="1"/>
    <x v="1"/>
    <n v="56"/>
    <n v="60"/>
    <n v="40"/>
    <n v="45"/>
    <n v="201"/>
    <n v="0.50249999999999995"/>
    <x v="3"/>
    <x v="0"/>
  </r>
  <r>
    <n v="171"/>
    <x v="170"/>
    <s v="Sally"/>
    <s v="Knutson"/>
    <d v="2006-07-03T00:00:00"/>
    <s v="16 Yrs"/>
    <x v="0"/>
    <x v="1"/>
    <n v="59"/>
    <n v="55"/>
    <n v="55"/>
    <n v="68"/>
    <n v="237"/>
    <n v="0.59250000000000003"/>
    <x v="3"/>
    <x v="0"/>
  </r>
  <r>
    <n v="172"/>
    <x v="171"/>
    <s v="Sandra"/>
    <s v="Flanagan"/>
    <d v="2007-04-03T00:00:00"/>
    <s v="16 Yrs"/>
    <x v="0"/>
    <x v="1"/>
    <n v="18"/>
    <n v="22"/>
    <n v="72"/>
    <n v="36"/>
    <n v="148"/>
    <n v="0.37"/>
    <x v="2"/>
    <x v="1"/>
  </r>
  <r>
    <n v="173"/>
    <x v="172"/>
    <s v="Sandra"/>
    <s v="Glassco"/>
    <d v="2009-02-03T00:00:00"/>
    <s v="14 Yrs"/>
    <x v="1"/>
    <x v="0"/>
    <n v="67"/>
    <n v="15"/>
    <n v="19"/>
    <n v="18"/>
    <n v="119"/>
    <n v="0.29749999999999999"/>
    <x v="2"/>
    <x v="1"/>
  </r>
  <r>
    <n v="174"/>
    <x v="173"/>
    <s v="Scot"/>
    <s v="Coram"/>
    <d v="2007-04-03T00:00:00"/>
    <s v="16 Yrs"/>
    <x v="1"/>
    <x v="0"/>
    <n v="78"/>
    <n v="67"/>
    <n v="68"/>
    <n v="46"/>
    <n v="259"/>
    <n v="0.64749999999999996"/>
    <x v="1"/>
    <x v="0"/>
  </r>
  <r>
    <n v="175"/>
    <x v="174"/>
    <s v="Scot"/>
    <s v="Wooten"/>
    <d v="2006-01-03T00:00:00"/>
    <s v="17 Yrs"/>
    <x v="0"/>
    <x v="0"/>
    <n v="52"/>
    <n v="35"/>
    <n v="55"/>
    <n v="60"/>
    <n v="202"/>
    <n v="0.505"/>
    <x v="3"/>
    <x v="0"/>
  </r>
  <r>
    <n v="176"/>
    <x v="175"/>
    <s v="Sean"/>
    <s v="O'Donnell"/>
    <d v="2007-05-03T00:00:00"/>
    <s v="15 Yrs"/>
    <x v="0"/>
    <x v="1"/>
    <n v="18"/>
    <n v="20"/>
    <n v="53"/>
    <n v="44"/>
    <n v="135"/>
    <n v="0.33750000000000002"/>
    <x v="2"/>
    <x v="1"/>
  </r>
  <r>
    <n v="177"/>
    <x v="176"/>
    <s v="Shahid"/>
    <s v="Collister"/>
    <d v="2008-07-03T00:00:00"/>
    <s v="14 Yrs"/>
    <x v="0"/>
    <x v="0"/>
    <n v="50"/>
    <n v="34"/>
    <n v="60"/>
    <n v="67"/>
    <n v="211"/>
    <n v="0.52749999999999997"/>
    <x v="3"/>
    <x v="0"/>
  </r>
  <r>
    <n v="178"/>
    <x v="177"/>
    <s v="Shaun"/>
    <s v="Weien"/>
    <d v="2007-04-03T00:00:00"/>
    <s v="16 Yrs"/>
    <x v="1"/>
    <x v="0"/>
    <n v="58"/>
    <n v="72"/>
    <n v="17"/>
    <n v="62"/>
    <n v="209"/>
    <n v="0.52249999999999996"/>
    <x v="3"/>
    <x v="0"/>
  </r>
  <r>
    <n v="179"/>
    <x v="178"/>
    <s v="Shirley"/>
    <s v="Jackson"/>
    <d v="2009-07-04T00:00:00"/>
    <s v="13 Yrs"/>
    <x v="0"/>
    <x v="1"/>
    <n v="35"/>
    <n v="39"/>
    <n v="39"/>
    <n v="26"/>
    <n v="139"/>
    <n v="0.34749999999999998"/>
    <x v="2"/>
    <x v="1"/>
  </r>
  <r>
    <n v="180"/>
    <x v="179"/>
    <s v="Stephanie"/>
    <s v="Phelps"/>
    <d v="2009-05-04T00:00:00"/>
    <s v="13 Yrs"/>
    <x v="0"/>
    <x v="0"/>
    <n v="66"/>
    <n v="40"/>
    <n v="66"/>
    <n v="30"/>
    <n v="202"/>
    <n v="0.505"/>
    <x v="3"/>
    <x v="0"/>
  </r>
  <r>
    <n v="181"/>
    <x v="180"/>
    <s v="Steve"/>
    <s v="Nguyen"/>
    <d v="2007-04-03T00:00:00"/>
    <s v="16 Yrs"/>
    <x v="0"/>
    <x v="1"/>
    <n v="38"/>
    <n v="73"/>
    <n v="17"/>
    <n v="64"/>
    <n v="192"/>
    <n v="0.48"/>
    <x v="6"/>
    <x v="0"/>
  </r>
  <r>
    <n v="182"/>
    <x v="181"/>
    <s v="Steven"/>
    <s v="Cartwright"/>
    <d v="2008-07-03T00:00:00"/>
    <s v="14 Yrs"/>
    <x v="0"/>
    <x v="0"/>
    <n v="73"/>
    <n v="53"/>
    <n v="17"/>
    <n v="15"/>
    <n v="158"/>
    <n v="0.39500000000000002"/>
    <x v="2"/>
    <x v="1"/>
  </r>
  <r>
    <n v="183"/>
    <x v="182"/>
    <s v="Stewart"/>
    <s v="Carmichael"/>
    <d v="2009-02-03T00:00:00"/>
    <s v="14 Yrs"/>
    <x v="0"/>
    <x v="1"/>
    <n v="52"/>
    <n v="77"/>
    <n v="28"/>
    <n v="11"/>
    <n v="168"/>
    <n v="0.42"/>
    <x v="4"/>
    <x v="0"/>
  </r>
  <r>
    <n v="184"/>
    <x v="183"/>
    <s v="Stuart"/>
    <s v="Calhoun"/>
    <d v="2009-05-04T00:00:00"/>
    <s v="13 Yrs"/>
    <x v="0"/>
    <x v="0"/>
    <n v="15"/>
    <n v="43"/>
    <n v="75"/>
    <n v="29"/>
    <n v="162"/>
    <n v="0.40500000000000003"/>
    <x v="4"/>
    <x v="0"/>
  </r>
  <r>
    <n v="185"/>
    <x v="184"/>
    <s v="Tamara"/>
    <s v="Chand"/>
    <d v="2006-04-03T00:00:00"/>
    <s v="17 Yrs"/>
    <x v="1"/>
    <x v="0"/>
    <n v="16"/>
    <n v="73"/>
    <n v="34"/>
    <n v="75"/>
    <n v="198"/>
    <n v="0.495"/>
    <x v="6"/>
    <x v="0"/>
  </r>
  <r>
    <n v="186"/>
    <x v="185"/>
    <s v="Tamara"/>
    <s v="Willingham"/>
    <d v="2007-05-03T00:00:00"/>
    <s v="15 Yrs"/>
    <x v="0"/>
    <x v="1"/>
    <n v="50"/>
    <n v="69"/>
    <n v="87"/>
    <n v="45"/>
    <n v="251"/>
    <n v="0.62749999999999995"/>
    <x v="1"/>
    <x v="0"/>
  </r>
  <r>
    <n v="187"/>
    <x v="186"/>
    <s v="Ted"/>
    <s v="Butterfield"/>
    <d v="2008-04-03T00:00:00"/>
    <s v="15 Yrs"/>
    <x v="1"/>
    <x v="1"/>
    <n v="65"/>
    <n v="70"/>
    <n v="49"/>
    <n v="17"/>
    <n v="201"/>
    <n v="0.50249999999999995"/>
    <x v="3"/>
    <x v="0"/>
  </r>
  <r>
    <n v="188"/>
    <x v="187"/>
    <s v="Ted"/>
    <s v="Trevino"/>
    <d v="2008-07-03T00:00:00"/>
    <s v="14 Yrs"/>
    <x v="1"/>
    <x v="1"/>
    <n v="76"/>
    <n v="36"/>
    <n v="74"/>
    <n v="78"/>
    <n v="264"/>
    <n v="0.66"/>
    <x v="5"/>
    <x v="0"/>
  </r>
  <r>
    <n v="189"/>
    <x v="188"/>
    <s v="Thea"/>
    <s v="Hendricks"/>
    <d v="2008-07-03T00:00:00"/>
    <s v="14 Yrs"/>
    <x v="1"/>
    <x v="1"/>
    <n v="78"/>
    <n v="66"/>
    <n v="66"/>
    <n v="42"/>
    <n v="252"/>
    <n v="0.63"/>
    <x v="1"/>
    <x v="0"/>
  </r>
  <r>
    <n v="190"/>
    <x v="189"/>
    <s v="Thomas"/>
    <s v="Boland"/>
    <d v="2009-07-04T00:00:00"/>
    <s v="13 Yrs"/>
    <x v="0"/>
    <x v="0"/>
    <n v="19"/>
    <n v="55"/>
    <n v="65"/>
    <n v="75"/>
    <n v="214"/>
    <n v="0.53500000000000003"/>
    <x v="3"/>
    <x v="0"/>
  </r>
  <r>
    <n v="191"/>
    <x v="190"/>
    <s v="Toby"/>
    <s v="Braunhardt"/>
    <d v="2009-05-04T00:00:00"/>
    <s v="13 Yrs"/>
    <x v="0"/>
    <x v="1"/>
    <n v="25"/>
    <n v="56"/>
    <n v="58"/>
    <n v="50"/>
    <n v="189"/>
    <n v="0.47249999999999998"/>
    <x v="6"/>
    <x v="0"/>
  </r>
  <r>
    <n v="192"/>
    <x v="191"/>
    <s v="Toby"/>
    <s v="Gnade"/>
    <d v="2009-02-03T00:00:00"/>
    <s v="14 Yrs"/>
    <x v="0"/>
    <x v="0"/>
    <n v="67"/>
    <n v="54"/>
    <n v="72"/>
    <n v="45"/>
    <n v="238"/>
    <n v="0.59499999999999997"/>
    <x v="3"/>
    <x v="0"/>
  </r>
  <r>
    <n v="193"/>
    <x v="192"/>
    <s v="Tonja"/>
    <s v="Turnell"/>
    <d v="2007-04-03T00:00:00"/>
    <s v="16 Yrs"/>
    <x v="1"/>
    <x v="0"/>
    <n v="29"/>
    <n v="51"/>
    <n v="79"/>
    <n v="26"/>
    <n v="185"/>
    <n v="0.46250000000000002"/>
    <x v="6"/>
    <x v="0"/>
  </r>
  <r>
    <n v="194"/>
    <x v="193"/>
    <s v="Tracy"/>
    <s v="Blumstein"/>
    <d v="2009-07-04T00:00:00"/>
    <s v="13 Yrs"/>
    <x v="1"/>
    <x v="0"/>
    <n v="15"/>
    <n v="16"/>
    <n v="31"/>
    <n v="72"/>
    <n v="134"/>
    <n v="0.33500000000000002"/>
    <x v="2"/>
    <x v="1"/>
  </r>
  <r>
    <n v="195"/>
    <x v="194"/>
    <s v="Troy"/>
    <s v="Staebel"/>
    <d v="2006-04-03T00:00:00"/>
    <s v="17 Yrs"/>
    <x v="1"/>
    <x v="0"/>
    <n v="29"/>
    <n v="76"/>
    <n v="42"/>
    <n v="14"/>
    <n v="161"/>
    <n v="0.40250000000000002"/>
    <x v="4"/>
    <x v="0"/>
  </r>
  <r>
    <n v="196"/>
    <x v="195"/>
    <s v="Trudy"/>
    <s v="Brown"/>
    <d v="2006-09-03T00:00:00"/>
    <s v="16 Yrs"/>
    <x v="0"/>
    <x v="0"/>
    <n v="70"/>
    <n v="22"/>
    <n v="62"/>
    <n v="27"/>
    <n v="181"/>
    <n v="0.45250000000000001"/>
    <x v="6"/>
    <x v="0"/>
  </r>
  <r>
    <n v="197"/>
    <x v="196"/>
    <s v="Valerie"/>
    <s v="Mitchum"/>
    <d v="2007-04-03T00:00:00"/>
    <s v="16 Yrs"/>
    <x v="1"/>
    <x v="1"/>
    <n v="40"/>
    <n v="33"/>
    <n v="45"/>
    <n v="32"/>
    <n v="150"/>
    <n v="0.375"/>
    <x v="2"/>
    <x v="1"/>
  </r>
  <r>
    <n v="198"/>
    <x v="197"/>
    <s v="Vivek"/>
    <s v="Grady"/>
    <d v="2009-05-04T00:00:00"/>
    <s v="13 Yrs"/>
    <x v="1"/>
    <x v="1"/>
    <n v="66"/>
    <n v="18"/>
    <n v="83"/>
    <n v="23"/>
    <n v="190"/>
    <n v="0.47499999999999998"/>
    <x v="6"/>
    <x v="0"/>
  </r>
  <r>
    <n v="199"/>
    <x v="198"/>
    <s v="William"/>
    <s v="Brown"/>
    <d v="2006-07-03T00:00:00"/>
    <s v="16 Yrs"/>
    <x v="0"/>
    <x v="0"/>
    <n v="48"/>
    <n v="38"/>
    <n v="29"/>
    <n v="56"/>
    <n v="171"/>
    <n v="0.42749999999999999"/>
    <x v="4"/>
    <x v="0"/>
  </r>
  <r>
    <n v="200"/>
    <x v="199"/>
    <s v="Zuschuss"/>
    <s v="Donatelli"/>
    <d v="2009-08-03T00:00:00"/>
    <s v="13 Yrs"/>
    <x v="1"/>
    <x v="0"/>
    <n v="78"/>
    <n v="57"/>
    <n v="77"/>
    <n v="54"/>
    <n v="266"/>
    <n v="0.66500000000000004"/>
    <x v="5"/>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987AFF8-2FEE-4A67-B77C-38BE1DB8E243}"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Class" colHeaderCaption=" ">
  <location ref="J8:M12" firstHeaderRow="1" firstDataRow="2" firstDataCol="1"/>
  <pivotFields count="16">
    <pivotField showAll="0"/>
    <pivotField showAll="0">
      <items count="201">
        <item h="1" x="0"/>
        <item h="1" x="1"/>
        <item h="1" x="2"/>
        <item h="1" x="3"/>
        <item h="1" x="4"/>
        <item h="1" x="5"/>
        <item h="1" x="6"/>
        <item h="1" x="7"/>
        <item h="1" x="8"/>
        <item h="1" x="9"/>
        <item h="1" x="10"/>
        <item h="1" x="11"/>
        <item h="1" x="12"/>
        <item h="1" x="13"/>
        <item h="1" x="14"/>
        <item h="1" x="15"/>
        <item h="1" x="16"/>
        <item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t="default"/>
      </items>
    </pivotField>
    <pivotField showAll="0"/>
    <pivotField showAll="0"/>
    <pivotField numFmtId="14" showAll="0"/>
    <pivotField showAll="0"/>
    <pivotField showAll="0">
      <items count="3">
        <item x="0"/>
        <item x="1"/>
        <item t="default"/>
      </items>
    </pivotField>
    <pivotField axis="axisRow" showAll="0">
      <items count="3">
        <item sd="0" x="0"/>
        <item sd="0" x="1"/>
        <item t="default" sd="0"/>
      </items>
    </pivotField>
    <pivotField showAll="0"/>
    <pivotField showAll="0"/>
    <pivotField showAll="0"/>
    <pivotField showAll="0"/>
    <pivotField showAll="0"/>
    <pivotField numFmtId="164" showAll="0"/>
    <pivotField axis="axisRow" dataField="1" showAll="0">
      <items count="8">
        <item x="0"/>
        <item x="5"/>
        <item x="1"/>
        <item x="3"/>
        <item x="6"/>
        <item x="4"/>
        <item x="2"/>
        <item t="default"/>
      </items>
    </pivotField>
    <pivotField axis="axisCol" showAll="0">
      <items count="3">
        <item x="0"/>
        <item x="1"/>
        <item t="default"/>
      </items>
    </pivotField>
  </pivotFields>
  <rowFields count="2">
    <field x="7"/>
    <field x="14"/>
  </rowFields>
  <rowItems count="3">
    <i>
      <x/>
    </i>
    <i>
      <x v="1"/>
    </i>
    <i t="grand">
      <x/>
    </i>
  </rowItems>
  <colFields count="1">
    <field x="15"/>
  </colFields>
  <colItems count="3">
    <i>
      <x/>
    </i>
    <i>
      <x v="1"/>
    </i>
    <i t="grand">
      <x/>
    </i>
  </colItems>
  <dataFields count="1">
    <dataField name=" " fld="14" subtotal="count" baseField="0" baseItem="0"/>
  </dataFields>
  <formats count="20">
    <format dxfId="36">
      <pivotArea type="origin" dataOnly="0" labelOnly="1" outline="0" fieldPosition="0"/>
    </format>
    <format dxfId="35">
      <pivotArea field="15" type="button" dataOnly="0" labelOnly="1" outline="0" axis="axisCol" fieldPosition="0"/>
    </format>
    <format dxfId="34">
      <pivotArea type="topRight" dataOnly="0" labelOnly="1" outline="0" fieldPosition="0"/>
    </format>
    <format dxfId="33">
      <pivotArea dataOnly="0" labelOnly="1" fieldPosition="0">
        <references count="1">
          <reference field="15" count="0"/>
        </references>
      </pivotArea>
    </format>
    <format dxfId="32">
      <pivotArea dataOnly="0" labelOnly="1" grandCol="1" outline="0" fieldPosition="0"/>
    </format>
    <format dxfId="31">
      <pivotArea grandRow="1" outline="0" collapsedLevelsAreSubtotals="1" fieldPosition="0"/>
    </format>
    <format dxfId="30">
      <pivotArea dataOnly="0" labelOnly="1" grandRow="1" outline="0" fieldPosition="0"/>
    </format>
    <format dxfId="29">
      <pivotArea field="7" type="button" dataOnly="0" labelOnly="1" outline="0" axis="axisRow" fieldPosition="0"/>
    </format>
    <format dxfId="28">
      <pivotArea outline="0" collapsedLevelsAreSubtotals="1" fieldPosition="0"/>
    </format>
    <format dxfId="27">
      <pivotArea field="7" type="button" dataOnly="0" labelOnly="1" outline="0" axis="axisRow" fieldPosition="0"/>
    </format>
    <format dxfId="26">
      <pivotArea dataOnly="0" labelOnly="1" fieldPosition="0">
        <references count="1">
          <reference field="7" count="0"/>
        </references>
      </pivotArea>
    </format>
    <format dxfId="25">
      <pivotArea dataOnly="0" labelOnly="1" grandRow="1" outline="0" fieldPosition="0"/>
    </format>
    <format dxfId="24">
      <pivotArea dataOnly="0" labelOnly="1" fieldPosition="0">
        <references count="1">
          <reference field="15" count="0"/>
        </references>
      </pivotArea>
    </format>
    <format dxfId="23">
      <pivotArea dataOnly="0" labelOnly="1" grandCol="1" outline="0" fieldPosition="0"/>
    </format>
    <format dxfId="22">
      <pivotArea outline="0" collapsedLevelsAreSubtotals="1" fieldPosition="0"/>
    </format>
    <format dxfId="21">
      <pivotArea field="7" type="button" dataOnly="0" labelOnly="1" outline="0" axis="axisRow" fieldPosition="0"/>
    </format>
    <format dxfId="20">
      <pivotArea dataOnly="0" labelOnly="1" fieldPosition="0">
        <references count="1">
          <reference field="7" count="0"/>
        </references>
      </pivotArea>
    </format>
    <format dxfId="19">
      <pivotArea dataOnly="0" labelOnly="1" grandRow="1" outline="0" fieldPosition="0"/>
    </format>
    <format dxfId="18">
      <pivotArea dataOnly="0" labelOnly="1" fieldPosition="0">
        <references count="1">
          <reference field="15" count="0"/>
        </references>
      </pivotArea>
    </format>
    <format dxfId="17">
      <pivotArea dataOnly="0" labelOnly="1" grandCol="1" outline="0" fieldPosition="0"/>
    </format>
  </formats>
  <chartFormats count="4">
    <chartFormat chart="2" format="2" series="1">
      <pivotArea type="data" outline="0" fieldPosition="0">
        <references count="2">
          <reference field="4294967294" count="1" selected="0">
            <x v="0"/>
          </reference>
          <reference field="15" count="1" selected="0">
            <x v="0"/>
          </reference>
        </references>
      </pivotArea>
    </chartFormat>
    <chartFormat chart="2" format="3" series="1">
      <pivotArea type="data" outline="0" fieldPosition="0">
        <references count="2">
          <reference field="4294967294" count="1" selected="0">
            <x v="0"/>
          </reference>
          <reference field="15" count="1" selected="0">
            <x v="1"/>
          </reference>
        </references>
      </pivotArea>
    </chartFormat>
    <chartFormat chart="3" format="4" series="1">
      <pivotArea type="data" outline="0" fieldPosition="0">
        <references count="2">
          <reference field="4294967294" count="1" selected="0">
            <x v="0"/>
          </reference>
          <reference field="15" count="1" selected="0">
            <x v="0"/>
          </reference>
        </references>
      </pivotArea>
    </chartFormat>
    <chartFormat chart="3" format="5" series="1">
      <pivotArea type="data" outline="0" fieldPosition="0">
        <references count="2">
          <reference field="4294967294" count="1" selected="0">
            <x v="0"/>
          </reference>
          <reference field="1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8C3CF8-6339-4BEE-896F-188445E28F2F}"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Class">
  <location ref="F9:G12" firstHeaderRow="1" firstDataRow="1" firstDataCol="1"/>
  <pivotFields count="16">
    <pivotField showAll="0"/>
    <pivotField showAll="0">
      <items count="201">
        <item h="1" x="0"/>
        <item h="1" x="1"/>
        <item h="1" x="2"/>
        <item h="1" x="3"/>
        <item h="1" x="4"/>
        <item h="1" x="5"/>
        <item h="1" x="6"/>
        <item h="1" x="7"/>
        <item h="1" x="8"/>
        <item h="1" x="9"/>
        <item h="1" x="10"/>
        <item h="1" x="11"/>
        <item h="1" x="12"/>
        <item h="1" x="13"/>
        <item h="1" x="14"/>
        <item h="1" x="15"/>
        <item h="1" x="16"/>
        <item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t="default"/>
      </items>
    </pivotField>
    <pivotField showAll="0"/>
    <pivotField showAll="0"/>
    <pivotField numFmtId="14" showAll="0"/>
    <pivotField showAll="0"/>
    <pivotField showAll="0">
      <items count="3">
        <item x="0"/>
        <item x="1"/>
        <item t="default"/>
      </items>
    </pivotField>
    <pivotField axis="axisRow" dataField="1" showAll="0">
      <items count="3">
        <item x="0"/>
        <item x="1"/>
        <item t="default"/>
      </items>
    </pivotField>
    <pivotField showAll="0"/>
    <pivotField showAll="0"/>
    <pivotField showAll="0"/>
    <pivotField showAll="0"/>
    <pivotField showAll="0"/>
    <pivotField numFmtId="164" showAll="0"/>
    <pivotField showAll="0"/>
    <pivotField showAll="0">
      <items count="3">
        <item x="0"/>
        <item x="1"/>
        <item t="default"/>
      </items>
    </pivotField>
  </pivotFields>
  <rowFields count="1">
    <field x="7"/>
  </rowFields>
  <rowItems count="3">
    <i>
      <x/>
    </i>
    <i>
      <x v="1"/>
    </i>
    <i t="grand">
      <x/>
    </i>
  </rowItems>
  <colItems count="1">
    <i/>
  </colItems>
  <dataFields count="1">
    <dataField name="Count of CLASS" fld="7" subtotal="count" baseField="0" baseItem="0"/>
  </dataFields>
  <formats count="16">
    <format dxfId="52">
      <pivotArea field="7" type="button" dataOnly="0" labelOnly="1" outline="0" axis="axisRow" fieldPosition="0"/>
    </format>
    <format dxfId="51">
      <pivotArea dataOnly="0" labelOnly="1" outline="0" axis="axisValues" fieldPosition="0"/>
    </format>
    <format dxfId="50">
      <pivotArea dataOnly="0" labelOnly="1" grandRow="1" outline="0" fieldPosition="0"/>
    </format>
    <format dxfId="49">
      <pivotArea grandRow="1" outline="0" collapsedLevelsAreSubtotals="1" fieldPosition="0"/>
    </format>
    <format dxfId="48">
      <pivotArea type="all" dataOnly="0" outline="0" fieldPosition="0"/>
    </format>
    <format dxfId="47">
      <pivotArea outline="0" collapsedLevelsAreSubtotals="1" fieldPosition="0"/>
    </format>
    <format dxfId="46">
      <pivotArea field="7" type="button" dataOnly="0" labelOnly="1" outline="0" axis="axisRow" fieldPosition="0"/>
    </format>
    <format dxfId="45">
      <pivotArea dataOnly="0" labelOnly="1" fieldPosition="0">
        <references count="1">
          <reference field="7" count="0"/>
        </references>
      </pivotArea>
    </format>
    <format dxfId="44">
      <pivotArea dataOnly="0" labelOnly="1" grandRow="1" outline="0" fieldPosition="0"/>
    </format>
    <format dxfId="43">
      <pivotArea dataOnly="0" labelOnly="1" outline="0" axis="axisValues" fieldPosition="0"/>
    </format>
    <format dxfId="42">
      <pivotArea type="all" dataOnly="0" outline="0" fieldPosition="0"/>
    </format>
    <format dxfId="41">
      <pivotArea outline="0" collapsedLevelsAreSubtotals="1" fieldPosition="0"/>
    </format>
    <format dxfId="40">
      <pivotArea field="7" type="button" dataOnly="0" labelOnly="1" outline="0" axis="axisRow" fieldPosition="0"/>
    </format>
    <format dxfId="39">
      <pivotArea dataOnly="0" labelOnly="1" fieldPosition="0">
        <references count="1">
          <reference field="7" count="0"/>
        </references>
      </pivotArea>
    </format>
    <format dxfId="38">
      <pivotArea dataOnly="0" labelOnly="1" grandRow="1" outline="0" fieldPosition="0"/>
    </format>
    <format dxfId="37">
      <pivotArea dataOnly="0" labelOnly="1" outline="0" axis="axisValues" fieldPosition="0"/>
    </format>
  </formats>
  <chartFormats count="4">
    <chartFormat chart="2" format="2"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7" count="1" selected="0">
            <x v="1"/>
          </reference>
        </references>
      </pivotArea>
    </chartFormat>
    <chartFormat chart="5" format="4">
      <pivotArea type="data" outline="0" fieldPosition="0">
        <references count="2">
          <reference field="4294967294" count="1" selected="0">
            <x v="0"/>
          </reference>
          <reference field="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0EA35F8-198F-4D17-A783-0568A9BEA7F3}"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Gender">
  <location ref="B9:C12" firstHeaderRow="1" firstDataRow="1" firstDataCol="1"/>
  <pivotFields count="16">
    <pivotField showAll="0"/>
    <pivotField showAll="0">
      <items count="201">
        <item h="1" x="0"/>
        <item h="1" x="1"/>
        <item h="1" x="2"/>
        <item h="1" x="3"/>
        <item h="1" x="4"/>
        <item h="1" x="5"/>
        <item h="1" x="6"/>
        <item h="1" x="7"/>
        <item h="1" x="8"/>
        <item h="1" x="9"/>
        <item h="1" x="10"/>
        <item h="1" x="11"/>
        <item h="1" x="12"/>
        <item h="1" x="13"/>
        <item h="1" x="14"/>
        <item h="1" x="15"/>
        <item h="1" x="16"/>
        <item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t="default"/>
      </items>
    </pivotField>
    <pivotField showAll="0"/>
    <pivotField showAll="0"/>
    <pivotField numFmtId="14" showAll="0"/>
    <pivotField showAll="0"/>
    <pivotField axis="axisRow" dataField="1" showAll="0">
      <items count="3">
        <item x="0"/>
        <item x="1"/>
        <item t="default"/>
      </items>
    </pivotField>
    <pivotField showAll="0">
      <items count="3">
        <item x="0"/>
        <item x="1"/>
        <item t="default"/>
      </items>
    </pivotField>
    <pivotField showAll="0"/>
    <pivotField showAll="0"/>
    <pivotField showAll="0"/>
    <pivotField showAll="0"/>
    <pivotField showAll="0"/>
    <pivotField numFmtId="164" showAll="0"/>
    <pivotField showAll="0"/>
    <pivotField showAll="0">
      <items count="3">
        <item x="0"/>
        <item x="1"/>
        <item t="default"/>
      </items>
    </pivotField>
  </pivotFields>
  <rowFields count="1">
    <field x="6"/>
  </rowFields>
  <rowItems count="3">
    <i>
      <x/>
    </i>
    <i>
      <x v="1"/>
    </i>
    <i t="grand">
      <x/>
    </i>
  </rowItems>
  <colItems count="1">
    <i/>
  </colItems>
  <dataFields count="1">
    <dataField name="Count of GENDER" fld="6" subtotal="count" baseField="0" baseItem="0"/>
  </dataFields>
  <formats count="13">
    <format dxfId="0">
      <pivotArea grandRow="1" outline="0" collapsedLevelsAreSubtotals="1" fieldPosition="0"/>
    </format>
    <format dxfId="1">
      <pivotArea dataOnly="0" labelOnly="1" grandRow="1" outline="0" fieldPosition="0"/>
    </format>
    <format dxfId="2">
      <pivotArea field="6" type="button" dataOnly="0" labelOnly="1" outline="0" axis="axisRow" fieldPosition="0"/>
    </format>
    <format dxfId="3">
      <pivotArea dataOnly="0" labelOnly="1" outline="0" axis="axisValues" fieldPosition="0"/>
    </format>
    <format dxfId="4">
      <pivotArea type="all" dataOnly="0" outline="0" fieldPosition="0"/>
    </format>
    <format dxfId="5">
      <pivotArea outline="0" collapsedLevelsAreSubtotals="1" fieldPosition="0"/>
    </format>
    <format dxfId="6">
      <pivotArea field="6" type="button" dataOnly="0" labelOnly="1" outline="0" axis="axisRow" fieldPosition="0"/>
    </format>
    <format dxfId="7">
      <pivotArea dataOnly="0" labelOnly="1" fieldPosition="0">
        <references count="1">
          <reference field="6" count="0"/>
        </references>
      </pivotArea>
    </format>
    <format dxfId="8">
      <pivotArea dataOnly="0" labelOnly="1" grandRow="1" outline="0" fieldPosition="0"/>
    </format>
    <format dxfId="9">
      <pivotArea dataOnly="0" labelOnly="1" outline="0" axis="axisValues" fieldPosition="0"/>
    </format>
    <format dxfId="10">
      <pivotArea type="all" dataOnly="0" outline="0" fieldPosition="0"/>
    </format>
    <format dxfId="11">
      <pivotArea outline="0" collapsedLevelsAreSubtotals="1" fieldPosition="0"/>
    </format>
    <format dxfId="12">
      <pivotArea field="6" type="button" dataOnly="0" labelOnly="1" outline="0" axis="axisRow" fieldPosition="0"/>
    </format>
  </formats>
  <chartFormats count="3">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6" count="1" selected="0">
            <x v="0"/>
          </reference>
        </references>
      </pivotArea>
    </chartFormat>
    <chartFormat chart="4" format="6">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D8E9CDE-5ADF-4782-88FA-458E501D65A8}" sourceName="GENDER">
  <pivotTables>
    <pivotTable tabId="8" name="PivotTable1"/>
    <pivotTable tabId="8" name="PivotTable2"/>
    <pivotTable tabId="8" name="PivotTable3"/>
  </pivotTables>
  <data>
    <tabular pivotCacheId="177146065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ASS" xr10:uid="{D9008389-40D7-44E2-A430-C3559AC831E2}" sourceName="CLASS">
  <pivotTables>
    <pivotTable tabId="8" name="PivotTable1"/>
    <pivotTable tabId="8" name="PivotTable2"/>
    <pivotTable tabId="8" name="PivotTable3"/>
  </pivotTables>
  <data>
    <tabular pivotCacheId="1771460653">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87DDEB4E-5DFB-4A44-9D13-8D2CC4089B68}" sourceName="STATUS">
  <pivotTables>
    <pivotTable tabId="8" name="PivotTable1"/>
    <pivotTable tabId="8" name="PivotTable2"/>
    <pivotTable tabId="8" name="PivotTable3"/>
  </pivotTables>
  <data>
    <tabular pivotCacheId="1771460653">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39422B57-7667-43E1-A0CE-9A9D6C2B7418}" cache="Slicer_GENDER" caption="GENDER" style="SlicerStyleLight6" rowHeight="241300"/>
  <slicer name="CLASS" xr10:uid="{62D7B443-AE98-40B7-B6BC-B6443D506112}" cache="Slicer_CLASS" caption="CLASS" style="SlicerStyleLight4" rowHeight="241300"/>
  <slicer name="STATUS" xr10:uid="{F8B92A73-F600-40C7-A790-0A50B2EBF8B4}" cache="Slicer_STATUS" caption="STATUS" style="SlicerStyleLight6"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2424D-0BAA-4BFC-93C7-48516386BB6F}">
  <sheetPr>
    <tabColor theme="9" tint="-0.249977111117893"/>
  </sheetPr>
  <dimension ref="A2:T208"/>
  <sheetViews>
    <sheetView showGridLines="0" workbookViewId="0">
      <pane xSplit="2" topLeftCell="C1" activePane="topRight" state="frozen"/>
      <selection pane="topRight" activeCell="P8" sqref="P8"/>
    </sheetView>
  </sheetViews>
  <sheetFormatPr defaultRowHeight="15" x14ac:dyDescent="0.25"/>
  <cols>
    <col min="1" max="1" width="7" bestFit="1" customWidth="1"/>
    <col min="2" max="2" width="23.5703125" bestFit="1" customWidth="1"/>
    <col min="3" max="3" width="13.5703125" bestFit="1" customWidth="1"/>
    <col min="4" max="4" width="13.140625" bestFit="1" customWidth="1"/>
    <col min="5" max="5" width="15.7109375" style="1" bestFit="1" customWidth="1"/>
    <col min="6" max="6" width="6.7109375" bestFit="1" customWidth="1"/>
    <col min="7" max="7" width="9" bestFit="1" customWidth="1"/>
    <col min="8" max="8" width="9.7109375" bestFit="1" customWidth="1"/>
    <col min="9" max="9" width="7" bestFit="1" customWidth="1"/>
    <col min="10" max="10" width="9.28515625" bestFit="1" customWidth="1"/>
    <col min="11" max="11" width="8.85546875" bestFit="1" customWidth="1"/>
    <col min="12" max="12" width="12" bestFit="1" customWidth="1"/>
    <col min="13" max="13" width="7.28515625" bestFit="1" customWidth="1"/>
    <col min="14" max="14" width="13.85546875" bestFit="1" customWidth="1"/>
    <col min="15" max="15" width="7.7109375" bestFit="1" customWidth="1"/>
    <col min="16" max="16" width="12.42578125" bestFit="1" customWidth="1"/>
    <col min="18" max="18" width="5" customWidth="1"/>
    <col min="19" max="19" width="10.42578125" bestFit="1" customWidth="1"/>
    <col min="20" max="20" width="11.28515625" bestFit="1" customWidth="1"/>
    <col min="21" max="21" width="10.5703125" customWidth="1"/>
    <col min="22" max="22" width="11.7109375" customWidth="1"/>
  </cols>
  <sheetData>
    <row r="2" spans="1:20" ht="15" customHeight="1" x14ac:dyDescent="0.25">
      <c r="C2" s="42" t="s">
        <v>360</v>
      </c>
      <c r="D2" s="42"/>
      <c r="E2" s="42"/>
      <c r="F2" s="42"/>
      <c r="G2" s="42"/>
      <c r="H2" s="42"/>
      <c r="I2" s="42"/>
      <c r="J2" s="42"/>
      <c r="K2" s="42"/>
      <c r="L2" s="42"/>
    </row>
    <row r="3" spans="1:20" ht="15" customHeight="1" x14ac:dyDescent="0.25">
      <c r="C3" s="42"/>
      <c r="D3" s="42"/>
      <c r="E3" s="42"/>
      <c r="F3" s="42"/>
      <c r="G3" s="42"/>
      <c r="H3" s="42"/>
      <c r="I3" s="42"/>
      <c r="J3" s="42"/>
      <c r="K3" s="42"/>
      <c r="L3" s="42"/>
    </row>
    <row r="4" spans="1:20" ht="15" customHeight="1" x14ac:dyDescent="0.25">
      <c r="C4" s="42"/>
      <c r="D4" s="42"/>
      <c r="E4" s="42"/>
      <c r="F4" s="42"/>
      <c r="G4" s="42"/>
      <c r="H4" s="42"/>
      <c r="I4" s="42"/>
      <c r="J4" s="42"/>
      <c r="K4" s="42"/>
      <c r="L4" s="42"/>
    </row>
    <row r="5" spans="1:20" ht="20.25" customHeight="1" x14ac:dyDescent="0.25">
      <c r="C5" s="40" t="s">
        <v>380</v>
      </c>
      <c r="D5" s="40"/>
      <c r="E5" s="40"/>
      <c r="F5" s="40"/>
      <c r="G5" s="40"/>
      <c r="H5" s="40"/>
      <c r="I5" s="40"/>
      <c r="J5" s="40"/>
      <c r="K5" s="40"/>
    </row>
    <row r="6" spans="1:20" ht="18.75" customHeight="1" x14ac:dyDescent="0.25">
      <c r="C6" s="41" t="s">
        <v>389</v>
      </c>
      <c r="D6" s="41"/>
      <c r="E6" s="41"/>
      <c r="F6" s="41"/>
      <c r="G6" s="41"/>
      <c r="H6" s="41"/>
      <c r="I6" s="41"/>
      <c r="J6" s="41"/>
      <c r="K6" s="41"/>
    </row>
    <row r="7" spans="1:20" x14ac:dyDescent="0.25">
      <c r="C7" s="10"/>
      <c r="D7" s="10"/>
      <c r="E7" s="10"/>
      <c r="F7" s="10"/>
      <c r="G7" s="10"/>
      <c r="H7" s="10"/>
      <c r="I7" s="10"/>
      <c r="J7" s="10"/>
      <c r="K7" s="10"/>
    </row>
    <row r="8" spans="1:20" ht="18" customHeight="1" x14ac:dyDescent="0.25">
      <c r="A8" s="5" t="s">
        <v>359</v>
      </c>
      <c r="B8" s="6" t="s">
        <v>0</v>
      </c>
      <c r="C8" s="5" t="s">
        <v>2</v>
      </c>
      <c r="D8" s="5" t="s">
        <v>1</v>
      </c>
      <c r="E8" s="7" t="s">
        <v>3</v>
      </c>
      <c r="F8" s="6" t="s">
        <v>4</v>
      </c>
      <c r="G8" s="5" t="s">
        <v>5</v>
      </c>
      <c r="H8" s="5" t="s">
        <v>6</v>
      </c>
      <c r="I8" s="5" t="s">
        <v>358</v>
      </c>
      <c r="J8" s="5" t="s">
        <v>9</v>
      </c>
      <c r="K8" s="5" t="s">
        <v>8</v>
      </c>
      <c r="L8" s="5" t="s">
        <v>7</v>
      </c>
      <c r="M8" s="6" t="s">
        <v>10</v>
      </c>
      <c r="N8" s="6" t="s">
        <v>11</v>
      </c>
      <c r="O8" s="6" t="s">
        <v>361</v>
      </c>
      <c r="P8" s="6" t="s">
        <v>362</v>
      </c>
    </row>
    <row r="9" spans="1:20" ht="18" customHeight="1" x14ac:dyDescent="0.25">
      <c r="A9" s="2">
        <v>1</v>
      </c>
      <c r="B9" s="4" t="str">
        <f t="shared" ref="B9:B40" si="0">UPPER(_xlfn.TEXTJOIN(" ",TRUE,C9,D9))</f>
        <v>ADAM SHILLINGSBURG</v>
      </c>
      <c r="C9" s="2" t="s">
        <v>234</v>
      </c>
      <c r="D9" s="2" t="s">
        <v>314</v>
      </c>
      <c r="E9" s="3">
        <v>39175</v>
      </c>
      <c r="F9" s="4" t="str">
        <f t="shared" ref="F9:F40" ca="1" si="1">TEXT(TODAY()-E9,"YY") &amp; " Yrs"</f>
        <v>16 Yrs</v>
      </c>
      <c r="G9" s="2" t="s">
        <v>354</v>
      </c>
      <c r="H9" s="2" t="s">
        <v>357</v>
      </c>
      <c r="I9" s="2">
        <v>67</v>
      </c>
      <c r="J9" s="2">
        <v>58</v>
      </c>
      <c r="K9" s="2">
        <v>88</v>
      </c>
      <c r="L9" s="2">
        <v>67</v>
      </c>
      <c r="M9" s="4">
        <f>SUM(I9:L9)</f>
        <v>280</v>
      </c>
      <c r="N9" s="15">
        <f>M9/400</f>
        <v>0.7</v>
      </c>
      <c r="O9" s="9" t="str" cm="1">
        <f t="array" ref="O9:O208">IF(N9:N208&gt;=85%,"A1", IF(N9:N208&gt;=75%,"B2",IF(N9:N208&gt;=70%,"B3",IF(N9:N208&gt;=65%,"C4",IF(N9:N208&gt;=60%,"C5",IF(N9:N208&gt;=50%,"C6",IF(N9:N208&gt;=45%,"D7",IF(N9:N208&gt;=40%,"E8",IF(N9:N208&lt;=39.9%,"F9"," ")))))))))</f>
        <v>B3</v>
      </c>
      <c r="P9" s="16" t="str">
        <f>IF(N9&gt;=40%,"PROMOTED","REPEAT")</f>
        <v>PROMOTED</v>
      </c>
      <c r="R9" s="43" t="s">
        <v>379</v>
      </c>
      <c r="S9" s="43"/>
      <c r="T9" s="43"/>
    </row>
    <row r="10" spans="1:20" ht="18" customHeight="1" x14ac:dyDescent="0.25">
      <c r="A10" s="2">
        <v>2</v>
      </c>
      <c r="B10" s="4" t="str">
        <f>UPPER(_xlfn.TEXTJOIN(" ",TRUE,C10,D10))</f>
        <v>ADRIAN HANE</v>
      </c>
      <c r="C10" s="2" t="s">
        <v>252</v>
      </c>
      <c r="D10" s="2" t="s">
        <v>332</v>
      </c>
      <c r="E10" s="3">
        <v>39541</v>
      </c>
      <c r="F10" s="4" t="str">
        <f t="shared" ca="1" si="1"/>
        <v>15 Yrs</v>
      </c>
      <c r="G10" s="2" t="s">
        <v>355</v>
      </c>
      <c r="H10" s="2" t="s">
        <v>357</v>
      </c>
      <c r="I10" s="2">
        <v>27</v>
      </c>
      <c r="J10" s="2">
        <v>67</v>
      </c>
      <c r="K10" s="2">
        <v>92</v>
      </c>
      <c r="L10" s="2">
        <v>67</v>
      </c>
      <c r="M10" s="4">
        <f t="shared" ref="M10:M73" si="2">SUM(I10:L10)</f>
        <v>253</v>
      </c>
      <c r="N10" s="15">
        <f t="shared" ref="N10:N73" si="3">M10/400</f>
        <v>0.63249999999999995</v>
      </c>
      <c r="O10" s="9" t="str">
        <v>C5</v>
      </c>
      <c r="P10" s="16" t="str">
        <f t="shared" ref="P10:P73" si="4">IF(N10&gt;=40%,"PROMOTED","REPEAT")</f>
        <v>PROMOTED</v>
      </c>
      <c r="R10" s="8" t="s">
        <v>363</v>
      </c>
      <c r="S10" s="8" t="s">
        <v>372</v>
      </c>
      <c r="T10" s="8" t="s">
        <v>373</v>
      </c>
    </row>
    <row r="11" spans="1:20" ht="18" customHeight="1" x14ac:dyDescent="0.25">
      <c r="A11" s="2">
        <v>3</v>
      </c>
      <c r="B11" s="4" t="str">
        <f t="shared" si="0"/>
        <v>ALAN DOMINGUEZ</v>
      </c>
      <c r="C11" s="2" t="s">
        <v>85</v>
      </c>
      <c r="D11" s="2" t="s">
        <v>153</v>
      </c>
      <c r="E11" s="3">
        <v>39541</v>
      </c>
      <c r="F11" s="4" t="str">
        <f t="shared" ca="1" si="1"/>
        <v>15 Yrs</v>
      </c>
      <c r="G11" s="2" t="s">
        <v>355</v>
      </c>
      <c r="H11" s="2" t="s">
        <v>356</v>
      </c>
      <c r="I11" s="2">
        <v>41</v>
      </c>
      <c r="J11" s="2">
        <v>20</v>
      </c>
      <c r="K11" s="2">
        <v>40</v>
      </c>
      <c r="L11" s="2">
        <v>23</v>
      </c>
      <c r="M11" s="4">
        <f t="shared" si="2"/>
        <v>124</v>
      </c>
      <c r="N11" s="15">
        <f t="shared" si="3"/>
        <v>0.31</v>
      </c>
      <c r="O11" s="9" t="str">
        <v>F9</v>
      </c>
      <c r="P11" s="16" t="str">
        <f t="shared" si="4"/>
        <v>REPEAT</v>
      </c>
      <c r="R11" s="8" t="s">
        <v>364</v>
      </c>
      <c r="S11" s="8" t="s">
        <v>390</v>
      </c>
      <c r="T11" s="8" t="s">
        <v>374</v>
      </c>
    </row>
    <row r="12" spans="1:20" ht="18" customHeight="1" x14ac:dyDescent="0.25">
      <c r="A12" s="2">
        <v>4</v>
      </c>
      <c r="B12" s="4" t="str">
        <f t="shared" si="0"/>
        <v>ALEJANDRO GROVE</v>
      </c>
      <c r="C12" s="2" t="s">
        <v>20</v>
      </c>
      <c r="D12" s="2" t="s">
        <v>42</v>
      </c>
      <c r="E12" s="3">
        <v>39541</v>
      </c>
      <c r="F12" s="4" t="str">
        <f t="shared" ca="1" si="1"/>
        <v>15 Yrs</v>
      </c>
      <c r="G12" s="2" t="s">
        <v>354</v>
      </c>
      <c r="H12" s="2" t="s">
        <v>356</v>
      </c>
      <c r="I12" s="2">
        <v>13</v>
      </c>
      <c r="J12" s="2">
        <v>68</v>
      </c>
      <c r="K12" s="2">
        <v>85</v>
      </c>
      <c r="L12" s="2">
        <v>72</v>
      </c>
      <c r="M12" s="4">
        <f t="shared" si="2"/>
        <v>238</v>
      </c>
      <c r="N12" s="15">
        <f t="shared" si="3"/>
        <v>0.59499999999999997</v>
      </c>
      <c r="O12" s="9" t="str">
        <v>C6</v>
      </c>
      <c r="P12" s="16" t="str">
        <f t="shared" si="4"/>
        <v>PROMOTED</v>
      </c>
      <c r="R12" s="8" t="s">
        <v>365</v>
      </c>
      <c r="S12" s="8" t="s">
        <v>391</v>
      </c>
      <c r="T12" s="8" t="s">
        <v>375</v>
      </c>
    </row>
    <row r="13" spans="1:20" ht="18" customHeight="1" x14ac:dyDescent="0.25">
      <c r="A13" s="2">
        <v>5</v>
      </c>
      <c r="B13" s="4" t="str">
        <f t="shared" si="0"/>
        <v>ALICE MCCARTHY</v>
      </c>
      <c r="C13" s="2" t="s">
        <v>107</v>
      </c>
      <c r="D13" s="2" t="s">
        <v>180</v>
      </c>
      <c r="E13" s="3">
        <v>39205</v>
      </c>
      <c r="F13" s="4" t="str">
        <f t="shared" ca="1" si="1"/>
        <v>16 Yrs</v>
      </c>
      <c r="G13" s="2" t="s">
        <v>355</v>
      </c>
      <c r="H13" s="2" t="s">
        <v>356</v>
      </c>
      <c r="I13" s="2">
        <v>34</v>
      </c>
      <c r="J13" s="2">
        <v>64</v>
      </c>
      <c r="K13" s="2">
        <v>41</v>
      </c>
      <c r="L13" s="2">
        <v>40</v>
      </c>
      <c r="M13" s="4">
        <f t="shared" si="2"/>
        <v>179</v>
      </c>
      <c r="N13" s="15">
        <f t="shared" si="3"/>
        <v>0.44750000000000001</v>
      </c>
      <c r="O13" s="9" t="str">
        <v>E8</v>
      </c>
      <c r="P13" s="16" t="str">
        <f t="shared" si="4"/>
        <v>PROMOTED</v>
      </c>
      <c r="R13" s="8" t="s">
        <v>366</v>
      </c>
      <c r="S13" s="8" t="s">
        <v>392</v>
      </c>
      <c r="T13" s="8" t="s">
        <v>376</v>
      </c>
    </row>
    <row r="14" spans="1:20" ht="18" customHeight="1" x14ac:dyDescent="0.25">
      <c r="A14" s="2">
        <v>6</v>
      </c>
      <c r="B14" s="4" t="str">
        <f t="shared" si="0"/>
        <v>AMY COX</v>
      </c>
      <c r="C14" s="2" t="s">
        <v>235</v>
      </c>
      <c r="D14" s="2" t="s">
        <v>315</v>
      </c>
      <c r="E14" s="3">
        <v>39937</v>
      </c>
      <c r="F14" s="4" t="str">
        <f t="shared" ca="1" si="1"/>
        <v>13 Yrs</v>
      </c>
      <c r="G14" s="2" t="s">
        <v>354</v>
      </c>
      <c r="H14" s="2" t="s">
        <v>357</v>
      </c>
      <c r="I14" s="2">
        <v>47</v>
      </c>
      <c r="J14" s="2">
        <v>26</v>
      </c>
      <c r="K14" s="2">
        <v>63</v>
      </c>
      <c r="L14" s="2">
        <v>25</v>
      </c>
      <c r="M14" s="4">
        <f t="shared" si="2"/>
        <v>161</v>
      </c>
      <c r="N14" s="15">
        <f t="shared" si="3"/>
        <v>0.40250000000000002</v>
      </c>
      <c r="O14" s="9" t="str">
        <v>E8</v>
      </c>
      <c r="P14" s="16" t="str">
        <f t="shared" si="4"/>
        <v>PROMOTED</v>
      </c>
      <c r="R14" s="8" t="s">
        <v>367</v>
      </c>
      <c r="S14" s="8" t="s">
        <v>393</v>
      </c>
      <c r="T14" s="8" t="s">
        <v>376</v>
      </c>
    </row>
    <row r="15" spans="1:20" ht="18" customHeight="1" x14ac:dyDescent="0.25">
      <c r="A15" s="2">
        <v>7</v>
      </c>
      <c r="B15" s="4" t="str">
        <f t="shared" si="0"/>
        <v>ANDREW ALLEN</v>
      </c>
      <c r="C15" s="2" t="s">
        <v>16</v>
      </c>
      <c r="D15" s="2" t="s">
        <v>38</v>
      </c>
      <c r="E15" s="3">
        <v>39816</v>
      </c>
      <c r="F15" s="4" t="str">
        <f t="shared" ca="1" si="1"/>
        <v>14 Yrs</v>
      </c>
      <c r="G15" s="2" t="s">
        <v>355</v>
      </c>
      <c r="H15" s="2" t="s">
        <v>356</v>
      </c>
      <c r="I15" s="2">
        <v>57</v>
      </c>
      <c r="J15" s="2">
        <v>65</v>
      </c>
      <c r="K15" s="2">
        <v>73</v>
      </c>
      <c r="L15" s="2">
        <v>68</v>
      </c>
      <c r="M15" s="4">
        <f t="shared" si="2"/>
        <v>263</v>
      </c>
      <c r="N15" s="15">
        <f t="shared" si="3"/>
        <v>0.65749999999999997</v>
      </c>
      <c r="O15" s="9" t="str">
        <v>C4</v>
      </c>
      <c r="P15" s="16" t="str">
        <f t="shared" si="4"/>
        <v>PROMOTED</v>
      </c>
      <c r="R15" s="8" t="s">
        <v>368</v>
      </c>
      <c r="S15" s="8" t="s">
        <v>394</v>
      </c>
      <c r="T15" s="8" t="s">
        <v>376</v>
      </c>
    </row>
    <row r="16" spans="1:20" ht="18" customHeight="1" x14ac:dyDescent="0.25">
      <c r="A16" s="2">
        <v>8</v>
      </c>
      <c r="B16" s="4" t="str">
        <f t="shared" si="0"/>
        <v>ANN CHONG</v>
      </c>
      <c r="C16" s="2" t="s">
        <v>241</v>
      </c>
      <c r="D16" s="2" t="s">
        <v>321</v>
      </c>
      <c r="E16" s="3">
        <v>38963</v>
      </c>
      <c r="F16" s="4" t="str">
        <f t="shared" ca="1" si="1"/>
        <v>16 Yrs</v>
      </c>
      <c r="G16" s="2" t="s">
        <v>355</v>
      </c>
      <c r="H16" s="2" t="s">
        <v>357</v>
      </c>
      <c r="I16" s="2">
        <v>35</v>
      </c>
      <c r="J16" s="2">
        <v>75</v>
      </c>
      <c r="K16" s="2">
        <v>17</v>
      </c>
      <c r="L16" s="2">
        <v>15</v>
      </c>
      <c r="M16" s="4">
        <f t="shared" si="2"/>
        <v>142</v>
      </c>
      <c r="N16" s="15">
        <f t="shared" si="3"/>
        <v>0.35499999999999998</v>
      </c>
      <c r="O16" s="9" t="str">
        <v>F9</v>
      </c>
      <c r="P16" s="16" t="str">
        <f t="shared" si="4"/>
        <v>REPEAT</v>
      </c>
      <c r="R16" s="8" t="s">
        <v>369</v>
      </c>
      <c r="S16" s="8" t="s">
        <v>395</v>
      </c>
      <c r="T16" s="8" t="s">
        <v>377</v>
      </c>
    </row>
    <row r="17" spans="1:20" ht="18" customHeight="1" x14ac:dyDescent="0.25">
      <c r="A17" s="2">
        <v>9</v>
      </c>
      <c r="B17" s="4" t="str">
        <f t="shared" si="0"/>
        <v>ANNE MCFARLAND</v>
      </c>
      <c r="C17" s="2" t="s">
        <v>246</v>
      </c>
      <c r="D17" s="2" t="s">
        <v>325</v>
      </c>
      <c r="E17" s="3">
        <v>39816</v>
      </c>
      <c r="F17" s="4" t="str">
        <f t="shared" ca="1" si="1"/>
        <v>14 Yrs</v>
      </c>
      <c r="G17" s="2" t="s">
        <v>354</v>
      </c>
      <c r="H17" s="2" t="s">
        <v>357</v>
      </c>
      <c r="I17" s="2">
        <v>71</v>
      </c>
      <c r="J17" s="2">
        <v>68</v>
      </c>
      <c r="K17" s="2">
        <v>54</v>
      </c>
      <c r="L17" s="2">
        <v>77</v>
      </c>
      <c r="M17" s="4">
        <f t="shared" si="2"/>
        <v>270</v>
      </c>
      <c r="N17" s="15">
        <f t="shared" si="3"/>
        <v>0.67500000000000004</v>
      </c>
      <c r="O17" s="9" t="str">
        <v>C4</v>
      </c>
      <c r="P17" s="16" t="str">
        <f t="shared" si="4"/>
        <v>PROMOTED</v>
      </c>
      <c r="R17" s="8" t="s">
        <v>370</v>
      </c>
      <c r="S17" s="8" t="s">
        <v>396</v>
      </c>
      <c r="T17" s="8" t="s">
        <v>377</v>
      </c>
    </row>
    <row r="18" spans="1:20" ht="18" customHeight="1" x14ac:dyDescent="0.25">
      <c r="A18" s="2">
        <v>10</v>
      </c>
      <c r="B18" s="4" t="str">
        <f t="shared" si="0"/>
        <v>ANTHONY WITT</v>
      </c>
      <c r="C18" s="2" t="s">
        <v>193</v>
      </c>
      <c r="D18" s="2" t="s">
        <v>267</v>
      </c>
      <c r="E18" s="3">
        <v>40028</v>
      </c>
      <c r="F18" s="4" t="str">
        <f t="shared" ca="1" si="1"/>
        <v>13 Yrs</v>
      </c>
      <c r="G18" s="2" t="s">
        <v>355</v>
      </c>
      <c r="H18" s="2" t="s">
        <v>357</v>
      </c>
      <c r="I18" s="2">
        <v>28</v>
      </c>
      <c r="J18" s="2">
        <v>89</v>
      </c>
      <c r="K18" s="2">
        <v>54</v>
      </c>
      <c r="L18" s="2">
        <v>60</v>
      </c>
      <c r="M18" s="4">
        <f t="shared" si="2"/>
        <v>231</v>
      </c>
      <c r="N18" s="15">
        <f t="shared" si="3"/>
        <v>0.57750000000000001</v>
      </c>
      <c r="O18" s="9" t="str">
        <v>C6</v>
      </c>
      <c r="P18" s="16" t="str">
        <f t="shared" si="4"/>
        <v>PROMOTED</v>
      </c>
      <c r="R18" s="8" t="s">
        <v>371</v>
      </c>
      <c r="S18" s="8" t="s">
        <v>397</v>
      </c>
      <c r="T18" s="8" t="s">
        <v>378</v>
      </c>
    </row>
    <row r="19" spans="1:20" ht="18" customHeight="1" x14ac:dyDescent="0.25">
      <c r="A19" s="2">
        <v>11</v>
      </c>
      <c r="B19" s="4" t="str">
        <f t="shared" si="0"/>
        <v>ART FERGUSON</v>
      </c>
      <c r="C19" s="2" t="s">
        <v>257</v>
      </c>
      <c r="D19" s="2" t="s">
        <v>336</v>
      </c>
      <c r="E19" s="3">
        <v>39205</v>
      </c>
      <c r="F19" s="4" t="str">
        <f t="shared" ca="1" si="1"/>
        <v>16 Yrs</v>
      </c>
      <c r="G19" s="2" t="s">
        <v>354</v>
      </c>
      <c r="H19" s="2" t="s">
        <v>357</v>
      </c>
      <c r="I19" s="2">
        <v>53</v>
      </c>
      <c r="J19" s="2">
        <v>69</v>
      </c>
      <c r="K19" s="2">
        <v>38</v>
      </c>
      <c r="L19" s="2">
        <v>70</v>
      </c>
      <c r="M19" s="4">
        <f t="shared" si="2"/>
        <v>230</v>
      </c>
      <c r="N19" s="15">
        <f t="shared" si="3"/>
        <v>0.57499999999999996</v>
      </c>
      <c r="O19" s="9" t="str">
        <v>C6</v>
      </c>
      <c r="P19" s="16" t="str">
        <f t="shared" si="4"/>
        <v>PROMOTED</v>
      </c>
    </row>
    <row r="20" spans="1:20" ht="18" customHeight="1" x14ac:dyDescent="0.25">
      <c r="A20" s="2">
        <v>12</v>
      </c>
      <c r="B20" s="4" t="str">
        <f t="shared" si="0"/>
        <v>ARTHUR WIEDIGER</v>
      </c>
      <c r="C20" s="2" t="s">
        <v>261</v>
      </c>
      <c r="D20" s="2" t="s">
        <v>343</v>
      </c>
      <c r="E20" s="3">
        <v>40028</v>
      </c>
      <c r="F20" s="4" t="str">
        <f t="shared" ca="1" si="1"/>
        <v>13 Yrs</v>
      </c>
      <c r="G20" s="2" t="s">
        <v>355</v>
      </c>
      <c r="H20" s="2" t="s">
        <v>357</v>
      </c>
      <c r="I20" s="2">
        <v>64</v>
      </c>
      <c r="J20" s="2">
        <v>80</v>
      </c>
      <c r="K20" s="2">
        <v>55</v>
      </c>
      <c r="L20" s="2">
        <v>68</v>
      </c>
      <c r="M20" s="4">
        <f t="shared" si="2"/>
        <v>267</v>
      </c>
      <c r="N20" s="15">
        <f t="shared" si="3"/>
        <v>0.66749999999999998</v>
      </c>
      <c r="O20" s="9" t="str">
        <v>C4</v>
      </c>
      <c r="P20" s="16" t="str">
        <f t="shared" si="4"/>
        <v>PROMOTED</v>
      </c>
    </row>
    <row r="21" spans="1:20" ht="18" customHeight="1" x14ac:dyDescent="0.25">
      <c r="A21" s="2">
        <v>13</v>
      </c>
      <c r="B21" s="4" t="str">
        <f t="shared" si="0"/>
        <v>BARBARA FISHER</v>
      </c>
      <c r="C21" s="2" t="s">
        <v>228</v>
      </c>
      <c r="D21" s="2" t="s">
        <v>308</v>
      </c>
      <c r="E21" s="3">
        <v>39816</v>
      </c>
      <c r="F21" s="4" t="str">
        <f t="shared" ca="1" si="1"/>
        <v>14 Yrs</v>
      </c>
      <c r="G21" s="2" t="s">
        <v>355</v>
      </c>
      <c r="H21" s="2" t="s">
        <v>357</v>
      </c>
      <c r="I21" s="2">
        <v>57</v>
      </c>
      <c r="J21" s="2">
        <v>76</v>
      </c>
      <c r="K21" s="2">
        <v>29</v>
      </c>
      <c r="L21" s="2">
        <v>30</v>
      </c>
      <c r="M21" s="4">
        <f t="shared" si="2"/>
        <v>192</v>
      </c>
      <c r="N21" s="15">
        <f t="shared" si="3"/>
        <v>0.48</v>
      </c>
      <c r="O21" s="9" t="str">
        <v>D7</v>
      </c>
      <c r="P21" s="16" t="str">
        <f t="shared" si="4"/>
        <v>PROMOTED</v>
      </c>
    </row>
    <row r="22" spans="1:20" ht="18" customHeight="1" x14ac:dyDescent="0.25">
      <c r="A22" s="2">
        <v>14</v>
      </c>
      <c r="B22" s="4" t="str">
        <f t="shared" si="0"/>
        <v>BARRY FRANZ</v>
      </c>
      <c r="C22" s="2" t="s">
        <v>265</v>
      </c>
      <c r="D22" s="2" t="s">
        <v>351</v>
      </c>
      <c r="E22" s="3">
        <v>39175</v>
      </c>
      <c r="F22" s="4" t="str">
        <f t="shared" ca="1" si="1"/>
        <v>16 Yrs</v>
      </c>
      <c r="G22" s="2" t="s">
        <v>355</v>
      </c>
      <c r="H22" s="2" t="s">
        <v>357</v>
      </c>
      <c r="I22" s="2">
        <v>51</v>
      </c>
      <c r="J22" s="2">
        <v>36</v>
      </c>
      <c r="K22" s="2">
        <v>22</v>
      </c>
      <c r="L22" s="2">
        <v>66</v>
      </c>
      <c r="M22" s="4">
        <f t="shared" si="2"/>
        <v>175</v>
      </c>
      <c r="N22" s="15">
        <f t="shared" si="3"/>
        <v>0.4375</v>
      </c>
      <c r="O22" s="9" t="str">
        <v>E8</v>
      </c>
      <c r="P22" s="16" t="str">
        <f t="shared" si="4"/>
        <v>PROMOTED</v>
      </c>
    </row>
    <row r="23" spans="1:20" ht="18" customHeight="1" x14ac:dyDescent="0.25">
      <c r="A23" s="2">
        <v>15</v>
      </c>
      <c r="B23" s="4" t="str">
        <f t="shared" si="0"/>
        <v>BART FOLK</v>
      </c>
      <c r="C23" s="2" t="s">
        <v>250</v>
      </c>
      <c r="D23" s="2" t="s">
        <v>330</v>
      </c>
      <c r="E23" s="3">
        <v>39175</v>
      </c>
      <c r="F23" s="4" t="str">
        <f t="shared" ca="1" si="1"/>
        <v>16 Yrs</v>
      </c>
      <c r="G23" s="2" t="s">
        <v>355</v>
      </c>
      <c r="H23" s="2" t="s">
        <v>356</v>
      </c>
      <c r="I23" s="2">
        <v>24</v>
      </c>
      <c r="J23" s="2">
        <v>45</v>
      </c>
      <c r="K23" s="2">
        <v>87</v>
      </c>
      <c r="L23" s="2">
        <v>45</v>
      </c>
      <c r="M23" s="4">
        <f t="shared" si="2"/>
        <v>201</v>
      </c>
      <c r="N23" s="15">
        <f t="shared" si="3"/>
        <v>0.50249999999999995</v>
      </c>
      <c r="O23" s="9" t="str">
        <v>C6</v>
      </c>
      <c r="P23" s="16" t="str">
        <f t="shared" si="4"/>
        <v>PROMOTED</v>
      </c>
    </row>
    <row r="24" spans="1:20" ht="18" customHeight="1" x14ac:dyDescent="0.25">
      <c r="A24" s="2">
        <v>16</v>
      </c>
      <c r="B24" s="4" t="str">
        <f t="shared" si="0"/>
        <v>BECKY MARTIN</v>
      </c>
      <c r="C24" s="2" t="s">
        <v>100</v>
      </c>
      <c r="D24" s="2" t="s">
        <v>145</v>
      </c>
      <c r="E24" s="3">
        <v>39175</v>
      </c>
      <c r="F24" s="4" t="str">
        <f t="shared" ca="1" si="1"/>
        <v>16 Yrs</v>
      </c>
      <c r="G24" s="2" t="s">
        <v>355</v>
      </c>
      <c r="H24" s="2" t="s">
        <v>357</v>
      </c>
      <c r="I24" s="2">
        <v>68</v>
      </c>
      <c r="J24" s="2">
        <v>65</v>
      </c>
      <c r="K24" s="2">
        <v>38</v>
      </c>
      <c r="L24" s="2">
        <v>70</v>
      </c>
      <c r="M24" s="4">
        <f t="shared" si="2"/>
        <v>241</v>
      </c>
      <c r="N24" s="15">
        <f t="shared" si="3"/>
        <v>0.60250000000000004</v>
      </c>
      <c r="O24" s="9" t="str">
        <v>C5</v>
      </c>
      <c r="P24" s="16" t="str">
        <f t="shared" si="4"/>
        <v>PROMOTED</v>
      </c>
    </row>
    <row r="25" spans="1:20" ht="18" customHeight="1" x14ac:dyDescent="0.25">
      <c r="A25" s="2">
        <v>17</v>
      </c>
      <c r="B25" s="4" t="str">
        <f t="shared" si="0"/>
        <v>BEN WALLACE</v>
      </c>
      <c r="C25" s="2" t="s">
        <v>253</v>
      </c>
      <c r="D25" s="2" t="s">
        <v>333</v>
      </c>
      <c r="E25" s="3">
        <v>39998</v>
      </c>
      <c r="F25" s="4" t="str">
        <f t="shared" ca="1" si="1"/>
        <v>13 Yrs</v>
      </c>
      <c r="G25" s="2" t="s">
        <v>354</v>
      </c>
      <c r="H25" s="2" t="s">
        <v>357</v>
      </c>
      <c r="I25" s="2">
        <v>68</v>
      </c>
      <c r="J25" s="2">
        <v>72</v>
      </c>
      <c r="K25" s="2">
        <v>41</v>
      </c>
      <c r="L25" s="2">
        <v>69</v>
      </c>
      <c r="M25" s="4">
        <f t="shared" si="2"/>
        <v>250</v>
      </c>
      <c r="N25" s="15">
        <f t="shared" si="3"/>
        <v>0.625</v>
      </c>
      <c r="O25" s="9" t="str">
        <v>C5</v>
      </c>
      <c r="P25" s="16" t="str">
        <f t="shared" si="4"/>
        <v>PROMOTED</v>
      </c>
    </row>
    <row r="26" spans="1:20" ht="18" customHeight="1" x14ac:dyDescent="0.25">
      <c r="A26" s="2">
        <v>18</v>
      </c>
      <c r="B26" s="4" t="str">
        <f t="shared" si="0"/>
        <v>BENJAMIN PATTERSON</v>
      </c>
      <c r="C26" s="2" t="s">
        <v>232</v>
      </c>
      <c r="D26" s="2" t="s">
        <v>312</v>
      </c>
      <c r="E26" s="3">
        <v>40028</v>
      </c>
      <c r="F26" s="4" t="str">
        <f t="shared" ca="1" si="1"/>
        <v>13 Yrs</v>
      </c>
      <c r="G26" s="2" t="s">
        <v>354</v>
      </c>
      <c r="H26" s="2" t="s">
        <v>357</v>
      </c>
      <c r="I26" s="2">
        <v>42</v>
      </c>
      <c r="J26" s="2">
        <v>66</v>
      </c>
      <c r="K26" s="2">
        <v>67</v>
      </c>
      <c r="L26" s="2">
        <v>57</v>
      </c>
      <c r="M26" s="4">
        <f t="shared" si="2"/>
        <v>232</v>
      </c>
      <c r="N26" s="15">
        <f t="shared" si="3"/>
        <v>0.57999999999999996</v>
      </c>
      <c r="O26" s="9" t="str">
        <v>C6</v>
      </c>
      <c r="P26" s="16" t="str">
        <f t="shared" si="4"/>
        <v>PROMOTED</v>
      </c>
    </row>
    <row r="27" spans="1:20" ht="18" customHeight="1" x14ac:dyDescent="0.25">
      <c r="A27" s="2">
        <v>19</v>
      </c>
      <c r="B27" s="4" t="str">
        <f t="shared" si="0"/>
        <v>BILL STEWART</v>
      </c>
      <c r="C27" s="2" t="s">
        <v>205</v>
      </c>
      <c r="D27" s="2" t="s">
        <v>67</v>
      </c>
      <c r="E27" s="3">
        <v>39816</v>
      </c>
      <c r="F27" s="4" t="str">
        <f t="shared" ca="1" si="1"/>
        <v>14 Yrs</v>
      </c>
      <c r="G27" s="2" t="s">
        <v>354</v>
      </c>
      <c r="H27" s="2" t="s">
        <v>356</v>
      </c>
      <c r="I27" s="2">
        <v>63</v>
      </c>
      <c r="J27" s="2">
        <v>69</v>
      </c>
      <c r="K27" s="2">
        <v>87</v>
      </c>
      <c r="L27" s="2">
        <v>74</v>
      </c>
      <c r="M27" s="4">
        <f t="shared" si="2"/>
        <v>293</v>
      </c>
      <c r="N27" s="15">
        <f t="shared" si="3"/>
        <v>0.73250000000000004</v>
      </c>
      <c r="O27" s="9" t="str">
        <v>B3</v>
      </c>
      <c r="P27" s="16" t="str">
        <f t="shared" si="4"/>
        <v>PROMOTED</v>
      </c>
    </row>
    <row r="28" spans="1:20" ht="18" customHeight="1" x14ac:dyDescent="0.25">
      <c r="A28" s="2">
        <v>20</v>
      </c>
      <c r="B28" s="4" t="str">
        <f t="shared" si="0"/>
        <v>BOBBY TRAFTON</v>
      </c>
      <c r="C28" s="2" t="s">
        <v>263</v>
      </c>
      <c r="D28" s="2" t="s">
        <v>348</v>
      </c>
      <c r="E28" s="3">
        <v>39998</v>
      </c>
      <c r="F28" s="4" t="str">
        <f t="shared" ca="1" si="1"/>
        <v>13 Yrs</v>
      </c>
      <c r="G28" s="2" t="s">
        <v>354</v>
      </c>
      <c r="H28" s="2" t="s">
        <v>357</v>
      </c>
      <c r="I28" s="2">
        <v>69</v>
      </c>
      <c r="J28" s="2">
        <v>55</v>
      </c>
      <c r="K28" s="2">
        <v>36</v>
      </c>
      <c r="L28" s="2">
        <v>46</v>
      </c>
      <c r="M28" s="4">
        <f t="shared" si="2"/>
        <v>206</v>
      </c>
      <c r="N28" s="15">
        <f t="shared" si="3"/>
        <v>0.51500000000000001</v>
      </c>
      <c r="O28" s="9" t="str">
        <v>C6</v>
      </c>
      <c r="P28" s="16" t="str">
        <f t="shared" si="4"/>
        <v>PROMOTED</v>
      </c>
    </row>
    <row r="29" spans="1:20" ht="18" customHeight="1" x14ac:dyDescent="0.25">
      <c r="A29" s="2">
        <v>21</v>
      </c>
      <c r="B29" s="4" t="str">
        <f t="shared" si="0"/>
        <v>BRAD EASON</v>
      </c>
      <c r="C29" s="2" t="s">
        <v>223</v>
      </c>
      <c r="D29" s="2" t="s">
        <v>302</v>
      </c>
      <c r="E29" s="3">
        <v>38720</v>
      </c>
      <c r="F29" s="4" t="str">
        <f t="shared" ca="1" si="1"/>
        <v>17 Yrs</v>
      </c>
      <c r="G29" s="2" t="s">
        <v>354</v>
      </c>
      <c r="H29" s="2" t="s">
        <v>357</v>
      </c>
      <c r="I29" s="2">
        <v>91</v>
      </c>
      <c r="J29" s="2">
        <v>70</v>
      </c>
      <c r="K29" s="2">
        <v>28</v>
      </c>
      <c r="L29" s="2">
        <v>11</v>
      </c>
      <c r="M29" s="4">
        <f t="shared" si="2"/>
        <v>200</v>
      </c>
      <c r="N29" s="15">
        <f t="shared" si="3"/>
        <v>0.5</v>
      </c>
      <c r="O29" s="9" t="str">
        <v>C6</v>
      </c>
      <c r="P29" s="16" t="str">
        <f t="shared" si="4"/>
        <v>PROMOTED</v>
      </c>
    </row>
    <row r="30" spans="1:20" ht="18" customHeight="1" x14ac:dyDescent="0.25">
      <c r="A30" s="2">
        <v>22</v>
      </c>
      <c r="B30" s="4" t="str">
        <f t="shared" si="0"/>
        <v>BRENDAN SWEED</v>
      </c>
      <c r="C30" s="2" t="s">
        <v>63</v>
      </c>
      <c r="D30" s="2" t="s">
        <v>125</v>
      </c>
      <c r="E30" s="3">
        <v>39175</v>
      </c>
      <c r="F30" s="4" t="str">
        <f t="shared" ca="1" si="1"/>
        <v>16 Yrs</v>
      </c>
      <c r="G30" s="2" t="s">
        <v>355</v>
      </c>
      <c r="H30" s="2" t="s">
        <v>356</v>
      </c>
      <c r="I30" s="2">
        <v>77</v>
      </c>
      <c r="J30" s="2">
        <v>43</v>
      </c>
      <c r="K30" s="2">
        <v>69</v>
      </c>
      <c r="L30" s="2">
        <v>78</v>
      </c>
      <c r="M30" s="4">
        <f t="shared" si="2"/>
        <v>267</v>
      </c>
      <c r="N30" s="15">
        <f t="shared" si="3"/>
        <v>0.66749999999999998</v>
      </c>
      <c r="O30" s="9" t="str">
        <v>C4</v>
      </c>
      <c r="P30" s="16" t="str">
        <f t="shared" si="4"/>
        <v>PROMOTED</v>
      </c>
    </row>
    <row r="31" spans="1:20" ht="18" customHeight="1" x14ac:dyDescent="0.25">
      <c r="A31" s="2">
        <v>23</v>
      </c>
      <c r="B31" s="4" t="str">
        <f t="shared" si="0"/>
        <v>BRIAN STUGART</v>
      </c>
      <c r="C31" s="2" t="s">
        <v>226</v>
      </c>
      <c r="D31" s="2" t="s">
        <v>335</v>
      </c>
      <c r="E31" s="3">
        <v>39847</v>
      </c>
      <c r="F31" s="4" t="str">
        <f t="shared" ca="1" si="1"/>
        <v>14 Yrs</v>
      </c>
      <c r="G31" s="2" t="s">
        <v>354</v>
      </c>
      <c r="H31" s="2" t="s">
        <v>357</v>
      </c>
      <c r="I31" s="2">
        <v>56</v>
      </c>
      <c r="J31" s="2">
        <v>60</v>
      </c>
      <c r="K31" s="2">
        <v>74</v>
      </c>
      <c r="L31" s="2">
        <v>78</v>
      </c>
      <c r="M31" s="4">
        <f t="shared" si="2"/>
        <v>268</v>
      </c>
      <c r="N31" s="15">
        <f t="shared" si="3"/>
        <v>0.67</v>
      </c>
      <c r="O31" s="9" t="str">
        <v>C4</v>
      </c>
      <c r="P31" s="16" t="str">
        <f t="shared" si="4"/>
        <v>PROMOTED</v>
      </c>
    </row>
    <row r="32" spans="1:20" ht="18" customHeight="1" x14ac:dyDescent="0.25">
      <c r="A32" s="2">
        <v>24</v>
      </c>
      <c r="B32" s="4" t="str">
        <f t="shared" si="0"/>
        <v>BRIAN THOMPSON</v>
      </c>
      <c r="C32" s="2" t="s">
        <v>226</v>
      </c>
      <c r="D32" s="2" t="s">
        <v>305</v>
      </c>
      <c r="E32" s="3">
        <v>38901</v>
      </c>
      <c r="F32" s="4" t="str">
        <f t="shared" ca="1" si="1"/>
        <v>16 Yrs</v>
      </c>
      <c r="G32" s="2" t="s">
        <v>354</v>
      </c>
      <c r="H32" s="2" t="s">
        <v>357</v>
      </c>
      <c r="I32" s="2">
        <v>49</v>
      </c>
      <c r="J32" s="2">
        <v>21</v>
      </c>
      <c r="K32" s="2">
        <v>85</v>
      </c>
      <c r="L32" s="2">
        <v>60</v>
      </c>
      <c r="M32" s="4">
        <f t="shared" si="2"/>
        <v>215</v>
      </c>
      <c r="N32" s="15">
        <f t="shared" si="3"/>
        <v>0.53749999999999998</v>
      </c>
      <c r="O32" s="9" t="str">
        <v>C6</v>
      </c>
      <c r="P32" s="16" t="str">
        <f t="shared" si="4"/>
        <v>PROMOTED</v>
      </c>
    </row>
    <row r="33" spans="1:16" ht="18" customHeight="1" x14ac:dyDescent="0.25">
      <c r="A33" s="2">
        <v>25</v>
      </c>
      <c r="B33" s="4" t="str">
        <f t="shared" si="0"/>
        <v>BROSINA HOFFMAN</v>
      </c>
      <c r="C33" s="2" t="s">
        <v>15</v>
      </c>
      <c r="D33" s="2" t="s">
        <v>37</v>
      </c>
      <c r="E33" s="3">
        <v>39937</v>
      </c>
      <c r="F33" s="4" t="str">
        <f t="shared" ca="1" si="1"/>
        <v>13 Yrs</v>
      </c>
      <c r="G33" s="2" t="s">
        <v>355</v>
      </c>
      <c r="H33" s="2" t="s">
        <v>357</v>
      </c>
      <c r="I33" s="2">
        <v>22</v>
      </c>
      <c r="J33" s="2">
        <v>50</v>
      </c>
      <c r="K33" s="2">
        <v>47</v>
      </c>
      <c r="L33" s="2">
        <v>45</v>
      </c>
      <c r="M33" s="4">
        <f t="shared" si="2"/>
        <v>164</v>
      </c>
      <c r="N33" s="15">
        <f t="shared" si="3"/>
        <v>0.41</v>
      </c>
      <c r="O33" s="9" t="str">
        <v>E8</v>
      </c>
      <c r="P33" s="16" t="str">
        <f t="shared" si="4"/>
        <v>PROMOTED</v>
      </c>
    </row>
    <row r="34" spans="1:16" ht="18" customHeight="1" x14ac:dyDescent="0.25">
      <c r="A34" s="2">
        <v>26</v>
      </c>
      <c r="B34" s="4" t="str">
        <f t="shared" si="0"/>
        <v>BRUCE STEWART</v>
      </c>
      <c r="C34" s="2" t="s">
        <v>114</v>
      </c>
      <c r="D34" s="2" t="s">
        <v>67</v>
      </c>
      <c r="E34" s="3">
        <v>40028</v>
      </c>
      <c r="F34" s="4" t="str">
        <f t="shared" ca="1" si="1"/>
        <v>13 Yrs</v>
      </c>
      <c r="G34" s="2" t="s">
        <v>354</v>
      </c>
      <c r="H34" s="2" t="s">
        <v>357</v>
      </c>
      <c r="I34" s="2">
        <v>67</v>
      </c>
      <c r="J34" s="2">
        <v>48</v>
      </c>
      <c r="K34" s="2">
        <v>77</v>
      </c>
      <c r="L34" s="2">
        <v>79</v>
      </c>
      <c r="M34" s="4">
        <f t="shared" si="2"/>
        <v>271</v>
      </c>
      <c r="N34" s="15">
        <f t="shared" si="3"/>
        <v>0.67749999999999999</v>
      </c>
      <c r="O34" s="9" t="str">
        <v>C4</v>
      </c>
      <c r="P34" s="16" t="str">
        <f t="shared" si="4"/>
        <v>PROMOTED</v>
      </c>
    </row>
    <row r="35" spans="1:16" ht="18" customHeight="1" x14ac:dyDescent="0.25">
      <c r="A35" s="2">
        <v>27</v>
      </c>
      <c r="B35" s="4" t="str">
        <f t="shared" si="0"/>
        <v>CAROL TRIGGS</v>
      </c>
      <c r="C35" s="2" t="s">
        <v>247</v>
      </c>
      <c r="D35" s="2" t="s">
        <v>327</v>
      </c>
      <c r="E35" s="3">
        <v>39175</v>
      </c>
      <c r="F35" s="4" t="str">
        <f t="shared" ca="1" si="1"/>
        <v>16 Yrs</v>
      </c>
      <c r="G35" s="2" t="s">
        <v>354</v>
      </c>
      <c r="H35" s="2" t="s">
        <v>357</v>
      </c>
      <c r="I35" s="2">
        <v>19</v>
      </c>
      <c r="J35" s="2">
        <v>46</v>
      </c>
      <c r="K35" s="2">
        <v>25</v>
      </c>
      <c r="L35" s="2">
        <v>13</v>
      </c>
      <c r="M35" s="4">
        <f t="shared" si="2"/>
        <v>103</v>
      </c>
      <c r="N35" s="15">
        <f t="shared" si="3"/>
        <v>0.25750000000000001</v>
      </c>
      <c r="O35" s="9" t="str">
        <v>F9</v>
      </c>
      <c r="P35" s="16" t="str">
        <f t="shared" si="4"/>
        <v>REPEAT</v>
      </c>
    </row>
    <row r="36" spans="1:16" ht="18" customHeight="1" x14ac:dyDescent="0.25">
      <c r="A36" s="2">
        <v>28</v>
      </c>
      <c r="B36" s="4" t="str">
        <f t="shared" si="0"/>
        <v>CASSANDRA BRANDOW</v>
      </c>
      <c r="C36" s="2" t="s">
        <v>110</v>
      </c>
      <c r="D36" s="2" t="s">
        <v>183</v>
      </c>
      <c r="E36" s="3">
        <v>38933</v>
      </c>
      <c r="F36" s="4" t="str">
        <f t="shared" ca="1" si="1"/>
        <v>16 Yrs</v>
      </c>
      <c r="G36" s="2" t="s">
        <v>355</v>
      </c>
      <c r="H36" s="2" t="s">
        <v>357</v>
      </c>
      <c r="I36" s="2">
        <v>20</v>
      </c>
      <c r="J36" s="2">
        <v>32</v>
      </c>
      <c r="K36" s="2">
        <v>36</v>
      </c>
      <c r="L36" s="2">
        <v>46</v>
      </c>
      <c r="M36" s="4">
        <f t="shared" si="2"/>
        <v>134</v>
      </c>
      <c r="N36" s="15">
        <f t="shared" si="3"/>
        <v>0.33500000000000002</v>
      </c>
      <c r="O36" s="9" t="str">
        <v>F9</v>
      </c>
      <c r="P36" s="16" t="str">
        <f t="shared" si="4"/>
        <v>REPEAT</v>
      </c>
    </row>
    <row r="37" spans="1:16" ht="18" customHeight="1" x14ac:dyDescent="0.25">
      <c r="A37" s="2">
        <v>29</v>
      </c>
      <c r="B37" s="4" t="str">
        <f t="shared" si="0"/>
        <v>CATHY HWANG</v>
      </c>
      <c r="C37" s="2" t="s">
        <v>227</v>
      </c>
      <c r="D37" s="2" t="s">
        <v>307</v>
      </c>
      <c r="E37" s="3">
        <v>39205</v>
      </c>
      <c r="F37" s="4" t="str">
        <f t="shared" ca="1" si="1"/>
        <v>16 Yrs</v>
      </c>
      <c r="G37" s="2" t="s">
        <v>355</v>
      </c>
      <c r="H37" s="2" t="s">
        <v>357</v>
      </c>
      <c r="I37" s="2">
        <v>77</v>
      </c>
      <c r="J37" s="2">
        <v>69</v>
      </c>
      <c r="K37" s="2">
        <v>72</v>
      </c>
      <c r="L37" s="2">
        <v>76</v>
      </c>
      <c r="M37" s="4">
        <f t="shared" si="2"/>
        <v>294</v>
      </c>
      <c r="N37" s="15">
        <f t="shared" si="3"/>
        <v>0.73499999999999999</v>
      </c>
      <c r="O37" s="9" t="str">
        <v>B3</v>
      </c>
      <c r="P37" s="16" t="str">
        <f t="shared" si="4"/>
        <v>PROMOTED</v>
      </c>
    </row>
    <row r="38" spans="1:16" ht="18" customHeight="1" x14ac:dyDescent="0.25">
      <c r="A38" s="2">
        <v>30</v>
      </c>
      <c r="B38" s="4" t="str">
        <f t="shared" si="0"/>
        <v>CHAD SIEVERT</v>
      </c>
      <c r="C38" s="2" t="s">
        <v>101</v>
      </c>
      <c r="D38" s="2" t="s">
        <v>173</v>
      </c>
      <c r="E38" s="3">
        <v>39937</v>
      </c>
      <c r="F38" s="4" t="str">
        <f t="shared" ca="1" si="1"/>
        <v>13 Yrs</v>
      </c>
      <c r="G38" s="2" t="s">
        <v>355</v>
      </c>
      <c r="H38" s="2" t="s">
        <v>356</v>
      </c>
      <c r="I38" s="2">
        <v>35</v>
      </c>
      <c r="J38" s="2">
        <v>31</v>
      </c>
      <c r="K38" s="2">
        <v>75</v>
      </c>
      <c r="L38" s="2">
        <v>59</v>
      </c>
      <c r="M38" s="4">
        <f t="shared" si="2"/>
        <v>200</v>
      </c>
      <c r="N38" s="15">
        <f t="shared" si="3"/>
        <v>0.5</v>
      </c>
      <c r="O38" s="9" t="str">
        <v>C6</v>
      </c>
      <c r="P38" s="16" t="str">
        <f t="shared" si="4"/>
        <v>PROMOTED</v>
      </c>
    </row>
    <row r="39" spans="1:16" ht="18" customHeight="1" x14ac:dyDescent="0.25">
      <c r="A39" s="2">
        <v>31</v>
      </c>
      <c r="B39" s="4" t="str">
        <f t="shared" si="0"/>
        <v>CHARLOTTE MELTON</v>
      </c>
      <c r="C39" s="2" t="s">
        <v>192</v>
      </c>
      <c r="D39" s="2" t="s">
        <v>266</v>
      </c>
      <c r="E39" s="3">
        <v>39541</v>
      </c>
      <c r="F39" s="4" t="str">
        <f t="shared" ca="1" si="1"/>
        <v>15 Yrs</v>
      </c>
      <c r="G39" s="2" t="s">
        <v>354</v>
      </c>
      <c r="H39" s="2" t="s">
        <v>357</v>
      </c>
      <c r="I39" s="2">
        <v>67</v>
      </c>
      <c r="J39" s="2">
        <v>19</v>
      </c>
      <c r="K39" s="2">
        <v>45</v>
      </c>
      <c r="L39" s="2">
        <v>84</v>
      </c>
      <c r="M39" s="4">
        <f t="shared" si="2"/>
        <v>215</v>
      </c>
      <c r="N39" s="15">
        <f t="shared" si="3"/>
        <v>0.53749999999999998</v>
      </c>
      <c r="O39" s="9" t="str">
        <v>C6</v>
      </c>
      <c r="P39" s="16" t="str">
        <f t="shared" si="4"/>
        <v>PROMOTED</v>
      </c>
    </row>
    <row r="40" spans="1:16" ht="18" customHeight="1" x14ac:dyDescent="0.25">
      <c r="A40" s="2">
        <v>32</v>
      </c>
      <c r="B40" s="4" t="str">
        <f t="shared" si="0"/>
        <v>CHRISTINA DEMOSS</v>
      </c>
      <c r="C40" s="2" t="s">
        <v>207</v>
      </c>
      <c r="D40" s="2" t="s">
        <v>281</v>
      </c>
      <c r="E40" s="3">
        <v>39175</v>
      </c>
      <c r="F40" s="4" t="str">
        <f t="shared" ca="1" si="1"/>
        <v>16 Yrs</v>
      </c>
      <c r="G40" s="2" t="s">
        <v>355</v>
      </c>
      <c r="H40" s="2" t="s">
        <v>357</v>
      </c>
      <c r="I40" s="2">
        <v>21</v>
      </c>
      <c r="J40" s="2">
        <v>19</v>
      </c>
      <c r="K40" s="2">
        <v>71</v>
      </c>
      <c r="L40" s="2">
        <v>50</v>
      </c>
      <c r="M40" s="4">
        <f t="shared" si="2"/>
        <v>161</v>
      </c>
      <c r="N40" s="15">
        <f t="shared" si="3"/>
        <v>0.40250000000000002</v>
      </c>
      <c r="O40" s="9" t="str">
        <v>E8</v>
      </c>
      <c r="P40" s="16" t="str">
        <f t="shared" si="4"/>
        <v>PROMOTED</v>
      </c>
    </row>
    <row r="41" spans="1:16" ht="18" customHeight="1" x14ac:dyDescent="0.25">
      <c r="A41" s="2">
        <v>33</v>
      </c>
      <c r="B41" s="4" t="str">
        <f t="shared" ref="B41:B72" si="5">UPPER(_xlfn.TEXTJOIN(" ",TRUE,C41,D41))</f>
        <v>CHRISTOPHER SCHILD</v>
      </c>
      <c r="C41" s="2" t="s">
        <v>70</v>
      </c>
      <c r="D41" s="2" t="s">
        <v>133</v>
      </c>
      <c r="E41" s="3">
        <v>38963</v>
      </c>
      <c r="F41" s="4" t="str">
        <f t="shared" ref="F41:F72" ca="1" si="6">TEXT(TODAY()-E41,"YY") &amp; " Yrs"</f>
        <v>16 Yrs</v>
      </c>
      <c r="G41" s="2" t="s">
        <v>354</v>
      </c>
      <c r="H41" s="2" t="s">
        <v>356</v>
      </c>
      <c r="I41" s="2">
        <v>56</v>
      </c>
      <c r="J41" s="2">
        <v>49</v>
      </c>
      <c r="K41" s="2">
        <v>85</v>
      </c>
      <c r="L41" s="2">
        <v>60</v>
      </c>
      <c r="M41" s="4">
        <f t="shared" si="2"/>
        <v>250</v>
      </c>
      <c r="N41" s="15">
        <f t="shared" si="3"/>
        <v>0.625</v>
      </c>
      <c r="O41" s="9" t="str">
        <v>C5</v>
      </c>
      <c r="P41" s="16" t="str">
        <f t="shared" si="4"/>
        <v>PROMOTED</v>
      </c>
    </row>
    <row r="42" spans="1:16" ht="18" customHeight="1" x14ac:dyDescent="0.25">
      <c r="A42" s="2">
        <v>34</v>
      </c>
      <c r="B42" s="4" t="str">
        <f t="shared" si="5"/>
        <v>CHRISTY BRITTAIN</v>
      </c>
      <c r="C42" s="2" t="s">
        <v>243</v>
      </c>
      <c r="D42" s="2" t="s">
        <v>322</v>
      </c>
      <c r="E42" s="3">
        <v>39086</v>
      </c>
      <c r="F42" s="4" t="str">
        <f t="shared" ca="1" si="6"/>
        <v>16 Yrs</v>
      </c>
      <c r="G42" s="2" t="s">
        <v>354</v>
      </c>
      <c r="H42" s="2" t="s">
        <v>357</v>
      </c>
      <c r="I42" s="2">
        <v>68</v>
      </c>
      <c r="J42" s="2">
        <v>13</v>
      </c>
      <c r="K42" s="2">
        <v>58</v>
      </c>
      <c r="L42" s="2">
        <v>49</v>
      </c>
      <c r="M42" s="4">
        <f t="shared" si="2"/>
        <v>188</v>
      </c>
      <c r="N42" s="15">
        <f t="shared" si="3"/>
        <v>0.47</v>
      </c>
      <c r="O42" s="9" t="str">
        <v>D7</v>
      </c>
      <c r="P42" s="16" t="str">
        <f t="shared" si="4"/>
        <v>PROMOTED</v>
      </c>
    </row>
    <row r="43" spans="1:16" ht="18" customHeight="1" x14ac:dyDescent="0.25">
      <c r="A43" s="2">
        <v>35</v>
      </c>
      <c r="B43" s="4" t="str">
        <f t="shared" si="5"/>
        <v>CLAIRE GUTE</v>
      </c>
      <c r="C43" s="2" t="s">
        <v>12</v>
      </c>
      <c r="D43" s="2" t="s">
        <v>34</v>
      </c>
      <c r="E43" s="3">
        <v>39086</v>
      </c>
      <c r="F43" s="4" t="str">
        <f t="shared" ca="1" si="6"/>
        <v>16 Yrs</v>
      </c>
      <c r="G43" s="2" t="s">
        <v>354</v>
      </c>
      <c r="H43" s="2" t="s">
        <v>356</v>
      </c>
      <c r="I43" s="2">
        <v>13</v>
      </c>
      <c r="J43" s="2">
        <v>46</v>
      </c>
      <c r="K43" s="2">
        <v>83</v>
      </c>
      <c r="L43" s="2">
        <v>23</v>
      </c>
      <c r="M43" s="4">
        <f t="shared" si="2"/>
        <v>165</v>
      </c>
      <c r="N43" s="15">
        <f t="shared" si="3"/>
        <v>0.41249999999999998</v>
      </c>
      <c r="O43" s="9" t="str">
        <v>E8</v>
      </c>
      <c r="P43" s="16" t="str">
        <f t="shared" si="4"/>
        <v>PROMOTED</v>
      </c>
    </row>
    <row r="44" spans="1:16" ht="18" customHeight="1" x14ac:dyDescent="0.25">
      <c r="A44" s="2">
        <v>36</v>
      </c>
      <c r="B44" s="4" t="str">
        <f t="shared" si="5"/>
        <v>CLAY LUDTKE</v>
      </c>
      <c r="C44" s="2" t="s">
        <v>80</v>
      </c>
      <c r="D44" s="2" t="s">
        <v>148</v>
      </c>
      <c r="E44" s="3">
        <v>39937</v>
      </c>
      <c r="F44" s="4" t="str">
        <f t="shared" ca="1" si="6"/>
        <v>13 Yrs</v>
      </c>
      <c r="G44" s="2" t="s">
        <v>354</v>
      </c>
      <c r="H44" s="2" t="s">
        <v>357</v>
      </c>
      <c r="I44" s="2">
        <v>10</v>
      </c>
      <c r="J44" s="2">
        <v>37</v>
      </c>
      <c r="K44" s="2">
        <v>67</v>
      </c>
      <c r="L44" s="2">
        <v>67</v>
      </c>
      <c r="M44" s="4">
        <f t="shared" si="2"/>
        <v>181</v>
      </c>
      <c r="N44" s="15">
        <f t="shared" si="3"/>
        <v>0.45250000000000001</v>
      </c>
      <c r="O44" s="9" t="str">
        <v>D7</v>
      </c>
      <c r="P44" s="16" t="str">
        <f t="shared" si="4"/>
        <v>PROMOTED</v>
      </c>
    </row>
    <row r="45" spans="1:16" ht="18" customHeight="1" x14ac:dyDescent="0.25">
      <c r="A45" s="2">
        <v>37</v>
      </c>
      <c r="B45" s="4" t="str">
        <f t="shared" si="5"/>
        <v>COREY CATLETT</v>
      </c>
      <c r="C45" s="2" t="s">
        <v>248</v>
      </c>
      <c r="D45" s="2" t="s">
        <v>328</v>
      </c>
      <c r="E45" s="3">
        <v>39541</v>
      </c>
      <c r="F45" s="4" t="str">
        <f t="shared" ca="1" si="6"/>
        <v>15 Yrs</v>
      </c>
      <c r="G45" s="2" t="s">
        <v>355</v>
      </c>
      <c r="H45" s="2" t="s">
        <v>357</v>
      </c>
      <c r="I45" s="2">
        <v>72</v>
      </c>
      <c r="J45" s="2">
        <v>18</v>
      </c>
      <c r="K45" s="2">
        <v>20</v>
      </c>
      <c r="L45" s="2">
        <v>41</v>
      </c>
      <c r="M45" s="4">
        <f t="shared" si="2"/>
        <v>151</v>
      </c>
      <c r="N45" s="15">
        <f t="shared" si="3"/>
        <v>0.3775</v>
      </c>
      <c r="O45" s="9" t="str">
        <v>F9</v>
      </c>
      <c r="P45" s="16" t="str">
        <f t="shared" si="4"/>
        <v>REPEAT</v>
      </c>
    </row>
    <row r="46" spans="1:16" ht="18" customHeight="1" x14ac:dyDescent="0.25">
      <c r="A46" s="2">
        <v>38</v>
      </c>
      <c r="B46" s="4" t="str">
        <f t="shared" si="5"/>
        <v>CRAIG CARROLL</v>
      </c>
      <c r="C46" s="2" t="s">
        <v>220</v>
      </c>
      <c r="D46" s="2" t="s">
        <v>298</v>
      </c>
      <c r="E46" s="3">
        <v>39175</v>
      </c>
      <c r="F46" s="4" t="str">
        <f t="shared" ca="1" si="6"/>
        <v>16 Yrs</v>
      </c>
      <c r="G46" s="2" t="s">
        <v>355</v>
      </c>
      <c r="H46" s="2" t="s">
        <v>357</v>
      </c>
      <c r="I46" s="2">
        <v>56</v>
      </c>
      <c r="J46" s="2">
        <v>70</v>
      </c>
      <c r="K46" s="2">
        <v>31</v>
      </c>
      <c r="L46" s="2">
        <v>36</v>
      </c>
      <c r="M46" s="4">
        <f t="shared" si="2"/>
        <v>193</v>
      </c>
      <c r="N46" s="15">
        <f t="shared" si="3"/>
        <v>0.48249999999999998</v>
      </c>
      <c r="O46" s="9" t="str">
        <v>D7</v>
      </c>
      <c r="P46" s="16" t="str">
        <f t="shared" si="4"/>
        <v>PROMOTED</v>
      </c>
    </row>
    <row r="47" spans="1:16" ht="18" customHeight="1" x14ac:dyDescent="0.25">
      <c r="A47" s="2">
        <v>39</v>
      </c>
      <c r="B47" s="4" t="str">
        <f t="shared" si="5"/>
        <v>CYNTHIA DELANEY</v>
      </c>
      <c r="C47" s="2" t="s">
        <v>79</v>
      </c>
      <c r="D47" s="2" t="s">
        <v>291</v>
      </c>
      <c r="E47" s="3">
        <v>39937</v>
      </c>
      <c r="F47" s="4" t="str">
        <f t="shared" ca="1" si="6"/>
        <v>13 Yrs</v>
      </c>
      <c r="G47" s="2" t="s">
        <v>354</v>
      </c>
      <c r="H47" s="2" t="s">
        <v>357</v>
      </c>
      <c r="I47" s="2">
        <v>69</v>
      </c>
      <c r="J47" s="2">
        <v>58</v>
      </c>
      <c r="K47" s="2">
        <v>76</v>
      </c>
      <c r="L47" s="2">
        <v>66</v>
      </c>
      <c r="M47" s="4">
        <f t="shared" si="2"/>
        <v>269</v>
      </c>
      <c r="N47" s="15">
        <f t="shared" si="3"/>
        <v>0.67249999999999999</v>
      </c>
      <c r="O47" s="9" t="str">
        <v>C4</v>
      </c>
      <c r="P47" s="16" t="str">
        <f t="shared" si="4"/>
        <v>PROMOTED</v>
      </c>
    </row>
    <row r="48" spans="1:16" ht="18" customHeight="1" x14ac:dyDescent="0.25">
      <c r="A48" s="2">
        <v>40</v>
      </c>
      <c r="B48" s="4" t="str">
        <f t="shared" si="5"/>
        <v>CYNTHIA VOLTZ</v>
      </c>
      <c r="C48" s="2" t="s">
        <v>79</v>
      </c>
      <c r="D48" s="2" t="s">
        <v>147</v>
      </c>
      <c r="E48" s="3">
        <v>39205</v>
      </c>
      <c r="F48" s="4" t="str">
        <f t="shared" ca="1" si="6"/>
        <v>16 Yrs</v>
      </c>
      <c r="G48" s="2" t="s">
        <v>354</v>
      </c>
      <c r="H48" s="2" t="s">
        <v>356</v>
      </c>
      <c r="I48" s="2">
        <v>55</v>
      </c>
      <c r="J48" s="2">
        <v>58</v>
      </c>
      <c r="K48" s="2">
        <v>73</v>
      </c>
      <c r="L48" s="2">
        <v>51</v>
      </c>
      <c r="M48" s="4">
        <f t="shared" si="2"/>
        <v>237</v>
      </c>
      <c r="N48" s="15">
        <f t="shared" si="3"/>
        <v>0.59250000000000003</v>
      </c>
      <c r="O48" s="9" t="str">
        <v>C6</v>
      </c>
      <c r="P48" s="16" t="str">
        <f t="shared" si="4"/>
        <v>PROMOTED</v>
      </c>
    </row>
    <row r="49" spans="1:16" ht="18" customHeight="1" x14ac:dyDescent="0.25">
      <c r="A49" s="2">
        <v>41</v>
      </c>
      <c r="B49" s="4" t="str">
        <f t="shared" si="5"/>
        <v>DARREN POWERS</v>
      </c>
      <c r="C49" s="2" t="s">
        <v>58</v>
      </c>
      <c r="D49" s="2" t="s">
        <v>120</v>
      </c>
      <c r="E49" s="3">
        <v>39175</v>
      </c>
      <c r="F49" s="4" t="str">
        <f t="shared" ca="1" si="6"/>
        <v>16 Yrs</v>
      </c>
      <c r="G49" s="2" t="s">
        <v>354</v>
      </c>
      <c r="H49" s="2" t="s">
        <v>356</v>
      </c>
      <c r="I49" s="2">
        <v>77</v>
      </c>
      <c r="J49" s="2">
        <v>75</v>
      </c>
      <c r="K49" s="2">
        <v>66</v>
      </c>
      <c r="L49" s="2">
        <v>64</v>
      </c>
      <c r="M49" s="4">
        <f t="shared" si="2"/>
        <v>282</v>
      </c>
      <c r="N49" s="15">
        <f t="shared" si="3"/>
        <v>0.70499999999999996</v>
      </c>
      <c r="O49" s="9" t="str">
        <v>B3</v>
      </c>
      <c r="P49" s="16" t="str">
        <f t="shared" si="4"/>
        <v>PROMOTED</v>
      </c>
    </row>
    <row r="50" spans="1:16" ht="18" customHeight="1" x14ac:dyDescent="0.25">
      <c r="A50" s="2">
        <v>42</v>
      </c>
      <c r="B50" s="4" t="str">
        <f t="shared" si="5"/>
        <v>DARRIN HUFF</v>
      </c>
      <c r="C50" s="2" t="s">
        <v>13</v>
      </c>
      <c r="D50" s="2" t="s">
        <v>35</v>
      </c>
      <c r="E50" s="3">
        <v>39603</v>
      </c>
      <c r="F50" s="4" t="str">
        <f t="shared" ca="1" si="6"/>
        <v>14 Yrs</v>
      </c>
      <c r="G50" s="2" t="s">
        <v>354</v>
      </c>
      <c r="H50" s="2" t="s">
        <v>357</v>
      </c>
      <c r="I50" s="2">
        <v>10</v>
      </c>
      <c r="J50" s="2">
        <v>56</v>
      </c>
      <c r="K50" s="2">
        <v>85</v>
      </c>
      <c r="L50" s="2">
        <v>29</v>
      </c>
      <c r="M50" s="4">
        <f t="shared" si="2"/>
        <v>180</v>
      </c>
      <c r="N50" s="15">
        <f t="shared" si="3"/>
        <v>0.45</v>
      </c>
      <c r="O50" s="9" t="str">
        <v>D7</v>
      </c>
      <c r="P50" s="16" t="str">
        <f t="shared" si="4"/>
        <v>PROMOTED</v>
      </c>
    </row>
    <row r="51" spans="1:16" ht="18" customHeight="1" x14ac:dyDescent="0.25">
      <c r="A51" s="2">
        <v>43</v>
      </c>
      <c r="B51" s="4" t="str">
        <f t="shared" si="5"/>
        <v>DAVE BROOKS</v>
      </c>
      <c r="C51" s="2" t="s">
        <v>82</v>
      </c>
      <c r="D51" s="2" t="s">
        <v>167</v>
      </c>
      <c r="E51" s="3">
        <v>38933</v>
      </c>
      <c r="F51" s="4" t="str">
        <f t="shared" ca="1" si="6"/>
        <v>16 Yrs</v>
      </c>
      <c r="G51" s="2" t="s">
        <v>354</v>
      </c>
      <c r="H51" s="2" t="s">
        <v>356</v>
      </c>
      <c r="I51" s="2">
        <v>56</v>
      </c>
      <c r="J51" s="2">
        <v>16</v>
      </c>
      <c r="K51" s="2">
        <v>41</v>
      </c>
      <c r="L51" s="2">
        <v>63</v>
      </c>
      <c r="M51" s="4">
        <f t="shared" si="2"/>
        <v>176</v>
      </c>
      <c r="N51" s="15">
        <f t="shared" si="3"/>
        <v>0.44</v>
      </c>
      <c r="O51" s="9" t="str">
        <v>E8</v>
      </c>
      <c r="P51" s="16" t="str">
        <f t="shared" si="4"/>
        <v>PROMOTED</v>
      </c>
    </row>
    <row r="52" spans="1:16" ht="18" customHeight="1" x14ac:dyDescent="0.25">
      <c r="A52" s="2">
        <v>44</v>
      </c>
      <c r="B52" s="4" t="str">
        <f t="shared" si="5"/>
        <v>DAVE KIPP</v>
      </c>
      <c r="C52" s="2" t="s">
        <v>82</v>
      </c>
      <c r="D52" s="2" t="s">
        <v>150</v>
      </c>
      <c r="E52" s="3">
        <v>38933</v>
      </c>
      <c r="F52" s="4" t="str">
        <f t="shared" ca="1" si="6"/>
        <v>16 Yrs</v>
      </c>
      <c r="G52" s="2" t="s">
        <v>355</v>
      </c>
      <c r="H52" s="2" t="s">
        <v>356</v>
      </c>
      <c r="I52" s="2">
        <v>41</v>
      </c>
      <c r="J52" s="2">
        <v>67</v>
      </c>
      <c r="K52" s="2">
        <v>41</v>
      </c>
      <c r="L52" s="2">
        <v>46</v>
      </c>
      <c r="M52" s="4">
        <f t="shared" si="2"/>
        <v>195</v>
      </c>
      <c r="N52" s="15">
        <f t="shared" si="3"/>
        <v>0.48749999999999999</v>
      </c>
      <c r="O52" s="9" t="str">
        <v>D7</v>
      </c>
      <c r="P52" s="16" t="str">
        <f t="shared" si="4"/>
        <v>PROMOTED</v>
      </c>
    </row>
    <row r="53" spans="1:16" ht="18" customHeight="1" x14ac:dyDescent="0.25">
      <c r="A53" s="2">
        <v>45</v>
      </c>
      <c r="B53" s="4" t="str">
        <f t="shared" si="5"/>
        <v>DAVID KENDRICK</v>
      </c>
      <c r="C53" s="2" t="s">
        <v>104</v>
      </c>
      <c r="D53" s="2" t="s">
        <v>176</v>
      </c>
      <c r="E53" s="3">
        <v>39847</v>
      </c>
      <c r="F53" s="4" t="str">
        <f t="shared" ca="1" si="6"/>
        <v>14 Yrs</v>
      </c>
      <c r="G53" s="2" t="s">
        <v>354</v>
      </c>
      <c r="H53" s="2" t="s">
        <v>356</v>
      </c>
      <c r="I53" s="2">
        <v>78</v>
      </c>
      <c r="J53" s="2">
        <v>46</v>
      </c>
      <c r="K53" s="2">
        <v>32</v>
      </c>
      <c r="L53" s="2">
        <v>62</v>
      </c>
      <c r="M53" s="4">
        <f t="shared" si="2"/>
        <v>218</v>
      </c>
      <c r="N53" s="15">
        <f t="shared" si="3"/>
        <v>0.54500000000000004</v>
      </c>
      <c r="O53" s="9" t="str">
        <v>C6</v>
      </c>
      <c r="P53" s="16" t="str">
        <f t="shared" si="4"/>
        <v>PROMOTED</v>
      </c>
    </row>
    <row r="54" spans="1:16" ht="18" customHeight="1" x14ac:dyDescent="0.25">
      <c r="A54" s="2">
        <v>46</v>
      </c>
      <c r="B54" s="4" t="str">
        <f t="shared" si="5"/>
        <v>DENNIS KANE</v>
      </c>
      <c r="C54" s="2" t="s">
        <v>198</v>
      </c>
      <c r="D54" s="2" t="s">
        <v>347</v>
      </c>
      <c r="E54" s="3">
        <v>39541</v>
      </c>
      <c r="F54" s="4" t="str">
        <f t="shared" ca="1" si="6"/>
        <v>15 Yrs</v>
      </c>
      <c r="G54" s="2" t="s">
        <v>354</v>
      </c>
      <c r="H54" s="2" t="s">
        <v>357</v>
      </c>
      <c r="I54" s="2">
        <v>38</v>
      </c>
      <c r="J54" s="2">
        <v>11</v>
      </c>
      <c r="K54" s="2">
        <v>54</v>
      </c>
      <c r="L54" s="2">
        <v>65</v>
      </c>
      <c r="M54" s="4">
        <f t="shared" si="2"/>
        <v>168</v>
      </c>
      <c r="N54" s="15">
        <f t="shared" si="3"/>
        <v>0.42</v>
      </c>
      <c r="O54" s="9" t="str">
        <v>E8</v>
      </c>
      <c r="P54" s="16" t="str">
        <f t="shared" si="4"/>
        <v>PROMOTED</v>
      </c>
    </row>
    <row r="55" spans="1:16" ht="18" customHeight="1" x14ac:dyDescent="0.25">
      <c r="A55" s="2">
        <v>47</v>
      </c>
      <c r="B55" s="4" t="str">
        <f t="shared" si="5"/>
        <v>DENNIS PARDUE</v>
      </c>
      <c r="C55" s="2" t="s">
        <v>198</v>
      </c>
      <c r="D55" s="2" t="s">
        <v>273</v>
      </c>
      <c r="E55" s="3">
        <v>38720</v>
      </c>
      <c r="F55" s="4" t="str">
        <f t="shared" ca="1" si="6"/>
        <v>17 Yrs</v>
      </c>
      <c r="G55" s="2" t="s">
        <v>355</v>
      </c>
      <c r="H55" s="2" t="s">
        <v>357</v>
      </c>
      <c r="I55" s="2">
        <v>32</v>
      </c>
      <c r="J55" s="2">
        <v>61</v>
      </c>
      <c r="K55" s="2">
        <v>85</v>
      </c>
      <c r="L55" s="2">
        <v>56</v>
      </c>
      <c r="M55" s="4">
        <f t="shared" si="2"/>
        <v>234</v>
      </c>
      <c r="N55" s="15">
        <f t="shared" si="3"/>
        <v>0.58499999999999996</v>
      </c>
      <c r="O55" s="9" t="str">
        <v>C6</v>
      </c>
      <c r="P55" s="16" t="str">
        <f t="shared" si="4"/>
        <v>PROMOTED</v>
      </c>
    </row>
    <row r="56" spans="1:16" ht="18" customHeight="1" x14ac:dyDescent="0.25">
      <c r="A56" s="2">
        <v>48</v>
      </c>
      <c r="B56" s="4" t="str">
        <f t="shared" si="5"/>
        <v>DENNY BLANTON</v>
      </c>
      <c r="C56" s="2" t="s">
        <v>264</v>
      </c>
      <c r="D56" s="2" t="s">
        <v>349</v>
      </c>
      <c r="E56" s="3">
        <v>38720</v>
      </c>
      <c r="F56" s="4" t="str">
        <f t="shared" ca="1" si="6"/>
        <v>17 Yrs</v>
      </c>
      <c r="G56" s="2" t="s">
        <v>354</v>
      </c>
      <c r="H56" s="2" t="s">
        <v>357</v>
      </c>
      <c r="I56" s="2">
        <v>13</v>
      </c>
      <c r="J56" s="2">
        <v>73</v>
      </c>
      <c r="K56" s="2">
        <v>45</v>
      </c>
      <c r="L56" s="2">
        <v>32</v>
      </c>
      <c r="M56" s="4">
        <f t="shared" si="2"/>
        <v>163</v>
      </c>
      <c r="N56" s="15">
        <f t="shared" si="3"/>
        <v>0.40749999999999997</v>
      </c>
      <c r="O56" s="9" t="str">
        <v>E8</v>
      </c>
      <c r="P56" s="16" t="str">
        <f t="shared" si="4"/>
        <v>PROMOTED</v>
      </c>
    </row>
    <row r="57" spans="1:16" ht="18" customHeight="1" x14ac:dyDescent="0.25">
      <c r="A57" s="2">
        <v>49</v>
      </c>
      <c r="B57" s="4" t="str">
        <f t="shared" si="5"/>
        <v>DIANNA ARNETT</v>
      </c>
      <c r="C57" s="2" t="s">
        <v>217</v>
      </c>
      <c r="D57" s="2" t="s">
        <v>294</v>
      </c>
      <c r="E57" s="3">
        <v>39632</v>
      </c>
      <c r="F57" s="4" t="str">
        <f t="shared" ca="1" si="6"/>
        <v>14 Yrs</v>
      </c>
      <c r="G57" s="2" t="s">
        <v>355</v>
      </c>
      <c r="H57" s="2" t="s">
        <v>357</v>
      </c>
      <c r="I57" s="2">
        <v>14</v>
      </c>
      <c r="J57" s="2">
        <v>32</v>
      </c>
      <c r="K57" s="2">
        <v>49</v>
      </c>
      <c r="L57" s="2">
        <v>17</v>
      </c>
      <c r="M57" s="4">
        <f t="shared" si="2"/>
        <v>112</v>
      </c>
      <c r="N57" s="15">
        <f t="shared" si="3"/>
        <v>0.28000000000000003</v>
      </c>
      <c r="O57" s="9" t="str">
        <v>F9</v>
      </c>
      <c r="P57" s="16" t="str">
        <f t="shared" si="4"/>
        <v>REPEAT</v>
      </c>
    </row>
    <row r="58" spans="1:16" ht="18" customHeight="1" x14ac:dyDescent="0.25">
      <c r="A58" s="2">
        <v>50</v>
      </c>
      <c r="B58" s="4" t="str">
        <f t="shared" si="5"/>
        <v>DOROTHY BADDERS</v>
      </c>
      <c r="C58" s="2" t="s">
        <v>89</v>
      </c>
      <c r="D58" s="2" t="s">
        <v>345</v>
      </c>
      <c r="E58" s="3">
        <v>39175</v>
      </c>
      <c r="F58" s="4" t="str">
        <f t="shared" ca="1" si="6"/>
        <v>16 Yrs</v>
      </c>
      <c r="G58" s="2" t="s">
        <v>354</v>
      </c>
      <c r="H58" s="2" t="s">
        <v>357</v>
      </c>
      <c r="I58" s="2">
        <v>66</v>
      </c>
      <c r="J58" s="2">
        <v>15</v>
      </c>
      <c r="K58" s="2">
        <v>66</v>
      </c>
      <c r="L58" s="2">
        <v>40</v>
      </c>
      <c r="M58" s="4">
        <f t="shared" si="2"/>
        <v>187</v>
      </c>
      <c r="N58" s="15">
        <f t="shared" si="3"/>
        <v>0.46750000000000003</v>
      </c>
      <c r="O58" s="9" t="str">
        <v>D7</v>
      </c>
      <c r="P58" s="16" t="str">
        <f t="shared" si="4"/>
        <v>PROMOTED</v>
      </c>
    </row>
    <row r="59" spans="1:16" ht="18" customHeight="1" x14ac:dyDescent="0.25">
      <c r="A59" s="2">
        <v>51</v>
      </c>
      <c r="B59" s="4" t="str">
        <f t="shared" si="5"/>
        <v>DOROTHY WARDLE</v>
      </c>
      <c r="C59" s="2" t="s">
        <v>89</v>
      </c>
      <c r="D59" s="2" t="s">
        <v>157</v>
      </c>
      <c r="E59" s="3">
        <v>39937</v>
      </c>
      <c r="F59" s="4" t="str">
        <f t="shared" ca="1" si="6"/>
        <v>13 Yrs</v>
      </c>
      <c r="G59" s="2" t="s">
        <v>355</v>
      </c>
      <c r="H59" s="2" t="s">
        <v>357</v>
      </c>
      <c r="I59" s="2">
        <v>45</v>
      </c>
      <c r="J59" s="2">
        <v>22</v>
      </c>
      <c r="K59" s="2">
        <v>75</v>
      </c>
      <c r="L59" s="2">
        <v>29</v>
      </c>
      <c r="M59" s="4">
        <f t="shared" si="2"/>
        <v>171</v>
      </c>
      <c r="N59" s="15">
        <f t="shared" si="3"/>
        <v>0.42749999999999999</v>
      </c>
      <c r="O59" s="9" t="str">
        <v>E8</v>
      </c>
      <c r="P59" s="16" t="str">
        <f t="shared" si="4"/>
        <v>PROMOTED</v>
      </c>
    </row>
    <row r="60" spans="1:16" ht="18" customHeight="1" x14ac:dyDescent="0.25">
      <c r="A60" s="2">
        <v>52</v>
      </c>
      <c r="B60" s="4" t="str">
        <f t="shared" si="5"/>
        <v>DUANE BENOIT</v>
      </c>
      <c r="C60" s="2" t="s">
        <v>68</v>
      </c>
      <c r="D60" s="2" t="s">
        <v>316</v>
      </c>
      <c r="E60" s="3">
        <v>39998</v>
      </c>
      <c r="F60" s="4" t="str">
        <f t="shared" ca="1" si="6"/>
        <v>13 Yrs</v>
      </c>
      <c r="G60" s="2" t="s">
        <v>354</v>
      </c>
      <c r="H60" s="2" t="s">
        <v>357</v>
      </c>
      <c r="I60" s="2">
        <v>73</v>
      </c>
      <c r="J60" s="2">
        <v>74</v>
      </c>
      <c r="K60" s="2">
        <v>55</v>
      </c>
      <c r="L60" s="2">
        <v>51</v>
      </c>
      <c r="M60" s="4">
        <f t="shared" si="2"/>
        <v>253</v>
      </c>
      <c r="N60" s="15">
        <f t="shared" si="3"/>
        <v>0.63249999999999995</v>
      </c>
      <c r="O60" s="9" t="str">
        <v>C5</v>
      </c>
      <c r="P60" s="16" t="str">
        <f t="shared" si="4"/>
        <v>PROMOTED</v>
      </c>
    </row>
    <row r="61" spans="1:16" ht="18" customHeight="1" x14ac:dyDescent="0.25">
      <c r="A61" s="2">
        <v>53</v>
      </c>
      <c r="B61" s="4" t="str">
        <f t="shared" si="5"/>
        <v>DUANE NOONAN</v>
      </c>
      <c r="C61" s="2" t="s">
        <v>68</v>
      </c>
      <c r="D61" s="2" t="s">
        <v>131</v>
      </c>
      <c r="E61" s="3">
        <v>39175</v>
      </c>
      <c r="F61" s="4" t="str">
        <f t="shared" ca="1" si="6"/>
        <v>16 Yrs</v>
      </c>
      <c r="G61" s="2" t="s">
        <v>354</v>
      </c>
      <c r="H61" s="2" t="s">
        <v>357</v>
      </c>
      <c r="I61" s="2">
        <v>31</v>
      </c>
      <c r="J61" s="2">
        <v>50</v>
      </c>
      <c r="K61" s="2">
        <v>22</v>
      </c>
      <c r="L61" s="2">
        <v>23</v>
      </c>
      <c r="M61" s="4">
        <f t="shared" si="2"/>
        <v>126</v>
      </c>
      <c r="N61" s="15">
        <f t="shared" si="3"/>
        <v>0.315</v>
      </c>
      <c r="O61" s="9" t="str">
        <v>F9</v>
      </c>
      <c r="P61" s="16" t="str">
        <f t="shared" si="4"/>
        <v>REPEAT</v>
      </c>
    </row>
    <row r="62" spans="1:16" ht="18" customHeight="1" x14ac:dyDescent="0.25">
      <c r="A62" s="2">
        <v>54</v>
      </c>
      <c r="B62" s="4" t="str">
        <f t="shared" si="5"/>
        <v>EDWARD HOOKS</v>
      </c>
      <c r="C62" s="2" t="s">
        <v>238</v>
      </c>
      <c r="D62" s="2" t="s">
        <v>318</v>
      </c>
      <c r="E62" s="3">
        <v>39847</v>
      </c>
      <c r="F62" s="4" t="str">
        <f t="shared" ca="1" si="6"/>
        <v>14 Yrs</v>
      </c>
      <c r="G62" s="2" t="s">
        <v>355</v>
      </c>
      <c r="H62" s="2" t="s">
        <v>357</v>
      </c>
      <c r="I62" s="2">
        <v>44</v>
      </c>
      <c r="J62" s="2">
        <v>58</v>
      </c>
      <c r="K62" s="2">
        <v>79</v>
      </c>
      <c r="L62" s="2">
        <v>32</v>
      </c>
      <c r="M62" s="4">
        <f t="shared" si="2"/>
        <v>213</v>
      </c>
      <c r="N62" s="15">
        <f t="shared" si="3"/>
        <v>0.53249999999999997</v>
      </c>
      <c r="O62" s="9" t="str">
        <v>C6</v>
      </c>
      <c r="P62" s="16" t="str">
        <f t="shared" si="4"/>
        <v>PROMOTED</v>
      </c>
    </row>
    <row r="63" spans="1:16" ht="18" customHeight="1" x14ac:dyDescent="0.25">
      <c r="A63" s="2">
        <v>55</v>
      </c>
      <c r="B63" s="4" t="str">
        <f t="shared" si="5"/>
        <v>ELPIDA RITTENBACH</v>
      </c>
      <c r="C63" s="2" t="s">
        <v>77</v>
      </c>
      <c r="D63" s="2" t="s">
        <v>141</v>
      </c>
      <c r="E63" s="3">
        <v>40028</v>
      </c>
      <c r="F63" s="4" t="str">
        <f t="shared" ca="1" si="6"/>
        <v>13 Yrs</v>
      </c>
      <c r="G63" s="2" t="s">
        <v>355</v>
      </c>
      <c r="H63" s="2" t="s">
        <v>356</v>
      </c>
      <c r="I63" s="2">
        <v>62</v>
      </c>
      <c r="J63" s="2">
        <v>12</v>
      </c>
      <c r="K63" s="2">
        <v>44</v>
      </c>
      <c r="L63" s="2">
        <v>68</v>
      </c>
      <c r="M63" s="4">
        <f t="shared" si="2"/>
        <v>186</v>
      </c>
      <c r="N63" s="15">
        <f t="shared" si="3"/>
        <v>0.46500000000000002</v>
      </c>
      <c r="O63" s="9" t="str">
        <v>D7</v>
      </c>
      <c r="P63" s="16" t="str">
        <f t="shared" si="4"/>
        <v>PROMOTED</v>
      </c>
    </row>
    <row r="64" spans="1:16" ht="18" customHeight="1" x14ac:dyDescent="0.25">
      <c r="A64" s="2">
        <v>56</v>
      </c>
      <c r="B64" s="4" t="str">
        <f t="shared" si="5"/>
        <v>EMILY BURNS</v>
      </c>
      <c r="C64" s="2" t="s">
        <v>24</v>
      </c>
      <c r="D64" s="2" t="s">
        <v>46</v>
      </c>
      <c r="E64" s="3">
        <v>39937</v>
      </c>
      <c r="F64" s="4" t="str">
        <f t="shared" ca="1" si="6"/>
        <v>13 Yrs</v>
      </c>
      <c r="G64" s="2" t="s">
        <v>355</v>
      </c>
      <c r="H64" s="2" t="s">
        <v>356</v>
      </c>
      <c r="I64" s="2">
        <v>25</v>
      </c>
      <c r="J64" s="2">
        <v>35</v>
      </c>
      <c r="K64" s="2">
        <v>71</v>
      </c>
      <c r="L64" s="2">
        <v>50</v>
      </c>
      <c r="M64" s="4">
        <f t="shared" si="2"/>
        <v>181</v>
      </c>
      <c r="N64" s="15">
        <f t="shared" si="3"/>
        <v>0.45250000000000001</v>
      </c>
      <c r="O64" s="9" t="str">
        <v>D7</v>
      </c>
      <c r="P64" s="16" t="str">
        <f t="shared" si="4"/>
        <v>PROMOTED</v>
      </c>
    </row>
    <row r="65" spans="1:16" ht="18" customHeight="1" x14ac:dyDescent="0.25">
      <c r="A65" s="2">
        <v>57</v>
      </c>
      <c r="B65" s="4" t="str">
        <f t="shared" si="5"/>
        <v>EMILY DUCICH</v>
      </c>
      <c r="C65" s="2" t="s">
        <v>24</v>
      </c>
      <c r="D65" s="2" t="s">
        <v>140</v>
      </c>
      <c r="E65" s="3">
        <v>39175</v>
      </c>
      <c r="F65" s="4" t="str">
        <f t="shared" ca="1" si="6"/>
        <v>16 Yrs</v>
      </c>
      <c r="G65" s="2" t="s">
        <v>355</v>
      </c>
      <c r="H65" s="2" t="s">
        <v>356</v>
      </c>
      <c r="I65" s="2">
        <v>76</v>
      </c>
      <c r="J65" s="2">
        <v>13</v>
      </c>
      <c r="K65" s="2">
        <v>22</v>
      </c>
      <c r="L65" s="2">
        <v>58</v>
      </c>
      <c r="M65" s="4">
        <f t="shared" si="2"/>
        <v>169</v>
      </c>
      <c r="N65" s="15">
        <f t="shared" si="3"/>
        <v>0.42249999999999999</v>
      </c>
      <c r="O65" s="9" t="str">
        <v>E8</v>
      </c>
      <c r="P65" s="16" t="str">
        <f t="shared" si="4"/>
        <v>PROMOTED</v>
      </c>
    </row>
    <row r="66" spans="1:16" ht="18" customHeight="1" x14ac:dyDescent="0.25">
      <c r="A66" s="2">
        <v>58</v>
      </c>
      <c r="B66" s="4" t="str">
        <f t="shared" si="5"/>
        <v>ERIC BARRETO</v>
      </c>
      <c r="C66" s="2" t="s">
        <v>25</v>
      </c>
      <c r="D66" s="2" t="s">
        <v>287</v>
      </c>
      <c r="E66" s="3">
        <v>39937</v>
      </c>
      <c r="F66" s="4" t="str">
        <f t="shared" ca="1" si="6"/>
        <v>13 Yrs</v>
      </c>
      <c r="G66" s="2" t="s">
        <v>354</v>
      </c>
      <c r="H66" s="2" t="s">
        <v>356</v>
      </c>
      <c r="I66" s="2">
        <v>86</v>
      </c>
      <c r="J66" s="2">
        <v>72</v>
      </c>
      <c r="K66" s="2">
        <v>12</v>
      </c>
      <c r="L66" s="2">
        <v>39</v>
      </c>
      <c r="M66" s="4">
        <f t="shared" si="2"/>
        <v>209</v>
      </c>
      <c r="N66" s="15">
        <f t="shared" si="3"/>
        <v>0.52249999999999996</v>
      </c>
      <c r="O66" s="9" t="str">
        <v>C6</v>
      </c>
      <c r="P66" s="16" t="str">
        <f t="shared" si="4"/>
        <v>PROMOTED</v>
      </c>
    </row>
    <row r="67" spans="1:16" ht="18" customHeight="1" x14ac:dyDescent="0.25">
      <c r="A67" s="2">
        <v>59</v>
      </c>
      <c r="B67" s="4" t="str">
        <f t="shared" si="5"/>
        <v>ERIC HOFFMANN</v>
      </c>
      <c r="C67" s="2" t="s">
        <v>25</v>
      </c>
      <c r="D67" s="2" t="s">
        <v>47</v>
      </c>
      <c r="E67" s="3">
        <v>39541</v>
      </c>
      <c r="F67" s="4" t="str">
        <f t="shared" ca="1" si="6"/>
        <v>15 Yrs</v>
      </c>
      <c r="G67" s="2" t="s">
        <v>355</v>
      </c>
      <c r="H67" s="2" t="s">
        <v>357</v>
      </c>
      <c r="I67" s="2">
        <v>32</v>
      </c>
      <c r="J67" s="2">
        <v>24</v>
      </c>
      <c r="K67" s="2">
        <v>16</v>
      </c>
      <c r="L67" s="2">
        <v>42</v>
      </c>
      <c r="M67" s="4">
        <f t="shared" si="2"/>
        <v>114</v>
      </c>
      <c r="N67" s="15">
        <f t="shared" si="3"/>
        <v>0.28499999999999998</v>
      </c>
      <c r="O67" s="9" t="str">
        <v>F9</v>
      </c>
      <c r="P67" s="16" t="str">
        <f t="shared" si="4"/>
        <v>REPEAT</v>
      </c>
    </row>
    <row r="68" spans="1:16" ht="18" customHeight="1" x14ac:dyDescent="0.25">
      <c r="A68" s="2">
        <v>60</v>
      </c>
      <c r="B68" s="4" t="str">
        <f t="shared" si="5"/>
        <v>ERIC MURDOCK</v>
      </c>
      <c r="C68" s="2" t="s">
        <v>25</v>
      </c>
      <c r="D68" s="2" t="s">
        <v>170</v>
      </c>
      <c r="E68" s="3">
        <v>39541</v>
      </c>
      <c r="F68" s="4" t="str">
        <f t="shared" ca="1" si="6"/>
        <v>15 Yrs</v>
      </c>
      <c r="G68" s="2" t="s">
        <v>355</v>
      </c>
      <c r="H68" s="2" t="s">
        <v>356</v>
      </c>
      <c r="I68" s="2">
        <v>58</v>
      </c>
      <c r="J68" s="2">
        <v>53</v>
      </c>
      <c r="K68" s="2">
        <v>68</v>
      </c>
      <c r="L68" s="2">
        <v>36</v>
      </c>
      <c r="M68" s="4">
        <f t="shared" si="2"/>
        <v>215</v>
      </c>
      <c r="N68" s="15">
        <f t="shared" si="3"/>
        <v>0.53749999999999998</v>
      </c>
      <c r="O68" s="9" t="str">
        <v>C6</v>
      </c>
      <c r="P68" s="16" t="str">
        <f t="shared" si="4"/>
        <v>PROMOTED</v>
      </c>
    </row>
    <row r="69" spans="1:16" ht="18" customHeight="1" x14ac:dyDescent="0.25">
      <c r="A69" s="2">
        <v>61</v>
      </c>
      <c r="B69" s="4" t="str">
        <f t="shared" si="5"/>
        <v>ERICA HACKNEY</v>
      </c>
      <c r="C69" s="2" t="s">
        <v>237</v>
      </c>
      <c r="D69" s="2" t="s">
        <v>317</v>
      </c>
      <c r="E69" s="3">
        <v>38720</v>
      </c>
      <c r="F69" s="4" t="str">
        <f t="shared" ca="1" si="6"/>
        <v>17 Yrs</v>
      </c>
      <c r="G69" s="2" t="s">
        <v>354</v>
      </c>
      <c r="H69" s="2" t="s">
        <v>357</v>
      </c>
      <c r="I69" s="2">
        <v>14</v>
      </c>
      <c r="J69" s="2">
        <v>44</v>
      </c>
      <c r="K69" s="2">
        <v>67</v>
      </c>
      <c r="L69" s="2">
        <v>74</v>
      </c>
      <c r="M69" s="4">
        <f t="shared" si="2"/>
        <v>199</v>
      </c>
      <c r="N69" s="15">
        <f t="shared" si="3"/>
        <v>0.4975</v>
      </c>
      <c r="O69" s="9" t="str">
        <v>D7</v>
      </c>
      <c r="P69" s="16" t="str">
        <f t="shared" si="4"/>
        <v>PROMOTED</v>
      </c>
    </row>
    <row r="70" spans="1:16" ht="18" customHeight="1" x14ac:dyDescent="0.25">
      <c r="A70" s="2">
        <v>62</v>
      </c>
      <c r="B70" s="4" t="str">
        <f t="shared" si="5"/>
        <v>ERIN SMITH</v>
      </c>
      <c r="C70" s="2" t="s">
        <v>32</v>
      </c>
      <c r="D70" s="2" t="s">
        <v>54</v>
      </c>
      <c r="E70" s="3">
        <v>39205</v>
      </c>
      <c r="F70" s="4" t="str">
        <f t="shared" ca="1" si="6"/>
        <v>16 Yrs</v>
      </c>
      <c r="G70" s="2" t="s">
        <v>354</v>
      </c>
      <c r="H70" s="2" t="s">
        <v>356</v>
      </c>
      <c r="I70" s="2">
        <v>56</v>
      </c>
      <c r="J70" s="2">
        <v>70</v>
      </c>
      <c r="K70" s="2">
        <v>47</v>
      </c>
      <c r="L70" s="2">
        <v>57</v>
      </c>
      <c r="M70" s="4">
        <f t="shared" si="2"/>
        <v>230</v>
      </c>
      <c r="N70" s="15">
        <f t="shared" si="3"/>
        <v>0.57499999999999996</v>
      </c>
      <c r="O70" s="9" t="str">
        <v>C6</v>
      </c>
      <c r="P70" s="16" t="str">
        <f t="shared" si="4"/>
        <v>PROMOTED</v>
      </c>
    </row>
    <row r="71" spans="1:16" ht="18" customHeight="1" x14ac:dyDescent="0.25">
      <c r="A71" s="2">
        <v>63</v>
      </c>
      <c r="B71" s="4" t="str">
        <f t="shared" si="5"/>
        <v>FILIA MCADAMS</v>
      </c>
      <c r="C71" s="2" t="s">
        <v>216</v>
      </c>
      <c r="D71" s="2" t="s">
        <v>293</v>
      </c>
      <c r="E71" s="3">
        <v>38933</v>
      </c>
      <c r="F71" s="4" t="str">
        <f t="shared" ca="1" si="6"/>
        <v>16 Yrs</v>
      </c>
      <c r="G71" s="2" t="s">
        <v>354</v>
      </c>
      <c r="H71" s="2" t="s">
        <v>357</v>
      </c>
      <c r="I71" s="2">
        <v>77</v>
      </c>
      <c r="J71" s="2">
        <v>41</v>
      </c>
      <c r="K71" s="2">
        <v>10</v>
      </c>
      <c r="L71" s="2">
        <v>59</v>
      </c>
      <c r="M71" s="4">
        <f t="shared" si="2"/>
        <v>187</v>
      </c>
      <c r="N71" s="15">
        <f t="shared" si="3"/>
        <v>0.46750000000000003</v>
      </c>
      <c r="O71" s="9" t="str">
        <v>D7</v>
      </c>
      <c r="P71" s="16" t="str">
        <f t="shared" si="4"/>
        <v>PROMOTED</v>
      </c>
    </row>
    <row r="72" spans="1:16" ht="18" customHeight="1" x14ac:dyDescent="0.25">
      <c r="A72" s="2">
        <v>64</v>
      </c>
      <c r="B72" s="4" t="str">
        <f t="shared" si="5"/>
        <v>FRANK MERWIN</v>
      </c>
      <c r="C72" s="2" t="s">
        <v>106</v>
      </c>
      <c r="D72" s="2" t="s">
        <v>179</v>
      </c>
      <c r="E72" s="3">
        <v>38963</v>
      </c>
      <c r="F72" s="4" t="str">
        <f t="shared" ca="1" si="6"/>
        <v>16 Yrs</v>
      </c>
      <c r="G72" s="2" t="s">
        <v>354</v>
      </c>
      <c r="H72" s="2" t="s">
        <v>356</v>
      </c>
      <c r="I72" s="2">
        <v>74</v>
      </c>
      <c r="J72" s="2">
        <v>73</v>
      </c>
      <c r="K72" s="2">
        <v>14</v>
      </c>
      <c r="L72" s="2">
        <v>38</v>
      </c>
      <c r="M72" s="4">
        <f t="shared" si="2"/>
        <v>199</v>
      </c>
      <c r="N72" s="15">
        <f t="shared" si="3"/>
        <v>0.4975</v>
      </c>
      <c r="O72" s="9" t="str">
        <v>D7</v>
      </c>
      <c r="P72" s="16" t="str">
        <f t="shared" si="4"/>
        <v>PROMOTED</v>
      </c>
    </row>
    <row r="73" spans="1:16" ht="18" customHeight="1" x14ac:dyDescent="0.25">
      <c r="A73" s="2">
        <v>65</v>
      </c>
      <c r="B73" s="4" t="str">
        <f t="shared" ref="B73:B104" si="7">UPPER(_xlfn.TEXTJOIN(" ",TRUE,C73,D73))</f>
        <v>FRED HOPKINS</v>
      </c>
      <c r="C73" s="2" t="s">
        <v>112</v>
      </c>
      <c r="D73" s="2" t="s">
        <v>184</v>
      </c>
      <c r="E73" s="3">
        <v>39632</v>
      </c>
      <c r="F73" s="4" t="str">
        <f t="shared" ref="F73:F104" ca="1" si="8">TEXT(TODAY()-E73,"YY") &amp; " Yrs"</f>
        <v>14 Yrs</v>
      </c>
      <c r="G73" s="2" t="s">
        <v>355</v>
      </c>
      <c r="H73" s="2" t="s">
        <v>356</v>
      </c>
      <c r="I73" s="2">
        <v>29</v>
      </c>
      <c r="J73" s="2">
        <v>75</v>
      </c>
      <c r="K73" s="2">
        <v>72</v>
      </c>
      <c r="L73" s="2">
        <v>45</v>
      </c>
      <c r="M73" s="4">
        <f t="shared" si="2"/>
        <v>221</v>
      </c>
      <c r="N73" s="15">
        <f t="shared" si="3"/>
        <v>0.55249999999999999</v>
      </c>
      <c r="O73" s="9" t="str">
        <v>C6</v>
      </c>
      <c r="P73" s="16" t="str">
        <f t="shared" si="4"/>
        <v>PROMOTED</v>
      </c>
    </row>
    <row r="74" spans="1:16" ht="18" customHeight="1" x14ac:dyDescent="0.25">
      <c r="A74" s="2">
        <v>66</v>
      </c>
      <c r="B74" s="4" t="str">
        <f t="shared" si="7"/>
        <v>GARY MITCHUM</v>
      </c>
      <c r="C74" s="2" t="s">
        <v>71</v>
      </c>
      <c r="D74" s="2" t="s">
        <v>135</v>
      </c>
      <c r="E74" s="3">
        <v>39937</v>
      </c>
      <c r="F74" s="4" t="str">
        <f t="shared" ca="1" si="8"/>
        <v>13 Yrs</v>
      </c>
      <c r="G74" s="2" t="s">
        <v>354</v>
      </c>
      <c r="H74" s="2" t="s">
        <v>356</v>
      </c>
      <c r="I74" s="2">
        <v>77</v>
      </c>
      <c r="J74" s="2">
        <v>56</v>
      </c>
      <c r="K74" s="2">
        <v>72</v>
      </c>
      <c r="L74" s="2">
        <v>65</v>
      </c>
      <c r="M74" s="4">
        <f t="shared" ref="M74:M137" si="9">SUM(I74:L74)</f>
        <v>270</v>
      </c>
      <c r="N74" s="15">
        <f t="shared" ref="N74:N137" si="10">M74/400</f>
        <v>0.67500000000000004</v>
      </c>
      <c r="O74" s="9" t="str">
        <v>C4</v>
      </c>
      <c r="P74" s="16" t="str">
        <f t="shared" ref="P74:P137" si="11">IF(N74&gt;=40%,"PROMOTED","REPEAT")</f>
        <v>PROMOTED</v>
      </c>
    </row>
    <row r="75" spans="1:16" ht="18" customHeight="1" x14ac:dyDescent="0.25">
      <c r="A75" s="2">
        <v>67</v>
      </c>
      <c r="B75" s="4" t="str">
        <f t="shared" si="7"/>
        <v>GARY ZANDUSKY</v>
      </c>
      <c r="C75" s="2" t="s">
        <v>71</v>
      </c>
      <c r="D75" s="2" t="s">
        <v>143</v>
      </c>
      <c r="E75" s="3">
        <v>39175</v>
      </c>
      <c r="F75" s="4" t="str">
        <f t="shared" ca="1" si="8"/>
        <v>16 Yrs</v>
      </c>
      <c r="G75" s="2" t="s">
        <v>354</v>
      </c>
      <c r="H75" s="2" t="s">
        <v>356</v>
      </c>
      <c r="I75" s="2">
        <v>41</v>
      </c>
      <c r="J75" s="2">
        <v>24</v>
      </c>
      <c r="K75" s="2">
        <v>73</v>
      </c>
      <c r="L75" s="2">
        <v>35</v>
      </c>
      <c r="M75" s="4">
        <f t="shared" si="9"/>
        <v>173</v>
      </c>
      <c r="N75" s="15">
        <f t="shared" si="10"/>
        <v>0.4325</v>
      </c>
      <c r="O75" s="9" t="str">
        <v>E8</v>
      </c>
      <c r="P75" s="16" t="str">
        <f t="shared" si="11"/>
        <v>PROMOTED</v>
      </c>
    </row>
    <row r="76" spans="1:16" ht="18" customHeight="1" x14ac:dyDescent="0.25">
      <c r="A76" s="2">
        <v>68</v>
      </c>
      <c r="B76" s="4" t="str">
        <f t="shared" si="7"/>
        <v>GENE HALE</v>
      </c>
      <c r="C76" s="2" t="s">
        <v>28</v>
      </c>
      <c r="D76" s="2" t="s">
        <v>50</v>
      </c>
      <c r="E76" s="3">
        <v>39847</v>
      </c>
      <c r="F76" s="4" t="str">
        <f t="shared" ca="1" si="8"/>
        <v>14 Yrs</v>
      </c>
      <c r="G76" s="2" t="s">
        <v>355</v>
      </c>
      <c r="H76" s="2" t="s">
        <v>357</v>
      </c>
      <c r="I76" s="2">
        <v>13</v>
      </c>
      <c r="J76" s="2">
        <v>58</v>
      </c>
      <c r="K76" s="2">
        <v>79</v>
      </c>
      <c r="L76" s="2">
        <v>68</v>
      </c>
      <c r="M76" s="4">
        <f t="shared" si="9"/>
        <v>218</v>
      </c>
      <c r="N76" s="15">
        <f t="shared" si="10"/>
        <v>0.54500000000000004</v>
      </c>
      <c r="O76" s="9" t="str">
        <v>C6</v>
      </c>
      <c r="P76" s="16" t="str">
        <f t="shared" si="11"/>
        <v>PROMOTED</v>
      </c>
    </row>
    <row r="77" spans="1:16" ht="18" customHeight="1" x14ac:dyDescent="0.25">
      <c r="A77" s="2">
        <v>69</v>
      </c>
      <c r="B77" s="4" t="str">
        <f t="shared" si="7"/>
        <v>GIULIETTA WEIMER</v>
      </c>
      <c r="C77" s="2" t="s">
        <v>230</v>
      </c>
      <c r="D77" s="2" t="s">
        <v>310</v>
      </c>
      <c r="E77" s="3">
        <v>39175</v>
      </c>
      <c r="F77" s="4" t="str">
        <f t="shared" ca="1" si="8"/>
        <v>16 Yrs</v>
      </c>
      <c r="G77" s="2" t="s">
        <v>355</v>
      </c>
      <c r="H77" s="2" t="s">
        <v>357</v>
      </c>
      <c r="I77" s="2">
        <v>67</v>
      </c>
      <c r="J77" s="2">
        <v>50</v>
      </c>
      <c r="K77" s="2">
        <v>52</v>
      </c>
      <c r="L77" s="2">
        <v>54</v>
      </c>
      <c r="M77" s="4">
        <f t="shared" si="9"/>
        <v>223</v>
      </c>
      <c r="N77" s="15">
        <f t="shared" si="10"/>
        <v>0.5575</v>
      </c>
      <c r="O77" s="9" t="str">
        <v>C6</v>
      </c>
      <c r="P77" s="16" t="str">
        <f t="shared" si="11"/>
        <v>PROMOTED</v>
      </c>
    </row>
    <row r="78" spans="1:16" ht="18" customHeight="1" x14ac:dyDescent="0.25">
      <c r="A78" s="2">
        <v>70</v>
      </c>
      <c r="B78" s="4" t="str">
        <f t="shared" si="7"/>
        <v>GREG GUTHRIE</v>
      </c>
      <c r="C78" s="2" t="s">
        <v>83</v>
      </c>
      <c r="D78" s="2" t="s">
        <v>151</v>
      </c>
      <c r="E78" s="3">
        <v>39175</v>
      </c>
      <c r="F78" s="4" t="str">
        <f t="shared" ca="1" si="8"/>
        <v>16 Yrs</v>
      </c>
      <c r="G78" s="2" t="s">
        <v>354</v>
      </c>
      <c r="H78" s="2" t="s">
        <v>356</v>
      </c>
      <c r="I78" s="2">
        <v>57</v>
      </c>
      <c r="J78" s="2">
        <v>76</v>
      </c>
      <c r="K78" s="2">
        <v>73</v>
      </c>
      <c r="L78" s="2">
        <v>67</v>
      </c>
      <c r="M78" s="4">
        <f t="shared" si="9"/>
        <v>273</v>
      </c>
      <c r="N78" s="15">
        <f t="shared" si="10"/>
        <v>0.6825</v>
      </c>
      <c r="O78" s="9" t="str">
        <v>C4</v>
      </c>
      <c r="P78" s="16" t="str">
        <f t="shared" si="11"/>
        <v>PROMOTED</v>
      </c>
    </row>
    <row r="79" spans="1:16" ht="18" customHeight="1" x14ac:dyDescent="0.25">
      <c r="A79" s="2">
        <v>71</v>
      </c>
      <c r="B79" s="4" t="str">
        <f t="shared" si="7"/>
        <v>HAROLD PAWLAN</v>
      </c>
      <c r="C79" s="2" t="s">
        <v>18</v>
      </c>
      <c r="D79" s="2" t="s">
        <v>40</v>
      </c>
      <c r="E79" s="3">
        <v>39175</v>
      </c>
      <c r="F79" s="4" t="str">
        <f t="shared" ca="1" si="8"/>
        <v>16 Yrs</v>
      </c>
      <c r="G79" s="2" t="s">
        <v>354</v>
      </c>
      <c r="H79" s="2" t="s">
        <v>356</v>
      </c>
      <c r="I79" s="2">
        <v>29</v>
      </c>
      <c r="J79" s="2">
        <v>58</v>
      </c>
      <c r="K79" s="2">
        <v>56</v>
      </c>
      <c r="L79" s="2">
        <v>57</v>
      </c>
      <c r="M79" s="4">
        <f t="shared" si="9"/>
        <v>200</v>
      </c>
      <c r="N79" s="15">
        <f t="shared" si="10"/>
        <v>0.5</v>
      </c>
      <c r="O79" s="9" t="str">
        <v>C6</v>
      </c>
      <c r="P79" s="16" t="str">
        <f t="shared" si="11"/>
        <v>PROMOTED</v>
      </c>
    </row>
    <row r="80" spans="1:16" ht="18" customHeight="1" x14ac:dyDescent="0.25">
      <c r="A80" s="2">
        <v>72</v>
      </c>
      <c r="B80" s="4" t="str">
        <f t="shared" si="7"/>
        <v>HEATHER KIRKLAND</v>
      </c>
      <c r="C80" s="2" t="s">
        <v>116</v>
      </c>
      <c r="D80" s="2" t="s">
        <v>187</v>
      </c>
      <c r="E80" s="3">
        <v>39175</v>
      </c>
      <c r="F80" s="4" t="str">
        <f t="shared" ca="1" si="8"/>
        <v>16 Yrs</v>
      </c>
      <c r="G80" s="2" t="s">
        <v>354</v>
      </c>
      <c r="H80" s="2" t="s">
        <v>356</v>
      </c>
      <c r="I80" s="2">
        <v>17</v>
      </c>
      <c r="J80" s="2">
        <v>64</v>
      </c>
      <c r="K80" s="2">
        <v>41</v>
      </c>
      <c r="L80" s="2">
        <v>21</v>
      </c>
      <c r="M80" s="4">
        <f t="shared" si="9"/>
        <v>143</v>
      </c>
      <c r="N80" s="15">
        <f t="shared" si="10"/>
        <v>0.35749999999999998</v>
      </c>
      <c r="O80" s="9" t="str">
        <v>F9</v>
      </c>
      <c r="P80" s="16" t="str">
        <f t="shared" si="11"/>
        <v>REPEAT</v>
      </c>
    </row>
    <row r="81" spans="1:16" ht="18" customHeight="1" x14ac:dyDescent="0.25">
      <c r="A81" s="2">
        <v>73</v>
      </c>
      <c r="B81" s="4" t="str">
        <f t="shared" si="7"/>
        <v>HELEN ANDREADA</v>
      </c>
      <c r="C81" s="2" t="s">
        <v>92</v>
      </c>
      <c r="D81" s="2" t="s">
        <v>161</v>
      </c>
      <c r="E81" s="3">
        <v>39175</v>
      </c>
      <c r="F81" s="4" t="str">
        <f t="shared" ca="1" si="8"/>
        <v>16 Yrs</v>
      </c>
      <c r="G81" s="2" t="s">
        <v>354</v>
      </c>
      <c r="H81" s="2" t="s">
        <v>356</v>
      </c>
      <c r="I81" s="2">
        <v>31</v>
      </c>
      <c r="J81" s="2">
        <v>57</v>
      </c>
      <c r="K81" s="2">
        <v>20</v>
      </c>
      <c r="L81" s="2">
        <v>41</v>
      </c>
      <c r="M81" s="4">
        <f t="shared" si="9"/>
        <v>149</v>
      </c>
      <c r="N81" s="15">
        <f t="shared" si="10"/>
        <v>0.3725</v>
      </c>
      <c r="O81" s="9" t="str">
        <v>F9</v>
      </c>
      <c r="P81" s="16" t="str">
        <f t="shared" si="11"/>
        <v>REPEAT</v>
      </c>
    </row>
    <row r="82" spans="1:16" ht="18" customHeight="1" x14ac:dyDescent="0.25">
      <c r="A82" s="2">
        <v>74</v>
      </c>
      <c r="B82" s="4" t="str">
        <f t="shared" si="7"/>
        <v>HENIA ZYDLO</v>
      </c>
      <c r="C82" s="2" t="s">
        <v>214</v>
      </c>
      <c r="D82" s="2" t="s">
        <v>290</v>
      </c>
      <c r="E82" s="3">
        <v>39205</v>
      </c>
      <c r="F82" s="4" t="str">
        <f t="shared" ca="1" si="8"/>
        <v>16 Yrs</v>
      </c>
      <c r="G82" s="2" t="s">
        <v>354</v>
      </c>
      <c r="H82" s="2" t="s">
        <v>356</v>
      </c>
      <c r="I82" s="2">
        <v>70</v>
      </c>
      <c r="J82" s="2">
        <v>58</v>
      </c>
      <c r="K82" s="2">
        <v>76</v>
      </c>
      <c r="L82" s="2">
        <v>67</v>
      </c>
      <c r="M82" s="4">
        <f t="shared" si="9"/>
        <v>271</v>
      </c>
      <c r="N82" s="15">
        <f t="shared" si="10"/>
        <v>0.67749999999999999</v>
      </c>
      <c r="O82" s="9" t="str">
        <v>C4</v>
      </c>
      <c r="P82" s="16" t="str">
        <f t="shared" si="11"/>
        <v>PROMOTED</v>
      </c>
    </row>
    <row r="83" spans="1:16" ht="18" customHeight="1" x14ac:dyDescent="0.25">
      <c r="A83" s="2">
        <v>75</v>
      </c>
      <c r="B83" s="4" t="str">
        <f t="shared" si="7"/>
        <v>HENRY MACALLISTER</v>
      </c>
      <c r="C83" s="2" t="s">
        <v>65</v>
      </c>
      <c r="D83" s="2" t="s">
        <v>127</v>
      </c>
      <c r="E83" s="3">
        <v>39541</v>
      </c>
      <c r="F83" s="4" t="str">
        <f t="shared" ca="1" si="8"/>
        <v>15 Yrs</v>
      </c>
      <c r="G83" s="2" t="s">
        <v>354</v>
      </c>
      <c r="H83" s="2" t="s">
        <v>356</v>
      </c>
      <c r="I83" s="2">
        <v>50</v>
      </c>
      <c r="J83" s="2">
        <v>21</v>
      </c>
      <c r="K83" s="2">
        <v>76</v>
      </c>
      <c r="L83" s="2">
        <v>24</v>
      </c>
      <c r="M83" s="4">
        <f t="shared" si="9"/>
        <v>171</v>
      </c>
      <c r="N83" s="15">
        <f t="shared" si="10"/>
        <v>0.42749999999999999</v>
      </c>
      <c r="O83" s="9" t="str">
        <v>E8</v>
      </c>
      <c r="P83" s="16" t="str">
        <f t="shared" si="11"/>
        <v>PROMOTED</v>
      </c>
    </row>
    <row r="84" spans="1:16" ht="18" customHeight="1" x14ac:dyDescent="0.25">
      <c r="A84" s="2">
        <v>76</v>
      </c>
      <c r="B84" s="4" t="str">
        <f t="shared" si="7"/>
        <v>HERBERT FLENTYE</v>
      </c>
      <c r="C84" s="2" t="s">
        <v>213</v>
      </c>
      <c r="D84" s="2" t="s">
        <v>289</v>
      </c>
      <c r="E84" s="3">
        <v>39603</v>
      </c>
      <c r="F84" s="4" t="str">
        <f t="shared" ca="1" si="8"/>
        <v>14 Yrs</v>
      </c>
      <c r="G84" s="2" t="s">
        <v>354</v>
      </c>
      <c r="H84" s="2" t="s">
        <v>356</v>
      </c>
      <c r="I84" s="2">
        <v>69</v>
      </c>
      <c r="J84" s="2">
        <v>64</v>
      </c>
      <c r="K84" s="2">
        <v>47</v>
      </c>
      <c r="L84" s="2">
        <v>75</v>
      </c>
      <c r="M84" s="4">
        <f t="shared" si="9"/>
        <v>255</v>
      </c>
      <c r="N84" s="15">
        <f t="shared" si="10"/>
        <v>0.63749999999999996</v>
      </c>
      <c r="O84" s="9" t="str">
        <v>C5</v>
      </c>
      <c r="P84" s="16" t="str">
        <f t="shared" si="11"/>
        <v>PROMOTED</v>
      </c>
    </row>
    <row r="85" spans="1:16" ht="18" customHeight="1" x14ac:dyDescent="0.25">
      <c r="A85" s="2">
        <v>77</v>
      </c>
      <c r="B85" s="4" t="str">
        <f t="shared" si="7"/>
        <v>HILARY HOLDEN</v>
      </c>
      <c r="C85" s="2" t="s">
        <v>206</v>
      </c>
      <c r="D85" s="2" t="s">
        <v>280</v>
      </c>
      <c r="E85" s="3">
        <v>38933</v>
      </c>
      <c r="F85" s="4" t="str">
        <f t="shared" ca="1" si="8"/>
        <v>16 Yrs</v>
      </c>
      <c r="G85" s="2" t="s">
        <v>355</v>
      </c>
      <c r="H85" s="2" t="s">
        <v>356</v>
      </c>
      <c r="I85" s="2">
        <v>67</v>
      </c>
      <c r="J85" s="2">
        <v>71</v>
      </c>
      <c r="K85" s="2">
        <v>72</v>
      </c>
      <c r="L85" s="2">
        <v>74</v>
      </c>
      <c r="M85" s="4">
        <f t="shared" si="9"/>
        <v>284</v>
      </c>
      <c r="N85" s="15">
        <f t="shared" si="10"/>
        <v>0.71</v>
      </c>
      <c r="O85" s="9" t="str">
        <v>B3</v>
      </c>
      <c r="P85" s="16" t="str">
        <f t="shared" si="11"/>
        <v>PROMOTED</v>
      </c>
    </row>
    <row r="86" spans="1:16" ht="18" customHeight="1" x14ac:dyDescent="0.25">
      <c r="A86" s="2">
        <v>78</v>
      </c>
      <c r="B86" s="4" t="str">
        <f t="shared" si="7"/>
        <v>IRENE MADDOX</v>
      </c>
      <c r="C86" s="2" t="s">
        <v>17</v>
      </c>
      <c r="D86" s="2" t="s">
        <v>39</v>
      </c>
      <c r="E86" s="3">
        <v>38933</v>
      </c>
      <c r="F86" s="4" t="str">
        <f t="shared" ca="1" si="8"/>
        <v>16 Yrs</v>
      </c>
      <c r="G86" s="2" t="s">
        <v>354</v>
      </c>
      <c r="H86" s="2" t="s">
        <v>357</v>
      </c>
      <c r="I86" s="2">
        <v>29</v>
      </c>
      <c r="J86" s="2">
        <v>60</v>
      </c>
      <c r="K86" s="2">
        <v>26</v>
      </c>
      <c r="L86" s="2">
        <v>77</v>
      </c>
      <c r="M86" s="4">
        <f t="shared" si="9"/>
        <v>192</v>
      </c>
      <c r="N86" s="15">
        <f t="shared" si="10"/>
        <v>0.48</v>
      </c>
      <c r="O86" s="9" t="str">
        <v>D7</v>
      </c>
      <c r="P86" s="16" t="str">
        <f t="shared" si="11"/>
        <v>PROMOTED</v>
      </c>
    </row>
    <row r="87" spans="1:16" ht="18" customHeight="1" x14ac:dyDescent="0.25">
      <c r="A87" s="2">
        <v>79</v>
      </c>
      <c r="B87" s="4" t="str">
        <f t="shared" si="7"/>
        <v>IVAN LISTON</v>
      </c>
      <c r="C87" s="2" t="s">
        <v>259</v>
      </c>
      <c r="D87" s="2" t="s">
        <v>340</v>
      </c>
      <c r="E87" s="3">
        <v>39175</v>
      </c>
      <c r="F87" s="4" t="str">
        <f t="shared" ca="1" si="8"/>
        <v>16 Yrs</v>
      </c>
      <c r="G87" s="2" t="s">
        <v>355</v>
      </c>
      <c r="H87" s="2" t="s">
        <v>357</v>
      </c>
      <c r="I87" s="2">
        <v>58</v>
      </c>
      <c r="J87" s="2">
        <v>24</v>
      </c>
      <c r="K87" s="2">
        <v>78</v>
      </c>
      <c r="L87" s="2">
        <v>51</v>
      </c>
      <c r="M87" s="4">
        <f t="shared" si="9"/>
        <v>211</v>
      </c>
      <c r="N87" s="15">
        <f t="shared" si="10"/>
        <v>0.52749999999999997</v>
      </c>
      <c r="O87" s="9" t="str">
        <v>C6</v>
      </c>
      <c r="P87" s="16" t="str">
        <f t="shared" si="11"/>
        <v>PROMOTED</v>
      </c>
    </row>
    <row r="88" spans="1:16" ht="18" customHeight="1" x14ac:dyDescent="0.25">
      <c r="A88" s="2">
        <v>80</v>
      </c>
      <c r="B88" s="4" t="str">
        <f t="shared" si="7"/>
        <v>JAMES GALANG</v>
      </c>
      <c r="C88" s="2" t="s">
        <v>201</v>
      </c>
      <c r="D88" s="2" t="s">
        <v>276</v>
      </c>
      <c r="E88" s="3">
        <v>38901</v>
      </c>
      <c r="F88" s="4" t="str">
        <f t="shared" ca="1" si="8"/>
        <v>16 Yrs</v>
      </c>
      <c r="G88" s="2" t="s">
        <v>354</v>
      </c>
      <c r="H88" s="2" t="s">
        <v>356</v>
      </c>
      <c r="I88" s="2">
        <v>59</v>
      </c>
      <c r="J88" s="2">
        <v>77</v>
      </c>
      <c r="K88" s="2">
        <v>76</v>
      </c>
      <c r="L88" s="2">
        <v>57</v>
      </c>
      <c r="M88" s="4">
        <f t="shared" si="9"/>
        <v>269</v>
      </c>
      <c r="N88" s="15">
        <f t="shared" si="10"/>
        <v>0.67249999999999999</v>
      </c>
      <c r="O88" s="9" t="str">
        <v>C4</v>
      </c>
      <c r="P88" s="16" t="str">
        <f t="shared" si="11"/>
        <v>PROMOTED</v>
      </c>
    </row>
    <row r="89" spans="1:16" ht="18" customHeight="1" x14ac:dyDescent="0.25">
      <c r="A89" s="2">
        <v>81</v>
      </c>
      <c r="B89" s="4" t="str">
        <f t="shared" si="7"/>
        <v>JAMIE KUNITZ</v>
      </c>
      <c r="C89" s="2" t="s">
        <v>215</v>
      </c>
      <c r="D89" s="2" t="s">
        <v>292</v>
      </c>
      <c r="E89" s="3">
        <v>39816</v>
      </c>
      <c r="F89" s="4" t="str">
        <f t="shared" ca="1" si="8"/>
        <v>14 Yrs</v>
      </c>
      <c r="G89" s="2" t="s">
        <v>354</v>
      </c>
      <c r="H89" s="2" t="s">
        <v>356</v>
      </c>
      <c r="I89" s="2">
        <v>26</v>
      </c>
      <c r="J89" s="2">
        <v>32</v>
      </c>
      <c r="K89" s="2">
        <v>24</v>
      </c>
      <c r="L89" s="2">
        <v>78</v>
      </c>
      <c r="M89" s="4">
        <f t="shared" si="9"/>
        <v>160</v>
      </c>
      <c r="N89" s="15">
        <f t="shared" si="10"/>
        <v>0.4</v>
      </c>
      <c r="O89" s="9" t="str">
        <v>E8</v>
      </c>
      <c r="P89" s="16" t="str">
        <f t="shared" si="11"/>
        <v>PROMOTED</v>
      </c>
    </row>
    <row r="90" spans="1:16" ht="18" customHeight="1" x14ac:dyDescent="0.25">
      <c r="A90" s="2">
        <v>82</v>
      </c>
      <c r="B90" s="4" t="str">
        <f t="shared" si="7"/>
        <v>JANET LEE</v>
      </c>
      <c r="C90" s="2" t="s">
        <v>59</v>
      </c>
      <c r="D90" s="2" t="s">
        <v>306</v>
      </c>
      <c r="E90" s="3">
        <v>38963</v>
      </c>
      <c r="F90" s="4" t="str">
        <f t="shared" ca="1" si="8"/>
        <v>16 Yrs</v>
      </c>
      <c r="G90" s="2" t="s">
        <v>354</v>
      </c>
      <c r="H90" s="2" t="s">
        <v>357</v>
      </c>
      <c r="I90" s="2">
        <v>33</v>
      </c>
      <c r="J90" s="2">
        <v>43</v>
      </c>
      <c r="K90" s="2">
        <v>33</v>
      </c>
      <c r="L90" s="2">
        <v>43</v>
      </c>
      <c r="M90" s="4">
        <f t="shared" si="9"/>
        <v>152</v>
      </c>
      <c r="N90" s="15">
        <f t="shared" si="10"/>
        <v>0.38</v>
      </c>
      <c r="O90" s="9" t="str">
        <v>F9</v>
      </c>
      <c r="P90" s="16" t="str">
        <f t="shared" si="11"/>
        <v>REPEAT</v>
      </c>
    </row>
    <row r="91" spans="1:16" ht="18" customHeight="1" x14ac:dyDescent="0.25">
      <c r="A91" s="2">
        <v>83</v>
      </c>
      <c r="B91" s="4" t="str">
        <f t="shared" si="7"/>
        <v>JANET MARTIN</v>
      </c>
      <c r="C91" s="2" t="s">
        <v>59</v>
      </c>
      <c r="D91" s="2" t="s">
        <v>145</v>
      </c>
      <c r="E91" s="3">
        <v>39086</v>
      </c>
      <c r="F91" s="4" t="str">
        <f t="shared" ca="1" si="8"/>
        <v>16 Yrs</v>
      </c>
      <c r="G91" s="2" t="s">
        <v>354</v>
      </c>
      <c r="H91" s="2" t="s">
        <v>357</v>
      </c>
      <c r="I91" s="2">
        <v>66</v>
      </c>
      <c r="J91" s="2">
        <v>45</v>
      </c>
      <c r="K91" s="2">
        <v>63</v>
      </c>
      <c r="L91" s="2">
        <v>40</v>
      </c>
      <c r="M91" s="4">
        <f t="shared" si="9"/>
        <v>214</v>
      </c>
      <c r="N91" s="15">
        <f t="shared" si="10"/>
        <v>0.53500000000000003</v>
      </c>
      <c r="O91" s="9" t="str">
        <v>C6</v>
      </c>
      <c r="P91" s="16" t="str">
        <f t="shared" si="11"/>
        <v>PROMOTED</v>
      </c>
    </row>
    <row r="92" spans="1:16" ht="18" customHeight="1" x14ac:dyDescent="0.25">
      <c r="A92" s="2">
        <v>84</v>
      </c>
      <c r="B92" s="4" t="str">
        <f t="shared" si="7"/>
        <v>JANET MOLINARI</v>
      </c>
      <c r="C92" s="2" t="s">
        <v>59</v>
      </c>
      <c r="D92" s="2" t="s">
        <v>121</v>
      </c>
      <c r="E92" s="3">
        <v>39632</v>
      </c>
      <c r="F92" s="4" t="str">
        <f t="shared" ca="1" si="8"/>
        <v>14 Yrs</v>
      </c>
      <c r="G92" s="2" t="s">
        <v>355</v>
      </c>
      <c r="H92" s="2" t="s">
        <v>357</v>
      </c>
      <c r="I92" s="2">
        <v>20</v>
      </c>
      <c r="J92" s="2">
        <v>74</v>
      </c>
      <c r="K92" s="2">
        <v>22</v>
      </c>
      <c r="L92" s="2">
        <v>74</v>
      </c>
      <c r="M92" s="4">
        <f t="shared" si="9"/>
        <v>190</v>
      </c>
      <c r="N92" s="15">
        <f t="shared" si="10"/>
        <v>0.47499999999999998</v>
      </c>
      <c r="O92" s="9" t="str">
        <v>D7</v>
      </c>
      <c r="P92" s="16" t="str">
        <f t="shared" si="11"/>
        <v>PROMOTED</v>
      </c>
    </row>
    <row r="93" spans="1:16" ht="18" customHeight="1" x14ac:dyDescent="0.25">
      <c r="A93" s="2">
        <v>85</v>
      </c>
      <c r="B93" s="4" t="str">
        <f t="shared" si="7"/>
        <v>JENNA CAFFEY</v>
      </c>
      <c r="C93" s="2" t="s">
        <v>200</v>
      </c>
      <c r="D93" s="2" t="s">
        <v>275</v>
      </c>
      <c r="E93" s="3">
        <v>38720</v>
      </c>
      <c r="F93" s="4" t="str">
        <f t="shared" ca="1" si="8"/>
        <v>17 Yrs</v>
      </c>
      <c r="G93" s="2" t="s">
        <v>354</v>
      </c>
      <c r="H93" s="2" t="s">
        <v>356</v>
      </c>
      <c r="I93" s="2">
        <v>65</v>
      </c>
      <c r="J93" s="2">
        <v>77</v>
      </c>
      <c r="K93" s="2">
        <v>50</v>
      </c>
      <c r="L93" s="2">
        <v>55</v>
      </c>
      <c r="M93" s="4">
        <f t="shared" si="9"/>
        <v>247</v>
      </c>
      <c r="N93" s="15">
        <f t="shared" si="10"/>
        <v>0.61750000000000005</v>
      </c>
      <c r="O93" s="9" t="str">
        <v>C5</v>
      </c>
      <c r="P93" s="16" t="str">
        <f t="shared" si="11"/>
        <v>PROMOTED</v>
      </c>
    </row>
    <row r="94" spans="1:16" ht="18" customHeight="1" x14ac:dyDescent="0.25">
      <c r="A94" s="2">
        <v>86</v>
      </c>
      <c r="B94" s="4" t="str">
        <f t="shared" si="7"/>
        <v>JENNIFER BRAXTON</v>
      </c>
      <c r="C94" s="2" t="s">
        <v>102</v>
      </c>
      <c r="D94" s="2" t="s">
        <v>174</v>
      </c>
      <c r="E94" s="3">
        <v>39541</v>
      </c>
      <c r="F94" s="4" t="str">
        <f t="shared" ca="1" si="8"/>
        <v>15 Yrs</v>
      </c>
      <c r="G94" s="2" t="s">
        <v>354</v>
      </c>
      <c r="H94" s="2" t="s">
        <v>357</v>
      </c>
      <c r="I94" s="2">
        <v>75</v>
      </c>
      <c r="J94" s="2">
        <v>64</v>
      </c>
      <c r="K94" s="2">
        <v>12</v>
      </c>
      <c r="L94" s="2">
        <v>63</v>
      </c>
      <c r="M94" s="4">
        <f t="shared" si="9"/>
        <v>214</v>
      </c>
      <c r="N94" s="15">
        <f t="shared" si="10"/>
        <v>0.53500000000000003</v>
      </c>
      <c r="O94" s="9" t="str">
        <v>C6</v>
      </c>
      <c r="P94" s="16" t="str">
        <f t="shared" si="11"/>
        <v>PROMOTED</v>
      </c>
    </row>
    <row r="95" spans="1:16" ht="18" customHeight="1" x14ac:dyDescent="0.25">
      <c r="A95" s="2">
        <v>87</v>
      </c>
      <c r="B95" s="4" t="str">
        <f t="shared" si="7"/>
        <v>JILL FJELD</v>
      </c>
      <c r="C95" s="2" t="s">
        <v>224</v>
      </c>
      <c r="D95" s="2" t="s">
        <v>303</v>
      </c>
      <c r="E95" s="3">
        <v>39847</v>
      </c>
      <c r="F95" s="4" t="str">
        <f t="shared" ca="1" si="8"/>
        <v>14 Yrs</v>
      </c>
      <c r="G95" s="2" t="s">
        <v>354</v>
      </c>
      <c r="H95" s="2" t="s">
        <v>357</v>
      </c>
      <c r="I95" s="2">
        <v>19</v>
      </c>
      <c r="J95" s="2">
        <v>13</v>
      </c>
      <c r="K95" s="2">
        <v>22</v>
      </c>
      <c r="L95" s="2">
        <v>23</v>
      </c>
      <c r="M95" s="4">
        <f t="shared" si="9"/>
        <v>77</v>
      </c>
      <c r="N95" s="15">
        <f t="shared" si="10"/>
        <v>0.1925</v>
      </c>
      <c r="O95" s="9" t="str">
        <v>F9</v>
      </c>
      <c r="P95" s="16" t="str">
        <f t="shared" si="11"/>
        <v>REPEAT</v>
      </c>
    </row>
    <row r="96" spans="1:16" ht="18" customHeight="1" x14ac:dyDescent="0.25">
      <c r="A96" s="2">
        <v>88</v>
      </c>
      <c r="B96" s="4" t="str">
        <f t="shared" si="7"/>
        <v>JIM EPP</v>
      </c>
      <c r="C96" s="2" t="s">
        <v>72</v>
      </c>
      <c r="D96" s="2" t="s">
        <v>299</v>
      </c>
      <c r="E96" s="3">
        <v>39937</v>
      </c>
      <c r="F96" s="4" t="str">
        <f t="shared" ca="1" si="8"/>
        <v>13 Yrs</v>
      </c>
      <c r="G96" s="2" t="s">
        <v>355</v>
      </c>
      <c r="H96" s="2" t="s">
        <v>356</v>
      </c>
      <c r="I96" s="2">
        <v>70</v>
      </c>
      <c r="J96" s="2">
        <v>51</v>
      </c>
      <c r="K96" s="2">
        <v>77</v>
      </c>
      <c r="L96" s="2">
        <v>24</v>
      </c>
      <c r="M96" s="4">
        <f t="shared" si="9"/>
        <v>222</v>
      </c>
      <c r="N96" s="15">
        <f t="shared" si="10"/>
        <v>0.55500000000000005</v>
      </c>
      <c r="O96" s="9" t="str">
        <v>C6</v>
      </c>
      <c r="P96" s="16" t="str">
        <f t="shared" si="11"/>
        <v>PROMOTED</v>
      </c>
    </row>
    <row r="97" spans="1:16" ht="18" customHeight="1" x14ac:dyDescent="0.25">
      <c r="A97" s="2">
        <v>89</v>
      </c>
      <c r="B97" s="4" t="str">
        <f t="shared" si="7"/>
        <v>JIM KRIZ</v>
      </c>
      <c r="C97" s="2" t="s">
        <v>72</v>
      </c>
      <c r="D97" s="2" t="s">
        <v>41</v>
      </c>
      <c r="E97" s="3">
        <v>38720</v>
      </c>
      <c r="F97" s="4" t="str">
        <f t="shared" ca="1" si="8"/>
        <v>17 Yrs</v>
      </c>
      <c r="G97" s="2" t="s">
        <v>354</v>
      </c>
      <c r="H97" s="2" t="s">
        <v>356</v>
      </c>
      <c r="I97" s="2">
        <v>41</v>
      </c>
      <c r="J97" s="2">
        <v>56</v>
      </c>
      <c r="K97" s="2">
        <v>75</v>
      </c>
      <c r="L97" s="2">
        <v>51</v>
      </c>
      <c r="M97" s="4">
        <f t="shared" si="9"/>
        <v>223</v>
      </c>
      <c r="N97" s="15">
        <f t="shared" si="10"/>
        <v>0.5575</v>
      </c>
      <c r="O97" s="9" t="str">
        <v>C6</v>
      </c>
      <c r="P97" s="16" t="str">
        <f t="shared" si="11"/>
        <v>PROMOTED</v>
      </c>
    </row>
    <row r="98" spans="1:16" ht="18" customHeight="1" x14ac:dyDescent="0.25">
      <c r="A98" s="2">
        <v>90</v>
      </c>
      <c r="B98" s="4" t="str">
        <f t="shared" si="7"/>
        <v>JIM SINK</v>
      </c>
      <c r="C98" s="2" t="s">
        <v>72</v>
      </c>
      <c r="D98" s="2" t="s">
        <v>136</v>
      </c>
      <c r="E98" s="3">
        <v>39816</v>
      </c>
      <c r="F98" s="4" t="str">
        <f t="shared" ca="1" si="8"/>
        <v>14 Yrs</v>
      </c>
      <c r="G98" s="2" t="s">
        <v>354</v>
      </c>
      <c r="H98" s="2" t="s">
        <v>357</v>
      </c>
      <c r="I98" s="2">
        <v>33</v>
      </c>
      <c r="J98" s="2">
        <v>51</v>
      </c>
      <c r="K98" s="2">
        <v>81</v>
      </c>
      <c r="L98" s="2">
        <v>77</v>
      </c>
      <c r="M98" s="4">
        <f t="shared" si="9"/>
        <v>242</v>
      </c>
      <c r="N98" s="15">
        <f t="shared" si="10"/>
        <v>0.60499999999999998</v>
      </c>
      <c r="O98" s="9" t="str">
        <v>C5</v>
      </c>
      <c r="P98" s="16" t="str">
        <f t="shared" si="11"/>
        <v>PROMOTED</v>
      </c>
    </row>
    <row r="99" spans="1:16" ht="18" customHeight="1" x14ac:dyDescent="0.25">
      <c r="A99" s="2">
        <v>91</v>
      </c>
      <c r="B99" s="4" t="str">
        <f t="shared" si="7"/>
        <v>JOE ELIJAH</v>
      </c>
      <c r="C99" s="2" t="s">
        <v>240</v>
      </c>
      <c r="D99" s="2" t="s">
        <v>320</v>
      </c>
      <c r="E99" s="3">
        <v>38901</v>
      </c>
      <c r="F99" s="4" t="str">
        <f t="shared" ca="1" si="8"/>
        <v>16 Yrs</v>
      </c>
      <c r="G99" s="2" t="s">
        <v>355</v>
      </c>
      <c r="H99" s="2" t="s">
        <v>357</v>
      </c>
      <c r="I99" s="2">
        <v>52</v>
      </c>
      <c r="J99" s="2">
        <v>61</v>
      </c>
      <c r="K99" s="2">
        <v>74</v>
      </c>
      <c r="L99" s="2">
        <v>16</v>
      </c>
      <c r="M99" s="4">
        <f t="shared" si="9"/>
        <v>203</v>
      </c>
      <c r="N99" s="15">
        <f t="shared" si="10"/>
        <v>0.50749999999999995</v>
      </c>
      <c r="O99" s="9" t="str">
        <v>C6</v>
      </c>
      <c r="P99" s="16" t="str">
        <f t="shared" si="11"/>
        <v>PROMOTED</v>
      </c>
    </row>
    <row r="100" spans="1:16" ht="18" customHeight="1" x14ac:dyDescent="0.25">
      <c r="A100" s="2">
        <v>92</v>
      </c>
      <c r="B100" s="4" t="str">
        <f t="shared" si="7"/>
        <v>JOEL EATON</v>
      </c>
      <c r="C100" s="2" t="s">
        <v>66</v>
      </c>
      <c r="D100" s="2" t="s">
        <v>128</v>
      </c>
      <c r="E100" s="3">
        <v>39998</v>
      </c>
      <c r="F100" s="4" t="str">
        <f t="shared" ca="1" si="8"/>
        <v>13 Yrs</v>
      </c>
      <c r="G100" s="2" t="s">
        <v>354</v>
      </c>
      <c r="H100" s="2" t="s">
        <v>357</v>
      </c>
      <c r="I100" s="2">
        <v>17</v>
      </c>
      <c r="J100" s="2">
        <v>68</v>
      </c>
      <c r="K100" s="2">
        <v>35</v>
      </c>
      <c r="L100" s="2">
        <v>28</v>
      </c>
      <c r="M100" s="4">
        <f t="shared" si="9"/>
        <v>148</v>
      </c>
      <c r="N100" s="15">
        <f t="shared" si="10"/>
        <v>0.37</v>
      </c>
      <c r="O100" s="9" t="str">
        <v>F9</v>
      </c>
      <c r="P100" s="16" t="str">
        <f t="shared" si="11"/>
        <v>REPEAT</v>
      </c>
    </row>
    <row r="101" spans="1:16" ht="18" customHeight="1" x14ac:dyDescent="0.25">
      <c r="A101" s="2">
        <v>93</v>
      </c>
      <c r="B101" s="4" t="str">
        <f t="shared" si="7"/>
        <v>JOHN CASTELL</v>
      </c>
      <c r="C101" s="2" t="s">
        <v>233</v>
      </c>
      <c r="D101" s="2" t="s">
        <v>313</v>
      </c>
      <c r="E101" s="3">
        <v>38810</v>
      </c>
      <c r="F101" s="4" t="str">
        <f t="shared" ca="1" si="8"/>
        <v>17 Yrs</v>
      </c>
      <c r="G101" s="2" t="s">
        <v>354</v>
      </c>
      <c r="H101" s="2" t="s">
        <v>357</v>
      </c>
      <c r="I101" s="2">
        <v>60</v>
      </c>
      <c r="J101" s="2">
        <v>66</v>
      </c>
      <c r="K101" s="2">
        <v>78</v>
      </c>
      <c r="L101" s="2">
        <v>35</v>
      </c>
      <c r="M101" s="4">
        <f t="shared" si="9"/>
        <v>239</v>
      </c>
      <c r="N101" s="15">
        <f t="shared" si="10"/>
        <v>0.59750000000000003</v>
      </c>
      <c r="O101" s="9" t="str">
        <v>C6</v>
      </c>
      <c r="P101" s="16" t="str">
        <f t="shared" si="11"/>
        <v>PROMOTED</v>
      </c>
    </row>
    <row r="102" spans="1:16" ht="18" customHeight="1" x14ac:dyDescent="0.25">
      <c r="A102" s="2">
        <v>94</v>
      </c>
      <c r="B102" s="4" t="str">
        <f t="shared" si="7"/>
        <v>JOHN HUSTON</v>
      </c>
      <c r="C102" s="2" t="s">
        <v>233</v>
      </c>
      <c r="D102" s="2" t="s">
        <v>339</v>
      </c>
      <c r="E102" s="3">
        <v>38933</v>
      </c>
      <c r="F102" s="4" t="str">
        <f t="shared" ca="1" si="8"/>
        <v>16 Yrs</v>
      </c>
      <c r="G102" s="2" t="s">
        <v>355</v>
      </c>
      <c r="H102" s="2" t="s">
        <v>357</v>
      </c>
      <c r="I102" s="2">
        <v>22</v>
      </c>
      <c r="J102" s="2">
        <v>57</v>
      </c>
      <c r="K102" s="2">
        <v>39</v>
      </c>
      <c r="L102" s="2">
        <v>26</v>
      </c>
      <c r="M102" s="4">
        <f t="shared" si="9"/>
        <v>144</v>
      </c>
      <c r="N102" s="15">
        <f t="shared" si="10"/>
        <v>0.36</v>
      </c>
      <c r="O102" s="9" t="str">
        <v>F9</v>
      </c>
      <c r="P102" s="16" t="str">
        <f t="shared" si="11"/>
        <v>REPEAT</v>
      </c>
    </row>
    <row r="103" spans="1:16" ht="18" customHeight="1" x14ac:dyDescent="0.25">
      <c r="A103" s="2">
        <v>95</v>
      </c>
      <c r="B103" s="4" t="str">
        <f t="shared" si="7"/>
        <v>JONATHAN DOHERTY</v>
      </c>
      <c r="C103" s="2" t="s">
        <v>90</v>
      </c>
      <c r="D103" s="2" t="s">
        <v>158</v>
      </c>
      <c r="E103" s="3">
        <v>39998</v>
      </c>
      <c r="F103" s="4" t="str">
        <f t="shared" ca="1" si="8"/>
        <v>13 Yrs</v>
      </c>
      <c r="G103" s="2" t="s">
        <v>355</v>
      </c>
      <c r="H103" s="2" t="s">
        <v>356</v>
      </c>
      <c r="I103" s="2">
        <v>69</v>
      </c>
      <c r="J103" s="2">
        <v>76</v>
      </c>
      <c r="K103" s="2">
        <v>30</v>
      </c>
      <c r="L103" s="2">
        <v>21</v>
      </c>
      <c r="M103" s="4">
        <f t="shared" si="9"/>
        <v>196</v>
      </c>
      <c r="N103" s="15">
        <f t="shared" si="10"/>
        <v>0.49</v>
      </c>
      <c r="O103" s="9" t="str">
        <v>D7</v>
      </c>
      <c r="P103" s="16" t="str">
        <f t="shared" si="11"/>
        <v>PROMOTED</v>
      </c>
    </row>
    <row r="104" spans="1:16" ht="18" customHeight="1" x14ac:dyDescent="0.25">
      <c r="A104" s="2">
        <v>96</v>
      </c>
      <c r="B104" s="4" t="str">
        <f t="shared" si="7"/>
        <v>JONI WASSERMAN</v>
      </c>
      <c r="C104" s="2" t="s">
        <v>218</v>
      </c>
      <c r="D104" s="2" t="s">
        <v>295</v>
      </c>
      <c r="E104" s="3">
        <v>39541</v>
      </c>
      <c r="F104" s="4" t="str">
        <f t="shared" ca="1" si="8"/>
        <v>15 Yrs</v>
      </c>
      <c r="G104" s="2" t="s">
        <v>355</v>
      </c>
      <c r="H104" s="2" t="s">
        <v>356</v>
      </c>
      <c r="I104" s="2">
        <v>25</v>
      </c>
      <c r="J104" s="2">
        <v>32</v>
      </c>
      <c r="K104" s="2">
        <v>58</v>
      </c>
      <c r="L104" s="2">
        <v>51</v>
      </c>
      <c r="M104" s="4">
        <f t="shared" si="9"/>
        <v>166</v>
      </c>
      <c r="N104" s="15">
        <f t="shared" si="10"/>
        <v>0.41499999999999998</v>
      </c>
      <c r="O104" s="9" t="str">
        <v>E8</v>
      </c>
      <c r="P104" s="16" t="str">
        <f t="shared" si="11"/>
        <v>PROMOTED</v>
      </c>
    </row>
    <row r="105" spans="1:16" ht="18" customHeight="1" x14ac:dyDescent="0.25">
      <c r="A105" s="2">
        <v>97</v>
      </c>
      <c r="B105" s="4" t="str">
        <f t="shared" ref="B105:B136" si="12">UPPER(_xlfn.TEXTJOIN(" ",TRUE,C105,D105))</f>
        <v>JOSEPH HOLT</v>
      </c>
      <c r="C105" s="2" t="s">
        <v>118</v>
      </c>
      <c r="D105" s="2" t="s">
        <v>189</v>
      </c>
      <c r="E105" s="3">
        <v>39175</v>
      </c>
      <c r="F105" s="4" t="str">
        <f t="shared" ref="F105:F136" ca="1" si="13">TEXT(TODAY()-E105,"YY") &amp; " Yrs"</f>
        <v>16 Yrs</v>
      </c>
      <c r="G105" s="2" t="s">
        <v>354</v>
      </c>
      <c r="H105" s="2" t="s">
        <v>356</v>
      </c>
      <c r="I105" s="2">
        <v>47</v>
      </c>
      <c r="J105" s="2">
        <v>76</v>
      </c>
      <c r="K105" s="2">
        <v>68</v>
      </c>
      <c r="L105" s="2">
        <v>71</v>
      </c>
      <c r="M105" s="4">
        <f t="shared" si="9"/>
        <v>262</v>
      </c>
      <c r="N105" s="15">
        <f t="shared" si="10"/>
        <v>0.65500000000000003</v>
      </c>
      <c r="O105" s="9" t="str">
        <v>C4</v>
      </c>
      <c r="P105" s="16" t="str">
        <f t="shared" si="11"/>
        <v>PROMOTED</v>
      </c>
    </row>
    <row r="106" spans="1:16" ht="18" customHeight="1" x14ac:dyDescent="0.25">
      <c r="A106" s="2">
        <v>98</v>
      </c>
      <c r="B106" s="4" t="str">
        <f t="shared" si="12"/>
        <v>JOY DANIELS</v>
      </c>
      <c r="C106" s="2" t="s">
        <v>242</v>
      </c>
      <c r="D106" s="2" t="s">
        <v>126</v>
      </c>
      <c r="E106" s="3">
        <v>39205</v>
      </c>
      <c r="F106" s="4" t="str">
        <f t="shared" ca="1" si="13"/>
        <v>16 Yrs</v>
      </c>
      <c r="G106" s="2" t="s">
        <v>355</v>
      </c>
      <c r="H106" s="2" t="s">
        <v>357</v>
      </c>
      <c r="I106" s="2">
        <v>58</v>
      </c>
      <c r="J106" s="2">
        <v>22</v>
      </c>
      <c r="K106" s="2">
        <v>40</v>
      </c>
      <c r="L106" s="2">
        <v>23</v>
      </c>
      <c r="M106" s="4">
        <f t="shared" si="9"/>
        <v>143</v>
      </c>
      <c r="N106" s="15">
        <f t="shared" si="10"/>
        <v>0.35749999999999998</v>
      </c>
      <c r="O106" s="9" t="str">
        <v>F9</v>
      </c>
      <c r="P106" s="16" t="str">
        <f t="shared" si="11"/>
        <v>REPEAT</v>
      </c>
    </row>
    <row r="107" spans="1:16" ht="18" customHeight="1" x14ac:dyDescent="0.25">
      <c r="A107" s="2">
        <v>99</v>
      </c>
      <c r="B107" s="4" t="str">
        <f t="shared" si="12"/>
        <v>JOY SMITH</v>
      </c>
      <c r="C107" s="2" t="s">
        <v>242</v>
      </c>
      <c r="D107" s="2" t="s">
        <v>54</v>
      </c>
      <c r="E107" s="3">
        <v>39603</v>
      </c>
      <c r="F107" s="4" t="str">
        <f t="shared" ca="1" si="13"/>
        <v>14 Yrs</v>
      </c>
      <c r="G107" s="2" t="s">
        <v>354</v>
      </c>
      <c r="H107" s="2" t="s">
        <v>357</v>
      </c>
      <c r="I107" s="2">
        <v>79</v>
      </c>
      <c r="J107" s="2">
        <v>66</v>
      </c>
      <c r="K107" s="2">
        <v>42</v>
      </c>
      <c r="L107" s="2">
        <v>14</v>
      </c>
      <c r="M107" s="4">
        <f t="shared" si="9"/>
        <v>201</v>
      </c>
      <c r="N107" s="15">
        <f t="shared" si="10"/>
        <v>0.50249999999999995</v>
      </c>
      <c r="O107" s="9" t="str">
        <v>C6</v>
      </c>
      <c r="P107" s="16" t="str">
        <f t="shared" si="11"/>
        <v>PROMOTED</v>
      </c>
    </row>
    <row r="108" spans="1:16" ht="18" customHeight="1" x14ac:dyDescent="0.25">
      <c r="A108" s="2">
        <v>100</v>
      </c>
      <c r="B108" s="4" t="str">
        <f t="shared" si="12"/>
        <v>JULIE CREIGHTON</v>
      </c>
      <c r="C108" s="2" t="s">
        <v>69</v>
      </c>
      <c r="D108" s="2" t="s">
        <v>132</v>
      </c>
      <c r="E108" s="3">
        <v>38901</v>
      </c>
      <c r="F108" s="4" t="str">
        <f t="shared" ca="1" si="13"/>
        <v>16 Yrs</v>
      </c>
      <c r="G108" s="2" t="s">
        <v>354</v>
      </c>
      <c r="H108" s="2" t="s">
        <v>357</v>
      </c>
      <c r="I108" s="2">
        <v>76</v>
      </c>
      <c r="J108" s="2">
        <v>56</v>
      </c>
      <c r="K108" s="2">
        <v>60</v>
      </c>
      <c r="L108" s="2">
        <v>55</v>
      </c>
      <c r="M108" s="4">
        <f t="shared" si="9"/>
        <v>247</v>
      </c>
      <c r="N108" s="15">
        <f t="shared" si="10"/>
        <v>0.61750000000000005</v>
      </c>
      <c r="O108" s="9" t="str">
        <v>C5</v>
      </c>
      <c r="P108" s="16" t="str">
        <f t="shared" si="11"/>
        <v>PROMOTED</v>
      </c>
    </row>
    <row r="109" spans="1:16" ht="18" customHeight="1" x14ac:dyDescent="0.25">
      <c r="A109" s="2">
        <v>101</v>
      </c>
      <c r="B109" s="4" t="str">
        <f t="shared" si="12"/>
        <v>JUSTIN ELLISON</v>
      </c>
      <c r="C109" s="2" t="s">
        <v>94</v>
      </c>
      <c r="D109" s="2" t="s">
        <v>163</v>
      </c>
      <c r="E109" s="3">
        <v>38963</v>
      </c>
      <c r="F109" s="4" t="str">
        <f t="shared" ca="1" si="13"/>
        <v>16 Yrs</v>
      </c>
      <c r="G109" s="2" t="s">
        <v>354</v>
      </c>
      <c r="H109" s="2" t="s">
        <v>356</v>
      </c>
      <c r="I109" s="2">
        <v>16</v>
      </c>
      <c r="J109" s="2">
        <v>70</v>
      </c>
      <c r="K109" s="2">
        <v>34</v>
      </c>
      <c r="L109" s="2">
        <v>75</v>
      </c>
      <c r="M109" s="4">
        <f t="shared" si="9"/>
        <v>195</v>
      </c>
      <c r="N109" s="15">
        <f t="shared" si="10"/>
        <v>0.48749999999999999</v>
      </c>
      <c r="O109" s="9" t="str">
        <v>D7</v>
      </c>
      <c r="P109" s="16" t="str">
        <f t="shared" si="11"/>
        <v>PROMOTED</v>
      </c>
    </row>
    <row r="110" spans="1:16" ht="18" customHeight="1" x14ac:dyDescent="0.25">
      <c r="A110" s="2">
        <v>102</v>
      </c>
      <c r="B110" s="4" t="str">
        <f t="shared" si="12"/>
        <v>JUSTIN MACKENDRICK</v>
      </c>
      <c r="C110" s="2" t="s">
        <v>94</v>
      </c>
      <c r="D110" s="2" t="s">
        <v>352</v>
      </c>
      <c r="E110" s="3">
        <v>38901</v>
      </c>
      <c r="F110" s="4" t="str">
        <f t="shared" ca="1" si="13"/>
        <v>16 Yrs</v>
      </c>
      <c r="G110" s="2" t="s">
        <v>355</v>
      </c>
      <c r="H110" s="2" t="s">
        <v>357</v>
      </c>
      <c r="I110" s="2">
        <v>37</v>
      </c>
      <c r="J110" s="2">
        <v>46</v>
      </c>
      <c r="K110" s="2">
        <v>11</v>
      </c>
      <c r="L110" s="2">
        <v>54</v>
      </c>
      <c r="M110" s="4">
        <f t="shared" si="9"/>
        <v>148</v>
      </c>
      <c r="N110" s="15">
        <f t="shared" si="10"/>
        <v>0.37</v>
      </c>
      <c r="O110" s="9" t="str">
        <v>F9</v>
      </c>
      <c r="P110" s="16" t="str">
        <f t="shared" si="11"/>
        <v>REPEAT</v>
      </c>
    </row>
    <row r="111" spans="1:16" ht="18" customHeight="1" x14ac:dyDescent="0.25">
      <c r="A111" s="2">
        <v>103</v>
      </c>
      <c r="B111" s="4" t="str">
        <f t="shared" si="12"/>
        <v>KAREN DANIELS</v>
      </c>
      <c r="C111" s="2" t="s">
        <v>64</v>
      </c>
      <c r="D111" s="2" t="s">
        <v>126</v>
      </c>
      <c r="E111" s="3">
        <v>39937</v>
      </c>
      <c r="F111" s="4" t="str">
        <f t="shared" ca="1" si="13"/>
        <v>13 Yrs</v>
      </c>
      <c r="G111" s="2" t="s">
        <v>354</v>
      </c>
      <c r="H111" s="2" t="s">
        <v>357</v>
      </c>
      <c r="I111" s="2">
        <v>32</v>
      </c>
      <c r="J111" s="2">
        <v>31</v>
      </c>
      <c r="K111" s="2">
        <v>31</v>
      </c>
      <c r="L111" s="2">
        <v>36</v>
      </c>
      <c r="M111" s="4">
        <f t="shared" si="9"/>
        <v>130</v>
      </c>
      <c r="N111" s="15">
        <f t="shared" si="10"/>
        <v>0.32500000000000001</v>
      </c>
      <c r="O111" s="9" t="str">
        <v>F9</v>
      </c>
      <c r="P111" s="16" t="str">
        <f t="shared" si="11"/>
        <v>REPEAT</v>
      </c>
    </row>
    <row r="112" spans="1:16" ht="18" customHeight="1" x14ac:dyDescent="0.25">
      <c r="A112" s="2">
        <v>104</v>
      </c>
      <c r="B112" s="4" t="str">
        <f t="shared" si="12"/>
        <v>KAREN FERGUSON</v>
      </c>
      <c r="C112" s="2" t="s">
        <v>64</v>
      </c>
      <c r="D112" s="2" t="s">
        <v>336</v>
      </c>
      <c r="E112" s="3">
        <v>39816</v>
      </c>
      <c r="F112" s="4" t="str">
        <f t="shared" ca="1" si="13"/>
        <v>14 Yrs</v>
      </c>
      <c r="G112" s="2" t="s">
        <v>355</v>
      </c>
      <c r="H112" s="2" t="s">
        <v>357</v>
      </c>
      <c r="I112" s="2">
        <v>41</v>
      </c>
      <c r="J112" s="2">
        <v>38</v>
      </c>
      <c r="K112" s="2">
        <v>12</v>
      </c>
      <c r="L112" s="2">
        <v>63</v>
      </c>
      <c r="M112" s="4">
        <f t="shared" si="9"/>
        <v>154</v>
      </c>
      <c r="N112" s="15">
        <f t="shared" si="10"/>
        <v>0.38500000000000001</v>
      </c>
      <c r="O112" s="9" t="str">
        <v>F9</v>
      </c>
      <c r="P112" s="16" t="str">
        <f t="shared" si="11"/>
        <v>REPEAT</v>
      </c>
    </row>
    <row r="113" spans="1:16" ht="18" customHeight="1" x14ac:dyDescent="0.25">
      <c r="A113" s="2">
        <v>105</v>
      </c>
      <c r="B113" s="4" t="str">
        <f t="shared" si="12"/>
        <v>KARL BRAUN</v>
      </c>
      <c r="C113" s="2" t="s">
        <v>73</v>
      </c>
      <c r="D113" s="2" t="s">
        <v>137</v>
      </c>
      <c r="E113" s="3">
        <v>38933</v>
      </c>
      <c r="F113" s="4" t="str">
        <f t="shared" ca="1" si="13"/>
        <v>16 Yrs</v>
      </c>
      <c r="G113" s="2" t="s">
        <v>355</v>
      </c>
      <c r="H113" s="2" t="s">
        <v>356</v>
      </c>
      <c r="I113" s="2">
        <v>12</v>
      </c>
      <c r="J113" s="2">
        <v>45</v>
      </c>
      <c r="K113" s="2">
        <v>29</v>
      </c>
      <c r="L113" s="2">
        <v>30</v>
      </c>
      <c r="M113" s="4">
        <f t="shared" si="9"/>
        <v>116</v>
      </c>
      <c r="N113" s="15">
        <f t="shared" si="10"/>
        <v>0.28999999999999998</v>
      </c>
      <c r="O113" s="9" t="str">
        <v>F9</v>
      </c>
      <c r="P113" s="16" t="str">
        <f t="shared" si="11"/>
        <v>REPEAT</v>
      </c>
    </row>
    <row r="114" spans="1:16" ht="18" customHeight="1" x14ac:dyDescent="0.25">
      <c r="A114" s="2">
        <v>106</v>
      </c>
      <c r="B114" s="4" t="str">
        <f t="shared" si="12"/>
        <v>KATHARINE HARMS</v>
      </c>
      <c r="C114" s="2" t="s">
        <v>229</v>
      </c>
      <c r="D114" s="2" t="s">
        <v>309</v>
      </c>
      <c r="E114" s="3">
        <v>38933</v>
      </c>
      <c r="F114" s="4" t="str">
        <f t="shared" ca="1" si="13"/>
        <v>16 Yrs</v>
      </c>
      <c r="G114" s="2" t="s">
        <v>355</v>
      </c>
      <c r="H114" s="2" t="s">
        <v>357</v>
      </c>
      <c r="I114" s="2">
        <v>21</v>
      </c>
      <c r="J114" s="2">
        <v>14</v>
      </c>
      <c r="K114" s="2">
        <v>34</v>
      </c>
      <c r="L114" s="2">
        <v>72</v>
      </c>
      <c r="M114" s="4">
        <f t="shared" si="9"/>
        <v>141</v>
      </c>
      <c r="N114" s="15">
        <f t="shared" si="10"/>
        <v>0.35249999999999998</v>
      </c>
      <c r="O114" s="9" t="str">
        <v>F9</v>
      </c>
      <c r="P114" s="16" t="str">
        <f t="shared" si="11"/>
        <v>REPEAT</v>
      </c>
    </row>
    <row r="115" spans="1:16" ht="18" customHeight="1" x14ac:dyDescent="0.25">
      <c r="A115" s="2">
        <v>107</v>
      </c>
      <c r="B115" s="4" t="str">
        <f t="shared" si="12"/>
        <v>KATHERINE DUCICH</v>
      </c>
      <c r="C115" s="2" t="s">
        <v>76</v>
      </c>
      <c r="D115" s="2" t="s">
        <v>140</v>
      </c>
      <c r="E115" s="3">
        <v>39541</v>
      </c>
      <c r="F115" s="4" t="str">
        <f t="shared" ca="1" si="13"/>
        <v>15 Yrs</v>
      </c>
      <c r="G115" s="2" t="s">
        <v>355</v>
      </c>
      <c r="H115" s="2" t="s">
        <v>356</v>
      </c>
      <c r="I115" s="2">
        <v>43</v>
      </c>
      <c r="J115" s="2">
        <v>56</v>
      </c>
      <c r="K115" s="2">
        <v>42</v>
      </c>
      <c r="L115" s="2">
        <v>48</v>
      </c>
      <c r="M115" s="4">
        <f t="shared" si="9"/>
        <v>189</v>
      </c>
      <c r="N115" s="15">
        <f t="shared" si="10"/>
        <v>0.47249999999999998</v>
      </c>
      <c r="O115" s="9" t="str">
        <v>D7</v>
      </c>
      <c r="P115" s="16" t="str">
        <f t="shared" si="11"/>
        <v>PROMOTED</v>
      </c>
    </row>
    <row r="116" spans="1:16" ht="18" customHeight="1" x14ac:dyDescent="0.25">
      <c r="A116" s="2">
        <v>108</v>
      </c>
      <c r="B116" s="4" t="str">
        <f t="shared" si="12"/>
        <v>KELLY ANDREADA</v>
      </c>
      <c r="C116" s="2" t="s">
        <v>249</v>
      </c>
      <c r="D116" s="2" t="s">
        <v>161</v>
      </c>
      <c r="E116" s="3">
        <v>40028</v>
      </c>
      <c r="F116" s="4" t="str">
        <f t="shared" ca="1" si="13"/>
        <v>13 Yrs</v>
      </c>
      <c r="G116" s="2" t="s">
        <v>355</v>
      </c>
      <c r="H116" s="2" t="s">
        <v>357</v>
      </c>
      <c r="I116" s="2">
        <v>59</v>
      </c>
      <c r="J116" s="2">
        <v>76</v>
      </c>
      <c r="K116" s="2">
        <v>13</v>
      </c>
      <c r="L116" s="2">
        <v>65</v>
      </c>
      <c r="M116" s="4">
        <f t="shared" si="9"/>
        <v>213</v>
      </c>
      <c r="N116" s="15">
        <f t="shared" si="10"/>
        <v>0.53249999999999997</v>
      </c>
      <c r="O116" s="9" t="str">
        <v>C6</v>
      </c>
      <c r="P116" s="16" t="str">
        <f t="shared" si="11"/>
        <v>PROMOTED</v>
      </c>
    </row>
    <row r="117" spans="1:16" ht="18" customHeight="1" x14ac:dyDescent="0.25">
      <c r="A117" s="2">
        <v>109</v>
      </c>
      <c r="B117" s="4" t="str">
        <f t="shared" si="12"/>
        <v>KEN BLACK</v>
      </c>
      <c r="C117" s="2" t="s">
        <v>22</v>
      </c>
      <c r="D117" s="2" t="s">
        <v>44</v>
      </c>
      <c r="E117" s="3">
        <v>38810</v>
      </c>
      <c r="F117" s="4" t="str">
        <f t="shared" ca="1" si="13"/>
        <v>17 Yrs</v>
      </c>
      <c r="G117" s="2" t="s">
        <v>355</v>
      </c>
      <c r="H117" s="2" t="s">
        <v>357</v>
      </c>
      <c r="I117" s="2">
        <v>18</v>
      </c>
      <c r="J117" s="2">
        <v>77</v>
      </c>
      <c r="K117" s="2">
        <v>87</v>
      </c>
      <c r="L117" s="2">
        <v>74</v>
      </c>
      <c r="M117" s="4">
        <f t="shared" si="9"/>
        <v>256</v>
      </c>
      <c r="N117" s="15">
        <f t="shared" si="10"/>
        <v>0.64</v>
      </c>
      <c r="O117" s="9" t="str">
        <v>C5</v>
      </c>
      <c r="P117" s="16" t="str">
        <f t="shared" si="11"/>
        <v>PROMOTED</v>
      </c>
    </row>
    <row r="118" spans="1:16" ht="18" customHeight="1" x14ac:dyDescent="0.25">
      <c r="A118" s="2">
        <v>110</v>
      </c>
      <c r="B118" s="4" t="str">
        <f t="shared" si="12"/>
        <v>KEN BRENNAN</v>
      </c>
      <c r="C118" s="2" t="s">
        <v>22</v>
      </c>
      <c r="D118" s="2" t="s">
        <v>129</v>
      </c>
      <c r="E118" s="3">
        <v>38720</v>
      </c>
      <c r="F118" s="4" t="str">
        <f t="shared" ca="1" si="13"/>
        <v>17 Yrs</v>
      </c>
      <c r="G118" s="2" t="s">
        <v>355</v>
      </c>
      <c r="H118" s="2" t="s">
        <v>356</v>
      </c>
      <c r="I118" s="2">
        <v>61</v>
      </c>
      <c r="J118" s="2">
        <v>65</v>
      </c>
      <c r="K118" s="2">
        <v>65</v>
      </c>
      <c r="L118" s="2">
        <v>75</v>
      </c>
      <c r="M118" s="4">
        <f t="shared" si="9"/>
        <v>266</v>
      </c>
      <c r="N118" s="15">
        <f t="shared" si="10"/>
        <v>0.66500000000000004</v>
      </c>
      <c r="O118" s="9" t="str">
        <v>C4</v>
      </c>
      <c r="P118" s="16" t="str">
        <f t="shared" si="11"/>
        <v>PROMOTED</v>
      </c>
    </row>
    <row r="119" spans="1:16" ht="18" customHeight="1" x14ac:dyDescent="0.25">
      <c r="A119" s="2">
        <v>111</v>
      </c>
      <c r="B119" s="4" t="str">
        <f t="shared" si="12"/>
        <v>KUNST MILLER</v>
      </c>
      <c r="C119" s="2" t="s">
        <v>61</v>
      </c>
      <c r="D119" s="2" t="s">
        <v>123</v>
      </c>
      <c r="E119" s="3">
        <v>40028</v>
      </c>
      <c r="F119" s="4" t="str">
        <f t="shared" ca="1" si="13"/>
        <v>13 Yrs</v>
      </c>
      <c r="G119" s="2" t="s">
        <v>354</v>
      </c>
      <c r="H119" s="2" t="s">
        <v>357</v>
      </c>
      <c r="I119" s="2">
        <v>72</v>
      </c>
      <c r="J119" s="2">
        <v>13</v>
      </c>
      <c r="K119" s="2">
        <v>58</v>
      </c>
      <c r="L119" s="2">
        <v>51</v>
      </c>
      <c r="M119" s="4">
        <f t="shared" si="9"/>
        <v>194</v>
      </c>
      <c r="N119" s="15">
        <f t="shared" si="10"/>
        <v>0.48499999999999999</v>
      </c>
      <c r="O119" s="9" t="str">
        <v>D7</v>
      </c>
      <c r="P119" s="16" t="str">
        <f t="shared" si="11"/>
        <v>PROMOTED</v>
      </c>
    </row>
    <row r="120" spans="1:16" ht="18" customHeight="1" x14ac:dyDescent="0.25">
      <c r="A120" s="2">
        <v>112</v>
      </c>
      <c r="B120" s="4" t="str">
        <f t="shared" si="12"/>
        <v>LAUREL ELLISTON</v>
      </c>
      <c r="C120" s="2" t="s">
        <v>117</v>
      </c>
      <c r="D120" s="2" t="s">
        <v>188</v>
      </c>
      <c r="E120" s="3">
        <v>39937</v>
      </c>
      <c r="F120" s="4" t="str">
        <f t="shared" ca="1" si="13"/>
        <v>13 Yrs</v>
      </c>
      <c r="G120" s="2" t="s">
        <v>354</v>
      </c>
      <c r="H120" s="2" t="s">
        <v>357</v>
      </c>
      <c r="I120" s="2">
        <v>75</v>
      </c>
      <c r="J120" s="2">
        <v>71</v>
      </c>
      <c r="K120" s="2">
        <v>66</v>
      </c>
      <c r="L120" s="2">
        <v>77</v>
      </c>
      <c r="M120" s="4">
        <f t="shared" si="9"/>
        <v>289</v>
      </c>
      <c r="N120" s="15">
        <f t="shared" si="10"/>
        <v>0.72250000000000003</v>
      </c>
      <c r="O120" s="9" t="str">
        <v>B3</v>
      </c>
      <c r="P120" s="16" t="str">
        <f t="shared" si="11"/>
        <v>PROMOTED</v>
      </c>
    </row>
    <row r="121" spans="1:16" ht="18" customHeight="1" x14ac:dyDescent="0.25">
      <c r="A121" s="2">
        <v>113</v>
      </c>
      <c r="B121" s="4" t="str">
        <f t="shared" si="12"/>
        <v>LENA CACIOPPO</v>
      </c>
      <c r="C121" s="2" t="s">
        <v>57</v>
      </c>
      <c r="D121" s="2" t="s">
        <v>144</v>
      </c>
      <c r="E121" s="3">
        <v>39937</v>
      </c>
      <c r="F121" s="4" t="str">
        <f t="shared" ca="1" si="13"/>
        <v>13 Yrs</v>
      </c>
      <c r="G121" s="2" t="s">
        <v>355</v>
      </c>
      <c r="H121" s="2" t="s">
        <v>356</v>
      </c>
      <c r="I121" s="2">
        <v>65</v>
      </c>
      <c r="J121" s="2">
        <v>26</v>
      </c>
      <c r="K121" s="2">
        <v>48</v>
      </c>
      <c r="L121" s="2">
        <v>46</v>
      </c>
      <c r="M121" s="4">
        <f t="shared" si="9"/>
        <v>185</v>
      </c>
      <c r="N121" s="15">
        <f t="shared" si="10"/>
        <v>0.46250000000000002</v>
      </c>
      <c r="O121" s="9" t="str">
        <v>D7</v>
      </c>
      <c r="P121" s="16" t="str">
        <f t="shared" si="11"/>
        <v>PROMOTED</v>
      </c>
    </row>
    <row r="122" spans="1:16" ht="18" customHeight="1" x14ac:dyDescent="0.25">
      <c r="A122" s="2">
        <v>114</v>
      </c>
      <c r="B122" s="4" t="str">
        <f t="shared" si="12"/>
        <v>LENA CREIGHTON</v>
      </c>
      <c r="C122" s="2" t="s">
        <v>57</v>
      </c>
      <c r="D122" s="2" t="s">
        <v>132</v>
      </c>
      <c r="E122" s="3">
        <v>39541</v>
      </c>
      <c r="F122" s="4" t="str">
        <f t="shared" ca="1" si="13"/>
        <v>15 Yrs</v>
      </c>
      <c r="G122" s="2" t="s">
        <v>355</v>
      </c>
      <c r="H122" s="2" t="s">
        <v>356</v>
      </c>
      <c r="I122" s="2">
        <v>49</v>
      </c>
      <c r="J122" s="2">
        <v>60</v>
      </c>
      <c r="K122" s="2">
        <v>54</v>
      </c>
      <c r="L122" s="2">
        <v>57</v>
      </c>
      <c r="M122" s="4">
        <f t="shared" si="9"/>
        <v>220</v>
      </c>
      <c r="N122" s="15">
        <f t="shared" si="10"/>
        <v>0.55000000000000004</v>
      </c>
      <c r="O122" s="9" t="str">
        <v>C6</v>
      </c>
      <c r="P122" s="16" t="str">
        <f t="shared" si="11"/>
        <v>PROMOTED</v>
      </c>
    </row>
    <row r="123" spans="1:16" ht="18" customHeight="1" x14ac:dyDescent="0.25">
      <c r="A123" s="2">
        <v>115</v>
      </c>
      <c r="B123" s="4" t="str">
        <f t="shared" si="12"/>
        <v>LENA HERNANDEZ</v>
      </c>
      <c r="C123" s="2" t="s">
        <v>57</v>
      </c>
      <c r="D123" s="2" t="s">
        <v>119</v>
      </c>
      <c r="E123" s="3">
        <v>38933</v>
      </c>
      <c r="F123" s="4" t="str">
        <f t="shared" ca="1" si="13"/>
        <v>16 Yrs</v>
      </c>
      <c r="G123" s="2" t="s">
        <v>354</v>
      </c>
      <c r="H123" s="2" t="s">
        <v>357</v>
      </c>
      <c r="I123" s="2">
        <v>64</v>
      </c>
      <c r="J123" s="2">
        <v>61</v>
      </c>
      <c r="K123" s="2">
        <v>24</v>
      </c>
      <c r="L123" s="2">
        <v>78</v>
      </c>
      <c r="M123" s="4">
        <f t="shared" si="9"/>
        <v>227</v>
      </c>
      <c r="N123" s="15">
        <f t="shared" si="10"/>
        <v>0.5675</v>
      </c>
      <c r="O123" s="9" t="str">
        <v>C6</v>
      </c>
      <c r="P123" s="16" t="str">
        <f t="shared" si="11"/>
        <v>PROMOTED</v>
      </c>
    </row>
    <row r="124" spans="1:16" ht="18" customHeight="1" x14ac:dyDescent="0.25">
      <c r="A124" s="2">
        <v>116</v>
      </c>
      <c r="B124" s="4" t="str">
        <f t="shared" si="12"/>
        <v>LINDA CAZAMIAS</v>
      </c>
      <c r="C124" s="2" t="s">
        <v>30</v>
      </c>
      <c r="D124" s="2" t="s">
        <v>52</v>
      </c>
      <c r="E124" s="3">
        <v>38901</v>
      </c>
      <c r="F124" s="4" t="str">
        <f t="shared" ca="1" si="13"/>
        <v>16 Yrs</v>
      </c>
      <c r="G124" s="2" t="s">
        <v>354</v>
      </c>
      <c r="H124" s="2" t="s">
        <v>356</v>
      </c>
      <c r="I124" s="2">
        <v>70</v>
      </c>
      <c r="J124" s="2">
        <v>55</v>
      </c>
      <c r="K124" s="2">
        <v>12</v>
      </c>
      <c r="L124" s="2">
        <v>39</v>
      </c>
      <c r="M124" s="4">
        <f t="shared" si="9"/>
        <v>176</v>
      </c>
      <c r="N124" s="15">
        <f t="shared" si="10"/>
        <v>0.44</v>
      </c>
      <c r="O124" s="9" t="str">
        <v>E8</v>
      </c>
      <c r="P124" s="16" t="str">
        <f t="shared" si="11"/>
        <v>PROMOTED</v>
      </c>
    </row>
    <row r="125" spans="1:16" ht="18" customHeight="1" x14ac:dyDescent="0.25">
      <c r="A125" s="2">
        <v>117</v>
      </c>
      <c r="B125" s="4" t="str">
        <f t="shared" si="12"/>
        <v>LINDSAY SHAGIARI</v>
      </c>
      <c r="C125" s="2" t="s">
        <v>88</v>
      </c>
      <c r="D125" s="2" t="s">
        <v>156</v>
      </c>
      <c r="E125" s="3">
        <v>39175</v>
      </c>
      <c r="F125" s="4" t="str">
        <f t="shared" ca="1" si="13"/>
        <v>16 Yrs</v>
      </c>
      <c r="G125" s="2" t="s">
        <v>355</v>
      </c>
      <c r="H125" s="2" t="s">
        <v>356</v>
      </c>
      <c r="I125" s="2">
        <v>75</v>
      </c>
      <c r="J125" s="2">
        <v>50</v>
      </c>
      <c r="K125" s="2">
        <v>32</v>
      </c>
      <c r="L125" s="2">
        <v>14</v>
      </c>
      <c r="M125" s="4">
        <f t="shared" si="9"/>
        <v>171</v>
      </c>
      <c r="N125" s="15">
        <f t="shared" si="10"/>
        <v>0.42749999999999999</v>
      </c>
      <c r="O125" s="9" t="str">
        <v>E8</v>
      </c>
      <c r="P125" s="16" t="str">
        <f t="shared" si="11"/>
        <v>PROMOTED</v>
      </c>
    </row>
    <row r="126" spans="1:16" ht="18" customHeight="1" x14ac:dyDescent="0.25">
      <c r="A126" s="2">
        <v>118</v>
      </c>
      <c r="B126" s="4" t="str">
        <f t="shared" si="12"/>
        <v>LOGAN CURRIE</v>
      </c>
      <c r="C126" s="2" t="s">
        <v>115</v>
      </c>
      <c r="D126" s="2" t="s">
        <v>186</v>
      </c>
      <c r="E126" s="3">
        <v>38810</v>
      </c>
      <c r="F126" s="4" t="str">
        <f t="shared" ca="1" si="13"/>
        <v>17 Yrs</v>
      </c>
      <c r="G126" s="2" t="s">
        <v>354</v>
      </c>
      <c r="H126" s="2" t="s">
        <v>356</v>
      </c>
      <c r="I126" s="2">
        <v>53</v>
      </c>
      <c r="J126" s="2">
        <v>44</v>
      </c>
      <c r="K126" s="2">
        <v>59</v>
      </c>
      <c r="L126" s="2">
        <v>37</v>
      </c>
      <c r="M126" s="4">
        <f t="shared" si="9"/>
        <v>193</v>
      </c>
      <c r="N126" s="15">
        <f t="shared" si="10"/>
        <v>0.48249999999999998</v>
      </c>
      <c r="O126" s="9" t="str">
        <v>D7</v>
      </c>
      <c r="P126" s="16" t="str">
        <f t="shared" si="11"/>
        <v>PROMOTED</v>
      </c>
    </row>
    <row r="127" spans="1:16" ht="18" customHeight="1" x14ac:dyDescent="0.25">
      <c r="A127" s="2">
        <v>119</v>
      </c>
      <c r="B127" s="4" t="str">
        <f t="shared" si="12"/>
        <v>LUKE WEISS</v>
      </c>
      <c r="C127" s="2" t="s">
        <v>244</v>
      </c>
      <c r="D127" s="2" t="s">
        <v>323</v>
      </c>
      <c r="E127" s="3">
        <v>39205</v>
      </c>
      <c r="F127" s="4" t="str">
        <f t="shared" ca="1" si="13"/>
        <v>16 Yrs</v>
      </c>
      <c r="G127" s="2" t="s">
        <v>354</v>
      </c>
      <c r="H127" s="2" t="s">
        <v>357</v>
      </c>
      <c r="I127" s="2">
        <v>79</v>
      </c>
      <c r="J127" s="2">
        <v>45</v>
      </c>
      <c r="K127" s="2">
        <v>59</v>
      </c>
      <c r="L127" s="2">
        <v>60</v>
      </c>
      <c r="M127" s="4">
        <f t="shared" si="9"/>
        <v>243</v>
      </c>
      <c r="N127" s="15">
        <f t="shared" si="10"/>
        <v>0.60750000000000004</v>
      </c>
      <c r="O127" s="9" t="str">
        <v>C5</v>
      </c>
      <c r="P127" s="16" t="str">
        <f t="shared" si="11"/>
        <v>PROMOTED</v>
      </c>
    </row>
    <row r="128" spans="1:16" ht="18" customHeight="1" x14ac:dyDescent="0.25">
      <c r="A128" s="2">
        <v>120</v>
      </c>
      <c r="B128" s="4" t="str">
        <f t="shared" si="12"/>
        <v>MAGDELENE MORSE</v>
      </c>
      <c r="C128" s="2" t="s">
        <v>251</v>
      </c>
      <c r="D128" s="2" t="s">
        <v>331</v>
      </c>
      <c r="E128" s="3">
        <v>39937</v>
      </c>
      <c r="F128" s="4" t="str">
        <f t="shared" ca="1" si="13"/>
        <v>13 Yrs</v>
      </c>
      <c r="G128" s="2" t="s">
        <v>355</v>
      </c>
      <c r="H128" s="2" t="s">
        <v>356</v>
      </c>
      <c r="I128" s="2">
        <v>60</v>
      </c>
      <c r="J128" s="2">
        <v>19</v>
      </c>
      <c r="K128" s="2">
        <v>69</v>
      </c>
      <c r="L128" s="2">
        <v>30</v>
      </c>
      <c r="M128" s="4">
        <f t="shared" si="9"/>
        <v>178</v>
      </c>
      <c r="N128" s="15">
        <f t="shared" si="10"/>
        <v>0.44500000000000001</v>
      </c>
      <c r="O128" s="9" t="str">
        <v>E8</v>
      </c>
      <c r="P128" s="16" t="str">
        <f t="shared" si="11"/>
        <v>PROMOTED</v>
      </c>
    </row>
    <row r="129" spans="1:16" ht="18" customHeight="1" x14ac:dyDescent="0.25">
      <c r="A129" s="2">
        <v>121</v>
      </c>
      <c r="B129" s="4" t="str">
        <f t="shared" si="12"/>
        <v>MARC CRIER</v>
      </c>
      <c r="C129" s="2" t="s">
        <v>202</v>
      </c>
      <c r="D129" s="2" t="s">
        <v>277</v>
      </c>
      <c r="E129" s="3">
        <v>38963</v>
      </c>
      <c r="F129" s="4" t="str">
        <f t="shared" ca="1" si="13"/>
        <v>16 Yrs</v>
      </c>
      <c r="G129" s="2" t="s">
        <v>354</v>
      </c>
      <c r="H129" s="2" t="s">
        <v>357</v>
      </c>
      <c r="I129" s="2">
        <v>42</v>
      </c>
      <c r="J129" s="2">
        <v>66</v>
      </c>
      <c r="K129" s="2">
        <v>34</v>
      </c>
      <c r="L129" s="2">
        <v>25</v>
      </c>
      <c r="M129" s="4">
        <f t="shared" si="9"/>
        <v>167</v>
      </c>
      <c r="N129" s="15">
        <f t="shared" si="10"/>
        <v>0.41749999999999998</v>
      </c>
      <c r="O129" s="9" t="str">
        <v>E8</v>
      </c>
      <c r="P129" s="16" t="str">
        <f t="shared" si="11"/>
        <v>PROMOTED</v>
      </c>
    </row>
    <row r="130" spans="1:16" ht="18" customHeight="1" x14ac:dyDescent="0.25">
      <c r="A130" s="2">
        <v>122</v>
      </c>
      <c r="B130" s="4" t="str">
        <f t="shared" si="12"/>
        <v>MARIA BERTELSON</v>
      </c>
      <c r="C130" s="2" t="s">
        <v>113</v>
      </c>
      <c r="D130" s="2" t="s">
        <v>185</v>
      </c>
      <c r="E130" s="3">
        <v>39541</v>
      </c>
      <c r="F130" s="4" t="str">
        <f t="shared" ca="1" si="13"/>
        <v>15 Yrs</v>
      </c>
      <c r="G130" s="2" t="s">
        <v>355</v>
      </c>
      <c r="H130" s="2" t="s">
        <v>356</v>
      </c>
      <c r="I130" s="2">
        <v>42</v>
      </c>
      <c r="J130" s="2">
        <v>54</v>
      </c>
      <c r="K130" s="2">
        <v>22</v>
      </c>
      <c r="L130" s="2">
        <v>57</v>
      </c>
      <c r="M130" s="4">
        <f t="shared" si="9"/>
        <v>175</v>
      </c>
      <c r="N130" s="15">
        <f t="shared" si="10"/>
        <v>0.4375</v>
      </c>
      <c r="O130" s="9" t="str">
        <v>E8</v>
      </c>
      <c r="P130" s="16" t="str">
        <f t="shared" si="11"/>
        <v>PROMOTED</v>
      </c>
    </row>
    <row r="131" spans="1:16" ht="18" customHeight="1" x14ac:dyDescent="0.25">
      <c r="A131" s="2">
        <v>123</v>
      </c>
      <c r="B131" s="4" t="str">
        <f t="shared" si="12"/>
        <v>MARIA ZETTNER</v>
      </c>
      <c r="C131" s="2" t="s">
        <v>113</v>
      </c>
      <c r="D131" s="2" t="s">
        <v>353</v>
      </c>
      <c r="E131" s="3">
        <v>38963</v>
      </c>
      <c r="F131" s="4" t="str">
        <f t="shared" ca="1" si="13"/>
        <v>16 Yrs</v>
      </c>
      <c r="G131" s="2" t="s">
        <v>355</v>
      </c>
      <c r="H131" s="2" t="s">
        <v>357</v>
      </c>
      <c r="I131" s="2">
        <v>42</v>
      </c>
      <c r="J131" s="2">
        <v>43</v>
      </c>
      <c r="K131" s="2">
        <v>59</v>
      </c>
      <c r="L131" s="2">
        <v>37</v>
      </c>
      <c r="M131" s="4">
        <f t="shared" si="9"/>
        <v>181</v>
      </c>
      <c r="N131" s="15">
        <f t="shared" si="10"/>
        <v>0.45250000000000001</v>
      </c>
      <c r="O131" s="9" t="str">
        <v>D7</v>
      </c>
      <c r="P131" s="16" t="str">
        <f t="shared" si="11"/>
        <v>PROMOTED</v>
      </c>
    </row>
    <row r="132" spans="1:16" ht="18" customHeight="1" x14ac:dyDescent="0.25">
      <c r="A132" s="2">
        <v>124</v>
      </c>
      <c r="B132" s="4" t="str">
        <f t="shared" si="12"/>
        <v>MARINA LICHTENSTEIN</v>
      </c>
      <c r="C132" s="2" t="s">
        <v>199</v>
      </c>
      <c r="D132" s="2" t="s">
        <v>274</v>
      </c>
      <c r="E132" s="3">
        <v>39847</v>
      </c>
      <c r="F132" s="4" t="str">
        <f t="shared" ca="1" si="13"/>
        <v>14 Yrs</v>
      </c>
      <c r="G132" s="2" t="s">
        <v>354</v>
      </c>
      <c r="H132" s="2" t="s">
        <v>357</v>
      </c>
      <c r="I132" s="2">
        <v>67</v>
      </c>
      <c r="J132" s="2">
        <v>67</v>
      </c>
      <c r="K132" s="2">
        <v>73</v>
      </c>
      <c r="L132" s="2">
        <v>68</v>
      </c>
      <c r="M132" s="4">
        <f t="shared" si="9"/>
        <v>275</v>
      </c>
      <c r="N132" s="15">
        <f t="shared" si="10"/>
        <v>0.6875</v>
      </c>
      <c r="O132" s="9" t="str">
        <v>C4</v>
      </c>
      <c r="P132" s="16" t="str">
        <f t="shared" si="11"/>
        <v>PROMOTED</v>
      </c>
    </row>
    <row r="133" spans="1:16" ht="18" customHeight="1" x14ac:dyDescent="0.25">
      <c r="A133" s="2">
        <v>125</v>
      </c>
      <c r="B133" s="4" t="str">
        <f t="shared" si="12"/>
        <v>MARIS LAWARE</v>
      </c>
      <c r="C133" s="2" t="s">
        <v>262</v>
      </c>
      <c r="D133" s="2" t="s">
        <v>344</v>
      </c>
      <c r="E133" s="3">
        <v>38810</v>
      </c>
      <c r="F133" s="4" t="str">
        <f t="shared" ca="1" si="13"/>
        <v>17 Yrs</v>
      </c>
      <c r="G133" s="2" t="s">
        <v>354</v>
      </c>
      <c r="H133" s="2" t="s">
        <v>357</v>
      </c>
      <c r="I133" s="2">
        <v>47</v>
      </c>
      <c r="J133" s="2">
        <v>57</v>
      </c>
      <c r="K133" s="2">
        <v>14</v>
      </c>
      <c r="L133" s="2">
        <v>38</v>
      </c>
      <c r="M133" s="4">
        <f t="shared" si="9"/>
        <v>156</v>
      </c>
      <c r="N133" s="15">
        <f t="shared" si="10"/>
        <v>0.39</v>
      </c>
      <c r="O133" s="9" t="str">
        <v>F9</v>
      </c>
      <c r="P133" s="16" t="str">
        <f t="shared" si="11"/>
        <v>REPEAT</v>
      </c>
    </row>
    <row r="134" spans="1:16" ht="18" customHeight="1" x14ac:dyDescent="0.25">
      <c r="A134" s="2">
        <v>126</v>
      </c>
      <c r="B134" s="4" t="str">
        <f t="shared" si="12"/>
        <v>MARK PACKER</v>
      </c>
      <c r="C134" s="2" t="s">
        <v>108</v>
      </c>
      <c r="D134" s="2" t="s">
        <v>181</v>
      </c>
      <c r="E134" s="3">
        <v>39937</v>
      </c>
      <c r="F134" s="4" t="str">
        <f t="shared" ca="1" si="13"/>
        <v>13 Yrs</v>
      </c>
      <c r="G134" s="2" t="s">
        <v>355</v>
      </c>
      <c r="H134" s="2" t="s">
        <v>357</v>
      </c>
      <c r="I134" s="2">
        <v>67</v>
      </c>
      <c r="J134" s="2">
        <v>76</v>
      </c>
      <c r="K134" s="2">
        <v>79</v>
      </c>
      <c r="L134" s="2">
        <v>56</v>
      </c>
      <c r="M134" s="4">
        <f t="shared" si="9"/>
        <v>278</v>
      </c>
      <c r="N134" s="15">
        <f t="shared" si="10"/>
        <v>0.69499999999999995</v>
      </c>
      <c r="O134" s="9" t="str">
        <v>C4</v>
      </c>
      <c r="P134" s="16" t="str">
        <f t="shared" si="11"/>
        <v>PROMOTED</v>
      </c>
    </row>
    <row r="135" spans="1:16" ht="18" customHeight="1" x14ac:dyDescent="0.25">
      <c r="A135" s="2">
        <v>127</v>
      </c>
      <c r="B135" s="4" t="str">
        <f t="shared" si="12"/>
        <v>MARY ZEWE</v>
      </c>
      <c r="C135" s="2" t="s">
        <v>109</v>
      </c>
      <c r="D135" s="2" t="s">
        <v>182</v>
      </c>
      <c r="E135" s="3">
        <v>39816</v>
      </c>
      <c r="F135" s="4" t="str">
        <f t="shared" ca="1" si="13"/>
        <v>14 Yrs</v>
      </c>
      <c r="G135" s="2" t="s">
        <v>355</v>
      </c>
      <c r="H135" s="2" t="s">
        <v>356</v>
      </c>
      <c r="I135" s="2">
        <v>34</v>
      </c>
      <c r="J135" s="2">
        <v>64</v>
      </c>
      <c r="K135" s="2">
        <v>54</v>
      </c>
      <c r="L135" s="2">
        <v>65</v>
      </c>
      <c r="M135" s="4">
        <f t="shared" si="9"/>
        <v>217</v>
      </c>
      <c r="N135" s="15">
        <f t="shared" si="10"/>
        <v>0.54249999999999998</v>
      </c>
      <c r="O135" s="9" t="str">
        <v>C6</v>
      </c>
      <c r="P135" s="16" t="str">
        <f t="shared" si="11"/>
        <v>PROMOTED</v>
      </c>
    </row>
    <row r="136" spans="1:16" ht="18" customHeight="1" x14ac:dyDescent="0.25">
      <c r="A136" s="2">
        <v>128</v>
      </c>
      <c r="B136" s="4" t="str">
        <f t="shared" si="12"/>
        <v>MATT ABELMAN</v>
      </c>
      <c r="C136" s="2" t="s">
        <v>27</v>
      </c>
      <c r="D136" s="2" t="s">
        <v>49</v>
      </c>
      <c r="E136" s="3">
        <v>38720</v>
      </c>
      <c r="F136" s="4" t="str">
        <f t="shared" ca="1" si="13"/>
        <v>17 Yrs</v>
      </c>
      <c r="G136" s="2" t="s">
        <v>354</v>
      </c>
      <c r="H136" s="2" t="s">
        <v>357</v>
      </c>
      <c r="I136" s="2">
        <v>62</v>
      </c>
      <c r="J136" s="2">
        <v>59</v>
      </c>
      <c r="K136" s="2">
        <v>80</v>
      </c>
      <c r="L136" s="2">
        <v>57</v>
      </c>
      <c r="M136" s="4">
        <f t="shared" si="9"/>
        <v>258</v>
      </c>
      <c r="N136" s="15">
        <f t="shared" si="10"/>
        <v>0.64500000000000002</v>
      </c>
      <c r="O136" s="9" t="str">
        <v>C5</v>
      </c>
      <c r="P136" s="16" t="str">
        <f t="shared" si="11"/>
        <v>PROMOTED</v>
      </c>
    </row>
    <row r="137" spans="1:16" ht="18" customHeight="1" x14ac:dyDescent="0.25">
      <c r="A137" s="2">
        <v>129</v>
      </c>
      <c r="B137" s="4" t="str">
        <f t="shared" ref="B137:B168" si="14">UPPER(_xlfn.TEXTJOIN(" ",TRUE,C137,D137))</f>
        <v>MATT COLLISTER</v>
      </c>
      <c r="C137" s="2" t="s">
        <v>27</v>
      </c>
      <c r="D137" s="2" t="s">
        <v>191</v>
      </c>
      <c r="E137" s="3">
        <v>39632</v>
      </c>
      <c r="F137" s="4" t="str">
        <f t="shared" ref="F137:F168" ca="1" si="15">TEXT(TODAY()-E137,"YY") &amp; " Yrs"</f>
        <v>14 Yrs</v>
      </c>
      <c r="G137" s="2" t="s">
        <v>355</v>
      </c>
      <c r="H137" s="2" t="s">
        <v>357</v>
      </c>
      <c r="I137" s="2">
        <v>43</v>
      </c>
      <c r="J137" s="2">
        <v>69</v>
      </c>
      <c r="K137" s="2">
        <v>19</v>
      </c>
      <c r="L137" s="2">
        <v>18</v>
      </c>
      <c r="M137" s="4">
        <f t="shared" si="9"/>
        <v>149</v>
      </c>
      <c r="N137" s="15">
        <f t="shared" si="10"/>
        <v>0.3725</v>
      </c>
      <c r="O137" s="9" t="str">
        <v>F9</v>
      </c>
      <c r="P137" s="16" t="str">
        <f t="shared" si="11"/>
        <v>REPEAT</v>
      </c>
    </row>
    <row r="138" spans="1:16" ht="18" customHeight="1" x14ac:dyDescent="0.25">
      <c r="A138" s="2">
        <v>130</v>
      </c>
      <c r="B138" s="4" t="str">
        <f t="shared" si="14"/>
        <v>MATT HAGELSTEIN</v>
      </c>
      <c r="C138" s="2" t="s">
        <v>27</v>
      </c>
      <c r="D138" s="2" t="s">
        <v>346</v>
      </c>
      <c r="E138" s="3">
        <v>39937</v>
      </c>
      <c r="F138" s="4" t="str">
        <f t="shared" ca="1" si="15"/>
        <v>13 Yrs</v>
      </c>
      <c r="G138" s="2" t="s">
        <v>354</v>
      </c>
      <c r="H138" s="2" t="s">
        <v>357</v>
      </c>
      <c r="I138" s="2">
        <v>43</v>
      </c>
      <c r="J138" s="2">
        <v>74</v>
      </c>
      <c r="K138" s="2">
        <v>79</v>
      </c>
      <c r="L138" s="2">
        <v>56</v>
      </c>
      <c r="M138" s="4">
        <f t="shared" ref="M138:M201" si="16">SUM(I138:L138)</f>
        <v>252</v>
      </c>
      <c r="N138" s="15">
        <f t="shared" ref="N138:N201" si="17">M138/400</f>
        <v>0.63</v>
      </c>
      <c r="O138" s="9" t="str">
        <v>C5</v>
      </c>
      <c r="P138" s="16" t="str">
        <f t="shared" ref="P138:P201" si="18">IF(N138&gt;=40%,"PROMOTED","REPEAT")</f>
        <v>PROMOTED</v>
      </c>
    </row>
    <row r="139" spans="1:16" ht="18" customHeight="1" x14ac:dyDescent="0.25">
      <c r="A139" s="2">
        <v>131</v>
      </c>
      <c r="B139" s="4" t="str">
        <f t="shared" si="14"/>
        <v>MAUREEN GASTINEAU</v>
      </c>
      <c r="C139" s="2" t="s">
        <v>93</v>
      </c>
      <c r="D139" s="2" t="s">
        <v>162</v>
      </c>
      <c r="E139" s="3">
        <v>38901</v>
      </c>
      <c r="F139" s="4" t="str">
        <f t="shared" ca="1" si="15"/>
        <v>16 Yrs</v>
      </c>
      <c r="G139" s="2" t="s">
        <v>354</v>
      </c>
      <c r="H139" s="2" t="s">
        <v>357</v>
      </c>
      <c r="I139" s="2">
        <v>24</v>
      </c>
      <c r="J139" s="2">
        <v>74</v>
      </c>
      <c r="K139" s="2">
        <v>13</v>
      </c>
      <c r="L139" s="2">
        <v>68</v>
      </c>
      <c r="M139" s="4">
        <f t="shared" si="16"/>
        <v>179</v>
      </c>
      <c r="N139" s="15">
        <f t="shared" si="17"/>
        <v>0.44750000000000001</v>
      </c>
      <c r="O139" s="9" t="str">
        <v>E8</v>
      </c>
      <c r="P139" s="16" t="str">
        <f t="shared" si="18"/>
        <v>PROMOTED</v>
      </c>
    </row>
    <row r="140" spans="1:16" ht="18" customHeight="1" x14ac:dyDescent="0.25">
      <c r="A140" s="2">
        <v>132</v>
      </c>
      <c r="B140" s="4" t="str">
        <f t="shared" si="14"/>
        <v>MAX JONES</v>
      </c>
      <c r="C140" s="2" t="s">
        <v>99</v>
      </c>
      <c r="D140" s="2" t="s">
        <v>172</v>
      </c>
      <c r="E140" s="3">
        <v>38810</v>
      </c>
      <c r="F140" s="4" t="str">
        <f t="shared" ca="1" si="15"/>
        <v>17 Yrs</v>
      </c>
      <c r="G140" s="2" t="s">
        <v>355</v>
      </c>
      <c r="H140" s="2" t="s">
        <v>357</v>
      </c>
      <c r="I140" s="2">
        <v>50</v>
      </c>
      <c r="J140" s="2">
        <v>10</v>
      </c>
      <c r="K140" s="2">
        <v>62</v>
      </c>
      <c r="L140" s="2">
        <v>27</v>
      </c>
      <c r="M140" s="4">
        <f t="shared" si="16"/>
        <v>149</v>
      </c>
      <c r="N140" s="15">
        <f t="shared" si="17"/>
        <v>0.3725</v>
      </c>
      <c r="O140" s="9" t="str">
        <v>F9</v>
      </c>
      <c r="P140" s="16" t="str">
        <f t="shared" si="18"/>
        <v>REPEAT</v>
      </c>
    </row>
    <row r="141" spans="1:16" ht="18" customHeight="1" x14ac:dyDescent="0.25">
      <c r="A141" s="2">
        <v>133</v>
      </c>
      <c r="B141" s="4" t="str">
        <f t="shared" si="14"/>
        <v>MAX LUDWIG</v>
      </c>
      <c r="C141" s="2" t="s">
        <v>99</v>
      </c>
      <c r="D141" s="2" t="s">
        <v>297</v>
      </c>
      <c r="E141" s="3">
        <v>38810</v>
      </c>
      <c r="F141" s="4" t="str">
        <f t="shared" ca="1" si="15"/>
        <v>17 Yrs</v>
      </c>
      <c r="G141" s="2" t="s">
        <v>355</v>
      </c>
      <c r="H141" s="2" t="s">
        <v>356</v>
      </c>
      <c r="I141" s="2">
        <v>78</v>
      </c>
      <c r="J141" s="2">
        <v>12</v>
      </c>
      <c r="K141" s="2">
        <v>69</v>
      </c>
      <c r="L141" s="2">
        <v>65</v>
      </c>
      <c r="M141" s="4">
        <f t="shared" si="16"/>
        <v>224</v>
      </c>
      <c r="N141" s="15">
        <f t="shared" si="17"/>
        <v>0.56000000000000005</v>
      </c>
      <c r="O141" s="9" t="str">
        <v>C6</v>
      </c>
      <c r="P141" s="16" t="str">
        <f t="shared" si="18"/>
        <v>PROMOTED</v>
      </c>
    </row>
    <row r="142" spans="1:16" ht="18" customHeight="1" x14ac:dyDescent="0.25">
      <c r="A142" s="2">
        <v>134</v>
      </c>
      <c r="B142" s="4" t="str">
        <f t="shared" si="14"/>
        <v>MICHAEL DOMINGUEZ</v>
      </c>
      <c r="C142" s="2" t="s">
        <v>236</v>
      </c>
      <c r="D142" s="2" t="s">
        <v>153</v>
      </c>
      <c r="E142" s="3">
        <v>39541</v>
      </c>
      <c r="F142" s="4" t="str">
        <f t="shared" ca="1" si="15"/>
        <v>15 Yrs</v>
      </c>
      <c r="G142" s="2" t="s">
        <v>354</v>
      </c>
      <c r="H142" s="2" t="s">
        <v>357</v>
      </c>
      <c r="I142" s="2">
        <v>55</v>
      </c>
      <c r="J142" s="2">
        <v>69</v>
      </c>
      <c r="K142" s="2">
        <v>26</v>
      </c>
      <c r="L142" s="2">
        <v>26</v>
      </c>
      <c r="M142" s="4">
        <f t="shared" si="16"/>
        <v>176</v>
      </c>
      <c r="N142" s="15">
        <f t="shared" si="17"/>
        <v>0.44</v>
      </c>
      <c r="O142" s="9" t="str">
        <v>E8</v>
      </c>
      <c r="P142" s="16" t="str">
        <f t="shared" si="18"/>
        <v>PROMOTED</v>
      </c>
    </row>
    <row r="143" spans="1:16" ht="18" customHeight="1" x14ac:dyDescent="0.25">
      <c r="A143" s="2">
        <v>135</v>
      </c>
      <c r="B143" s="4" t="str">
        <f t="shared" si="14"/>
        <v>MICHELLE ELLISON</v>
      </c>
      <c r="C143" s="2" t="s">
        <v>209</v>
      </c>
      <c r="D143" s="2" t="s">
        <v>163</v>
      </c>
      <c r="E143" s="3">
        <v>39541</v>
      </c>
      <c r="F143" s="4" t="str">
        <f t="shared" ca="1" si="15"/>
        <v>15 Yrs</v>
      </c>
      <c r="G143" s="2" t="s">
        <v>355</v>
      </c>
      <c r="H143" s="2" t="s">
        <v>357</v>
      </c>
      <c r="I143" s="2">
        <v>52</v>
      </c>
      <c r="J143" s="2">
        <v>25</v>
      </c>
      <c r="K143" s="2">
        <v>44</v>
      </c>
      <c r="L143" s="2">
        <v>68</v>
      </c>
      <c r="M143" s="4">
        <f t="shared" si="16"/>
        <v>189</v>
      </c>
      <c r="N143" s="15">
        <f t="shared" si="17"/>
        <v>0.47249999999999998</v>
      </c>
      <c r="O143" s="9" t="str">
        <v>D7</v>
      </c>
      <c r="P143" s="16" t="str">
        <f t="shared" si="18"/>
        <v>PROMOTED</v>
      </c>
    </row>
    <row r="144" spans="1:16" ht="18" customHeight="1" x14ac:dyDescent="0.25">
      <c r="A144" s="2">
        <v>136</v>
      </c>
      <c r="B144" s="4" t="str">
        <f t="shared" si="14"/>
        <v>MICHELLE MORAY</v>
      </c>
      <c r="C144" s="2" t="s">
        <v>209</v>
      </c>
      <c r="D144" s="2" t="s">
        <v>283</v>
      </c>
      <c r="E144" s="3">
        <v>39541</v>
      </c>
      <c r="F144" s="4" t="str">
        <f t="shared" ca="1" si="15"/>
        <v>15 Yrs</v>
      </c>
      <c r="G144" s="2" t="s">
        <v>355</v>
      </c>
      <c r="H144" s="2" t="s">
        <v>357</v>
      </c>
      <c r="I144" s="2">
        <v>32</v>
      </c>
      <c r="J144" s="2">
        <v>18</v>
      </c>
      <c r="K144" s="2">
        <v>31</v>
      </c>
      <c r="L144" s="2">
        <v>72</v>
      </c>
      <c r="M144" s="4">
        <f t="shared" si="16"/>
        <v>153</v>
      </c>
      <c r="N144" s="15">
        <f t="shared" si="17"/>
        <v>0.38250000000000001</v>
      </c>
      <c r="O144" s="9" t="str">
        <v>F9</v>
      </c>
      <c r="P144" s="16" t="str">
        <f t="shared" si="18"/>
        <v>REPEAT</v>
      </c>
    </row>
    <row r="145" spans="1:16" ht="18" customHeight="1" x14ac:dyDescent="0.25">
      <c r="A145" s="2">
        <v>137</v>
      </c>
      <c r="B145" s="4" t="str">
        <f t="shared" si="14"/>
        <v>MICK CREBAGGA</v>
      </c>
      <c r="C145" s="2" t="s">
        <v>194</v>
      </c>
      <c r="D145" s="2" t="s">
        <v>268</v>
      </c>
      <c r="E145" s="3">
        <v>38810</v>
      </c>
      <c r="F145" s="4" t="str">
        <f t="shared" ca="1" si="15"/>
        <v>17 Yrs</v>
      </c>
      <c r="G145" s="2" t="s">
        <v>355</v>
      </c>
      <c r="H145" s="2" t="s">
        <v>357</v>
      </c>
      <c r="I145" s="2">
        <v>13</v>
      </c>
      <c r="J145" s="2">
        <v>77</v>
      </c>
      <c r="K145" s="2">
        <v>67</v>
      </c>
      <c r="L145" s="2">
        <v>52</v>
      </c>
      <c r="M145" s="4">
        <f t="shared" si="16"/>
        <v>209</v>
      </c>
      <c r="N145" s="15">
        <f t="shared" si="17"/>
        <v>0.52249999999999996</v>
      </c>
      <c r="O145" s="9" t="str">
        <v>C6</v>
      </c>
      <c r="P145" s="16" t="str">
        <f t="shared" si="18"/>
        <v>PROMOTED</v>
      </c>
    </row>
    <row r="146" spans="1:16" ht="18" customHeight="1" x14ac:dyDescent="0.25">
      <c r="A146" s="2">
        <v>138</v>
      </c>
      <c r="B146" s="4" t="str">
        <f t="shared" si="14"/>
        <v>MUHAMMED YEDWAB</v>
      </c>
      <c r="C146" s="2" t="s">
        <v>197</v>
      </c>
      <c r="D146" s="2" t="s">
        <v>271</v>
      </c>
      <c r="E146" s="3">
        <v>39541</v>
      </c>
      <c r="F146" s="4" t="str">
        <f t="shared" ca="1" si="15"/>
        <v>15 Yrs</v>
      </c>
      <c r="G146" s="2" t="s">
        <v>355</v>
      </c>
      <c r="H146" s="2" t="s">
        <v>357</v>
      </c>
      <c r="I146" s="2">
        <v>22</v>
      </c>
      <c r="J146" s="2">
        <v>47</v>
      </c>
      <c r="K146" s="2">
        <v>85</v>
      </c>
      <c r="L146" s="2">
        <v>29</v>
      </c>
      <c r="M146" s="4">
        <f t="shared" si="16"/>
        <v>183</v>
      </c>
      <c r="N146" s="15">
        <f t="shared" si="17"/>
        <v>0.45750000000000002</v>
      </c>
      <c r="O146" s="9" t="str">
        <v>D7</v>
      </c>
      <c r="P146" s="16" t="str">
        <f t="shared" si="18"/>
        <v>PROMOTED</v>
      </c>
    </row>
    <row r="147" spans="1:16" ht="18" customHeight="1" x14ac:dyDescent="0.25">
      <c r="A147" s="2">
        <v>139</v>
      </c>
      <c r="B147" s="4" t="str">
        <f t="shared" si="14"/>
        <v>NATALIE WEBBER</v>
      </c>
      <c r="C147" s="2" t="s">
        <v>203</v>
      </c>
      <c r="D147" s="2" t="s">
        <v>278</v>
      </c>
      <c r="E147" s="3">
        <v>39205</v>
      </c>
      <c r="F147" s="4" t="str">
        <f t="shared" ca="1" si="15"/>
        <v>16 Yrs</v>
      </c>
      <c r="G147" s="2" t="s">
        <v>354</v>
      </c>
      <c r="H147" s="2" t="s">
        <v>356</v>
      </c>
      <c r="I147" s="2">
        <v>66</v>
      </c>
      <c r="J147" s="2">
        <v>13</v>
      </c>
      <c r="K147" s="2">
        <v>85</v>
      </c>
      <c r="L147" s="2">
        <v>72</v>
      </c>
      <c r="M147" s="4">
        <f t="shared" si="16"/>
        <v>236</v>
      </c>
      <c r="N147" s="15">
        <f t="shared" si="17"/>
        <v>0.59</v>
      </c>
      <c r="O147" s="9" t="str">
        <v>C6</v>
      </c>
      <c r="P147" s="16" t="str">
        <f t="shared" si="18"/>
        <v>PROMOTED</v>
      </c>
    </row>
    <row r="148" spans="1:16" ht="18" customHeight="1" x14ac:dyDescent="0.25">
      <c r="A148" s="2">
        <v>140</v>
      </c>
      <c r="B148" s="4" t="str">
        <f t="shared" si="14"/>
        <v>NEIL DUCICH</v>
      </c>
      <c r="C148" s="2" t="s">
        <v>97</v>
      </c>
      <c r="D148" s="2" t="s">
        <v>140</v>
      </c>
      <c r="E148" s="3">
        <v>39937</v>
      </c>
      <c r="F148" s="4" t="str">
        <f t="shared" ca="1" si="15"/>
        <v>13 Yrs</v>
      </c>
      <c r="G148" s="2" t="s">
        <v>355</v>
      </c>
      <c r="H148" s="2" t="s">
        <v>357</v>
      </c>
      <c r="I148" s="2">
        <v>58</v>
      </c>
      <c r="J148" s="2">
        <v>70</v>
      </c>
      <c r="K148" s="2">
        <v>81</v>
      </c>
      <c r="L148" s="2">
        <v>77</v>
      </c>
      <c r="M148" s="4">
        <f t="shared" si="16"/>
        <v>286</v>
      </c>
      <c r="N148" s="15">
        <f t="shared" si="17"/>
        <v>0.71499999999999997</v>
      </c>
      <c r="O148" s="9" t="str">
        <v>B3</v>
      </c>
      <c r="P148" s="16" t="str">
        <f t="shared" si="18"/>
        <v>PROMOTED</v>
      </c>
    </row>
    <row r="149" spans="1:16" ht="18" customHeight="1" x14ac:dyDescent="0.25">
      <c r="A149" s="2">
        <v>141</v>
      </c>
      <c r="B149" s="4" t="str">
        <f t="shared" si="14"/>
        <v>NEIL KNUDSON</v>
      </c>
      <c r="C149" s="2" t="s">
        <v>97</v>
      </c>
      <c r="D149" s="2" t="s">
        <v>166</v>
      </c>
      <c r="E149" s="3">
        <v>39816</v>
      </c>
      <c r="F149" s="4" t="str">
        <f t="shared" ca="1" si="15"/>
        <v>14 Yrs</v>
      </c>
      <c r="G149" s="2" t="s">
        <v>354</v>
      </c>
      <c r="H149" s="2" t="s">
        <v>357</v>
      </c>
      <c r="I149" s="2">
        <v>39</v>
      </c>
      <c r="J149" s="2">
        <v>44</v>
      </c>
      <c r="K149" s="2">
        <v>56</v>
      </c>
      <c r="L149" s="2">
        <v>67</v>
      </c>
      <c r="M149" s="4">
        <f t="shared" si="16"/>
        <v>206</v>
      </c>
      <c r="N149" s="15">
        <f t="shared" si="17"/>
        <v>0.51500000000000001</v>
      </c>
      <c r="O149" s="9" t="str">
        <v>C6</v>
      </c>
      <c r="P149" s="16" t="str">
        <f t="shared" si="18"/>
        <v>PROMOTED</v>
      </c>
    </row>
    <row r="150" spans="1:16" ht="18" customHeight="1" x14ac:dyDescent="0.25">
      <c r="A150" s="2">
        <v>142</v>
      </c>
      <c r="B150" s="4" t="str">
        <f t="shared" si="14"/>
        <v>NEOLA SCHNEIDER</v>
      </c>
      <c r="C150" s="2" t="s">
        <v>210</v>
      </c>
      <c r="D150" s="2" t="s">
        <v>284</v>
      </c>
      <c r="E150" s="3">
        <v>40028</v>
      </c>
      <c r="F150" s="4" t="str">
        <f t="shared" ca="1" si="15"/>
        <v>13 Yrs</v>
      </c>
      <c r="G150" s="2" t="s">
        <v>355</v>
      </c>
      <c r="H150" s="2" t="s">
        <v>356</v>
      </c>
      <c r="I150" s="2">
        <v>51</v>
      </c>
      <c r="J150" s="2">
        <v>61</v>
      </c>
      <c r="K150" s="2">
        <v>80</v>
      </c>
      <c r="L150" s="2">
        <v>67</v>
      </c>
      <c r="M150" s="4">
        <f t="shared" si="16"/>
        <v>259</v>
      </c>
      <c r="N150" s="15">
        <f t="shared" si="17"/>
        <v>0.64749999999999996</v>
      </c>
      <c r="O150" s="9" t="str">
        <v>C5</v>
      </c>
      <c r="P150" s="16" t="str">
        <f t="shared" si="18"/>
        <v>PROMOTED</v>
      </c>
    </row>
    <row r="151" spans="1:16" ht="18" customHeight="1" x14ac:dyDescent="0.25">
      <c r="A151" s="2">
        <v>143</v>
      </c>
      <c r="B151" s="4" t="str">
        <f t="shared" si="14"/>
        <v>NOAH CHILDS</v>
      </c>
      <c r="C151" s="2" t="s">
        <v>231</v>
      </c>
      <c r="D151" s="2" t="s">
        <v>311</v>
      </c>
      <c r="E151" s="3">
        <v>39632</v>
      </c>
      <c r="F151" s="4" t="str">
        <f t="shared" ca="1" si="15"/>
        <v>14 Yrs</v>
      </c>
      <c r="G151" s="2" t="s">
        <v>355</v>
      </c>
      <c r="H151" s="2" t="s">
        <v>357</v>
      </c>
      <c r="I151" s="2">
        <v>41</v>
      </c>
      <c r="J151" s="2">
        <v>21</v>
      </c>
      <c r="K151" s="2">
        <v>42</v>
      </c>
      <c r="L151" s="2">
        <v>48</v>
      </c>
      <c r="M151" s="4">
        <f t="shared" si="16"/>
        <v>152</v>
      </c>
      <c r="N151" s="15">
        <f t="shared" si="17"/>
        <v>0.38</v>
      </c>
      <c r="O151" s="9" t="str">
        <v>F9</v>
      </c>
      <c r="P151" s="16" t="str">
        <f t="shared" si="18"/>
        <v>REPEAT</v>
      </c>
    </row>
    <row r="152" spans="1:16" ht="18" customHeight="1" x14ac:dyDescent="0.25">
      <c r="A152" s="2">
        <v>144</v>
      </c>
      <c r="B152" s="4" t="str">
        <f t="shared" si="14"/>
        <v>NORA PAIGE</v>
      </c>
      <c r="C152" s="2" t="s">
        <v>98</v>
      </c>
      <c r="D152" s="2" t="s">
        <v>168</v>
      </c>
      <c r="E152" s="3">
        <v>39175</v>
      </c>
      <c r="F152" s="4" t="str">
        <f t="shared" ca="1" si="15"/>
        <v>16 Yrs</v>
      </c>
      <c r="G152" s="2" t="s">
        <v>355</v>
      </c>
      <c r="H152" s="2" t="s">
        <v>357</v>
      </c>
      <c r="I152" s="2">
        <v>59</v>
      </c>
      <c r="J152" s="2">
        <v>57</v>
      </c>
      <c r="K152" s="2">
        <v>55</v>
      </c>
      <c r="L152" s="2">
        <v>60</v>
      </c>
      <c r="M152" s="4">
        <f t="shared" si="16"/>
        <v>231</v>
      </c>
      <c r="N152" s="15">
        <f t="shared" si="17"/>
        <v>0.57750000000000001</v>
      </c>
      <c r="O152" s="9" t="str">
        <v>C6</v>
      </c>
      <c r="P152" s="16" t="str">
        <f t="shared" si="18"/>
        <v>PROMOTED</v>
      </c>
    </row>
    <row r="153" spans="1:16" ht="18" customHeight="1" x14ac:dyDescent="0.25">
      <c r="A153" s="2">
        <v>145</v>
      </c>
      <c r="B153" s="4" t="str">
        <f t="shared" si="14"/>
        <v>ODELLA NELSON</v>
      </c>
      <c r="C153" s="2" t="s">
        <v>33</v>
      </c>
      <c r="D153" s="2" t="s">
        <v>55</v>
      </c>
      <c r="E153" s="3">
        <v>39937</v>
      </c>
      <c r="F153" s="4" t="str">
        <f t="shared" ca="1" si="15"/>
        <v>13 Yrs</v>
      </c>
      <c r="G153" s="2" t="s">
        <v>354</v>
      </c>
      <c r="H153" s="2" t="s">
        <v>356</v>
      </c>
      <c r="I153" s="2">
        <v>36</v>
      </c>
      <c r="J153" s="2">
        <v>66</v>
      </c>
      <c r="K153" s="2">
        <v>76</v>
      </c>
      <c r="L153" s="2">
        <v>81</v>
      </c>
      <c r="M153" s="4">
        <f t="shared" si="16"/>
        <v>259</v>
      </c>
      <c r="N153" s="15">
        <f t="shared" si="17"/>
        <v>0.64749999999999996</v>
      </c>
      <c r="O153" s="9" t="str">
        <v>C5</v>
      </c>
      <c r="P153" s="16" t="str">
        <f t="shared" si="18"/>
        <v>PROMOTED</v>
      </c>
    </row>
    <row r="154" spans="1:16" ht="18" customHeight="1" x14ac:dyDescent="0.25">
      <c r="A154" s="2">
        <v>146</v>
      </c>
      <c r="B154" s="4" t="str">
        <f t="shared" si="14"/>
        <v>PAMELA STOBB</v>
      </c>
      <c r="C154" s="2" t="s">
        <v>212</v>
      </c>
      <c r="D154" s="2" t="s">
        <v>288</v>
      </c>
      <c r="E154" s="3">
        <v>39086</v>
      </c>
      <c r="F154" s="4" t="str">
        <f t="shared" ca="1" si="15"/>
        <v>16 Yrs</v>
      </c>
      <c r="G154" s="2" t="s">
        <v>354</v>
      </c>
      <c r="H154" s="2" t="s">
        <v>357</v>
      </c>
      <c r="I154" s="2">
        <v>21</v>
      </c>
      <c r="J154" s="2">
        <v>61</v>
      </c>
      <c r="K154" s="2">
        <v>83</v>
      </c>
      <c r="L154" s="2">
        <v>51</v>
      </c>
      <c r="M154" s="4">
        <f t="shared" si="16"/>
        <v>216</v>
      </c>
      <c r="N154" s="15">
        <f t="shared" si="17"/>
        <v>0.54</v>
      </c>
      <c r="O154" s="9" t="str">
        <v>C6</v>
      </c>
      <c r="P154" s="16" t="str">
        <f t="shared" si="18"/>
        <v>PROMOTED</v>
      </c>
    </row>
    <row r="155" spans="1:16" ht="18" customHeight="1" x14ac:dyDescent="0.25">
      <c r="A155" s="2">
        <v>147</v>
      </c>
      <c r="B155" s="4" t="str">
        <f t="shared" si="14"/>
        <v>PARHENA NORRIS</v>
      </c>
      <c r="C155" s="2" t="s">
        <v>75</v>
      </c>
      <c r="D155" s="2" t="s">
        <v>139</v>
      </c>
      <c r="E155" s="3">
        <v>39632</v>
      </c>
      <c r="F155" s="4" t="str">
        <f t="shared" ca="1" si="15"/>
        <v>14 Yrs</v>
      </c>
      <c r="G155" s="2" t="s">
        <v>354</v>
      </c>
      <c r="H155" s="2" t="s">
        <v>356</v>
      </c>
      <c r="I155" s="2">
        <v>65</v>
      </c>
      <c r="J155" s="2">
        <v>48</v>
      </c>
      <c r="K155" s="2">
        <v>69</v>
      </c>
      <c r="L155" s="2">
        <v>54</v>
      </c>
      <c r="M155" s="4">
        <f t="shared" si="16"/>
        <v>236</v>
      </c>
      <c r="N155" s="15">
        <f t="shared" si="17"/>
        <v>0.59</v>
      </c>
      <c r="O155" s="9" t="str">
        <v>C6</v>
      </c>
      <c r="P155" s="16" t="str">
        <f t="shared" si="18"/>
        <v>PROMOTED</v>
      </c>
    </row>
    <row r="156" spans="1:16" ht="18" customHeight="1" x14ac:dyDescent="0.25">
      <c r="A156" s="2">
        <v>148</v>
      </c>
      <c r="B156" s="4" t="str">
        <f t="shared" si="14"/>
        <v>PATRICK BZOSTEK</v>
      </c>
      <c r="C156" s="2" t="s">
        <v>56</v>
      </c>
      <c r="D156" s="2" t="s">
        <v>341</v>
      </c>
      <c r="E156" s="3">
        <v>39632</v>
      </c>
      <c r="F156" s="4" t="str">
        <f t="shared" ca="1" si="15"/>
        <v>14 Yrs</v>
      </c>
      <c r="G156" s="2" t="s">
        <v>355</v>
      </c>
      <c r="H156" s="2" t="s">
        <v>357</v>
      </c>
      <c r="I156" s="2">
        <v>79</v>
      </c>
      <c r="J156" s="2">
        <v>55</v>
      </c>
      <c r="K156" s="2">
        <v>32</v>
      </c>
      <c r="L156" s="2">
        <v>63</v>
      </c>
      <c r="M156" s="4">
        <f t="shared" si="16"/>
        <v>229</v>
      </c>
      <c r="N156" s="15">
        <f t="shared" si="17"/>
        <v>0.57250000000000001</v>
      </c>
      <c r="O156" s="9" t="str">
        <v>C6</v>
      </c>
      <c r="P156" s="16" t="str">
        <f t="shared" si="18"/>
        <v>PROMOTED</v>
      </c>
    </row>
    <row r="157" spans="1:16" ht="18" customHeight="1" x14ac:dyDescent="0.25">
      <c r="A157" s="2">
        <v>149</v>
      </c>
      <c r="B157" s="4" t="str">
        <f t="shared" si="14"/>
        <v>PATRICK O'DONNELL</v>
      </c>
      <c r="C157" s="2" t="s">
        <v>56</v>
      </c>
      <c r="D157" s="2" t="s">
        <v>36</v>
      </c>
      <c r="E157" s="3">
        <v>39816</v>
      </c>
      <c r="F157" s="4" t="str">
        <f t="shared" ca="1" si="15"/>
        <v>14 Yrs</v>
      </c>
      <c r="G157" s="2" t="s">
        <v>355</v>
      </c>
      <c r="H157" s="2" t="s">
        <v>356</v>
      </c>
      <c r="I157" s="2">
        <v>69</v>
      </c>
      <c r="J157" s="2">
        <v>36</v>
      </c>
      <c r="K157" s="2">
        <v>59</v>
      </c>
      <c r="L157" s="2">
        <v>62</v>
      </c>
      <c r="M157" s="4">
        <f t="shared" si="16"/>
        <v>226</v>
      </c>
      <c r="N157" s="15">
        <f t="shared" si="17"/>
        <v>0.56499999999999995</v>
      </c>
      <c r="O157" s="9" t="str">
        <v>C6</v>
      </c>
      <c r="P157" s="16" t="str">
        <f t="shared" si="18"/>
        <v>PROMOTED</v>
      </c>
    </row>
    <row r="158" spans="1:16" ht="18" customHeight="1" x14ac:dyDescent="0.25">
      <c r="A158" s="2">
        <v>150</v>
      </c>
      <c r="B158" s="4" t="str">
        <f t="shared" si="14"/>
        <v>PAUL GONZALEZ</v>
      </c>
      <c r="C158" s="2" t="s">
        <v>62</v>
      </c>
      <c r="D158" s="2" t="s">
        <v>134</v>
      </c>
      <c r="E158" s="3">
        <v>39205</v>
      </c>
      <c r="F158" s="4" t="str">
        <f t="shared" ca="1" si="15"/>
        <v>16 Yrs</v>
      </c>
      <c r="G158" s="2" t="s">
        <v>354</v>
      </c>
      <c r="H158" s="2" t="s">
        <v>357</v>
      </c>
      <c r="I158" s="2">
        <v>59</v>
      </c>
      <c r="J158" s="2">
        <v>16</v>
      </c>
      <c r="K158" s="2">
        <v>33</v>
      </c>
      <c r="L158" s="2">
        <v>43</v>
      </c>
      <c r="M158" s="4">
        <f t="shared" si="16"/>
        <v>151</v>
      </c>
      <c r="N158" s="15">
        <f t="shared" si="17"/>
        <v>0.3775</v>
      </c>
      <c r="O158" s="9" t="str">
        <v>F9</v>
      </c>
      <c r="P158" s="16" t="str">
        <f t="shared" si="18"/>
        <v>REPEAT</v>
      </c>
    </row>
    <row r="159" spans="1:16" ht="18" customHeight="1" x14ac:dyDescent="0.25">
      <c r="A159" s="2">
        <v>151</v>
      </c>
      <c r="B159" s="4" t="str">
        <f t="shared" si="14"/>
        <v>PAUL STEVENSON</v>
      </c>
      <c r="C159" s="2" t="s">
        <v>62</v>
      </c>
      <c r="D159" s="2" t="s">
        <v>124</v>
      </c>
      <c r="E159" s="3">
        <v>38810</v>
      </c>
      <c r="F159" s="4" t="str">
        <f t="shared" ca="1" si="15"/>
        <v>17 Yrs</v>
      </c>
      <c r="G159" s="2" t="s">
        <v>355</v>
      </c>
      <c r="H159" s="2" t="s">
        <v>357</v>
      </c>
      <c r="I159" s="2">
        <v>44</v>
      </c>
      <c r="J159" s="2">
        <v>22</v>
      </c>
      <c r="K159" s="2">
        <v>62</v>
      </c>
      <c r="L159" s="2">
        <v>20</v>
      </c>
      <c r="M159" s="4">
        <f t="shared" si="16"/>
        <v>148</v>
      </c>
      <c r="N159" s="15">
        <f t="shared" si="17"/>
        <v>0.37</v>
      </c>
      <c r="O159" s="9" t="str">
        <v>F9</v>
      </c>
      <c r="P159" s="16" t="str">
        <f t="shared" si="18"/>
        <v>REPEAT</v>
      </c>
    </row>
    <row r="160" spans="1:16" ht="18" customHeight="1" x14ac:dyDescent="0.25">
      <c r="A160" s="2">
        <v>152</v>
      </c>
      <c r="B160" s="4" t="str">
        <f t="shared" si="14"/>
        <v>PETE ARMSTRONG</v>
      </c>
      <c r="C160" s="2" t="s">
        <v>19</v>
      </c>
      <c r="D160" s="2" t="s">
        <v>146</v>
      </c>
      <c r="E160" s="3">
        <v>39603</v>
      </c>
      <c r="F160" s="4" t="str">
        <f t="shared" ca="1" si="15"/>
        <v>14 Yrs</v>
      </c>
      <c r="G160" s="2" t="s">
        <v>354</v>
      </c>
      <c r="H160" s="2" t="s">
        <v>357</v>
      </c>
      <c r="I160" s="2">
        <v>61</v>
      </c>
      <c r="J160" s="2">
        <v>43</v>
      </c>
      <c r="K160" s="2">
        <v>26</v>
      </c>
      <c r="L160" s="2">
        <v>26</v>
      </c>
      <c r="M160" s="4">
        <f t="shared" si="16"/>
        <v>156</v>
      </c>
      <c r="N160" s="15">
        <f t="shared" si="17"/>
        <v>0.39</v>
      </c>
      <c r="O160" s="9" t="str">
        <v>F9</v>
      </c>
      <c r="P160" s="16" t="str">
        <f t="shared" si="18"/>
        <v>REPEAT</v>
      </c>
    </row>
    <row r="161" spans="1:16" ht="18" customHeight="1" x14ac:dyDescent="0.25">
      <c r="A161" s="2">
        <v>153</v>
      </c>
      <c r="B161" s="4" t="str">
        <f t="shared" si="14"/>
        <v>PETE KRIZ</v>
      </c>
      <c r="C161" s="2" t="s">
        <v>19</v>
      </c>
      <c r="D161" s="2" t="s">
        <v>41</v>
      </c>
      <c r="E161" s="3">
        <v>39632</v>
      </c>
      <c r="F161" s="4" t="str">
        <f t="shared" ca="1" si="15"/>
        <v>14 Yrs</v>
      </c>
      <c r="G161" s="2" t="s">
        <v>354</v>
      </c>
      <c r="H161" s="2" t="s">
        <v>357</v>
      </c>
      <c r="I161" s="2">
        <v>58</v>
      </c>
      <c r="J161" s="2">
        <v>77</v>
      </c>
      <c r="K161" s="2">
        <v>34</v>
      </c>
      <c r="L161" s="2">
        <v>25</v>
      </c>
      <c r="M161" s="4">
        <f t="shared" si="16"/>
        <v>194</v>
      </c>
      <c r="N161" s="15">
        <f t="shared" si="17"/>
        <v>0.48499999999999999</v>
      </c>
      <c r="O161" s="9" t="str">
        <v>D7</v>
      </c>
      <c r="P161" s="16" t="str">
        <f t="shared" si="18"/>
        <v>PROMOTED</v>
      </c>
    </row>
    <row r="162" spans="1:16" ht="18" customHeight="1" x14ac:dyDescent="0.25">
      <c r="A162" s="2">
        <v>154</v>
      </c>
      <c r="B162" s="4" t="str">
        <f t="shared" si="14"/>
        <v>PHILIP FOX</v>
      </c>
      <c r="C162" s="2" t="s">
        <v>86</v>
      </c>
      <c r="D162" s="2" t="s">
        <v>154</v>
      </c>
      <c r="E162" s="3">
        <v>40028</v>
      </c>
      <c r="F162" s="4" t="str">
        <f t="shared" ca="1" si="15"/>
        <v>13 Yrs</v>
      </c>
      <c r="G162" s="2" t="s">
        <v>355</v>
      </c>
      <c r="H162" s="2" t="s">
        <v>356</v>
      </c>
      <c r="I162" s="2">
        <v>75</v>
      </c>
      <c r="J162" s="2">
        <v>39</v>
      </c>
      <c r="K162" s="2">
        <v>58</v>
      </c>
      <c r="L162" s="2">
        <v>49</v>
      </c>
      <c r="M162" s="4">
        <f t="shared" si="16"/>
        <v>221</v>
      </c>
      <c r="N162" s="15">
        <f t="shared" si="17"/>
        <v>0.55249999999999999</v>
      </c>
      <c r="O162" s="9" t="str">
        <v>C6</v>
      </c>
      <c r="P162" s="16" t="str">
        <f t="shared" si="18"/>
        <v>PROMOTED</v>
      </c>
    </row>
    <row r="163" spans="1:16" ht="18" customHeight="1" x14ac:dyDescent="0.25">
      <c r="A163" s="2">
        <v>155</v>
      </c>
      <c r="B163" s="4" t="str">
        <f t="shared" si="14"/>
        <v>PHILLIP BREYER</v>
      </c>
      <c r="C163" s="2" t="s">
        <v>225</v>
      </c>
      <c r="D163" s="2" t="s">
        <v>304</v>
      </c>
      <c r="E163" s="3">
        <v>39175</v>
      </c>
      <c r="F163" s="4" t="str">
        <f t="shared" ca="1" si="15"/>
        <v>16 Yrs</v>
      </c>
      <c r="G163" s="2" t="s">
        <v>354</v>
      </c>
      <c r="H163" s="2" t="s">
        <v>357</v>
      </c>
      <c r="I163" s="2">
        <v>39</v>
      </c>
      <c r="J163" s="2">
        <v>61</v>
      </c>
      <c r="K163" s="2">
        <v>60</v>
      </c>
      <c r="L163" s="2">
        <v>55</v>
      </c>
      <c r="M163" s="4">
        <f t="shared" si="16"/>
        <v>215</v>
      </c>
      <c r="N163" s="15">
        <f t="shared" si="17"/>
        <v>0.53749999999999998</v>
      </c>
      <c r="O163" s="9" t="str">
        <v>C6</v>
      </c>
      <c r="P163" s="16" t="str">
        <f t="shared" si="18"/>
        <v>PROMOTED</v>
      </c>
    </row>
    <row r="164" spans="1:16" ht="18" customHeight="1" x14ac:dyDescent="0.25">
      <c r="A164" s="2">
        <v>156</v>
      </c>
      <c r="B164" s="4" t="str">
        <f t="shared" si="14"/>
        <v>RANDY FERGUSON</v>
      </c>
      <c r="C164" s="2" t="s">
        <v>254</v>
      </c>
      <c r="D164" s="2" t="s">
        <v>336</v>
      </c>
      <c r="E164" s="3">
        <v>39175</v>
      </c>
      <c r="F164" s="4" t="str">
        <f t="shared" ca="1" si="15"/>
        <v>16 Yrs</v>
      </c>
      <c r="G164" s="2" t="s">
        <v>354</v>
      </c>
      <c r="H164" s="2" t="s">
        <v>357</v>
      </c>
      <c r="I164" s="2">
        <v>62</v>
      </c>
      <c r="J164" s="2">
        <v>68</v>
      </c>
      <c r="K164" s="2">
        <v>69</v>
      </c>
      <c r="L164" s="2">
        <v>36</v>
      </c>
      <c r="M164" s="4">
        <f t="shared" si="16"/>
        <v>235</v>
      </c>
      <c r="N164" s="15">
        <f t="shared" si="17"/>
        <v>0.58750000000000002</v>
      </c>
      <c r="O164" s="9" t="str">
        <v>C6</v>
      </c>
      <c r="P164" s="16" t="str">
        <f t="shared" si="18"/>
        <v>PROMOTED</v>
      </c>
    </row>
    <row r="165" spans="1:16" ht="18" customHeight="1" x14ac:dyDescent="0.25">
      <c r="A165" s="2">
        <v>157</v>
      </c>
      <c r="B165" s="4" t="str">
        <f t="shared" si="14"/>
        <v>RAYMOND MESSE</v>
      </c>
      <c r="C165" s="2" t="s">
        <v>219</v>
      </c>
      <c r="D165" s="2" t="s">
        <v>296</v>
      </c>
      <c r="E165" s="3">
        <v>40028</v>
      </c>
      <c r="F165" s="4" t="str">
        <f t="shared" ca="1" si="15"/>
        <v>13 Yrs</v>
      </c>
      <c r="G165" s="2" t="s">
        <v>355</v>
      </c>
      <c r="H165" s="2" t="s">
        <v>357</v>
      </c>
      <c r="I165" s="2">
        <v>66</v>
      </c>
      <c r="J165" s="2">
        <v>60</v>
      </c>
      <c r="K165" s="2">
        <v>62</v>
      </c>
      <c r="L165" s="2">
        <v>20</v>
      </c>
      <c r="M165" s="4">
        <f t="shared" si="16"/>
        <v>208</v>
      </c>
      <c r="N165" s="15">
        <f t="shared" si="17"/>
        <v>0.52</v>
      </c>
      <c r="O165" s="9" t="str">
        <v>C6</v>
      </c>
      <c r="P165" s="16" t="str">
        <f t="shared" si="18"/>
        <v>PROMOTED</v>
      </c>
    </row>
    <row r="166" spans="1:16" ht="18" customHeight="1" x14ac:dyDescent="0.25">
      <c r="A166" s="2">
        <v>158</v>
      </c>
      <c r="B166" s="4" t="str">
        <f t="shared" si="14"/>
        <v>RICHARD BIERNER</v>
      </c>
      <c r="C166" s="2" t="s">
        <v>258</v>
      </c>
      <c r="D166" s="2" t="s">
        <v>338</v>
      </c>
      <c r="E166" s="3">
        <v>39937</v>
      </c>
      <c r="F166" s="4" t="str">
        <f t="shared" ca="1" si="15"/>
        <v>13 Yrs</v>
      </c>
      <c r="G166" s="2" t="s">
        <v>355</v>
      </c>
      <c r="H166" s="2" t="s">
        <v>357</v>
      </c>
      <c r="I166" s="2">
        <v>52</v>
      </c>
      <c r="J166" s="2">
        <v>10</v>
      </c>
      <c r="K166" s="2">
        <v>75</v>
      </c>
      <c r="L166" s="2">
        <v>59</v>
      </c>
      <c r="M166" s="4">
        <f t="shared" si="16"/>
        <v>196</v>
      </c>
      <c r="N166" s="15">
        <f t="shared" si="17"/>
        <v>0.49</v>
      </c>
      <c r="O166" s="9" t="str">
        <v>D7</v>
      </c>
      <c r="P166" s="16" t="str">
        <f t="shared" si="18"/>
        <v>PROMOTED</v>
      </c>
    </row>
    <row r="167" spans="1:16" ht="18" customHeight="1" x14ac:dyDescent="0.25">
      <c r="A167" s="2">
        <v>159</v>
      </c>
      <c r="B167" s="4" t="str">
        <f t="shared" si="14"/>
        <v>RICK BENSLEY</v>
      </c>
      <c r="C167" s="2" t="s">
        <v>78</v>
      </c>
      <c r="D167" s="2" t="s">
        <v>142</v>
      </c>
      <c r="E167" s="3">
        <v>38810</v>
      </c>
      <c r="F167" s="4" t="str">
        <f t="shared" ca="1" si="15"/>
        <v>17 Yrs</v>
      </c>
      <c r="G167" s="2" t="s">
        <v>355</v>
      </c>
      <c r="H167" s="2" t="s">
        <v>357</v>
      </c>
      <c r="I167" s="2">
        <v>71</v>
      </c>
      <c r="J167" s="2">
        <v>49</v>
      </c>
      <c r="K167" s="2">
        <v>59</v>
      </c>
      <c r="L167" s="2">
        <v>57</v>
      </c>
      <c r="M167" s="4">
        <f t="shared" si="16"/>
        <v>236</v>
      </c>
      <c r="N167" s="15">
        <f t="shared" si="17"/>
        <v>0.59</v>
      </c>
      <c r="O167" s="9" t="str">
        <v>C6</v>
      </c>
      <c r="P167" s="16" t="str">
        <f t="shared" si="18"/>
        <v>PROMOTED</v>
      </c>
    </row>
    <row r="168" spans="1:16" ht="18" customHeight="1" x14ac:dyDescent="0.25">
      <c r="A168" s="2">
        <v>160</v>
      </c>
      <c r="B168" s="4" t="str">
        <f t="shared" si="14"/>
        <v>RICK DUSTON</v>
      </c>
      <c r="C168" s="2" t="s">
        <v>78</v>
      </c>
      <c r="D168" s="2" t="s">
        <v>272</v>
      </c>
      <c r="E168" s="3">
        <v>39998</v>
      </c>
      <c r="F168" s="4" t="str">
        <f t="shared" ca="1" si="15"/>
        <v>13 Yrs</v>
      </c>
      <c r="G168" s="2" t="s">
        <v>355</v>
      </c>
      <c r="H168" s="2" t="s">
        <v>356</v>
      </c>
      <c r="I168" s="2">
        <v>55</v>
      </c>
      <c r="J168" s="2">
        <v>40</v>
      </c>
      <c r="K168" s="2">
        <v>53</v>
      </c>
      <c r="L168" s="2">
        <v>44</v>
      </c>
      <c r="M168" s="4">
        <f t="shared" si="16"/>
        <v>192</v>
      </c>
      <c r="N168" s="15">
        <f t="shared" si="17"/>
        <v>0.48</v>
      </c>
      <c r="O168" s="9" t="str">
        <v>D7</v>
      </c>
      <c r="P168" s="16" t="str">
        <f t="shared" si="18"/>
        <v>PROMOTED</v>
      </c>
    </row>
    <row r="169" spans="1:16" ht="18" customHeight="1" x14ac:dyDescent="0.25">
      <c r="A169" s="2">
        <v>161</v>
      </c>
      <c r="B169" s="4" t="str">
        <f t="shared" ref="B169:B200" si="19">UPPER(_xlfn.TEXTJOIN(" ",TRUE,C169,D169))</f>
        <v>RICK HUTHWAITE</v>
      </c>
      <c r="C169" s="2" t="s">
        <v>78</v>
      </c>
      <c r="D169" s="2" t="s">
        <v>326</v>
      </c>
      <c r="E169" s="3">
        <v>38933</v>
      </c>
      <c r="F169" s="4" t="str">
        <f t="shared" ref="F169:F200" ca="1" si="20">TEXT(TODAY()-E169,"YY") &amp; " Yrs"</f>
        <v>16 Yrs</v>
      </c>
      <c r="G169" s="2" t="s">
        <v>354</v>
      </c>
      <c r="H169" s="2" t="s">
        <v>357</v>
      </c>
      <c r="I169" s="2">
        <v>39</v>
      </c>
      <c r="J169" s="2">
        <v>71</v>
      </c>
      <c r="K169" s="2">
        <v>30</v>
      </c>
      <c r="L169" s="2">
        <v>21</v>
      </c>
      <c r="M169" s="4">
        <f t="shared" si="16"/>
        <v>161</v>
      </c>
      <c r="N169" s="15">
        <f t="shared" si="17"/>
        <v>0.40250000000000002</v>
      </c>
      <c r="O169" s="9" t="str">
        <v>E8</v>
      </c>
      <c r="P169" s="16" t="str">
        <f t="shared" si="18"/>
        <v>PROMOTED</v>
      </c>
    </row>
    <row r="170" spans="1:16" ht="18" customHeight="1" x14ac:dyDescent="0.25">
      <c r="A170" s="2">
        <v>162</v>
      </c>
      <c r="B170" s="4" t="str">
        <f t="shared" si="19"/>
        <v>ROB HABERLIN</v>
      </c>
      <c r="C170" s="2" t="s">
        <v>260</v>
      </c>
      <c r="D170" s="2" t="s">
        <v>342</v>
      </c>
      <c r="E170" s="3">
        <v>39541</v>
      </c>
      <c r="F170" s="4" t="str">
        <f t="shared" ca="1" si="20"/>
        <v>15 Yrs</v>
      </c>
      <c r="G170" s="2" t="s">
        <v>355</v>
      </c>
      <c r="H170" s="2" t="s">
        <v>357</v>
      </c>
      <c r="I170" s="2">
        <v>56</v>
      </c>
      <c r="J170" s="2">
        <v>48</v>
      </c>
      <c r="K170" s="2">
        <v>16</v>
      </c>
      <c r="L170" s="2">
        <v>16</v>
      </c>
      <c r="M170" s="4">
        <f t="shared" si="16"/>
        <v>136</v>
      </c>
      <c r="N170" s="15">
        <f t="shared" si="17"/>
        <v>0.34</v>
      </c>
      <c r="O170" s="9" t="str">
        <v>F9</v>
      </c>
      <c r="P170" s="16" t="str">
        <f t="shared" si="18"/>
        <v>REPEAT</v>
      </c>
    </row>
    <row r="171" spans="1:16" ht="18" customHeight="1" x14ac:dyDescent="0.25">
      <c r="A171" s="2">
        <v>163</v>
      </c>
      <c r="B171" s="4" t="str">
        <f t="shared" si="19"/>
        <v>ROBERT BARROSO</v>
      </c>
      <c r="C171" s="2" t="s">
        <v>105</v>
      </c>
      <c r="D171" s="2" t="s">
        <v>285</v>
      </c>
      <c r="E171" s="3">
        <v>38810</v>
      </c>
      <c r="F171" s="4" t="str">
        <f t="shared" ca="1" si="20"/>
        <v>17 Yrs</v>
      </c>
      <c r="G171" s="2" t="s">
        <v>355</v>
      </c>
      <c r="H171" s="2" t="s">
        <v>356</v>
      </c>
      <c r="I171" s="2">
        <v>77</v>
      </c>
      <c r="J171" s="2">
        <v>29</v>
      </c>
      <c r="K171" s="2">
        <v>68</v>
      </c>
      <c r="L171" s="2">
        <v>53</v>
      </c>
      <c r="M171" s="4">
        <f t="shared" si="16"/>
        <v>227</v>
      </c>
      <c r="N171" s="15">
        <f t="shared" si="17"/>
        <v>0.5675</v>
      </c>
      <c r="O171" s="9" t="str">
        <v>C6</v>
      </c>
      <c r="P171" s="16" t="str">
        <f t="shared" si="18"/>
        <v>PROMOTED</v>
      </c>
    </row>
    <row r="172" spans="1:16" ht="18" customHeight="1" x14ac:dyDescent="0.25">
      <c r="A172" s="2">
        <v>164</v>
      </c>
      <c r="B172" s="4" t="str">
        <f t="shared" si="19"/>
        <v>ROBERT MARLEY</v>
      </c>
      <c r="C172" s="2" t="s">
        <v>105</v>
      </c>
      <c r="D172" s="2" t="s">
        <v>177</v>
      </c>
      <c r="E172" s="3">
        <v>39175</v>
      </c>
      <c r="F172" s="4" t="str">
        <f t="shared" ca="1" si="20"/>
        <v>16 Yrs</v>
      </c>
      <c r="G172" s="2" t="s">
        <v>354</v>
      </c>
      <c r="H172" s="2" t="s">
        <v>357</v>
      </c>
      <c r="I172" s="2">
        <v>78</v>
      </c>
      <c r="J172" s="2">
        <v>21</v>
      </c>
      <c r="K172" s="2">
        <v>16</v>
      </c>
      <c r="L172" s="2">
        <v>16</v>
      </c>
      <c r="M172" s="4">
        <f t="shared" si="16"/>
        <v>131</v>
      </c>
      <c r="N172" s="15">
        <f t="shared" si="17"/>
        <v>0.32750000000000001</v>
      </c>
      <c r="O172" s="9" t="str">
        <v>F9</v>
      </c>
      <c r="P172" s="16" t="str">
        <f t="shared" si="18"/>
        <v>REPEAT</v>
      </c>
    </row>
    <row r="173" spans="1:16" ht="18" customHeight="1" x14ac:dyDescent="0.25">
      <c r="A173" s="2">
        <v>165</v>
      </c>
      <c r="B173" s="4" t="str">
        <f t="shared" si="19"/>
        <v>ROGER BARCIO</v>
      </c>
      <c r="C173" s="2" t="s">
        <v>74</v>
      </c>
      <c r="D173" s="2" t="s">
        <v>138</v>
      </c>
      <c r="E173" s="3">
        <v>39175</v>
      </c>
      <c r="F173" s="4" t="str">
        <f t="shared" ca="1" si="20"/>
        <v>16 Yrs</v>
      </c>
      <c r="G173" s="2" t="s">
        <v>355</v>
      </c>
      <c r="H173" s="2" t="s">
        <v>356</v>
      </c>
      <c r="I173" s="2">
        <v>33</v>
      </c>
      <c r="J173" s="2">
        <v>55</v>
      </c>
      <c r="K173" s="2">
        <v>34</v>
      </c>
      <c r="L173" s="2">
        <v>72</v>
      </c>
      <c r="M173" s="4">
        <f t="shared" si="16"/>
        <v>194</v>
      </c>
      <c r="N173" s="15">
        <f t="shared" si="17"/>
        <v>0.48499999999999999</v>
      </c>
      <c r="O173" s="9" t="str">
        <v>D7</v>
      </c>
      <c r="P173" s="16" t="str">
        <f t="shared" si="18"/>
        <v>PROMOTED</v>
      </c>
    </row>
    <row r="174" spans="1:16" ht="18" customHeight="1" x14ac:dyDescent="0.25">
      <c r="A174" s="2">
        <v>166</v>
      </c>
      <c r="B174" s="4" t="str">
        <f t="shared" si="19"/>
        <v>ROY PHAN</v>
      </c>
      <c r="C174" s="2" t="s">
        <v>221</v>
      </c>
      <c r="D174" s="2" t="s">
        <v>300</v>
      </c>
      <c r="E174" s="3">
        <v>39541</v>
      </c>
      <c r="F174" s="4" t="str">
        <f t="shared" ca="1" si="20"/>
        <v>15 Yrs</v>
      </c>
      <c r="G174" s="2" t="s">
        <v>354</v>
      </c>
      <c r="H174" s="2" t="s">
        <v>357</v>
      </c>
      <c r="I174" s="2">
        <v>14</v>
      </c>
      <c r="J174" s="2">
        <v>19</v>
      </c>
      <c r="K174" s="2">
        <v>35</v>
      </c>
      <c r="L174" s="2">
        <v>28</v>
      </c>
      <c r="M174" s="4">
        <f t="shared" si="16"/>
        <v>96</v>
      </c>
      <c r="N174" s="15">
        <f t="shared" si="17"/>
        <v>0.24</v>
      </c>
      <c r="O174" s="9" t="str">
        <v>F9</v>
      </c>
      <c r="P174" s="16" t="str">
        <f t="shared" si="18"/>
        <v>REPEAT</v>
      </c>
    </row>
    <row r="175" spans="1:16" ht="18" customHeight="1" x14ac:dyDescent="0.25">
      <c r="A175" s="2">
        <v>167</v>
      </c>
      <c r="B175" s="4" t="str">
        <f t="shared" si="19"/>
        <v>RUBEN AUSMAN</v>
      </c>
      <c r="C175" s="2" t="s">
        <v>31</v>
      </c>
      <c r="D175" s="2" t="s">
        <v>53</v>
      </c>
      <c r="E175" s="3">
        <v>38963</v>
      </c>
      <c r="F175" s="4" t="str">
        <f t="shared" ca="1" si="20"/>
        <v>16 Yrs</v>
      </c>
      <c r="G175" s="2" t="s">
        <v>354</v>
      </c>
      <c r="H175" s="2" t="s">
        <v>356</v>
      </c>
      <c r="I175" s="2">
        <v>60</v>
      </c>
      <c r="J175" s="2">
        <v>43</v>
      </c>
      <c r="K175" s="2">
        <v>83</v>
      </c>
      <c r="L175" s="2">
        <v>51</v>
      </c>
      <c r="M175" s="4">
        <f t="shared" si="16"/>
        <v>237</v>
      </c>
      <c r="N175" s="15">
        <f t="shared" si="17"/>
        <v>0.59250000000000003</v>
      </c>
      <c r="O175" s="9" t="str">
        <v>C6</v>
      </c>
      <c r="P175" s="16" t="str">
        <f t="shared" si="18"/>
        <v>PROMOTED</v>
      </c>
    </row>
    <row r="176" spans="1:16" ht="18" customHeight="1" x14ac:dyDescent="0.25">
      <c r="A176" s="2">
        <v>168</v>
      </c>
      <c r="B176" s="4" t="str">
        <f t="shared" si="19"/>
        <v>RUBEN DARTT</v>
      </c>
      <c r="C176" s="2" t="s">
        <v>31</v>
      </c>
      <c r="D176" s="2" t="s">
        <v>171</v>
      </c>
      <c r="E176" s="3">
        <v>40028</v>
      </c>
      <c r="F176" s="4" t="str">
        <f t="shared" ca="1" si="20"/>
        <v>13 Yrs</v>
      </c>
      <c r="G176" s="2" t="s">
        <v>355</v>
      </c>
      <c r="H176" s="2" t="s">
        <v>356</v>
      </c>
      <c r="I176" s="2">
        <v>40</v>
      </c>
      <c r="J176" s="2">
        <v>77</v>
      </c>
      <c r="K176" s="2">
        <v>29</v>
      </c>
      <c r="L176" s="2">
        <v>46</v>
      </c>
      <c r="M176" s="4">
        <f t="shared" si="16"/>
        <v>192</v>
      </c>
      <c r="N176" s="15">
        <f t="shared" si="17"/>
        <v>0.48</v>
      </c>
      <c r="O176" s="9" t="str">
        <v>D7</v>
      </c>
      <c r="P176" s="16" t="str">
        <f t="shared" si="18"/>
        <v>PROMOTED</v>
      </c>
    </row>
    <row r="177" spans="1:16" ht="18" customHeight="1" x14ac:dyDescent="0.25">
      <c r="A177" s="2">
        <v>169</v>
      </c>
      <c r="B177" s="4" t="str">
        <f t="shared" si="19"/>
        <v>RYAN CROWE</v>
      </c>
      <c r="C177" s="2" t="s">
        <v>81</v>
      </c>
      <c r="D177" s="2" t="s">
        <v>149</v>
      </c>
      <c r="E177" s="3">
        <v>39816</v>
      </c>
      <c r="F177" s="4" t="str">
        <f t="shared" ca="1" si="20"/>
        <v>14 Yrs</v>
      </c>
      <c r="G177" s="2" t="s">
        <v>354</v>
      </c>
      <c r="H177" s="2" t="s">
        <v>356</v>
      </c>
      <c r="I177" s="2">
        <v>64</v>
      </c>
      <c r="J177" s="2">
        <v>64</v>
      </c>
      <c r="K177" s="2">
        <v>79</v>
      </c>
      <c r="L177" s="2">
        <v>32</v>
      </c>
      <c r="M177" s="4">
        <f t="shared" si="16"/>
        <v>239</v>
      </c>
      <c r="N177" s="15">
        <f t="shared" si="17"/>
        <v>0.59750000000000003</v>
      </c>
      <c r="O177" s="9" t="str">
        <v>C6</v>
      </c>
      <c r="P177" s="16" t="str">
        <f t="shared" si="18"/>
        <v>PROMOTED</v>
      </c>
    </row>
    <row r="178" spans="1:16" ht="18" customHeight="1" x14ac:dyDescent="0.25">
      <c r="A178" s="2">
        <v>170</v>
      </c>
      <c r="B178" s="4" t="str">
        <f t="shared" si="19"/>
        <v>SALLY HUGHSBY</v>
      </c>
      <c r="C178" s="2" t="s">
        <v>91</v>
      </c>
      <c r="D178" s="2" t="s">
        <v>159</v>
      </c>
      <c r="E178" s="3">
        <v>38720</v>
      </c>
      <c r="F178" s="4" t="str">
        <f t="shared" ca="1" si="20"/>
        <v>17 Yrs</v>
      </c>
      <c r="G178" s="2" t="s">
        <v>355</v>
      </c>
      <c r="H178" s="2" t="s">
        <v>356</v>
      </c>
      <c r="I178" s="2">
        <v>56</v>
      </c>
      <c r="J178" s="2">
        <v>60</v>
      </c>
      <c r="K178" s="2">
        <v>40</v>
      </c>
      <c r="L178" s="2">
        <v>45</v>
      </c>
      <c r="M178" s="4">
        <f t="shared" si="16"/>
        <v>201</v>
      </c>
      <c r="N178" s="15">
        <f t="shared" si="17"/>
        <v>0.50249999999999995</v>
      </c>
      <c r="O178" s="9" t="str">
        <v>C6</v>
      </c>
      <c r="P178" s="16" t="str">
        <f t="shared" si="18"/>
        <v>PROMOTED</v>
      </c>
    </row>
    <row r="179" spans="1:16" ht="18" customHeight="1" x14ac:dyDescent="0.25">
      <c r="A179" s="2">
        <v>171</v>
      </c>
      <c r="B179" s="4" t="str">
        <f t="shared" si="19"/>
        <v>SALLY KNUTSON</v>
      </c>
      <c r="C179" s="2" t="s">
        <v>91</v>
      </c>
      <c r="D179" s="2" t="s">
        <v>178</v>
      </c>
      <c r="E179" s="3">
        <v>38901</v>
      </c>
      <c r="F179" s="4" t="str">
        <f t="shared" ca="1" si="20"/>
        <v>16 Yrs</v>
      </c>
      <c r="G179" s="2" t="s">
        <v>354</v>
      </c>
      <c r="H179" s="2" t="s">
        <v>356</v>
      </c>
      <c r="I179" s="2">
        <v>59</v>
      </c>
      <c r="J179" s="2">
        <v>55</v>
      </c>
      <c r="K179" s="2">
        <v>55</v>
      </c>
      <c r="L179" s="2">
        <v>68</v>
      </c>
      <c r="M179" s="4">
        <f t="shared" si="16"/>
        <v>237</v>
      </c>
      <c r="N179" s="15">
        <f t="shared" si="17"/>
        <v>0.59250000000000003</v>
      </c>
      <c r="O179" s="9" t="str">
        <v>C6</v>
      </c>
      <c r="P179" s="16" t="str">
        <f t="shared" si="18"/>
        <v>PROMOTED</v>
      </c>
    </row>
    <row r="180" spans="1:16" ht="18" customHeight="1" x14ac:dyDescent="0.25">
      <c r="A180" s="2">
        <v>172</v>
      </c>
      <c r="B180" s="4" t="str">
        <f t="shared" si="19"/>
        <v>SANDRA FLANAGAN</v>
      </c>
      <c r="C180" s="2" t="s">
        <v>23</v>
      </c>
      <c r="D180" s="2" t="s">
        <v>45</v>
      </c>
      <c r="E180" s="3">
        <v>39175</v>
      </c>
      <c r="F180" s="4" t="str">
        <f t="shared" ca="1" si="20"/>
        <v>16 Yrs</v>
      </c>
      <c r="G180" s="2" t="s">
        <v>354</v>
      </c>
      <c r="H180" s="2" t="s">
        <v>356</v>
      </c>
      <c r="I180" s="2">
        <v>18</v>
      </c>
      <c r="J180" s="2">
        <v>22</v>
      </c>
      <c r="K180" s="2">
        <v>72</v>
      </c>
      <c r="L180" s="2">
        <v>36</v>
      </c>
      <c r="M180" s="4">
        <f t="shared" si="16"/>
        <v>148</v>
      </c>
      <c r="N180" s="15">
        <f t="shared" si="17"/>
        <v>0.37</v>
      </c>
      <c r="O180" s="9" t="str">
        <v>F9</v>
      </c>
      <c r="P180" s="16" t="str">
        <f t="shared" si="18"/>
        <v>REPEAT</v>
      </c>
    </row>
    <row r="181" spans="1:16" ht="18" customHeight="1" x14ac:dyDescent="0.25">
      <c r="A181" s="2">
        <v>173</v>
      </c>
      <c r="B181" s="4" t="str">
        <f t="shared" si="19"/>
        <v>SANDRA GLASSCO</v>
      </c>
      <c r="C181" s="2" t="s">
        <v>23</v>
      </c>
      <c r="D181" s="2" t="s">
        <v>160</v>
      </c>
      <c r="E181" s="3">
        <v>39847</v>
      </c>
      <c r="F181" s="4" t="str">
        <f t="shared" ca="1" si="20"/>
        <v>14 Yrs</v>
      </c>
      <c r="G181" s="2" t="s">
        <v>355</v>
      </c>
      <c r="H181" s="2" t="s">
        <v>357</v>
      </c>
      <c r="I181" s="2">
        <v>67</v>
      </c>
      <c r="J181" s="2">
        <v>15</v>
      </c>
      <c r="K181" s="2">
        <v>19</v>
      </c>
      <c r="L181" s="2">
        <v>18</v>
      </c>
      <c r="M181" s="4">
        <f t="shared" si="16"/>
        <v>119</v>
      </c>
      <c r="N181" s="15">
        <f t="shared" si="17"/>
        <v>0.29749999999999999</v>
      </c>
      <c r="O181" s="9" t="str">
        <v>F9</v>
      </c>
      <c r="P181" s="16" t="str">
        <f t="shared" si="18"/>
        <v>REPEAT</v>
      </c>
    </row>
    <row r="182" spans="1:16" ht="18" customHeight="1" x14ac:dyDescent="0.25">
      <c r="A182" s="2">
        <v>174</v>
      </c>
      <c r="B182" s="4" t="str">
        <f t="shared" si="19"/>
        <v>SCOT CORAM</v>
      </c>
      <c r="C182" s="2" t="s">
        <v>239</v>
      </c>
      <c r="D182" s="2" t="s">
        <v>319</v>
      </c>
      <c r="E182" s="3">
        <v>39175</v>
      </c>
      <c r="F182" s="4" t="str">
        <f t="shared" ca="1" si="20"/>
        <v>16 Yrs</v>
      </c>
      <c r="G182" s="2" t="s">
        <v>355</v>
      </c>
      <c r="H182" s="2" t="s">
        <v>357</v>
      </c>
      <c r="I182" s="2">
        <v>78</v>
      </c>
      <c r="J182" s="2">
        <v>67</v>
      </c>
      <c r="K182" s="2">
        <v>68</v>
      </c>
      <c r="L182" s="2">
        <v>46</v>
      </c>
      <c r="M182" s="4">
        <f t="shared" si="16"/>
        <v>259</v>
      </c>
      <c r="N182" s="15">
        <f t="shared" si="17"/>
        <v>0.64749999999999996</v>
      </c>
      <c r="O182" s="9" t="str">
        <v>C5</v>
      </c>
      <c r="P182" s="16" t="str">
        <f t="shared" si="18"/>
        <v>PROMOTED</v>
      </c>
    </row>
    <row r="183" spans="1:16" ht="18" customHeight="1" x14ac:dyDescent="0.25">
      <c r="A183" s="2">
        <v>175</v>
      </c>
      <c r="B183" s="4" t="str">
        <f t="shared" si="19"/>
        <v>SCOT WOOTEN</v>
      </c>
      <c r="C183" s="2" t="s">
        <v>239</v>
      </c>
      <c r="D183" s="2" t="s">
        <v>334</v>
      </c>
      <c r="E183" s="3">
        <v>38720</v>
      </c>
      <c r="F183" s="4" t="str">
        <f t="shared" ca="1" si="20"/>
        <v>17 Yrs</v>
      </c>
      <c r="G183" s="2" t="s">
        <v>354</v>
      </c>
      <c r="H183" s="2" t="s">
        <v>357</v>
      </c>
      <c r="I183" s="2">
        <v>52</v>
      </c>
      <c r="J183" s="2">
        <v>35</v>
      </c>
      <c r="K183" s="2">
        <v>55</v>
      </c>
      <c r="L183" s="2">
        <v>60</v>
      </c>
      <c r="M183" s="4">
        <f t="shared" si="16"/>
        <v>202</v>
      </c>
      <c r="N183" s="15">
        <f t="shared" si="17"/>
        <v>0.505</v>
      </c>
      <c r="O183" s="9" t="str">
        <v>C6</v>
      </c>
      <c r="P183" s="16" t="str">
        <f t="shared" si="18"/>
        <v>PROMOTED</v>
      </c>
    </row>
    <row r="184" spans="1:16" ht="18" customHeight="1" x14ac:dyDescent="0.25">
      <c r="A184" s="2">
        <v>176</v>
      </c>
      <c r="B184" s="4" t="str">
        <f t="shared" si="19"/>
        <v>SEAN O'DONNELL</v>
      </c>
      <c r="C184" s="2" t="s">
        <v>14</v>
      </c>
      <c r="D184" s="2" t="s">
        <v>36</v>
      </c>
      <c r="E184" s="3">
        <v>39205</v>
      </c>
      <c r="F184" s="4" t="str">
        <f t="shared" ca="1" si="20"/>
        <v>16 Yrs</v>
      </c>
      <c r="G184" s="2" t="s">
        <v>354</v>
      </c>
      <c r="H184" s="2" t="s">
        <v>356</v>
      </c>
      <c r="I184" s="2">
        <v>18</v>
      </c>
      <c r="J184" s="2">
        <v>20</v>
      </c>
      <c r="K184" s="2">
        <v>53</v>
      </c>
      <c r="L184" s="2">
        <v>44</v>
      </c>
      <c r="M184" s="4">
        <f t="shared" si="16"/>
        <v>135</v>
      </c>
      <c r="N184" s="15">
        <f t="shared" si="17"/>
        <v>0.33750000000000002</v>
      </c>
      <c r="O184" s="9" t="str">
        <v>F9</v>
      </c>
      <c r="P184" s="16" t="str">
        <f t="shared" si="18"/>
        <v>REPEAT</v>
      </c>
    </row>
    <row r="185" spans="1:16" ht="18" customHeight="1" x14ac:dyDescent="0.25">
      <c r="A185" s="2">
        <v>177</v>
      </c>
      <c r="B185" s="4" t="str">
        <f t="shared" si="19"/>
        <v>SHAHID COLLISTER</v>
      </c>
      <c r="C185" s="2" t="s">
        <v>190</v>
      </c>
      <c r="D185" s="2" t="s">
        <v>191</v>
      </c>
      <c r="E185" s="3">
        <v>39632</v>
      </c>
      <c r="F185" s="4" t="str">
        <f t="shared" ca="1" si="20"/>
        <v>14 Yrs</v>
      </c>
      <c r="G185" s="2" t="s">
        <v>354</v>
      </c>
      <c r="H185" s="2" t="s">
        <v>357</v>
      </c>
      <c r="I185" s="2">
        <v>50</v>
      </c>
      <c r="J185" s="2">
        <v>34</v>
      </c>
      <c r="K185" s="2">
        <v>60</v>
      </c>
      <c r="L185" s="2">
        <v>67</v>
      </c>
      <c r="M185" s="4">
        <f t="shared" si="16"/>
        <v>211</v>
      </c>
      <c r="N185" s="15">
        <f t="shared" si="17"/>
        <v>0.52749999999999997</v>
      </c>
      <c r="O185" s="9" t="str">
        <v>C6</v>
      </c>
      <c r="P185" s="16" t="str">
        <f t="shared" si="18"/>
        <v>PROMOTED</v>
      </c>
    </row>
    <row r="186" spans="1:16" ht="18" customHeight="1" x14ac:dyDescent="0.25">
      <c r="A186" s="2">
        <v>178</v>
      </c>
      <c r="B186" s="4" t="str">
        <f t="shared" si="19"/>
        <v>SHAUN WEIEN</v>
      </c>
      <c r="C186" s="2" t="s">
        <v>211</v>
      </c>
      <c r="D186" s="2" t="s">
        <v>286</v>
      </c>
      <c r="E186" s="3">
        <v>39175</v>
      </c>
      <c r="F186" s="4" t="str">
        <f t="shared" ca="1" si="20"/>
        <v>16 Yrs</v>
      </c>
      <c r="G186" s="2" t="s">
        <v>355</v>
      </c>
      <c r="H186" s="2" t="s">
        <v>357</v>
      </c>
      <c r="I186" s="2">
        <v>58</v>
      </c>
      <c r="J186" s="2">
        <v>72</v>
      </c>
      <c r="K186" s="2">
        <v>17</v>
      </c>
      <c r="L186" s="2">
        <v>62</v>
      </c>
      <c r="M186" s="4">
        <f t="shared" si="16"/>
        <v>209</v>
      </c>
      <c r="N186" s="15">
        <f t="shared" si="17"/>
        <v>0.52249999999999996</v>
      </c>
      <c r="O186" s="9" t="str">
        <v>C6</v>
      </c>
      <c r="P186" s="16" t="str">
        <f t="shared" si="18"/>
        <v>PROMOTED</v>
      </c>
    </row>
    <row r="187" spans="1:16" ht="18" customHeight="1" x14ac:dyDescent="0.25">
      <c r="A187" s="2">
        <v>179</v>
      </c>
      <c r="B187" s="4" t="str">
        <f t="shared" si="19"/>
        <v>SHIRLEY JACKSON</v>
      </c>
      <c r="C187" s="2" t="s">
        <v>103</v>
      </c>
      <c r="D187" s="2" t="s">
        <v>175</v>
      </c>
      <c r="E187" s="3">
        <v>39998</v>
      </c>
      <c r="F187" s="4" t="str">
        <f t="shared" ca="1" si="20"/>
        <v>13 Yrs</v>
      </c>
      <c r="G187" s="2" t="s">
        <v>354</v>
      </c>
      <c r="H187" s="2" t="s">
        <v>356</v>
      </c>
      <c r="I187" s="2">
        <v>35</v>
      </c>
      <c r="J187" s="2">
        <v>39</v>
      </c>
      <c r="K187" s="2">
        <v>39</v>
      </c>
      <c r="L187" s="2">
        <v>26</v>
      </c>
      <c r="M187" s="4">
        <f t="shared" si="16"/>
        <v>139</v>
      </c>
      <c r="N187" s="15">
        <f t="shared" si="17"/>
        <v>0.34749999999999998</v>
      </c>
      <c r="O187" s="9" t="str">
        <v>F9</v>
      </c>
      <c r="P187" s="16" t="str">
        <f t="shared" si="18"/>
        <v>REPEAT</v>
      </c>
    </row>
    <row r="188" spans="1:16" ht="18" customHeight="1" x14ac:dyDescent="0.25">
      <c r="A188" s="2">
        <v>180</v>
      </c>
      <c r="B188" s="4" t="str">
        <f t="shared" si="19"/>
        <v>STEPHANIE PHELPS</v>
      </c>
      <c r="C188" s="2" t="s">
        <v>96</v>
      </c>
      <c r="D188" s="2" t="s">
        <v>165</v>
      </c>
      <c r="E188" s="3">
        <v>39937</v>
      </c>
      <c r="F188" s="4" t="str">
        <f t="shared" ca="1" si="20"/>
        <v>13 Yrs</v>
      </c>
      <c r="G188" s="2" t="s">
        <v>354</v>
      </c>
      <c r="H188" s="2" t="s">
        <v>357</v>
      </c>
      <c r="I188" s="2">
        <v>66</v>
      </c>
      <c r="J188" s="2">
        <v>40</v>
      </c>
      <c r="K188" s="2">
        <v>66</v>
      </c>
      <c r="L188" s="2">
        <v>30</v>
      </c>
      <c r="M188" s="4">
        <f t="shared" si="16"/>
        <v>202</v>
      </c>
      <c r="N188" s="15">
        <f t="shared" si="17"/>
        <v>0.505</v>
      </c>
      <c r="O188" s="9" t="str">
        <v>C6</v>
      </c>
      <c r="P188" s="16" t="str">
        <f t="shared" si="18"/>
        <v>PROMOTED</v>
      </c>
    </row>
    <row r="189" spans="1:16" ht="18" customHeight="1" x14ac:dyDescent="0.25">
      <c r="A189" s="2">
        <v>181</v>
      </c>
      <c r="B189" s="4" t="str">
        <f t="shared" si="19"/>
        <v>STEVE NGUYEN</v>
      </c>
      <c r="C189" s="2" t="s">
        <v>29</v>
      </c>
      <c r="D189" s="2" t="s">
        <v>51</v>
      </c>
      <c r="E189" s="3">
        <v>39175</v>
      </c>
      <c r="F189" s="4" t="str">
        <f t="shared" ca="1" si="20"/>
        <v>16 Yrs</v>
      </c>
      <c r="G189" s="2" t="s">
        <v>354</v>
      </c>
      <c r="H189" s="2" t="s">
        <v>356</v>
      </c>
      <c r="I189" s="2">
        <v>38</v>
      </c>
      <c r="J189" s="2">
        <v>73</v>
      </c>
      <c r="K189" s="2">
        <v>17</v>
      </c>
      <c r="L189" s="2">
        <v>64</v>
      </c>
      <c r="M189" s="4">
        <f t="shared" si="16"/>
        <v>192</v>
      </c>
      <c r="N189" s="15">
        <f t="shared" si="17"/>
        <v>0.48</v>
      </c>
      <c r="O189" s="9" t="str">
        <v>D7</v>
      </c>
      <c r="P189" s="16" t="str">
        <f t="shared" si="18"/>
        <v>PROMOTED</v>
      </c>
    </row>
    <row r="190" spans="1:16" ht="18" customHeight="1" x14ac:dyDescent="0.25">
      <c r="A190" s="2">
        <v>182</v>
      </c>
      <c r="B190" s="4" t="str">
        <f t="shared" si="19"/>
        <v>STEVEN CARTWRIGHT</v>
      </c>
      <c r="C190" s="2" t="s">
        <v>84</v>
      </c>
      <c r="D190" s="2" t="s">
        <v>152</v>
      </c>
      <c r="E190" s="3">
        <v>39632</v>
      </c>
      <c r="F190" s="4" t="str">
        <f t="shared" ca="1" si="20"/>
        <v>14 Yrs</v>
      </c>
      <c r="G190" s="2" t="s">
        <v>354</v>
      </c>
      <c r="H190" s="2" t="s">
        <v>357</v>
      </c>
      <c r="I190" s="2">
        <v>73</v>
      </c>
      <c r="J190" s="2">
        <v>53</v>
      </c>
      <c r="K190" s="2">
        <v>17</v>
      </c>
      <c r="L190" s="2">
        <v>15</v>
      </c>
      <c r="M190" s="4">
        <f t="shared" si="16"/>
        <v>158</v>
      </c>
      <c r="N190" s="15">
        <f t="shared" si="17"/>
        <v>0.39500000000000002</v>
      </c>
      <c r="O190" s="9" t="str">
        <v>F9</v>
      </c>
      <c r="P190" s="16" t="str">
        <f t="shared" si="18"/>
        <v>REPEAT</v>
      </c>
    </row>
    <row r="191" spans="1:16" ht="18" customHeight="1" x14ac:dyDescent="0.25">
      <c r="A191" s="2">
        <v>183</v>
      </c>
      <c r="B191" s="4" t="str">
        <f t="shared" si="19"/>
        <v>STEWART CARMICHAEL</v>
      </c>
      <c r="C191" s="2" t="s">
        <v>67</v>
      </c>
      <c r="D191" s="2" t="s">
        <v>130</v>
      </c>
      <c r="E191" s="3">
        <v>39847</v>
      </c>
      <c r="F191" s="4" t="str">
        <f t="shared" ca="1" si="20"/>
        <v>14 Yrs</v>
      </c>
      <c r="G191" s="2" t="s">
        <v>354</v>
      </c>
      <c r="H191" s="2" t="s">
        <v>356</v>
      </c>
      <c r="I191" s="2">
        <v>52</v>
      </c>
      <c r="J191" s="2">
        <v>77</v>
      </c>
      <c r="K191" s="2">
        <v>28</v>
      </c>
      <c r="L191" s="2">
        <v>11</v>
      </c>
      <c r="M191" s="4">
        <f t="shared" si="16"/>
        <v>168</v>
      </c>
      <c r="N191" s="15">
        <f t="shared" si="17"/>
        <v>0.42</v>
      </c>
      <c r="O191" s="9" t="str">
        <v>E8</v>
      </c>
      <c r="P191" s="16" t="str">
        <f t="shared" si="18"/>
        <v>PROMOTED</v>
      </c>
    </row>
    <row r="192" spans="1:16" ht="18" customHeight="1" x14ac:dyDescent="0.25">
      <c r="A192" s="2">
        <v>184</v>
      </c>
      <c r="B192" s="4" t="str">
        <f t="shared" si="19"/>
        <v>STUART CALHOUN</v>
      </c>
      <c r="C192" s="2" t="s">
        <v>245</v>
      </c>
      <c r="D192" s="2" t="s">
        <v>324</v>
      </c>
      <c r="E192" s="3">
        <v>39937</v>
      </c>
      <c r="F192" s="4" t="str">
        <f t="shared" ca="1" si="20"/>
        <v>13 Yrs</v>
      </c>
      <c r="G192" s="2" t="s">
        <v>354</v>
      </c>
      <c r="H192" s="2" t="s">
        <v>357</v>
      </c>
      <c r="I192" s="2">
        <v>15</v>
      </c>
      <c r="J192" s="2">
        <v>43</v>
      </c>
      <c r="K192" s="2">
        <v>75</v>
      </c>
      <c r="L192" s="2">
        <v>29</v>
      </c>
      <c r="M192" s="4">
        <f t="shared" si="16"/>
        <v>162</v>
      </c>
      <c r="N192" s="15">
        <f t="shared" si="17"/>
        <v>0.40500000000000003</v>
      </c>
      <c r="O192" s="9" t="str">
        <v>E8</v>
      </c>
      <c r="P192" s="16" t="str">
        <f t="shared" si="18"/>
        <v>PROMOTED</v>
      </c>
    </row>
    <row r="193" spans="1:16" ht="18" customHeight="1" x14ac:dyDescent="0.25">
      <c r="A193" s="2">
        <v>185</v>
      </c>
      <c r="B193" s="4" t="str">
        <f t="shared" si="19"/>
        <v>TAMARA CHAND</v>
      </c>
      <c r="C193" s="2" t="s">
        <v>95</v>
      </c>
      <c r="D193" s="2" t="s">
        <v>329</v>
      </c>
      <c r="E193" s="3">
        <v>38810</v>
      </c>
      <c r="F193" s="4" t="str">
        <f t="shared" ca="1" si="20"/>
        <v>17 Yrs</v>
      </c>
      <c r="G193" s="2" t="s">
        <v>355</v>
      </c>
      <c r="H193" s="2" t="s">
        <v>357</v>
      </c>
      <c r="I193" s="2">
        <v>16</v>
      </c>
      <c r="J193" s="2">
        <v>73</v>
      </c>
      <c r="K193" s="2">
        <v>34</v>
      </c>
      <c r="L193" s="2">
        <v>75</v>
      </c>
      <c r="M193" s="4">
        <f t="shared" si="16"/>
        <v>198</v>
      </c>
      <c r="N193" s="15">
        <f t="shared" si="17"/>
        <v>0.495</v>
      </c>
      <c r="O193" s="9" t="str">
        <v>D7</v>
      </c>
      <c r="P193" s="16" t="str">
        <f t="shared" si="18"/>
        <v>PROMOTED</v>
      </c>
    </row>
    <row r="194" spans="1:16" ht="18" customHeight="1" x14ac:dyDescent="0.25">
      <c r="A194" s="2">
        <v>186</v>
      </c>
      <c r="B194" s="4" t="str">
        <f t="shared" si="19"/>
        <v>TAMARA WILLINGHAM</v>
      </c>
      <c r="C194" s="2" t="s">
        <v>95</v>
      </c>
      <c r="D194" s="2" t="s">
        <v>164</v>
      </c>
      <c r="E194" s="3">
        <v>39205</v>
      </c>
      <c r="F194" s="4" t="str">
        <f t="shared" ca="1" si="20"/>
        <v>16 Yrs</v>
      </c>
      <c r="G194" s="2" t="s">
        <v>354</v>
      </c>
      <c r="H194" s="2" t="s">
        <v>356</v>
      </c>
      <c r="I194" s="2">
        <v>50</v>
      </c>
      <c r="J194" s="2">
        <v>69</v>
      </c>
      <c r="K194" s="2">
        <v>87</v>
      </c>
      <c r="L194" s="2">
        <v>45</v>
      </c>
      <c r="M194" s="4">
        <f t="shared" si="16"/>
        <v>251</v>
      </c>
      <c r="N194" s="15">
        <f t="shared" si="17"/>
        <v>0.62749999999999995</v>
      </c>
      <c r="O194" s="9" t="str">
        <v>C5</v>
      </c>
      <c r="P194" s="16" t="str">
        <f t="shared" si="18"/>
        <v>PROMOTED</v>
      </c>
    </row>
    <row r="195" spans="1:16" ht="18" customHeight="1" x14ac:dyDescent="0.25">
      <c r="A195" s="2">
        <v>187</v>
      </c>
      <c r="B195" s="4" t="str">
        <f t="shared" si="19"/>
        <v>TED BUTTERFIELD</v>
      </c>
      <c r="C195" s="2" t="s">
        <v>60</v>
      </c>
      <c r="D195" s="2" t="s">
        <v>122</v>
      </c>
      <c r="E195" s="3">
        <v>39541</v>
      </c>
      <c r="F195" s="4" t="str">
        <f t="shared" ca="1" si="20"/>
        <v>15 Yrs</v>
      </c>
      <c r="G195" s="2" t="s">
        <v>355</v>
      </c>
      <c r="H195" s="2" t="s">
        <v>356</v>
      </c>
      <c r="I195" s="2">
        <v>65</v>
      </c>
      <c r="J195" s="2">
        <v>70</v>
      </c>
      <c r="K195" s="2">
        <v>49</v>
      </c>
      <c r="L195" s="2">
        <v>17</v>
      </c>
      <c r="M195" s="4">
        <f t="shared" si="16"/>
        <v>201</v>
      </c>
      <c r="N195" s="15">
        <f t="shared" si="17"/>
        <v>0.50249999999999995</v>
      </c>
      <c r="O195" s="9" t="str">
        <v>C6</v>
      </c>
      <c r="P195" s="16" t="str">
        <f t="shared" si="18"/>
        <v>PROMOTED</v>
      </c>
    </row>
    <row r="196" spans="1:16" ht="18" customHeight="1" x14ac:dyDescent="0.25">
      <c r="A196" s="2">
        <v>188</v>
      </c>
      <c r="B196" s="4" t="str">
        <f t="shared" si="19"/>
        <v>TED TREVINO</v>
      </c>
      <c r="C196" s="2" t="s">
        <v>60</v>
      </c>
      <c r="D196" s="2" t="s">
        <v>169</v>
      </c>
      <c r="E196" s="3">
        <v>39632</v>
      </c>
      <c r="F196" s="4" t="str">
        <f t="shared" ca="1" si="20"/>
        <v>14 Yrs</v>
      </c>
      <c r="G196" s="2" t="s">
        <v>355</v>
      </c>
      <c r="H196" s="2" t="s">
        <v>356</v>
      </c>
      <c r="I196" s="2">
        <v>76</v>
      </c>
      <c r="J196" s="2">
        <v>36</v>
      </c>
      <c r="K196" s="2">
        <v>74</v>
      </c>
      <c r="L196" s="2">
        <v>78</v>
      </c>
      <c r="M196" s="4">
        <f t="shared" si="16"/>
        <v>264</v>
      </c>
      <c r="N196" s="15">
        <f t="shared" si="17"/>
        <v>0.66</v>
      </c>
      <c r="O196" s="9" t="str">
        <v>C4</v>
      </c>
      <c r="P196" s="16" t="str">
        <f t="shared" si="18"/>
        <v>PROMOTED</v>
      </c>
    </row>
    <row r="197" spans="1:16" ht="18" customHeight="1" x14ac:dyDescent="0.25">
      <c r="A197" s="2">
        <v>189</v>
      </c>
      <c r="B197" s="4" t="str">
        <f t="shared" si="19"/>
        <v>THEA HENDRICKS</v>
      </c>
      <c r="C197" s="2" t="s">
        <v>208</v>
      </c>
      <c r="D197" s="2" t="s">
        <v>282</v>
      </c>
      <c r="E197" s="3">
        <v>39632</v>
      </c>
      <c r="F197" s="4" t="str">
        <f t="shared" ca="1" si="20"/>
        <v>14 Yrs</v>
      </c>
      <c r="G197" s="2" t="s">
        <v>355</v>
      </c>
      <c r="H197" s="2" t="s">
        <v>356</v>
      </c>
      <c r="I197" s="2">
        <v>78</v>
      </c>
      <c r="J197" s="2">
        <v>66</v>
      </c>
      <c r="K197" s="2">
        <v>66</v>
      </c>
      <c r="L197" s="2">
        <v>42</v>
      </c>
      <c r="M197" s="4">
        <f t="shared" si="16"/>
        <v>252</v>
      </c>
      <c r="N197" s="15">
        <f t="shared" si="17"/>
        <v>0.63</v>
      </c>
      <c r="O197" s="9" t="str">
        <v>C5</v>
      </c>
      <c r="P197" s="16" t="str">
        <f t="shared" si="18"/>
        <v>PROMOTED</v>
      </c>
    </row>
    <row r="198" spans="1:16" ht="18" customHeight="1" x14ac:dyDescent="0.25">
      <c r="A198" s="2">
        <v>190</v>
      </c>
      <c r="B198" s="4" t="str">
        <f t="shared" si="19"/>
        <v>THOMAS BOLAND</v>
      </c>
      <c r="C198" s="2" t="s">
        <v>222</v>
      </c>
      <c r="D198" s="2" t="s">
        <v>301</v>
      </c>
      <c r="E198" s="3">
        <v>39998</v>
      </c>
      <c r="F198" s="4" t="str">
        <f t="shared" ca="1" si="20"/>
        <v>13 Yrs</v>
      </c>
      <c r="G198" s="2" t="s">
        <v>354</v>
      </c>
      <c r="H198" s="2" t="s">
        <v>357</v>
      </c>
      <c r="I198" s="2">
        <v>19</v>
      </c>
      <c r="J198" s="2">
        <v>55</v>
      </c>
      <c r="K198" s="2">
        <v>65</v>
      </c>
      <c r="L198" s="2">
        <v>75</v>
      </c>
      <c r="M198" s="4">
        <f t="shared" si="16"/>
        <v>214</v>
      </c>
      <c r="N198" s="15">
        <f t="shared" si="17"/>
        <v>0.53500000000000003</v>
      </c>
      <c r="O198" s="9" t="str">
        <v>C6</v>
      </c>
      <c r="P198" s="16" t="str">
        <f t="shared" si="18"/>
        <v>PROMOTED</v>
      </c>
    </row>
    <row r="199" spans="1:16" ht="18" customHeight="1" x14ac:dyDescent="0.25">
      <c r="A199" s="2">
        <v>191</v>
      </c>
      <c r="B199" s="4" t="str">
        <f t="shared" si="19"/>
        <v>TOBY BRAUNHARDT</v>
      </c>
      <c r="C199" s="2" t="s">
        <v>204</v>
      </c>
      <c r="D199" s="2" t="s">
        <v>279</v>
      </c>
      <c r="E199" s="3">
        <v>39937</v>
      </c>
      <c r="F199" s="4" t="str">
        <f t="shared" ca="1" si="20"/>
        <v>13 Yrs</v>
      </c>
      <c r="G199" s="2" t="s">
        <v>354</v>
      </c>
      <c r="H199" s="2" t="s">
        <v>356</v>
      </c>
      <c r="I199" s="2">
        <v>25</v>
      </c>
      <c r="J199" s="2">
        <v>56</v>
      </c>
      <c r="K199" s="2">
        <v>58</v>
      </c>
      <c r="L199" s="2">
        <v>50</v>
      </c>
      <c r="M199" s="4">
        <f t="shared" si="16"/>
        <v>189</v>
      </c>
      <c r="N199" s="15">
        <f t="shared" si="17"/>
        <v>0.47249999999999998</v>
      </c>
      <c r="O199" s="9" t="str">
        <v>D7</v>
      </c>
      <c r="P199" s="16" t="str">
        <f t="shared" si="18"/>
        <v>PROMOTED</v>
      </c>
    </row>
    <row r="200" spans="1:16" ht="18" customHeight="1" x14ac:dyDescent="0.25">
      <c r="A200" s="2">
        <v>192</v>
      </c>
      <c r="B200" s="4" t="str">
        <f t="shared" si="19"/>
        <v>TOBY GNADE</v>
      </c>
      <c r="C200" s="2" t="s">
        <v>204</v>
      </c>
      <c r="D200" s="2" t="s">
        <v>350</v>
      </c>
      <c r="E200" s="3">
        <v>39847</v>
      </c>
      <c r="F200" s="4" t="str">
        <f t="shared" ca="1" si="20"/>
        <v>14 Yrs</v>
      </c>
      <c r="G200" s="2" t="s">
        <v>354</v>
      </c>
      <c r="H200" s="2" t="s">
        <v>357</v>
      </c>
      <c r="I200" s="2">
        <v>67</v>
      </c>
      <c r="J200" s="2">
        <v>54</v>
      </c>
      <c r="K200" s="2">
        <v>72</v>
      </c>
      <c r="L200" s="2">
        <v>45</v>
      </c>
      <c r="M200" s="4">
        <f t="shared" si="16"/>
        <v>238</v>
      </c>
      <c r="N200" s="15">
        <f t="shared" si="17"/>
        <v>0.59499999999999997</v>
      </c>
      <c r="O200" s="9" t="str">
        <v>C6</v>
      </c>
      <c r="P200" s="16" t="str">
        <f t="shared" si="18"/>
        <v>PROMOTED</v>
      </c>
    </row>
    <row r="201" spans="1:16" ht="18" customHeight="1" x14ac:dyDescent="0.25">
      <c r="A201" s="2">
        <v>193</v>
      </c>
      <c r="B201" s="4" t="str">
        <f t="shared" ref="B201:B208" si="21">UPPER(_xlfn.TEXTJOIN(" ",TRUE,C201,D201))</f>
        <v>TONJA TURNELL</v>
      </c>
      <c r="C201" s="2" t="s">
        <v>195</v>
      </c>
      <c r="D201" s="2" t="s">
        <v>269</v>
      </c>
      <c r="E201" s="3">
        <v>39175</v>
      </c>
      <c r="F201" s="4" t="str">
        <f t="shared" ref="F201:F208" ca="1" si="22">TEXT(TODAY()-E201,"YY") &amp; " Yrs"</f>
        <v>16 Yrs</v>
      </c>
      <c r="G201" s="2" t="s">
        <v>355</v>
      </c>
      <c r="H201" s="2" t="s">
        <v>357</v>
      </c>
      <c r="I201" s="2">
        <v>29</v>
      </c>
      <c r="J201" s="2">
        <v>51</v>
      </c>
      <c r="K201" s="2">
        <v>79</v>
      </c>
      <c r="L201" s="2">
        <v>26</v>
      </c>
      <c r="M201" s="4">
        <f t="shared" si="16"/>
        <v>185</v>
      </c>
      <c r="N201" s="15">
        <f t="shared" si="17"/>
        <v>0.46250000000000002</v>
      </c>
      <c r="O201" s="9" t="str">
        <v>D7</v>
      </c>
      <c r="P201" s="16" t="str">
        <f t="shared" si="18"/>
        <v>PROMOTED</v>
      </c>
    </row>
    <row r="202" spans="1:16" ht="18" customHeight="1" x14ac:dyDescent="0.25">
      <c r="A202" s="2">
        <v>194</v>
      </c>
      <c r="B202" s="4" t="str">
        <f t="shared" si="21"/>
        <v>TRACY BLUMSTEIN</v>
      </c>
      <c r="C202" s="2" t="s">
        <v>26</v>
      </c>
      <c r="D202" s="2" t="s">
        <v>48</v>
      </c>
      <c r="E202" s="3">
        <v>39998</v>
      </c>
      <c r="F202" s="4" t="str">
        <f t="shared" ca="1" si="22"/>
        <v>13 Yrs</v>
      </c>
      <c r="G202" s="2" t="s">
        <v>355</v>
      </c>
      <c r="H202" s="2" t="s">
        <v>357</v>
      </c>
      <c r="I202" s="2">
        <v>15</v>
      </c>
      <c r="J202" s="2">
        <v>16</v>
      </c>
      <c r="K202" s="2">
        <v>31</v>
      </c>
      <c r="L202" s="2">
        <v>72</v>
      </c>
      <c r="M202" s="4">
        <f t="shared" ref="M202:M208" si="23">SUM(I202:L202)</f>
        <v>134</v>
      </c>
      <c r="N202" s="15">
        <f t="shared" ref="N202:N208" si="24">M202/400</f>
        <v>0.33500000000000002</v>
      </c>
      <c r="O202" s="9" t="str">
        <v>F9</v>
      </c>
      <c r="P202" s="16" t="str">
        <f t="shared" ref="P202:P208" si="25">IF(N202&gt;=40%,"PROMOTED","REPEAT")</f>
        <v>REPEAT</v>
      </c>
    </row>
    <row r="203" spans="1:16" ht="18" customHeight="1" x14ac:dyDescent="0.25">
      <c r="A203" s="2">
        <v>195</v>
      </c>
      <c r="B203" s="4" t="str">
        <f t="shared" si="21"/>
        <v>TROY STAEBEL</v>
      </c>
      <c r="C203" s="2" t="s">
        <v>87</v>
      </c>
      <c r="D203" s="2" t="s">
        <v>155</v>
      </c>
      <c r="E203" s="3">
        <v>38810</v>
      </c>
      <c r="F203" s="4" t="str">
        <f t="shared" ca="1" si="22"/>
        <v>17 Yrs</v>
      </c>
      <c r="G203" s="2" t="s">
        <v>355</v>
      </c>
      <c r="H203" s="2" t="s">
        <v>357</v>
      </c>
      <c r="I203" s="2">
        <v>29</v>
      </c>
      <c r="J203" s="2">
        <v>76</v>
      </c>
      <c r="K203" s="2">
        <v>42</v>
      </c>
      <c r="L203" s="2">
        <v>14</v>
      </c>
      <c r="M203" s="4">
        <f t="shared" si="23"/>
        <v>161</v>
      </c>
      <c r="N203" s="15">
        <f t="shared" si="24"/>
        <v>0.40250000000000002</v>
      </c>
      <c r="O203" s="9" t="str">
        <v>E8</v>
      </c>
      <c r="P203" s="16" t="str">
        <f t="shared" si="25"/>
        <v>PROMOTED</v>
      </c>
    </row>
    <row r="204" spans="1:16" ht="18" customHeight="1" x14ac:dyDescent="0.25">
      <c r="A204" s="2">
        <v>196</v>
      </c>
      <c r="B204" s="4" t="str">
        <f t="shared" si="21"/>
        <v>TRUDY BROWN</v>
      </c>
      <c r="C204" s="2" t="s">
        <v>256</v>
      </c>
      <c r="D204" s="2" t="s">
        <v>337</v>
      </c>
      <c r="E204" s="3">
        <v>38963</v>
      </c>
      <c r="F204" s="4" t="str">
        <f t="shared" ca="1" si="22"/>
        <v>16 Yrs</v>
      </c>
      <c r="G204" s="2" t="s">
        <v>354</v>
      </c>
      <c r="H204" s="2" t="s">
        <v>357</v>
      </c>
      <c r="I204" s="2">
        <v>70</v>
      </c>
      <c r="J204" s="2">
        <v>22</v>
      </c>
      <c r="K204" s="2">
        <v>62</v>
      </c>
      <c r="L204" s="2">
        <v>27</v>
      </c>
      <c r="M204" s="4">
        <f t="shared" si="23"/>
        <v>181</v>
      </c>
      <c r="N204" s="15">
        <f t="shared" si="24"/>
        <v>0.45250000000000001</v>
      </c>
      <c r="O204" s="9" t="str">
        <v>D7</v>
      </c>
      <c r="P204" s="16" t="str">
        <f t="shared" si="25"/>
        <v>PROMOTED</v>
      </c>
    </row>
    <row r="205" spans="1:16" ht="18" customHeight="1" x14ac:dyDescent="0.25">
      <c r="A205" s="2">
        <v>197</v>
      </c>
      <c r="B205" s="4" t="str">
        <f t="shared" si="21"/>
        <v>VALERIE MITCHUM</v>
      </c>
      <c r="C205" s="2" t="s">
        <v>111</v>
      </c>
      <c r="D205" s="2" t="s">
        <v>135</v>
      </c>
      <c r="E205" s="3">
        <v>39175</v>
      </c>
      <c r="F205" s="4" t="str">
        <f t="shared" ca="1" si="22"/>
        <v>16 Yrs</v>
      </c>
      <c r="G205" s="2" t="s">
        <v>355</v>
      </c>
      <c r="H205" s="2" t="s">
        <v>356</v>
      </c>
      <c r="I205" s="2">
        <v>40</v>
      </c>
      <c r="J205" s="2">
        <v>33</v>
      </c>
      <c r="K205" s="2">
        <v>45</v>
      </c>
      <c r="L205" s="2">
        <v>32</v>
      </c>
      <c r="M205" s="4">
        <f t="shared" si="23"/>
        <v>150</v>
      </c>
      <c r="N205" s="15">
        <f t="shared" si="24"/>
        <v>0.375</v>
      </c>
      <c r="O205" s="9" t="str">
        <v>F9</v>
      </c>
      <c r="P205" s="16" t="str">
        <f t="shared" si="25"/>
        <v>REPEAT</v>
      </c>
    </row>
    <row r="206" spans="1:16" ht="18" customHeight="1" x14ac:dyDescent="0.25">
      <c r="A206" s="2">
        <v>198</v>
      </c>
      <c r="B206" s="4" t="str">
        <f t="shared" si="21"/>
        <v>VIVEK GRADY</v>
      </c>
      <c r="C206" s="2" t="s">
        <v>196</v>
      </c>
      <c r="D206" s="2" t="s">
        <v>270</v>
      </c>
      <c r="E206" s="3">
        <v>39937</v>
      </c>
      <c r="F206" s="4" t="str">
        <f t="shared" ca="1" si="22"/>
        <v>13 Yrs</v>
      </c>
      <c r="G206" s="2" t="s">
        <v>355</v>
      </c>
      <c r="H206" s="2" t="s">
        <v>356</v>
      </c>
      <c r="I206" s="2">
        <v>66</v>
      </c>
      <c r="J206" s="2">
        <v>18</v>
      </c>
      <c r="K206" s="2">
        <v>83</v>
      </c>
      <c r="L206" s="2">
        <v>23</v>
      </c>
      <c r="M206" s="4">
        <f t="shared" si="23"/>
        <v>190</v>
      </c>
      <c r="N206" s="15">
        <f t="shared" si="24"/>
        <v>0.47499999999999998</v>
      </c>
      <c r="O206" s="9" t="str">
        <v>D7</v>
      </c>
      <c r="P206" s="16" t="str">
        <f t="shared" si="25"/>
        <v>PROMOTED</v>
      </c>
    </row>
    <row r="207" spans="1:16" ht="18" customHeight="1" x14ac:dyDescent="0.25">
      <c r="A207" s="2">
        <v>199</v>
      </c>
      <c r="B207" s="4" t="str">
        <f t="shared" si="21"/>
        <v>WILLIAM BROWN</v>
      </c>
      <c r="C207" s="2" t="s">
        <v>255</v>
      </c>
      <c r="D207" s="2" t="s">
        <v>337</v>
      </c>
      <c r="E207" s="3">
        <v>38901</v>
      </c>
      <c r="F207" s="4" t="str">
        <f t="shared" ca="1" si="22"/>
        <v>16 Yrs</v>
      </c>
      <c r="G207" s="2" t="s">
        <v>354</v>
      </c>
      <c r="H207" s="2" t="s">
        <v>357</v>
      </c>
      <c r="I207" s="2">
        <v>48</v>
      </c>
      <c r="J207" s="2">
        <v>38</v>
      </c>
      <c r="K207" s="2">
        <v>29</v>
      </c>
      <c r="L207" s="2">
        <v>56</v>
      </c>
      <c r="M207" s="4">
        <f t="shared" si="23"/>
        <v>171</v>
      </c>
      <c r="N207" s="15">
        <f t="shared" si="24"/>
        <v>0.42749999999999999</v>
      </c>
      <c r="O207" s="9" t="str">
        <v>E8</v>
      </c>
      <c r="P207" s="16" t="str">
        <f t="shared" si="25"/>
        <v>PROMOTED</v>
      </c>
    </row>
    <row r="208" spans="1:16" ht="18" customHeight="1" x14ac:dyDescent="0.25">
      <c r="A208" s="2">
        <v>200</v>
      </c>
      <c r="B208" s="4" t="str">
        <f t="shared" si="21"/>
        <v>ZUSCHUSS DONATELLI</v>
      </c>
      <c r="C208" s="2" t="s">
        <v>21</v>
      </c>
      <c r="D208" s="2" t="s">
        <v>43</v>
      </c>
      <c r="E208" s="3">
        <v>40028</v>
      </c>
      <c r="F208" s="4" t="str">
        <f t="shared" ca="1" si="22"/>
        <v>13 Yrs</v>
      </c>
      <c r="G208" s="2" t="s">
        <v>355</v>
      </c>
      <c r="H208" s="2" t="s">
        <v>357</v>
      </c>
      <c r="I208" s="2">
        <v>78</v>
      </c>
      <c r="J208" s="2">
        <v>57</v>
      </c>
      <c r="K208" s="2">
        <v>77</v>
      </c>
      <c r="L208" s="2">
        <v>54</v>
      </c>
      <c r="M208" s="4">
        <f t="shared" si="23"/>
        <v>266</v>
      </c>
      <c r="N208" s="15">
        <f t="shared" si="24"/>
        <v>0.66500000000000004</v>
      </c>
      <c r="O208" s="9" t="str">
        <v>C4</v>
      </c>
      <c r="P208" s="16" t="str">
        <f t="shared" si="25"/>
        <v>PROMOTED</v>
      </c>
    </row>
  </sheetData>
  <sortState xmlns:xlrd2="http://schemas.microsoft.com/office/spreadsheetml/2017/richdata2" ref="A9:N208">
    <sortCondition ref="B9:B208"/>
  </sortState>
  <mergeCells count="4">
    <mergeCell ref="C5:K5"/>
    <mergeCell ref="C6:K6"/>
    <mergeCell ref="C2:L4"/>
    <mergeCell ref="R9:T9"/>
  </mergeCells>
  <phoneticPr fontId="6" type="noConversion"/>
  <conditionalFormatting sqref="P9:P208">
    <cfRule type="containsText" dxfId="16" priority="1" operator="containsText" text="PROMOTED">
      <formula>NOT(ISERROR(SEARCH("PROMOTED",P9)))</formula>
    </cfRule>
    <cfRule type="containsText" dxfId="15" priority="2" operator="containsText" text="REPEAT">
      <formula>NOT(ISERROR(SEARCH("REPEAT",P9)))</formula>
    </cfRule>
  </conditionalFormatting>
  <dataValidations count="2">
    <dataValidation type="list" errorStyle="information" allowBlank="1" showInputMessage="1" showErrorMessage="1" error="Please Select From The List" prompt="Class" sqref="H9:H207" xr:uid="{E5183791-EC1B-4DF5-9DBA-3A598835D527}">
      <formula1>"Science 1, Science 2"</formula1>
    </dataValidation>
    <dataValidation type="list" errorStyle="information" allowBlank="1" showInputMessage="1" showErrorMessage="1" error="Please Select From The List" prompt="Gender" sqref="G9:G207" xr:uid="{002AFC30-8FCC-48E2-8E8F-48D8BA6590F2}">
      <formula1>"Male, Female"</formula1>
    </dataValidation>
  </dataValidations>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92B74-A652-412D-939D-28D5C4A7003E}">
  <sheetPr>
    <tabColor rgb="FFFFC000"/>
  </sheetPr>
  <dimension ref="A1:Q25"/>
  <sheetViews>
    <sheetView showGridLines="0" zoomScale="80" zoomScaleNormal="80" workbookViewId="0">
      <selection activeCell="M7" sqref="M7"/>
    </sheetView>
  </sheetViews>
  <sheetFormatPr defaultRowHeight="15" x14ac:dyDescent="0.25"/>
  <cols>
    <col min="2" max="2" width="13.7109375" bestFit="1" customWidth="1"/>
    <col min="3" max="4" width="10.7109375" customWidth="1"/>
    <col min="5" max="5" width="13.85546875" bestFit="1" customWidth="1"/>
    <col min="6" max="9" width="10.7109375" customWidth="1"/>
    <col min="10" max="10" width="16.28515625" bestFit="1" customWidth="1"/>
    <col min="11" max="11" width="7.85546875" bestFit="1" customWidth="1"/>
    <col min="12" max="12" width="14.28515625" bestFit="1" customWidth="1"/>
    <col min="14" max="14" width="10.5703125" bestFit="1" customWidth="1"/>
    <col min="15" max="15" width="11.28515625" bestFit="1" customWidth="1"/>
    <col min="16" max="16" width="13.85546875" bestFit="1" customWidth="1"/>
    <col min="18" max="18" width="10.140625" bestFit="1" customWidth="1"/>
    <col min="19" max="19" width="11.28515625" bestFit="1" customWidth="1"/>
  </cols>
  <sheetData>
    <row r="1" spans="2:10" ht="18.75" thickBot="1" x14ac:dyDescent="0.3">
      <c r="B1" s="55" t="s">
        <v>411</v>
      </c>
      <c r="C1" s="56" t="s">
        <v>410</v>
      </c>
      <c r="D1" s="56"/>
      <c r="E1" s="56"/>
      <c r="F1" s="56"/>
    </row>
    <row r="2" spans="2:10" ht="15.75" thickBot="1" x14ac:dyDescent="0.3"/>
    <row r="3" spans="2:10" x14ac:dyDescent="0.25">
      <c r="B3" s="17"/>
      <c r="C3" s="44" t="s">
        <v>401</v>
      </c>
      <c r="D3" s="45"/>
      <c r="E3" s="45"/>
      <c r="F3" s="45"/>
      <c r="G3" s="45"/>
      <c r="H3" s="45"/>
      <c r="I3" s="45"/>
      <c r="J3" s="18"/>
    </row>
    <row r="4" spans="2:10" x14ac:dyDescent="0.25">
      <c r="B4" s="19"/>
      <c r="C4" s="46"/>
      <c r="D4" s="46"/>
      <c r="E4" s="46"/>
      <c r="F4" s="46"/>
      <c r="G4" s="46"/>
      <c r="H4" s="46"/>
      <c r="I4" s="46"/>
      <c r="J4" s="20"/>
    </row>
    <row r="5" spans="2:10" x14ac:dyDescent="0.25">
      <c r="B5" s="19"/>
      <c r="C5" s="46"/>
      <c r="D5" s="46"/>
      <c r="E5" s="46"/>
      <c r="F5" s="46"/>
      <c r="G5" s="46"/>
      <c r="H5" s="46"/>
      <c r="I5" s="46"/>
      <c r="J5" s="20"/>
    </row>
    <row r="6" spans="2:10" ht="15.75" x14ac:dyDescent="0.25">
      <c r="B6" s="19"/>
      <c r="C6" s="48" t="s">
        <v>380</v>
      </c>
      <c r="D6" s="48"/>
      <c r="E6" s="48"/>
      <c r="F6" s="48"/>
      <c r="G6" s="48"/>
      <c r="H6" s="48"/>
      <c r="I6" s="48"/>
      <c r="J6" s="20"/>
    </row>
    <row r="7" spans="2:10" x14ac:dyDescent="0.25">
      <c r="B7" s="19"/>
      <c r="C7" s="49" t="s">
        <v>381</v>
      </c>
      <c r="D7" s="49"/>
      <c r="E7" s="49"/>
      <c r="F7" s="49"/>
      <c r="G7" s="49"/>
      <c r="H7" s="49"/>
      <c r="I7" s="49"/>
      <c r="J7" s="20"/>
    </row>
    <row r="8" spans="2:10" x14ac:dyDescent="0.25">
      <c r="B8" s="19"/>
      <c r="J8" s="20"/>
    </row>
    <row r="9" spans="2:10" ht="15.75" x14ac:dyDescent="0.25">
      <c r="B9" s="19"/>
      <c r="C9" s="14" t="s">
        <v>382</v>
      </c>
      <c r="D9" s="53" t="str">
        <f>C1</f>
        <v>ADAM SHILLINGSBURG</v>
      </c>
      <c r="E9" s="53"/>
      <c r="F9" s="53"/>
      <c r="H9" s="33" t="s">
        <v>399</v>
      </c>
      <c r="I9" s="33" t="s">
        <v>400</v>
      </c>
      <c r="J9" s="20"/>
    </row>
    <row r="10" spans="2:10" x14ac:dyDescent="0.25">
      <c r="B10" s="19"/>
      <c r="C10" s="21"/>
      <c r="J10" s="20"/>
    </row>
    <row r="11" spans="2:10" ht="15.75" x14ac:dyDescent="0.25">
      <c r="B11" s="19"/>
      <c r="E11" s="47" t="s">
        <v>385</v>
      </c>
      <c r="F11" s="47"/>
      <c r="G11" s="47"/>
      <c r="J11" s="20"/>
    </row>
    <row r="12" spans="2:10" ht="15.75" x14ac:dyDescent="0.25">
      <c r="B12" s="19"/>
      <c r="E12" s="22" t="s">
        <v>383</v>
      </c>
      <c r="F12" s="22" t="s">
        <v>10</v>
      </c>
      <c r="G12" s="22" t="s">
        <v>384</v>
      </c>
      <c r="J12" s="20"/>
    </row>
    <row r="13" spans="2:10" ht="15.75" x14ac:dyDescent="0.25">
      <c r="B13" s="19"/>
      <c r="E13" s="23" t="s">
        <v>358</v>
      </c>
      <c r="F13" s="24">
        <v>100</v>
      </c>
      <c r="G13" s="24">
        <f>LOOKUP($C$1,RESULT!$B$9:$B$208,RESULT!I$9:I$208)</f>
        <v>67</v>
      </c>
      <c r="J13" s="20"/>
    </row>
    <row r="14" spans="2:10" ht="15.75" x14ac:dyDescent="0.25">
      <c r="B14" s="19"/>
      <c r="E14" s="23" t="s">
        <v>9</v>
      </c>
      <c r="F14" s="24">
        <v>100</v>
      </c>
      <c r="G14" s="24">
        <f>LOOKUP($C$1,RESULT!$B$9:$B$208,RESULT!J$9:J$208)</f>
        <v>58</v>
      </c>
      <c r="J14" s="20"/>
    </row>
    <row r="15" spans="2:10" ht="15.75" x14ac:dyDescent="0.25">
      <c r="B15" s="19"/>
      <c r="E15" s="23" t="s">
        <v>8</v>
      </c>
      <c r="F15" s="24">
        <v>100</v>
      </c>
      <c r="G15" s="24">
        <f>LOOKUP($C$1,RESULT!$B$9:$B$208,RESULT!K$9:K$208)</f>
        <v>88</v>
      </c>
      <c r="J15" s="20"/>
    </row>
    <row r="16" spans="2:10" ht="15.75" x14ac:dyDescent="0.25">
      <c r="B16" s="19"/>
      <c r="E16" s="23" t="s">
        <v>7</v>
      </c>
      <c r="F16" s="24">
        <v>100</v>
      </c>
      <c r="G16" s="24">
        <f>LOOKUP($C$1,RESULT!$B$9:$B$208,RESULT!L$9:L$208)</f>
        <v>67</v>
      </c>
      <c r="J16" s="20"/>
    </row>
    <row r="17" spans="1:17" ht="15.75" x14ac:dyDescent="0.25">
      <c r="B17" s="19"/>
      <c r="E17" s="23"/>
      <c r="F17" s="24"/>
      <c r="G17" s="24"/>
      <c r="J17" s="20"/>
    </row>
    <row r="18" spans="1:17" ht="15.75" x14ac:dyDescent="0.25">
      <c r="B18" s="19"/>
      <c r="D18" s="51" t="s">
        <v>386</v>
      </c>
      <c r="E18" s="51"/>
      <c r="F18" s="24">
        <f>SUM(F13:F16)</f>
        <v>400</v>
      </c>
      <c r="G18" s="24">
        <f>SUM(G13:G16)</f>
        <v>280</v>
      </c>
      <c r="J18" s="20"/>
    </row>
    <row r="19" spans="1:17" x14ac:dyDescent="0.25">
      <c r="B19" s="19"/>
      <c r="J19" s="20"/>
    </row>
    <row r="20" spans="1:17" ht="16.5" x14ac:dyDescent="0.25">
      <c r="B20" s="19"/>
      <c r="D20" s="32" t="s">
        <v>398</v>
      </c>
      <c r="E20" s="32"/>
      <c r="F20" s="25">
        <f>LOOKUP(C1,RESULT!B9:B208,RESULT!N9:N208)</f>
        <v>0.7</v>
      </c>
      <c r="G20" s="52" t="str">
        <f>LOOKUP(C1,RESULT!B9:B208,RESULT!P9:P208)</f>
        <v>PROMOTED</v>
      </c>
      <c r="H20" s="52"/>
      <c r="J20" s="20"/>
    </row>
    <row r="21" spans="1:17" x14ac:dyDescent="0.25">
      <c r="A21" s="13"/>
      <c r="B21" s="19"/>
      <c r="J21" s="20"/>
    </row>
    <row r="22" spans="1:17" x14ac:dyDescent="0.25">
      <c r="B22" s="19"/>
      <c r="J22" s="20"/>
      <c r="P22" s="12"/>
      <c r="Q22" s="12"/>
    </row>
    <row r="23" spans="1:17" x14ac:dyDescent="0.25">
      <c r="B23" s="19"/>
      <c r="C23" s="11"/>
      <c r="D23" s="11"/>
      <c r="E23" s="11"/>
      <c r="G23" s="11"/>
      <c r="H23" s="11"/>
      <c r="I23" s="11"/>
      <c r="J23" s="20"/>
      <c r="M23" s="12"/>
      <c r="N23" s="12"/>
      <c r="O23" s="12"/>
      <c r="P23" s="12"/>
      <c r="Q23" s="12"/>
    </row>
    <row r="24" spans="1:17" ht="15.75" x14ac:dyDescent="0.25">
      <c r="B24" s="26"/>
      <c r="C24" s="50" t="s">
        <v>387</v>
      </c>
      <c r="D24" s="50"/>
      <c r="E24" s="50"/>
      <c r="F24" s="34"/>
      <c r="G24" s="50" t="s">
        <v>388</v>
      </c>
      <c r="H24" s="50"/>
      <c r="I24" s="50"/>
      <c r="J24" s="27"/>
    </row>
    <row r="25" spans="1:17" ht="15.75" thickBot="1" x14ac:dyDescent="0.3">
      <c r="B25" s="28"/>
      <c r="C25" s="29"/>
      <c r="D25" s="29"/>
      <c r="E25" s="29"/>
      <c r="F25" s="30"/>
      <c r="G25" s="30"/>
      <c r="H25" s="30"/>
      <c r="I25" s="30"/>
      <c r="J25" s="31"/>
    </row>
  </sheetData>
  <mergeCells count="10">
    <mergeCell ref="D18:E18"/>
    <mergeCell ref="G20:H20"/>
    <mergeCell ref="C24:E24"/>
    <mergeCell ref="G24:I24"/>
    <mergeCell ref="C1:F1"/>
    <mergeCell ref="C3:I5"/>
    <mergeCell ref="C6:I6"/>
    <mergeCell ref="C7:I7"/>
    <mergeCell ref="D9:F9"/>
    <mergeCell ref="E11:G11"/>
  </mergeCells>
  <conditionalFormatting sqref="G20">
    <cfRule type="containsText" dxfId="14" priority="1" operator="containsText" text="PROMOTED">
      <formula>NOT(ISERROR(SEARCH("PROMOTED",G20)))</formula>
    </cfRule>
    <cfRule type="containsText" dxfId="13" priority="2" operator="containsText" text="REPEAT">
      <formula>NOT(ISERROR(SEARCH("REPEAT",G20)))</formula>
    </cfRule>
  </conditionalFormatting>
  <pageMargins left="0.7" right="0.7" top="0.75" bottom="0.75" header="0.3" footer="0.3"/>
  <pageSetup paperSize="9" fitToHeight="0" orientation="landscape"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61C6EEA-A1F2-44FC-82F4-AB9406E6C86D}">
          <x14:formula1>
            <xm:f>RESULT!$B$9:$B$208</xm:f>
          </x14:formula1>
          <xm:sqref>C1:F1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D9F74-5433-4C31-BFC9-7A4F026E9219}">
  <sheetPr>
    <tabColor theme="4" tint="-0.249977111117893"/>
    <pageSetUpPr fitToPage="1"/>
  </sheetPr>
  <dimension ref="B2:M26"/>
  <sheetViews>
    <sheetView showGridLines="0" zoomScale="112" zoomScaleNormal="112" workbookViewId="0">
      <selection activeCell="K10" sqref="K10"/>
    </sheetView>
  </sheetViews>
  <sheetFormatPr defaultRowHeight="15" x14ac:dyDescent="0.25"/>
  <cols>
    <col min="2" max="2" width="12.5703125" bestFit="1" customWidth="1"/>
    <col min="3" max="3" width="18.28515625" bestFit="1" customWidth="1"/>
    <col min="5" max="5" width="13.140625" customWidth="1"/>
    <col min="6" max="6" width="12.5703125" bestFit="1" customWidth="1"/>
    <col min="7" max="7" width="16.28515625" bestFit="1" customWidth="1"/>
    <col min="8" max="9" width="11.28515625" bestFit="1" customWidth="1"/>
    <col min="10" max="11" width="12.5703125" bestFit="1" customWidth="1"/>
    <col min="12" max="12" width="8.5703125" bestFit="1" customWidth="1"/>
    <col min="13" max="13" width="12.5703125" bestFit="1" customWidth="1"/>
  </cols>
  <sheetData>
    <row r="2" spans="2:13" x14ac:dyDescent="0.25">
      <c r="E2" s="54" t="s">
        <v>401</v>
      </c>
      <c r="F2" s="46"/>
      <c r="G2" s="46"/>
      <c r="H2" s="46"/>
      <c r="I2" s="46"/>
      <c r="J2" s="46"/>
      <c r="K2" s="46"/>
    </row>
    <row r="3" spans="2:13" x14ac:dyDescent="0.25">
      <c r="E3" s="46"/>
      <c r="F3" s="46"/>
      <c r="G3" s="46"/>
      <c r="H3" s="46"/>
      <c r="I3" s="46"/>
      <c r="J3" s="46"/>
      <c r="K3" s="46"/>
    </row>
    <row r="4" spans="2:13" x14ac:dyDescent="0.25">
      <c r="E4" s="46"/>
      <c r="F4" s="46"/>
      <c r="G4" s="46"/>
      <c r="H4" s="46"/>
      <c r="I4" s="46"/>
      <c r="J4" s="46"/>
      <c r="K4" s="46"/>
    </row>
    <row r="5" spans="2:13" ht="15.75" x14ac:dyDescent="0.25">
      <c r="E5" s="48" t="s">
        <v>380</v>
      </c>
      <c r="F5" s="48"/>
      <c r="G5" s="48"/>
      <c r="H5" s="48"/>
      <c r="I5" s="48"/>
      <c r="J5" s="48"/>
      <c r="K5" s="48"/>
    </row>
    <row r="6" spans="2:13" x14ac:dyDescent="0.25">
      <c r="E6" s="49" t="s">
        <v>381</v>
      </c>
      <c r="F6" s="49"/>
      <c r="G6" s="49"/>
      <c r="H6" s="49"/>
      <c r="I6" s="49"/>
      <c r="J6" s="49"/>
      <c r="K6" s="49"/>
    </row>
    <row r="8" spans="2:13" x14ac:dyDescent="0.25">
      <c r="J8" s="35" t="s">
        <v>408</v>
      </c>
      <c r="K8" s="35" t="s">
        <v>408</v>
      </c>
      <c r="L8" s="35"/>
      <c r="M8" s="35"/>
    </row>
    <row r="9" spans="2:13" ht="15.75" x14ac:dyDescent="0.25">
      <c r="B9" s="36" t="s">
        <v>404</v>
      </c>
      <c r="C9" s="36" t="s">
        <v>403</v>
      </c>
      <c r="F9" s="38" t="s">
        <v>409</v>
      </c>
      <c r="G9" s="38" t="s">
        <v>405</v>
      </c>
      <c r="J9" s="39" t="s">
        <v>409</v>
      </c>
      <c r="K9" s="39" t="s">
        <v>406</v>
      </c>
      <c r="L9" s="39" t="s">
        <v>407</v>
      </c>
      <c r="M9" s="39" t="s">
        <v>402</v>
      </c>
    </row>
    <row r="10" spans="2:13" ht="15.75" x14ac:dyDescent="0.25">
      <c r="B10" s="37" t="s">
        <v>354</v>
      </c>
      <c r="C10" s="57">
        <v>106</v>
      </c>
      <c r="F10" s="37" t="s">
        <v>357</v>
      </c>
      <c r="G10" s="57">
        <v>120</v>
      </c>
      <c r="J10" s="37" t="s">
        <v>357</v>
      </c>
      <c r="K10" s="57">
        <v>90</v>
      </c>
      <c r="L10" s="57">
        <v>30</v>
      </c>
      <c r="M10" s="57">
        <v>120</v>
      </c>
    </row>
    <row r="11" spans="2:13" ht="15.75" x14ac:dyDescent="0.25">
      <c r="B11" s="37" t="s">
        <v>355</v>
      </c>
      <c r="C11" s="57">
        <v>94</v>
      </c>
      <c r="F11" s="37" t="s">
        <v>356</v>
      </c>
      <c r="G11" s="57">
        <v>80</v>
      </c>
      <c r="J11" s="37" t="s">
        <v>356</v>
      </c>
      <c r="K11" s="57">
        <v>72</v>
      </c>
      <c r="L11" s="57">
        <v>8</v>
      </c>
      <c r="M11" s="57">
        <v>80</v>
      </c>
    </row>
    <row r="12" spans="2:13" ht="15.75" x14ac:dyDescent="0.25">
      <c r="B12" s="60" t="s">
        <v>402</v>
      </c>
      <c r="C12" s="61">
        <v>200</v>
      </c>
      <c r="F12" s="62" t="s">
        <v>402</v>
      </c>
      <c r="G12" s="63">
        <v>200</v>
      </c>
      <c r="J12" s="59" t="s">
        <v>402</v>
      </c>
      <c r="K12" s="58">
        <v>162</v>
      </c>
      <c r="L12" s="58">
        <v>38</v>
      </c>
      <c r="M12" s="58">
        <v>200</v>
      </c>
    </row>
    <row r="13" spans="2:13" ht="15.75" x14ac:dyDescent="0.25"/>
    <row r="14" spans="2:13" ht="15.75" x14ac:dyDescent="0.25"/>
    <row r="15" spans="2:13" ht="15.75" x14ac:dyDescent="0.25"/>
    <row r="16" spans="2:13" ht="15.75" x14ac:dyDescent="0.25"/>
    <row r="17" ht="15.75" x14ac:dyDescent="0.25"/>
    <row r="18" ht="15.75" x14ac:dyDescent="0.25"/>
    <row r="19" ht="15.75" x14ac:dyDescent="0.25"/>
    <row r="20" ht="15.75" x14ac:dyDescent="0.25"/>
    <row r="21" ht="15.75" x14ac:dyDescent="0.25"/>
    <row r="22" ht="15.75" x14ac:dyDescent="0.25"/>
    <row r="23" ht="15.75" x14ac:dyDescent="0.25"/>
    <row r="24" ht="15.75" x14ac:dyDescent="0.25"/>
    <row r="25" ht="15.75" x14ac:dyDescent="0.25"/>
    <row r="26" ht="15.75" x14ac:dyDescent="0.25"/>
  </sheetData>
  <mergeCells count="3">
    <mergeCell ref="E2:K4"/>
    <mergeCell ref="E5:K5"/>
    <mergeCell ref="E6:K6"/>
  </mergeCells>
  <pageMargins left="0.7" right="0.7" top="0.75" bottom="0.75" header="0.3" footer="0.3"/>
  <pageSetup scale="62" orientation="landscape"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FCD60-B5C4-406D-8DCA-AE27677C1F47}">
  <sheetPr>
    <tabColor rgb="FFFF0000"/>
    <pageSetUpPr fitToPage="1"/>
  </sheetPr>
  <dimension ref="B2:M30"/>
  <sheetViews>
    <sheetView showGridLines="0" tabSelected="1" topLeftCell="A7" zoomScale="70" zoomScaleNormal="70" workbookViewId="0">
      <selection activeCell="O49" sqref="O49"/>
    </sheetView>
  </sheetViews>
  <sheetFormatPr defaultRowHeight="15" x14ac:dyDescent="0.25"/>
  <cols>
    <col min="2" max="2" width="12.5703125" bestFit="1" customWidth="1"/>
    <col min="3" max="3" width="18.28515625" bestFit="1" customWidth="1"/>
    <col min="5" max="5" width="13.140625" customWidth="1"/>
    <col min="6" max="6" width="12.5703125" bestFit="1" customWidth="1"/>
    <col min="7" max="7" width="16" bestFit="1" customWidth="1"/>
    <col min="8" max="9" width="11.28515625" bestFit="1" customWidth="1"/>
    <col min="10" max="10" width="12.5703125" bestFit="1" customWidth="1"/>
    <col min="11" max="11" width="8.42578125" bestFit="1" customWidth="1"/>
    <col min="12" max="13" width="12.5703125" bestFit="1" customWidth="1"/>
  </cols>
  <sheetData>
    <row r="2" spans="5:13" ht="15" customHeight="1" x14ac:dyDescent="0.25">
      <c r="E2" s="64" t="s">
        <v>401</v>
      </c>
      <c r="F2" s="64"/>
      <c r="G2" s="64"/>
      <c r="H2" s="64"/>
      <c r="I2" s="64"/>
      <c r="J2" s="64"/>
      <c r="K2" s="64"/>
      <c r="L2" s="64"/>
      <c r="M2" s="64"/>
    </row>
    <row r="3" spans="5:13" ht="15" customHeight="1" x14ac:dyDescent="0.25">
      <c r="E3" s="64"/>
      <c r="F3" s="64"/>
      <c r="G3" s="64"/>
      <c r="H3" s="64"/>
      <c r="I3" s="64"/>
      <c r="J3" s="64"/>
      <c r="K3" s="64"/>
      <c r="L3" s="64"/>
      <c r="M3" s="64"/>
    </row>
    <row r="4" spans="5:13" ht="15" customHeight="1" x14ac:dyDescent="0.25">
      <c r="E4" s="64"/>
      <c r="F4" s="64"/>
      <c r="G4" s="64"/>
      <c r="H4" s="64"/>
      <c r="I4" s="64"/>
      <c r="J4" s="64"/>
      <c r="K4" s="64"/>
      <c r="L4" s="64"/>
      <c r="M4" s="64"/>
    </row>
    <row r="5" spans="5:13" ht="15.75" customHeight="1" x14ac:dyDescent="0.25">
      <c r="E5" s="64"/>
      <c r="F5" s="64"/>
      <c r="G5" s="64"/>
      <c r="H5" s="64"/>
      <c r="I5" s="64"/>
      <c r="J5" s="64"/>
      <c r="K5" s="64"/>
      <c r="L5" s="64"/>
      <c r="M5" s="64"/>
    </row>
    <row r="6" spans="5:13" x14ac:dyDescent="0.25">
      <c r="E6" s="64"/>
      <c r="F6" s="64"/>
      <c r="G6" s="64"/>
      <c r="H6" s="64"/>
      <c r="I6" s="64"/>
      <c r="J6" s="64"/>
      <c r="K6" s="64"/>
      <c r="L6" s="64"/>
      <c r="M6" s="64"/>
    </row>
    <row r="7" spans="5:13" ht="15.75" customHeight="1" x14ac:dyDescent="0.25">
      <c r="E7" s="65" t="s">
        <v>380</v>
      </c>
      <c r="F7" s="65"/>
      <c r="G7" s="65"/>
      <c r="H7" s="65"/>
      <c r="I7" s="65"/>
      <c r="J7" s="65"/>
      <c r="K7" s="65"/>
      <c r="L7" s="65"/>
      <c r="M7" s="65"/>
    </row>
    <row r="8" spans="5:13" x14ac:dyDescent="0.25">
      <c r="E8" s="65"/>
      <c r="F8" s="65"/>
      <c r="G8" s="65"/>
      <c r="H8" s="65"/>
      <c r="I8" s="65"/>
      <c r="J8" s="65"/>
      <c r="K8" s="65"/>
      <c r="L8" s="65"/>
      <c r="M8" s="65"/>
    </row>
    <row r="9" spans="5:13" x14ac:dyDescent="0.25">
      <c r="E9" s="66" t="s">
        <v>412</v>
      </c>
      <c r="F9" s="66"/>
      <c r="G9" s="66"/>
      <c r="H9" s="66"/>
      <c r="I9" s="66"/>
      <c r="J9" s="66"/>
      <c r="K9" s="66"/>
      <c r="L9" s="66"/>
      <c r="M9" s="66"/>
    </row>
    <row r="10" spans="5:13" x14ac:dyDescent="0.25">
      <c r="E10" s="66"/>
      <c r="F10" s="66"/>
      <c r="G10" s="66"/>
      <c r="H10" s="66"/>
      <c r="I10" s="66"/>
      <c r="J10" s="66"/>
      <c r="K10" s="66"/>
      <c r="L10" s="66"/>
      <c r="M10" s="66"/>
    </row>
    <row r="30" spans="2:2" x14ac:dyDescent="0.25">
      <c r="B30" t="s">
        <v>408</v>
      </c>
    </row>
  </sheetData>
  <mergeCells count="3">
    <mergeCell ref="E2:M6"/>
    <mergeCell ref="E7:M8"/>
    <mergeCell ref="E9:M10"/>
  </mergeCells>
  <pageMargins left="0.7" right="0.7" top="0.75" bottom="0.75" header="0.3" footer="0.3"/>
  <pageSetup paperSize="9" scale="65"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RESULT</vt:lpstr>
      <vt:lpstr>REPORT SHEET</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2023-05-05T19:11:27Z</cp:lastPrinted>
  <dcterms:created xsi:type="dcterms:W3CDTF">2023-04-28T16:26:57Z</dcterms:created>
  <dcterms:modified xsi:type="dcterms:W3CDTF">2023-05-05T19:12:36Z</dcterms:modified>
</cp:coreProperties>
</file>