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  <extLst>
    <ext uri="GoogleSheetsCustomDataVersion2">
      <go:sheetsCustomData xmlns:go="http://customooxmlschemas.google.com/" r:id="rId5" roundtripDataChecksum="wgtZXCwAaVlpgUK8d8+oqe5x0HlVAdyoHon6shEO3Yo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======
ID#AAABDhS0FpM
Peculiarities of the World    (2023-12-31 19:12:29)
los demás juegos deben ser 14 y 15 Y en codegame el último fue el 9</t>
      </text>
    </comment>
    <comment authorId="0" ref="A8">
      <text>
        <t xml:space="preserve">======
ID#AAAA8mwVxLM
Peculiarities of the World    (2023-08-25 16:40:10)
CriptoGame lvl 3</t>
      </text>
    </comment>
  </commentList>
  <extLst>
    <ext uri="GoogleSheetsCustomDataVersion2">
      <go:sheetsCustomData xmlns:go="http://customooxmlschemas.google.com/" r:id="rId1" roundtripDataSignature="AMtx7miv3wKnuInARDdJywFPmc2swWRN7A=="/>
    </ext>
  </extLst>
</comments>
</file>

<file path=xl/sharedStrings.xml><?xml version="1.0" encoding="utf-8"?>
<sst xmlns="http://schemas.openxmlformats.org/spreadsheetml/2006/main" count="2153" uniqueCount="1857">
  <si>
    <t>ESPAÑA</t>
  </si>
  <si>
    <t>Es un país</t>
  </si>
  <si>
    <t>Está en el liderazgo de donaciones de órganos</t>
  </si>
  <si>
    <t>El futbolín es un invento de este país</t>
  </si>
  <si>
    <t>Imagina que haces juegos interactivos estilo trivia y que necesitas crear diez acertijos divertidos para que una persona adivine la palabra</t>
  </si>
  <si>
    <t>&lt;- Prompt</t>
  </si>
  <si>
    <t>É um país</t>
  </si>
  <si>
    <t>Está na liderança das doações de órgãos</t>
  </si>
  <si>
    <t>O pimbolim é uma invenção deste país</t>
  </si>
  <si>
    <t>SPANIEN</t>
  </si>
  <si>
    <t>Es ist ein Land</t>
  </si>
  <si>
    <t xml:space="preserve">Sie stehen an der Spitze der Organspenden
</t>
  </si>
  <si>
    <t>Kicker ist eine Erfindung dieses Landes</t>
  </si>
  <si>
    <t>SPAIN</t>
  </si>
  <si>
    <t>It's a country</t>
  </si>
  <si>
    <t>It's in the lead in organ donation</t>
  </si>
  <si>
    <t>Foosball is an invention of this country</t>
  </si>
  <si>
    <t>BALONCESTO</t>
  </si>
  <si>
    <t>Es un deporte que surgió en 1891</t>
  </si>
  <si>
    <t>Su creador es un canadiense llamado James Naismith</t>
  </si>
  <si>
    <t xml:space="preserve">Era prohibido avanzar con la pelota. Antes tenían que tirar la pelota desde el sitio, en el cual la habían atrapado
</t>
  </si>
  <si>
    <t>Este esporte foi criado em 1891</t>
  </si>
  <si>
    <t>Seu criador é um canadense chamado James Naismith</t>
  </si>
  <si>
    <t>Era proibido avançar com a bola. Antes eles tinham que lançar a bola do local, onde a receberam</t>
  </si>
  <si>
    <t>STOP</t>
  </si>
  <si>
    <t>Es un juego muy popular</t>
  </si>
  <si>
    <t>Sólo hace falta una hoja y un lápiz para jugar</t>
  </si>
  <si>
    <t>Las palabras tienen un rol importante en este juego</t>
  </si>
  <si>
    <t>é um jogo muito popular</t>
  </si>
  <si>
    <t>só precisa de uma folha de papel e um lápis para jogar</t>
  </si>
  <si>
    <t>as palavras desempenham um papel importante neste jogo.</t>
  </si>
  <si>
    <t>FÉNIX</t>
  </si>
  <si>
    <t>Es un animal mitológico</t>
  </si>
  <si>
    <t>Es muy común en libros, películas y videojuegos</t>
  </si>
  <si>
    <t>El fuego es el elemento asociado a esta criatura</t>
  </si>
  <si>
    <t>é um animal mitológico</t>
  </si>
  <si>
    <t>é muito comum em livros, filmes e videogames</t>
  </si>
  <si>
    <t>o fogo é o elemento associado a esta criatura</t>
  </si>
  <si>
    <t>ROCK</t>
  </si>
  <si>
    <t>Es un género musical que surgió en los años 50</t>
  </si>
  <si>
    <t>Fue asociado con la rebelión</t>
  </si>
  <si>
    <t>Tuvo una gran influencia en la moda</t>
  </si>
  <si>
    <t>É um gênero musical que surgiu na década de 50</t>
  </si>
  <si>
    <t>Foi associado à rebelião</t>
  </si>
  <si>
    <t>Teve uma grande influência na moda</t>
  </si>
  <si>
    <t>KIWI</t>
  </si>
  <si>
    <t>Es una fruta</t>
  </si>
  <si>
    <t>Tiene más vitamina C que las naranjas</t>
  </si>
  <si>
    <t>Es originario de China</t>
  </si>
  <si>
    <t>É uma fruta</t>
  </si>
  <si>
    <t>Tem mais vitamina C do que laranjas</t>
  </si>
  <si>
    <t>É da China</t>
  </si>
  <si>
    <t>OJO</t>
  </si>
  <si>
    <t>Es un órgano</t>
  </si>
  <si>
    <t>Está envuelto por el músculo más rápido del cuerpo humano</t>
  </si>
  <si>
    <t>Cada unidad posee 107 millones de células.</t>
  </si>
  <si>
    <t>É um órgão</t>
  </si>
  <si>
    <t>É envolto pelo músculo mais rápido do corpo humano</t>
  </si>
  <si>
    <t>Cada unidade tem 107 milhões de células</t>
  </si>
  <si>
    <t>ESPEJO</t>
  </si>
  <si>
    <t>Este objeto se utiliza desde hace miles de años.</t>
  </si>
  <si>
    <t>Su primera mención escrita data del Antiguo Egipto.</t>
  </si>
  <si>
    <t>Los primeros ejemplares estaban hechos de obsidiana.</t>
  </si>
  <si>
    <t>Este objeto tem sido usado por milhares de anos</t>
  </si>
  <si>
    <t>Sua primeira menção escrita remonta ao Egito Antigo.</t>
  </si>
  <si>
    <t>Os primeiros exemplares foram feitos de obsidiana</t>
  </si>
  <si>
    <t>RELOJ</t>
  </si>
  <si>
    <t>Este objeto se utiliza para medir.</t>
  </si>
  <si>
    <t>Tiene un movimiento constante.</t>
  </si>
  <si>
    <t>La versión pulsera se popularizó después de que los soldados la utilizaran en la Primera Guerra Mundial.</t>
  </si>
  <si>
    <t>Este objeto é usado para medir</t>
  </si>
  <si>
    <t>Tem um movimento constante</t>
  </si>
  <si>
    <t>A versão pulseira se tornou popular depois que foi usada por soldados na Primeira Guerra Mundial</t>
  </si>
  <si>
    <t>ZORRO</t>
  </si>
  <si>
    <t>Es un animal omnívoro.</t>
  </si>
  <si>
    <t>Son animales nocturnos de la familia Canidae.</t>
  </si>
  <si>
    <t>Tienen una gran variedad de vocalizaciones y pueden hacer sonidos similares a los perros, aullidos y gritos.</t>
  </si>
  <si>
    <t>É um animal onívoro</t>
  </si>
  <si>
    <t>São animais noturnos da família Canidae</t>
  </si>
  <si>
    <t>Eles têm uma grande variedade de vocalizações e podem emitir sons semelhantes aos de um cachorro, uivos e gritos</t>
  </si>
  <si>
    <t>PULSERA</t>
  </si>
  <si>
    <t xml:space="preserve">Se puede utilizar para identificar </t>
  </si>
  <si>
    <t>La pones en el brazo</t>
  </si>
  <si>
    <t>Es un accesorio</t>
  </si>
  <si>
    <t>Pode-se usar para identificar</t>
  </si>
  <si>
    <t>Se coloca no braço</t>
  </si>
  <si>
    <t>É um acessório</t>
  </si>
  <si>
    <t>LIBRO</t>
  </si>
  <si>
    <t>Es un objeto</t>
  </si>
  <si>
    <t>Antes de su invento se utilizaba piedra y arcilla</t>
  </si>
  <si>
    <t>Su primera versión braille se publicó en 1837</t>
  </si>
  <si>
    <t>É um objeto</t>
  </si>
  <si>
    <t>Se usava pedra e argila antes da sua invenção</t>
  </si>
  <si>
    <t>Sua primeira versão em braile foi publicada em 1837</t>
  </si>
  <si>
    <t>SILLA</t>
  </si>
  <si>
    <t>Es un objeto presente en todas las casas</t>
  </si>
  <si>
    <t>Se ve incluso en bajorrelieves del Antiguo Egipto</t>
  </si>
  <si>
    <t>Actualmente tiene enfoque en la ergonomía</t>
  </si>
  <si>
    <t xml:space="preserve">É um objeto presente em todas as casas
</t>
  </si>
  <si>
    <t>É visto até em pinturas do Egito Antigo</t>
  </si>
  <si>
    <t>Atualmente tem foco em ergonomia</t>
  </si>
  <si>
    <t>RADIO</t>
  </si>
  <si>
    <t>Emite sonido</t>
  </si>
  <si>
    <t>Hizo su primera transmisión en la torre Eiffel</t>
  </si>
  <si>
    <t>Es el medio masivo de comunicación más antiguo y fue inventado en 1887</t>
  </si>
  <si>
    <t>Produz som</t>
  </si>
  <si>
    <t>Sua primeira transmissão foi na Torre Eiffel</t>
  </si>
  <si>
    <t>É o meio de comunicação massivo mais antigo e foi inventado em 1887</t>
  </si>
  <si>
    <t>CAMA</t>
  </si>
  <si>
    <t>En las cuevas de Sudáfrica eran tejidos a mano</t>
  </si>
  <si>
    <t>Los griegos y romanos comían en cima de este objeto</t>
  </si>
  <si>
    <t>Todos usamos este objeto por la noche</t>
  </si>
  <si>
    <t>Nas cavernas da África do Sul, eles foram tecidos à mão</t>
  </si>
  <si>
    <t>Os gregos e romanos comiam em cima deste objeto</t>
  </si>
  <si>
    <t>Todos nós usamos isso à noite</t>
  </si>
  <si>
    <t>PERRO</t>
  </si>
  <si>
    <t>Es un animal muy frecuente en nuestra sociedad</t>
  </si>
  <si>
    <t xml:space="preserve">Su nariz es húmeda para absorber mejor los químicos aromáticos del ambiente
</t>
  </si>
  <si>
    <t>Suda a través de su boca y almohadillas.</t>
  </si>
  <si>
    <t>É um animal muito frequente na nossa sociedade</t>
  </si>
  <si>
    <t>O nariz dele é molhado para absorver melhor os aromas do ambiente</t>
  </si>
  <si>
    <t>Soa pela boca e pelas patas</t>
  </si>
  <si>
    <t>HAMBURGUESA</t>
  </si>
  <si>
    <t xml:space="preserve">Es una comida </t>
  </si>
  <si>
    <t>Sólo en el continente americano se comen 60 millones al año</t>
  </si>
  <si>
    <t>Su versión más grande de la historia pesaba 1630 kilogramos y fue cocinada en 1982 para 10.000 personas</t>
  </si>
  <si>
    <t>É uma comida</t>
  </si>
  <si>
    <t>Só no continente americano, 60 milhões são consumidos por ano</t>
  </si>
  <si>
    <t>Sua maior versão da história pesava 1.630 quilos e foi cozida em 1982 para 10.000 pessoas</t>
  </si>
  <si>
    <t>AGUACATE</t>
  </si>
  <si>
    <t>México es el mayor productor y exportador de esta fruta</t>
  </si>
  <si>
    <t>Su árbol tarda 3 años en dar frutos</t>
  </si>
  <si>
    <t>O México é o maior produtor e exportador dessa fruta</t>
  </si>
  <si>
    <t>Leva 3 anos para sua árvore dar frutos</t>
  </si>
  <si>
    <t>AZUL</t>
  </si>
  <si>
    <t>Es un color</t>
  </si>
  <si>
    <t>Los egipcios usaban amuletos de este color para la protección</t>
  </si>
  <si>
    <t>Las persona que no pueden percibir este color son llamadas de tritanómalas</t>
  </si>
  <si>
    <t>É uma cor</t>
  </si>
  <si>
    <t>Os egípcios usavam amuletos dessa cor para proteção</t>
  </si>
  <si>
    <t>As pessoas que não conseguem perceber essa cor tem tritanopia</t>
  </si>
  <si>
    <t>ESPADA</t>
  </si>
  <si>
    <t>Es un arma medieval</t>
  </si>
  <si>
    <t>Las hay de hierro, bronce y madera</t>
  </si>
  <si>
    <t>Cuando uno lucha con este arma tiene un estilo de combate cuerpo a cuerpo</t>
  </si>
  <si>
    <t>É uma arma medieval</t>
  </si>
  <si>
    <t>Existem ferro, bronze e madeira</t>
  </si>
  <si>
    <t>Quando se luta com esta arma, se tem um estilo de combate corpo a corpo</t>
  </si>
  <si>
    <t>DRAGÓN</t>
  </si>
  <si>
    <t>Es una criatura muy observada en juegos medievales</t>
  </si>
  <si>
    <t>Algunas especies son capaces de volar y otras no</t>
  </si>
  <si>
    <t>Según el punto de vista europeo son criaturas malas, pero los orientales los ven como sabios y buenos</t>
  </si>
  <si>
    <t>É uma criatura muito observada nos jogos medievais</t>
  </si>
  <si>
    <t>Algumas espécies são capazes de voar e outras não</t>
  </si>
  <si>
    <t>De acordo com o ponto de vista europeu, eles são criaturas malignas, mas os orientais os veem como sábios e bons</t>
  </si>
  <si>
    <t>LÁMPARA</t>
  </si>
  <si>
    <t>Actualmente se ha modernizado y ya no consume tanto</t>
  </si>
  <si>
    <t>Existe un ejemplar que está en funcionamiento desde hace 115 años</t>
  </si>
  <si>
    <t>Antes de su invento se utilizaban velas</t>
  </si>
  <si>
    <t>Atualmente se modernizou e já não consome mais tanto</t>
  </si>
  <si>
    <t>Existe um exemplar que está em operação há 115 anos</t>
  </si>
  <si>
    <t>Antes de sua invenção, velas eram usadas</t>
  </si>
  <si>
    <t>Perfume</t>
  </si>
  <si>
    <t>Se inventó en 3.500 A.C.</t>
  </si>
  <si>
    <t>El ámbar gris es uno de los ingredientes más cotizados</t>
  </si>
  <si>
    <t>Su esencia puede influenciar en el estado de ánimo</t>
  </si>
  <si>
    <t>Foi inventado em 3.500 a.C.</t>
  </si>
  <si>
    <t xml:space="preserve"> mbar cinza é um dos ingredientes mais procurados</t>
  </si>
  <si>
    <t>Sua essência pode influenciar o humor</t>
  </si>
  <si>
    <t>Pantalón</t>
  </si>
  <si>
    <t>Antes las mujeres no lo utilizaban tanto</t>
  </si>
  <si>
    <t>Lo ponemos en el invierno</t>
  </si>
  <si>
    <t>Se tiñó de azul en 1880</t>
  </si>
  <si>
    <t>Antes as mulheres não usavam tanto</t>
  </si>
  <si>
    <t>Colocamos mais no inverno</t>
  </si>
  <si>
    <t>Foi tingido de azul em 1880</t>
  </si>
  <si>
    <t>Paloma</t>
  </si>
  <si>
    <t>Es un animal</t>
  </si>
  <si>
    <t>Tiene la capacidad de volar</t>
  </si>
  <si>
    <t>Tiene un muy buen sentido de la orientación</t>
  </si>
  <si>
    <t>É um animal</t>
  </si>
  <si>
    <t>Tem a habilidade de voar</t>
  </si>
  <si>
    <t>Possui um ótimo senso de direção</t>
  </si>
  <si>
    <t>Flecha</t>
  </si>
  <si>
    <t>Es un arma de larga distancia</t>
  </si>
  <si>
    <t>Requiere buena puntería</t>
  </si>
  <si>
    <t>Era muy popular en la antigüedad</t>
  </si>
  <si>
    <t>É uma arma de longo alcance</t>
  </si>
  <si>
    <t>Requer boa pontaria</t>
  </si>
  <si>
    <t>Era muito popular nos tempos antigos</t>
  </si>
  <si>
    <t>Agua</t>
  </si>
  <si>
    <t>Todos la tenemos en nuestro cuerpo</t>
  </si>
  <si>
    <t>Se necesita en plantaciones</t>
  </si>
  <si>
    <t>Es un elemento de la naturaleza</t>
  </si>
  <si>
    <t>Todos nós temos isso em nosso corpo</t>
  </si>
  <si>
    <t xml:space="preserve">É necessário em plantações
</t>
  </si>
  <si>
    <t>É um elemento da natureza</t>
  </si>
  <si>
    <t>Estudios</t>
  </si>
  <si>
    <t>Si lo haces con algo que te gusta, es muy bueno</t>
  </si>
  <si>
    <t>Los libros tienen un rol importante en este asunto</t>
  </si>
  <si>
    <t>Lo puedes hacer en una institución o por tu cuenta</t>
  </si>
  <si>
    <t>Se fizer com algo que goste, fica muito bom</t>
  </si>
  <si>
    <t>Os livros têm um papel importante nesse assunto</t>
  </si>
  <si>
    <t>Você pode fazer isso em uma instituição ou por conta própria</t>
  </si>
  <si>
    <t>Calabaza</t>
  </si>
  <si>
    <t>Se puede utilizar para sopas</t>
  </si>
  <si>
    <t>Es naranja</t>
  </si>
  <si>
    <t>En Halloween se ve bastante</t>
  </si>
  <si>
    <t>Pode ser usado para sopas</t>
  </si>
  <si>
    <t>É laranja</t>
  </si>
  <si>
    <t>É bem comum no Halloween</t>
  </si>
  <si>
    <t>Directorio</t>
  </si>
  <si>
    <t>Todos guardamos cosas en él</t>
  </si>
  <si>
    <t>Está dentro de todos los ordenadores</t>
  </si>
  <si>
    <t>Se puede renombrar</t>
  </si>
  <si>
    <t>Todos nós guardamos coisas nele</t>
  </si>
  <si>
    <t>Está dentro de cada computador.</t>
  </si>
  <si>
    <t>Pode ser renomeado</t>
  </si>
  <si>
    <t>Idioma</t>
  </si>
  <si>
    <t>Todos los países tienen al menos uno</t>
  </si>
  <si>
    <t>Se puede aprender por internet</t>
  </si>
  <si>
    <t>Si son distintos, muchas veces no se les entiende</t>
  </si>
  <si>
    <t>Todo país tem pelo menos um</t>
  </si>
  <si>
    <t>Pode ser aprendido online</t>
  </si>
  <si>
    <t>Se forem diferentes, muitas vezes não se entende</t>
  </si>
  <si>
    <t>Viaje</t>
  </si>
  <si>
    <t>A la mayor parte de la gente les encanta</t>
  </si>
  <si>
    <t>Hace falta un destino</t>
  </si>
  <si>
    <t>Unos prefieren montaña y otros, playa</t>
  </si>
  <si>
    <t>Viagem</t>
  </si>
  <si>
    <t>A maioria das pessoas adora</t>
  </si>
  <si>
    <t>É preciso um destino</t>
  </si>
  <si>
    <t>Alguns preferem as montanhas e outros a praia</t>
  </si>
  <si>
    <t>Hierro</t>
  </si>
  <si>
    <t>Es un metal</t>
  </si>
  <si>
    <t>El óxido de este metal le da el color rojo a la sangre</t>
  </si>
  <si>
    <t>La superficie de Marte es roja debido a la presencia del óxido de este metal</t>
  </si>
  <si>
    <t>É um metal</t>
  </si>
  <si>
    <t>O óxido desse metal dá ao sangue sua cor vermelha.</t>
  </si>
  <si>
    <t>A superfície de Marte é vermelha devido à presença de óxido desse metal</t>
  </si>
  <si>
    <t>Salmón</t>
  </si>
  <si>
    <t>Es un pez</t>
  </si>
  <si>
    <t>Tiene gran cantidad de omega-3</t>
  </si>
  <si>
    <t>Noruega produce más de 300 mil toneladas al año</t>
  </si>
  <si>
    <t>É um peixe</t>
  </si>
  <si>
    <t>É rico em ômega-3</t>
  </si>
  <si>
    <t>A Noruega produz mais de 300 mil toneladas por ano</t>
  </si>
  <si>
    <t>Pan</t>
  </si>
  <si>
    <t>El horno más antiguo que producía este alimento data los 4.000 AC.</t>
  </si>
  <si>
    <t>Los egipcios lo usaban como ofrenda e incluso como moneda.</t>
  </si>
  <si>
    <t>É uma refeição</t>
  </si>
  <si>
    <t>O forno mais antigo que produzia esse alimento remonta a 4.000 aC</t>
  </si>
  <si>
    <t>Os egípcios o usavam como oferenda e até como moeda</t>
  </si>
  <si>
    <t>Manzana</t>
  </si>
  <si>
    <t>Su árbol tarda al menos 4 años en producir frutos</t>
  </si>
  <si>
    <t>Si consumes más de 50 semillas, podrías morir. Sus semillas contienen amigdalina que se transforma en cianuro que puede provocar envenenamiento</t>
  </si>
  <si>
    <t>Leva pelo menos 4 anos para sua árvore produzir frutos</t>
  </si>
  <si>
    <t>Se você consumir mais de 50 sementes, poderá morrer. Suas sementes contêm amigdalina que se transforma em cianeto que pode causar envenenamento</t>
  </si>
  <si>
    <t>Pluma</t>
  </si>
  <si>
    <t>Las aves la tienen</t>
  </si>
  <si>
    <t>Pueden ser impermeables</t>
  </si>
  <si>
    <t>Antes se usaba para escribir.</t>
  </si>
  <si>
    <t>Os pássaros têm</t>
  </si>
  <si>
    <t>Pode ser impermeável</t>
  </si>
  <si>
    <t>Costumava ser usado para escrever</t>
  </si>
  <si>
    <t>Zapatillas</t>
  </si>
  <si>
    <t>Antes del siglo XIX no había diferencia entre derecho e izquierdo</t>
  </si>
  <si>
    <t>La primera referencia para medir su talla eran los granos de cebada</t>
  </si>
  <si>
    <t>Antes do século 19 não havia diferença entre direita e esquerda</t>
  </si>
  <si>
    <t>A primeira referência para medir seu tamanho foram os grãos de cevada</t>
  </si>
  <si>
    <t>Piano</t>
  </si>
  <si>
    <t>Es un objeto relacionado a la música</t>
  </si>
  <si>
    <t>Fue inventado alrededor del año 1700</t>
  </si>
  <si>
    <t>Necesita al menos 230 cuerdas</t>
  </si>
  <si>
    <t>É um objeto relacionado à música</t>
  </si>
  <si>
    <t>Foi inventado por volta do ano de 1700</t>
  </si>
  <si>
    <t>Precisa de pelo menos 230 cordas</t>
  </si>
  <si>
    <t>Madera</t>
  </si>
  <si>
    <t>Todos los tipos son biodegradables</t>
  </si>
  <si>
    <t>90% de su nutrición proviene de la atmósfera</t>
  </si>
  <si>
    <t>Se usa para muebles</t>
  </si>
  <si>
    <t>Todos os tipos são biodegradáveis</t>
  </si>
  <si>
    <t>90% de sua nutrição vem da atmosfera</t>
  </si>
  <si>
    <t>É usado para móveis</t>
  </si>
  <si>
    <t>Ordenador</t>
  </si>
  <si>
    <t>Es un objeto tecnológico</t>
  </si>
  <si>
    <t>El primer ejemplar se fabricó en 1939</t>
  </si>
  <si>
    <t>Los rusos fabricaron la primera versión a prueba de agua</t>
  </si>
  <si>
    <t>É um objeto tecnológico</t>
  </si>
  <si>
    <t>O primeiro exemplar foi feito em 1939</t>
  </si>
  <si>
    <t>Os russos fizeram a primeira versão à prova d'água</t>
  </si>
  <si>
    <t>Chacal</t>
  </si>
  <si>
    <t>Son considerados perros</t>
  </si>
  <si>
    <t>Son animales nocturnos</t>
  </si>
  <si>
    <t>Eles são considerados cachorros</t>
  </si>
  <si>
    <t>Eles são animais noturnos</t>
  </si>
  <si>
    <t>Películas</t>
  </si>
  <si>
    <t>Las vemos muy a menudo</t>
  </si>
  <si>
    <t>Hay muchos géneros</t>
  </si>
  <si>
    <t>La mayor de la historia dura 87 horas</t>
  </si>
  <si>
    <t>Nós vemos com muita frequência</t>
  </si>
  <si>
    <t>Existem muitos gêneros</t>
  </si>
  <si>
    <t>O mais longo da história dura 87 horas</t>
  </si>
  <si>
    <t>Vikingos</t>
  </si>
  <si>
    <t>Eran excelentes navegantes</t>
  </si>
  <si>
    <t>Usaban relojes de sol</t>
  </si>
  <si>
    <t>Eran paganos</t>
  </si>
  <si>
    <t xml:space="preserve">Eles eram excelentes marinheiros
</t>
  </si>
  <si>
    <t>Eles usaram relógios de sol</t>
  </si>
  <si>
    <t>Eles eram pagãos</t>
  </si>
  <si>
    <t>Vikingen</t>
  </si>
  <si>
    <t>Waren ausgezeichnete Seefahrer</t>
  </si>
  <si>
    <t>Verwendeten Sonnenuhren</t>
  </si>
  <si>
    <t>Waren heidnisch</t>
  </si>
  <si>
    <t>Viking</t>
  </si>
  <si>
    <t>Were excellent sailors</t>
  </si>
  <si>
    <t>Used sundials</t>
  </si>
  <si>
    <t>Were pagans</t>
  </si>
  <si>
    <t>Chocolate</t>
  </si>
  <si>
    <t>Es un alimento</t>
  </si>
  <si>
    <t>Los mayas y aztecas lo bebían en rituales</t>
  </si>
  <si>
    <t>Cuanto mayor la concentración, más saludable es</t>
  </si>
  <si>
    <t>É um alimento</t>
  </si>
  <si>
    <t>Os maias e astecas bebiam em rituais</t>
  </si>
  <si>
    <t>Quanto maior a concentração, mais saudável é</t>
  </si>
  <si>
    <t>Schokolade</t>
  </si>
  <si>
    <t>Ist ein Nahrungsmittel</t>
  </si>
  <si>
    <t>Die Maya und die Azteken tranken es bei Ritualen</t>
  </si>
  <si>
    <t>Je höher die Konzentration, desto gesünder ist es</t>
  </si>
  <si>
    <t>Is a food</t>
  </si>
  <si>
    <t>The Maya and Aztecs drank it in rituals</t>
  </si>
  <si>
    <t>The higher the concentration, the healthier it is</t>
  </si>
  <si>
    <t>Internet</t>
  </si>
  <si>
    <t>Tiene muchas funciones</t>
  </si>
  <si>
    <t>Facilita el acceso a la información</t>
  </si>
  <si>
    <t>Tiene más de 5 billones de dispositivos conectados</t>
  </si>
  <si>
    <t>Tem muitas funções</t>
  </si>
  <si>
    <t>Facilita o acesso às informações</t>
  </si>
  <si>
    <t>Tem mais de 5 bilhões de dispositivos conectados</t>
  </si>
  <si>
    <t>Hat viele Funktionen</t>
  </si>
  <si>
    <t>Erleichtert den Zugriff auf Informationen</t>
  </si>
  <si>
    <t>Es gibt mehr als 5 Billionen verbundene Geräte</t>
  </si>
  <si>
    <t>Has many functions</t>
  </si>
  <si>
    <t>Facilitates access to information</t>
  </si>
  <si>
    <t>There are more than 5 trillion connected devices</t>
  </si>
  <si>
    <t>Electricidad</t>
  </si>
  <si>
    <t>Viaja a la velocidad de la luz</t>
  </si>
  <si>
    <t>Islandia es el país que más la consume</t>
  </si>
  <si>
    <t>El carbón es la fuente de energía más común para producir esta energía</t>
  </si>
  <si>
    <t>Viaja na velocidade da luz</t>
  </si>
  <si>
    <t>A Islândia é o país que mais consome</t>
  </si>
  <si>
    <t>O carvão é a fonte de energia mais comum para produzir essa energia</t>
  </si>
  <si>
    <t>Elektrizität</t>
  </si>
  <si>
    <t>Reist mit Lichtgeschwindigkeit</t>
  </si>
  <si>
    <t>Island ist das Land, das es am meisten verbraucht</t>
  </si>
  <si>
    <t>Kohle ist die häufigste Energiequelle zur Erzeugung dieser Energie</t>
  </si>
  <si>
    <t>Electricity</t>
  </si>
  <si>
    <t>Travels at the speed of light</t>
  </si>
  <si>
    <t>Iceland is the country that consumes it the most</t>
  </si>
  <si>
    <t>Coal is the most common energy source to produce this energy</t>
  </si>
  <si>
    <t>Noruega</t>
  </si>
  <si>
    <t>Tiene el túnel de carretera más largo del mundo</t>
  </si>
  <si>
    <t>Es famosa por la pesca y el esquí</t>
  </si>
  <si>
    <t>Tem o túnel rodoviário mais longo do mundo</t>
  </si>
  <si>
    <t>É famosa pela pesca e o esqui</t>
  </si>
  <si>
    <t>Norwegen</t>
  </si>
  <si>
    <t>Ist ein Land</t>
  </si>
  <si>
    <t>Hat den längsten Straßentunnel der Welt</t>
  </si>
  <si>
    <t>Ist bekannt für Fischerei und Skifahren</t>
  </si>
  <si>
    <t>Norway</t>
  </si>
  <si>
    <t>Is a country</t>
  </si>
  <si>
    <t>Has the world's longest road tunnel</t>
  </si>
  <si>
    <t>Is famous for fishing and skiing</t>
  </si>
  <si>
    <t>Cerebro</t>
  </si>
  <si>
    <t>Está compuesto en un 70% de agua</t>
  </si>
  <si>
    <t>La risa relaja este órgano</t>
  </si>
  <si>
    <t>É composto de 70% de água</t>
  </si>
  <si>
    <t>O riso relaxa esse órgão</t>
  </si>
  <si>
    <t>Gehirn</t>
  </si>
  <si>
    <t>Ist ein Organ</t>
  </si>
  <si>
    <t>Besteht zu 70% aus Wasser</t>
  </si>
  <si>
    <t>Lachen entspannt dieses Organ</t>
  </si>
  <si>
    <t>Brain</t>
  </si>
  <si>
    <t>Is an organ</t>
  </si>
  <si>
    <t>Is composed of 70% water</t>
  </si>
  <si>
    <t>Laughter relaxes this organ</t>
  </si>
  <si>
    <t>Ofuscar</t>
  </si>
  <si>
    <t>Cuando no puedes ver bien</t>
  </si>
  <si>
    <t>Te puede pasar si hay demasiada luz</t>
  </si>
  <si>
    <t>No se puede percibir una situación con claridad</t>
  </si>
  <si>
    <t>Ojos</t>
  </si>
  <si>
    <t>Luz</t>
  </si>
  <si>
    <t>Niebla</t>
  </si>
  <si>
    <t>Level = Level - 1</t>
  </si>
  <si>
    <t>Quando você não consegue ver bem</t>
  </si>
  <si>
    <t>Pode acontecer se houver muita luz</t>
  </si>
  <si>
    <t>Não é possível perceber uma situação com clareza</t>
  </si>
  <si>
    <t>Quando você não pode ver bem</t>
  </si>
  <si>
    <t>Isso pode acontecer com você se houver muita luz</t>
  </si>
  <si>
    <t>Você não pode perceber uma situação claramente</t>
  </si>
  <si>
    <t>Verwirren</t>
  </si>
  <si>
    <t>Wenn du nicht gut sehen kannst</t>
  </si>
  <si>
    <t>Kann dir passieren, wenn es zu viel Licht gibt</t>
  </si>
  <si>
    <t>Eine Situation kann nicht klar wahrgenommen werden</t>
  </si>
  <si>
    <t>Obscure</t>
  </si>
  <si>
    <t>When you can't see well</t>
  </si>
  <si>
    <t>Can happen if there's too much light</t>
  </si>
  <si>
    <t>Unable to perceive a situation clearly</t>
  </si>
  <si>
    <t>Conservar</t>
  </si>
  <si>
    <t>Cuando necesitas mantener algo en buen estado</t>
  </si>
  <si>
    <t>Sirve para guardar algo para usarlo más tarde</t>
  </si>
  <si>
    <t>Aumenta la fecha de caducidad de los alimentos</t>
  </si>
  <si>
    <t>Sano</t>
  </si>
  <si>
    <t>armario</t>
  </si>
  <si>
    <t>alimentos</t>
  </si>
  <si>
    <t>Quando você precisa manter algo em bom estado</t>
  </si>
  <si>
    <t>Serve para guardar algo para usar mais tarde</t>
  </si>
  <si>
    <t>Aumenta a data de validade dos alimentos</t>
  </si>
  <si>
    <t>Quando você precisa manter algo em boas condições</t>
  </si>
  <si>
    <t>Serve para manter algo para consumir mais tarde</t>
  </si>
  <si>
    <t>Aumenta a data de validade da comida</t>
  </si>
  <si>
    <t>Bewahren</t>
  </si>
  <si>
    <t>Wenn du etwas in gutem Zustand halten musst</t>
  </si>
  <si>
    <t>Es dient dazu, etwas für später aufzubewahren</t>
  </si>
  <si>
    <t>Es verlängert das Verfallsdatum von Lebensmitteln</t>
  </si>
  <si>
    <t>Preserve</t>
  </si>
  <si>
    <t>When you need to keep something in good condition</t>
  </si>
  <si>
    <t>Used to store something for later use</t>
  </si>
  <si>
    <t>Extends the shelf life of food</t>
  </si>
  <si>
    <t>Impresión</t>
  </si>
  <si>
    <t>Una marca o huella dejada por algo</t>
  </si>
  <si>
    <t>Puede estar en un papel o en la mente</t>
  </si>
  <si>
    <t>La primera vez que se hizo en papel fue en el siglo VII en China</t>
  </si>
  <si>
    <t>huella</t>
  </si>
  <si>
    <t>cerebro</t>
  </si>
  <si>
    <t>papel</t>
  </si>
  <si>
    <t>Impressão</t>
  </si>
  <si>
    <t>Uma marca ou rastro deixado por algo</t>
  </si>
  <si>
    <t>Pode estar em papel ou na mente</t>
  </si>
  <si>
    <t>A primeira vez que foi feito em papel foi no século VII na China</t>
  </si>
  <si>
    <t>Uma marca ou pegada deixada por algo</t>
  </si>
  <si>
    <t>Pode estar no papel ou na mente</t>
  </si>
  <si>
    <t>A primeira vez que foi feita no papel foi no século VII na China</t>
  </si>
  <si>
    <t>Druck</t>
  </si>
  <si>
    <t>Eine Markierung oder Spur, die etwas hinterlässt</t>
  </si>
  <si>
    <t>Kann auf Papier oder im Kopf sein</t>
  </si>
  <si>
    <t>Das erste Mal wurde es im 7. Jahrhundert in China auf Papier gedruckt</t>
  </si>
  <si>
    <t>Impression</t>
  </si>
  <si>
    <t>A mark or imprint left by something</t>
  </si>
  <si>
    <t>Can be on paper or in the mind</t>
  </si>
  <si>
    <t>First done on paper in the 7th century in China</t>
  </si>
  <si>
    <t>Reconocer</t>
  </si>
  <si>
    <t>Puedes identificar algo o alguien</t>
  </si>
  <si>
    <t>Admitir que algo es cierto o no</t>
  </si>
  <si>
    <t>Algo te es familiar</t>
  </si>
  <si>
    <t>LUPA</t>
  </si>
  <si>
    <t>cierto</t>
  </si>
  <si>
    <t>conocer</t>
  </si>
  <si>
    <t>Reconhecer</t>
  </si>
  <si>
    <t>Você pode identificar algo ou alguém</t>
  </si>
  <si>
    <t>Admitir que algo é verdadeiro ou não</t>
  </si>
  <si>
    <t>Algo lhe é familiar</t>
  </si>
  <si>
    <t>Identificar algo ou alguém</t>
  </si>
  <si>
    <t>Admitir se algo é verdadeiro ou não</t>
  </si>
  <si>
    <t>Quando algo lhe é familiar para você</t>
  </si>
  <si>
    <t>Erkennen</t>
  </si>
  <si>
    <t>Du kannst etwas oder jemanden identifizieren</t>
  </si>
  <si>
    <t>Zugeben, dass etwas wahr ist oder nicht</t>
  </si>
  <si>
    <t>Etwas kommt dir bekannt vor</t>
  </si>
  <si>
    <t>Recognize</t>
  </si>
  <si>
    <t>You can identify something or someone</t>
  </si>
  <si>
    <t>Admit that something is true or not</t>
  </si>
  <si>
    <t>Something is familiar to you</t>
  </si>
  <si>
    <t>Bebida</t>
  </si>
  <si>
    <t>Es un consumible</t>
  </si>
  <si>
    <t>En el verano se consume más</t>
  </si>
  <si>
    <t>Es refrescante</t>
  </si>
  <si>
    <t>papas fritas</t>
  </si>
  <si>
    <t>sol</t>
  </si>
  <si>
    <t>agua</t>
  </si>
  <si>
    <t>É um consumível</t>
  </si>
  <si>
    <t>No verão é mais consumido</t>
  </si>
  <si>
    <t>É refrescante</t>
  </si>
  <si>
    <t>No verão, se consome mais</t>
  </si>
  <si>
    <t>Getränk</t>
  </si>
  <si>
    <t>Es ist ein Konsumgut</t>
  </si>
  <si>
    <t>Im Sommer wird es mehr konsumiert</t>
  </si>
  <si>
    <t>Es ist erfrischend</t>
  </si>
  <si>
    <t>Beverage</t>
  </si>
  <si>
    <t>It's a consumable</t>
  </si>
  <si>
    <t>Consumed more in the summer</t>
  </si>
  <si>
    <t>It's refreshing</t>
  </si>
  <si>
    <t>Cambiar</t>
  </si>
  <si>
    <t>Cuando haces algo diferente</t>
  </si>
  <si>
    <t xml:space="preserve">Modificar algo </t>
  </si>
  <si>
    <t>Te hace falta cuando algo no va bien</t>
  </si>
  <si>
    <t>diferente</t>
  </si>
  <si>
    <t>borrar</t>
  </si>
  <si>
    <t>triste</t>
  </si>
  <si>
    <t>Mudar</t>
  </si>
  <si>
    <t>Quando você faz algo diferente</t>
  </si>
  <si>
    <t>Modificar algo</t>
  </si>
  <si>
    <t>Você precisa disso quando algo não está indo bem</t>
  </si>
  <si>
    <t>Você precisa quando algo não está indo bem</t>
  </si>
  <si>
    <t>Ändern</t>
  </si>
  <si>
    <t>Wenn du etwas anders machst</t>
  </si>
  <si>
    <t>Etwas verändern</t>
  </si>
  <si>
    <t>Du brauchst es, wenn etwas nicht gut läuft</t>
  </si>
  <si>
    <t>Change</t>
  </si>
  <si>
    <t>When you do something different</t>
  </si>
  <si>
    <t>Modify something</t>
  </si>
  <si>
    <t>Needed when something isn't going well</t>
  </si>
  <si>
    <t>Enviar</t>
  </si>
  <si>
    <t>Hacer que algo llegue a su destino</t>
  </si>
  <si>
    <t>Antes se usaban palomas mensajeras</t>
  </si>
  <si>
    <t>Se puede hacer con un objeto o información</t>
  </si>
  <si>
    <t>destino</t>
  </si>
  <si>
    <t>paloma</t>
  </si>
  <si>
    <t>carta</t>
  </si>
  <si>
    <t>Fazer com que algo chegue ao seu destino</t>
  </si>
  <si>
    <t>Antigamente, eram usados pombos-correio</t>
  </si>
  <si>
    <t>Pode ser feito com um objeto ou informação</t>
  </si>
  <si>
    <t>Para chegar ao seu destino</t>
  </si>
  <si>
    <t>Antes os pombos mensageiros eram usados</t>
  </si>
  <si>
    <t>Isso pode ser feito com um objeto ou informação</t>
  </si>
  <si>
    <t>Senden</t>
  </si>
  <si>
    <t>Etwas an sein Ziel bringen</t>
  </si>
  <si>
    <t>Früher wurden Brieftauben verwendet</t>
  </si>
  <si>
    <t>Es kann mit einem Objekt oder Informationen gemacht werden</t>
  </si>
  <si>
    <t>Send</t>
  </si>
  <si>
    <t>Making something reach its destination</t>
  </si>
  <si>
    <t>Pigeon messengers were used before</t>
  </si>
  <si>
    <t>Can be done with an object or information</t>
  </si>
  <si>
    <t>Ejecutar</t>
  </si>
  <si>
    <t>Llevar algo a cabo</t>
  </si>
  <si>
    <t>Poner en práctica</t>
  </si>
  <si>
    <t>Arrancar un programa</t>
  </si>
  <si>
    <t>HACER</t>
  </si>
  <si>
    <t>idea</t>
  </si>
  <si>
    <t>programa</t>
  </si>
  <si>
    <t>Executar</t>
  </si>
  <si>
    <t>Realizar algo</t>
  </si>
  <si>
    <t>Colocar em prática</t>
  </si>
  <si>
    <t>Iniciar um programa</t>
  </si>
  <si>
    <t>Levar a cabo</t>
  </si>
  <si>
    <t>Ausführen</t>
  </si>
  <si>
    <t>Etwas durchführen</t>
  </si>
  <si>
    <t>In die Praxis umsetzen</t>
  </si>
  <si>
    <t>Ein Programm starten</t>
  </si>
  <si>
    <t>Execute</t>
  </si>
  <si>
    <t>To carry out something</t>
  </si>
  <si>
    <t>Put into practice</t>
  </si>
  <si>
    <t>Start a program</t>
  </si>
  <si>
    <t>Silbidos</t>
  </si>
  <si>
    <t>Es un sonido</t>
  </si>
  <si>
    <t>Sirve para llamar la atención</t>
  </si>
  <si>
    <t>Se puede hacer con los dedos o con la lengua</t>
  </si>
  <si>
    <t>sonido</t>
  </si>
  <si>
    <t>atención</t>
  </si>
  <si>
    <t>lengua</t>
  </si>
  <si>
    <t>Assobios</t>
  </si>
  <si>
    <t>É um som</t>
  </si>
  <si>
    <t>Serve para chamar a atenção</t>
  </si>
  <si>
    <t>Pode ser feito com os dedos ou com a língua</t>
  </si>
  <si>
    <t>Pode ser feito com dedos ou língua</t>
  </si>
  <si>
    <t>Pfeifen</t>
  </si>
  <si>
    <t>Es ist ein Geräusch</t>
  </si>
  <si>
    <t>Es dient dazu, Aufmerksamkeit zu erregen</t>
  </si>
  <si>
    <t>Es kann mit den Fingern oder der Zunge gemacht werden</t>
  </si>
  <si>
    <t>Whistles</t>
  </si>
  <si>
    <t>It's a sound</t>
  </si>
  <si>
    <t>Used to get attention</t>
  </si>
  <si>
    <t>Can be done with fingers or the tongue</t>
  </si>
  <si>
    <t>Apuestas</t>
  </si>
  <si>
    <t>Arriesgas algo con el objetivo de ganar más</t>
  </si>
  <si>
    <t>Multiplica o pierde</t>
  </si>
  <si>
    <t>Se puede hacer en videojuegos o casinos</t>
  </si>
  <si>
    <t>dinero</t>
  </si>
  <si>
    <t>exponencial</t>
  </si>
  <si>
    <t>casino</t>
  </si>
  <si>
    <t>Apostas</t>
  </si>
  <si>
    <t>Você arrisca algo com o objetivo de ganhar mais</t>
  </si>
  <si>
    <t>Multiplica ou perde</t>
  </si>
  <si>
    <t>Pode ser feito em jogos ou cassinos</t>
  </si>
  <si>
    <t>Arriscar algo com o objetivo de ganhar mais</t>
  </si>
  <si>
    <t>Multiplicar ou perder</t>
  </si>
  <si>
    <t>Isso pode ser feito em videogames ou cassinos</t>
  </si>
  <si>
    <t>Wetten</t>
  </si>
  <si>
    <t>Du riskierst etwas, um mehr zu gewinnen</t>
  </si>
  <si>
    <t>Multipliziert oder verliert</t>
  </si>
  <si>
    <t>Kann in Videospielen oder Casinos gemacht werden</t>
  </si>
  <si>
    <t>Bets</t>
  </si>
  <si>
    <t>You risk something to win more</t>
  </si>
  <si>
    <t>Multiplies or loses</t>
  </si>
  <si>
    <t>Can be done in video games or casinos</t>
  </si>
  <si>
    <t>Marca</t>
  </si>
  <si>
    <t xml:space="preserve">Identifica algo </t>
  </si>
  <si>
    <t>También indica el estado de algo</t>
  </si>
  <si>
    <t>Surge de la presión o contacto</t>
  </si>
  <si>
    <t>lupa</t>
  </si>
  <si>
    <t>sucio</t>
  </si>
  <si>
    <t>viejo</t>
  </si>
  <si>
    <t>Identifica algo</t>
  </si>
  <si>
    <t>Também indica o estado de algo</t>
  </si>
  <si>
    <t>Surge da pressão ou contato</t>
  </si>
  <si>
    <t>Identificar algo</t>
  </si>
  <si>
    <t>Também indica o status de algo</t>
  </si>
  <si>
    <t>Surge de pressão ou contato</t>
  </si>
  <si>
    <t>Marke</t>
  </si>
  <si>
    <t>Identifiziert etwas</t>
  </si>
  <si>
    <t>Gibt auch den Zustand von etwas an</t>
  </si>
  <si>
    <t>Entsteht durch Druck oder Kontakt</t>
  </si>
  <si>
    <t>Mark</t>
  </si>
  <si>
    <t>Identifies something</t>
  </si>
  <si>
    <t>Also indicates the state of something</t>
  </si>
  <si>
    <t>Arises from pressure or contact</t>
  </si>
  <si>
    <t>Recurrir</t>
  </si>
  <si>
    <t>Buscar ayuda o asesoramiento</t>
  </si>
  <si>
    <t>Buscar una solución alternativa</t>
  </si>
  <si>
    <t>Una petición a una autoridad</t>
  </si>
  <si>
    <t>ayuda</t>
  </si>
  <si>
    <t>solución</t>
  </si>
  <si>
    <t>policia</t>
  </si>
  <si>
    <t>Recorrer</t>
  </si>
  <si>
    <t>Buscar ajuda ou orientação</t>
  </si>
  <si>
    <t>Buscar uma solução alternativa</t>
  </si>
  <si>
    <t>Um pedido a uma autoridade</t>
  </si>
  <si>
    <t>Procure ajuda ou conselho</t>
  </si>
  <si>
    <t>Encontre uma solução alternativa</t>
  </si>
  <si>
    <t>Uma petição para uma autoridade</t>
  </si>
  <si>
    <t>Rückgreifen</t>
  </si>
  <si>
    <t>Hilfe oder Beratung suchen</t>
  </si>
  <si>
    <t>Nach einer alternativen Lösung suchen</t>
  </si>
  <si>
    <t>Eine Anfrage an eine Behörde</t>
  </si>
  <si>
    <t>Resort</t>
  </si>
  <si>
    <t>Seeking help or advice</t>
  </si>
  <si>
    <t>Looking for an alternative solution</t>
  </si>
  <si>
    <t>A request to an authority</t>
  </si>
  <si>
    <t>Limitación</t>
  </si>
  <si>
    <t>Estar restricto en algo</t>
  </si>
  <si>
    <t>No puedes avanzar</t>
  </si>
  <si>
    <t>No se puede ejecutar algo en su plenitud</t>
  </si>
  <si>
    <t>stop</t>
  </si>
  <si>
    <t>avanzar</t>
  </si>
  <si>
    <t>trabajo</t>
  </si>
  <si>
    <t>Limitação</t>
  </si>
  <si>
    <t>Estar restrito em algo</t>
  </si>
  <si>
    <t>Você não pode avançar</t>
  </si>
  <si>
    <t>Não é possível executar algo em sua plenitude</t>
  </si>
  <si>
    <t>Estar restrito</t>
  </si>
  <si>
    <t>Você não pode executar algo em sua plenitude</t>
  </si>
  <si>
    <t>Begrenzung</t>
  </si>
  <si>
    <t>In etwas eingeschränkt sein</t>
  </si>
  <si>
    <t>Du kannst nicht vorankommen</t>
  </si>
  <si>
    <t>Etwas kann nicht in seiner vollen Kapazität ausgeführt werden</t>
  </si>
  <si>
    <t>Limitation</t>
  </si>
  <si>
    <t>Being restricted in something</t>
  </si>
  <si>
    <t>Can't move forward</t>
  </si>
  <si>
    <t>Something can't be executed to its full extent</t>
  </si>
  <si>
    <t>Faroles</t>
  </si>
  <si>
    <t>Emite luz</t>
  </si>
  <si>
    <t>Se puede utilizar para señalizar o iluminar</t>
  </si>
  <si>
    <t>Se usa tanto en ambientes internos como externos</t>
  </si>
  <si>
    <t>luz</t>
  </si>
  <si>
    <t>señalar</t>
  </si>
  <si>
    <t>parque</t>
  </si>
  <si>
    <t>Lanternas</t>
  </si>
  <si>
    <t>Pode ser usada para sinalizar ou iluminar</t>
  </si>
  <si>
    <t>É usada tanto em ambientes internos quanto externos</t>
  </si>
  <si>
    <t>Pode ser usado para sinalizar ou iluminar</t>
  </si>
  <si>
    <t>É usado em ambientes internos e externos</t>
  </si>
  <si>
    <t>Laternen</t>
  </si>
  <si>
    <t>Erzeugt Licht</t>
  </si>
  <si>
    <t>Kann verwendet werden, um zu signalisieren oder zu beleuchten</t>
  </si>
  <si>
    <t>Wird sowohl in Innenräumen als auch im Freien verwendet</t>
  </si>
  <si>
    <t>Lanterns</t>
  </si>
  <si>
    <t>Emits light</t>
  </si>
  <si>
    <t>Can be used to signal or illuminate</t>
  </si>
  <si>
    <t>Used in both indoor and outdoor settings</t>
  </si>
  <si>
    <t>Separar</t>
  </si>
  <si>
    <t>Poner algo en diferentes lugares</t>
  </si>
  <si>
    <t>Lo puedes hacer con un objeto o varios</t>
  </si>
  <si>
    <t>Lo puedes utilizar para clasificar</t>
  </si>
  <si>
    <t>mitad</t>
  </si>
  <si>
    <t>organizar</t>
  </si>
  <si>
    <t>Colocar algo em diferentes lugares</t>
  </si>
  <si>
    <t>Pode ser feito com um objeto ou vários</t>
  </si>
  <si>
    <t>Pode ser usado para classificar</t>
  </si>
  <si>
    <t>Coloque algo em lugares diferentes</t>
  </si>
  <si>
    <t>Você pode fazer isso com um objeto ou vários</t>
  </si>
  <si>
    <t>Trennen</t>
  </si>
  <si>
    <t>Etwas an verschiedenen Orten platzieren</t>
  </si>
  <si>
    <t>Du kannst es mit einem Objekt oder mehreren machen</t>
  </si>
  <si>
    <t>Du kannst es verwenden, um zu klassifizieren</t>
  </si>
  <si>
    <t>Separate</t>
  </si>
  <si>
    <t>Placing something in different places</t>
  </si>
  <si>
    <t>You can do it with one or multiple objects</t>
  </si>
  <si>
    <t>Used to classify</t>
  </si>
  <si>
    <t>Derribar</t>
  </si>
  <si>
    <t>La gravedad tiene un rol importante en esto</t>
  </si>
  <si>
    <t>Si haces esto con un objeto débil se puede romper</t>
  </si>
  <si>
    <t>Puede ser al azar o intencional</t>
  </si>
  <si>
    <t>astronauta</t>
  </si>
  <si>
    <t>broken</t>
  </si>
  <si>
    <t>azar</t>
  </si>
  <si>
    <t>Derrubar</t>
  </si>
  <si>
    <t>A gravidade tem um papel importante nisso</t>
  </si>
  <si>
    <t>Se você fizer isso com um objeto fraco, ele pode quebrar</t>
  </si>
  <si>
    <t>Pode ser aleatório ou intencional</t>
  </si>
  <si>
    <t>A gravidade tem um papel importante nisto</t>
  </si>
  <si>
    <t>Se você fizer isto com um objeto fraco, poderá quebrar</t>
  </si>
  <si>
    <t>Pode ser po azar ou intencional</t>
  </si>
  <si>
    <t>Umstürzen</t>
  </si>
  <si>
    <t>Die Schwerkraft spielt eine wichtige Rolle dabei</t>
  </si>
  <si>
    <t>Wenn du dies mit einem schwachen Gegenstand tust, kann er brechen</t>
  </si>
  <si>
    <t>Kann zufällig oder absichtlich geschehen</t>
  </si>
  <si>
    <t>Topple</t>
  </si>
  <si>
    <t>Gravity plays a significant role in this</t>
  </si>
  <si>
    <t>Doing this with a weak object can break it</t>
  </si>
  <si>
    <t>Can be random or intentional</t>
  </si>
  <si>
    <t>Chancla</t>
  </si>
  <si>
    <t>Se usa en verano</t>
  </si>
  <si>
    <t>Puede ser utilizado como arma</t>
  </si>
  <si>
    <t>Todas las madres la tienen</t>
  </si>
  <si>
    <t>VERANO</t>
  </si>
  <si>
    <t>KARATE</t>
  </si>
  <si>
    <t>MADRE</t>
  </si>
  <si>
    <t>Chinelo</t>
  </si>
  <si>
    <t>É usado no verão</t>
  </si>
  <si>
    <t>Pode ser usado como arma</t>
  </si>
  <si>
    <t>Todas as mães têm isso</t>
  </si>
  <si>
    <t>É bastante usado no verão</t>
  </si>
  <si>
    <t>Todas as mães têm</t>
  </si>
  <si>
    <t>Flip-Flop</t>
  </si>
  <si>
    <t>Im Sommer getragen</t>
  </si>
  <si>
    <t>Kann als Waffe verwendet werden</t>
  </si>
  <si>
    <t>Alle Mütter haben es</t>
  </si>
  <si>
    <t>Flip-flop</t>
  </si>
  <si>
    <t>Used in the summer</t>
  </si>
  <si>
    <t>Can be used as a weapon</t>
  </si>
  <si>
    <t>Every mother has it</t>
  </si>
  <si>
    <t>Sobrevivir</t>
  </si>
  <si>
    <t>Superar una situación difícil y no rendirte</t>
  </si>
  <si>
    <t>Trespasar obstáculos</t>
  </si>
  <si>
    <t>Mantenerse vivo</t>
  </si>
  <si>
    <t>fuerza</t>
  </si>
  <si>
    <t>muralla</t>
  </si>
  <si>
    <t>alive</t>
  </si>
  <si>
    <t>Sobreviver</t>
  </si>
  <si>
    <t>Superar uma situação difícil e não desistir</t>
  </si>
  <si>
    <t>Superar obstáculos</t>
  </si>
  <si>
    <t>Manter-se vivo</t>
  </si>
  <si>
    <t>Transpor obstáculos</t>
  </si>
  <si>
    <t>Überleben</t>
  </si>
  <si>
    <t>Eine schwierige Situation überwinden und nicht aufgeben</t>
  </si>
  <si>
    <t>Hindernisse überwinden</t>
  </si>
  <si>
    <t>Am Leben bleiben</t>
  </si>
  <si>
    <t>Survive</t>
  </si>
  <si>
    <t>Overcoming a difficult situation and not giving up</t>
  </si>
  <si>
    <t>Overcoming obstacles</t>
  </si>
  <si>
    <t>Staying alive</t>
  </si>
  <si>
    <t>Evocar</t>
  </si>
  <si>
    <t>Traer a la mente</t>
  </si>
  <si>
    <t>La vuelta de algo del pasado</t>
  </si>
  <si>
    <t>Revivir un recuerdo</t>
  </si>
  <si>
    <t>pensar</t>
  </si>
  <si>
    <t>pasado</t>
  </si>
  <si>
    <t>Trazer à mente</t>
  </si>
  <si>
    <t>O retorno de algo do passado</t>
  </si>
  <si>
    <t>Reviver uma lembrança</t>
  </si>
  <si>
    <t>Hervorrufen</t>
  </si>
  <si>
    <t>Etwas in den Sinn bringen</t>
  </si>
  <si>
    <t>Die Rückkehr von etwas aus der Vergangenheit</t>
  </si>
  <si>
    <t>Eine Erinnerung wiederbeleben</t>
  </si>
  <si>
    <t>Evoke</t>
  </si>
  <si>
    <t>Bringing to mind</t>
  </si>
  <si>
    <t>The return of something from the past</t>
  </si>
  <si>
    <t>Reviving a memory</t>
  </si>
  <si>
    <t>Pasar</t>
  </si>
  <si>
    <t>Moverse de un lugar a otro</t>
  </si>
  <si>
    <t>Sinónimo de transitar</t>
  </si>
  <si>
    <t xml:space="preserve">Avanzar </t>
  </si>
  <si>
    <t>andar</t>
  </si>
  <si>
    <t>caminar</t>
  </si>
  <si>
    <t>Passar</t>
  </si>
  <si>
    <t>Mover-se de um lugar para outro</t>
  </si>
  <si>
    <t>Sinônimo de transitar</t>
  </si>
  <si>
    <t>Avançar</t>
  </si>
  <si>
    <t>Passieren</t>
  </si>
  <si>
    <t>Von einem Ort zum anderen bewegen</t>
  </si>
  <si>
    <t>Synonym für durchqueren</t>
  </si>
  <si>
    <t>Fortschritt</t>
  </si>
  <si>
    <t>Pass</t>
  </si>
  <si>
    <t>Moving from one place to another</t>
  </si>
  <si>
    <t>Synonym for transit</t>
  </si>
  <si>
    <t>Progress</t>
  </si>
  <si>
    <t>Doncella</t>
  </si>
  <si>
    <t>Mujer joven</t>
  </si>
  <si>
    <t>Delicadeza</t>
  </si>
  <si>
    <t>Pureza</t>
  </si>
  <si>
    <t>chica</t>
  </si>
  <si>
    <t>delicado</t>
  </si>
  <si>
    <t>puro</t>
  </si>
  <si>
    <t>Donzela</t>
  </si>
  <si>
    <t>Mulher jovem</t>
  </si>
  <si>
    <t>Jungfrau</t>
  </si>
  <si>
    <t>Junge Frau</t>
  </si>
  <si>
    <t>Zierlichkeit</t>
  </si>
  <si>
    <t>Reinheit</t>
  </si>
  <si>
    <t>Maiden</t>
  </si>
  <si>
    <t>Young woman</t>
  </si>
  <si>
    <t>Delicacy</t>
  </si>
  <si>
    <t>Purity</t>
  </si>
  <si>
    <t>Peninsular</t>
  </si>
  <si>
    <t>Conectado al continente</t>
  </si>
  <si>
    <t>Zona rodeada de mar por tres lados</t>
  </si>
  <si>
    <t>Conectado al continente por un istmo</t>
  </si>
  <si>
    <t>continente</t>
  </si>
  <si>
    <t>mar</t>
  </si>
  <si>
    <t>isla</t>
  </si>
  <si>
    <t>Conectado ao continente</t>
  </si>
  <si>
    <t>Zona cercada pelo mar em três lados</t>
  </si>
  <si>
    <t>Conectado ao continente por um istmo</t>
  </si>
  <si>
    <t>Área cercada pelo mar por três lados</t>
  </si>
  <si>
    <t>Halbinsel</t>
  </si>
  <si>
    <t>Mit dem Kontinent verbunden</t>
  </si>
  <si>
    <t>Ein Gebiet, das von drei Seiten vom Meer umgeben ist</t>
  </si>
  <si>
    <t>Mit dem Kontinent durch eine Landenge verbunden</t>
  </si>
  <si>
    <t>Connected to the mainland</t>
  </si>
  <si>
    <t>Area surrounded by sea on three sides</t>
  </si>
  <si>
    <t>Connected to the mainland by an isthmus</t>
  </si>
  <si>
    <t>Jorobado</t>
  </si>
  <si>
    <t>Protuberancia</t>
  </si>
  <si>
    <t>Se localiza en la espalda</t>
  </si>
  <si>
    <t>Deformidad en la columna</t>
  </si>
  <si>
    <t>montaña</t>
  </si>
  <si>
    <t>espalda</t>
  </si>
  <si>
    <t>columna</t>
  </si>
  <si>
    <t>Corcunda</t>
  </si>
  <si>
    <t>Protuberância</t>
  </si>
  <si>
    <t>Localiza-se nas costas</t>
  </si>
  <si>
    <t>Deformidade na coluna</t>
  </si>
  <si>
    <t>Bucklig</t>
  </si>
  <si>
    <t>Auswölbung</t>
  </si>
  <si>
    <t>Befindet sich auf dem Rücken</t>
  </si>
  <si>
    <t>Wirbelsäulenverformung</t>
  </si>
  <si>
    <t>Hunchback</t>
  </si>
  <si>
    <t>Protrusion</t>
  </si>
  <si>
    <t>Located on the back</t>
  </si>
  <si>
    <t>Spinal deformity</t>
  </si>
  <si>
    <t>Flexibilidad</t>
  </si>
  <si>
    <t>Posibilita cambios</t>
  </si>
  <si>
    <t>Maleable</t>
  </si>
  <si>
    <t>Se adapta a diferentes situaciones</t>
  </si>
  <si>
    <t>cambios</t>
  </si>
  <si>
    <t>blando</t>
  </si>
  <si>
    <t>adaptar</t>
  </si>
  <si>
    <t>Flexibilidade</t>
  </si>
  <si>
    <t>Possibilita mudanças</t>
  </si>
  <si>
    <t>Maleável</t>
  </si>
  <si>
    <t>Adapta-se a diferentes situações</t>
  </si>
  <si>
    <t>Flexibilität</t>
  </si>
  <si>
    <t>Ermöglicht Veränderungen</t>
  </si>
  <si>
    <t>Biegsam</t>
  </si>
  <si>
    <t>Passt sich verschiedenen Situationen an</t>
  </si>
  <si>
    <t>Flexibility</t>
  </si>
  <si>
    <t>Enables changes</t>
  </si>
  <si>
    <t>Malleable</t>
  </si>
  <si>
    <t>Adapts to different situations</t>
  </si>
  <si>
    <t>Voces</t>
  </si>
  <si>
    <t>Comunicación</t>
  </si>
  <si>
    <t>Sonidos emitidos al hablar</t>
  </si>
  <si>
    <t>Tiene diferentes timbres</t>
  </si>
  <si>
    <t>habla</t>
  </si>
  <si>
    <t>pájaro cantando</t>
  </si>
  <si>
    <t>Vozes</t>
  </si>
  <si>
    <t>Comunicação</t>
  </si>
  <si>
    <t>Sons emitidos ao falar</t>
  </si>
  <si>
    <t>Tem diferentes timbres</t>
  </si>
  <si>
    <t>Possui diferentes timbres</t>
  </si>
  <si>
    <t>Stimmen</t>
  </si>
  <si>
    <t>Kommunikation</t>
  </si>
  <si>
    <t>Beim Sprechen abgegebene Geräusche</t>
  </si>
  <si>
    <t>Hat verschiedene Klangfarben</t>
  </si>
  <si>
    <t>Voices</t>
  </si>
  <si>
    <t>Communication</t>
  </si>
  <si>
    <t>Sounds emitted while speaking</t>
  </si>
  <si>
    <t>Have different tones</t>
  </si>
  <si>
    <t>Desaparecer</t>
  </si>
  <si>
    <t>Deja de estar visible</t>
  </si>
  <si>
    <t>No se puede percibir</t>
  </si>
  <si>
    <t>No está presente</t>
  </si>
  <si>
    <t>Fantasma</t>
  </si>
  <si>
    <t>ciego</t>
  </si>
  <si>
    <t>sumir</t>
  </si>
  <si>
    <t>Deixa de ser visível</t>
  </si>
  <si>
    <t>Não pode ser percebido</t>
  </si>
  <si>
    <t>Não está presente</t>
  </si>
  <si>
    <t>Deixa de estar visível</t>
  </si>
  <si>
    <t>Verschwinden</t>
  </si>
  <si>
    <t>Hört auf sichtbar zu sein</t>
  </si>
  <si>
    <t>Kann nicht wahrgenommen werden</t>
  </si>
  <si>
    <t>Ist nicht vorhanden</t>
  </si>
  <si>
    <t>Disappear</t>
  </si>
  <si>
    <t>Ceases to be visible</t>
  </si>
  <si>
    <t>Can't be perceived</t>
  </si>
  <si>
    <t>Is not present</t>
  </si>
  <si>
    <t>Meter</t>
  </si>
  <si>
    <t>Poner en un recipiente</t>
  </si>
  <si>
    <t>Introducir algo en un espacio</t>
  </si>
  <si>
    <t>Almacenar</t>
  </si>
  <si>
    <t>guardar</t>
  </si>
  <si>
    <t>Colocar</t>
  </si>
  <si>
    <t>Colocar em um recipiente</t>
  </si>
  <si>
    <t>Introduzir algo em um espaço</t>
  </si>
  <si>
    <t>Armazenar</t>
  </si>
  <si>
    <t>Pôr em um recipiente</t>
  </si>
  <si>
    <t>Einführen</t>
  </si>
  <si>
    <t>In ein Behältnis legen</t>
  </si>
  <si>
    <t>Etwas in einen Raum einführen</t>
  </si>
  <si>
    <t>Speichern</t>
  </si>
  <si>
    <t>Insert</t>
  </si>
  <si>
    <t>Putting in a container</t>
  </si>
  <si>
    <t>Introducing something into a space</t>
  </si>
  <si>
    <t>Storing</t>
  </si>
  <si>
    <t>Comunidad</t>
  </si>
  <si>
    <t>Grupo de personas</t>
  </si>
  <si>
    <t>Personas que comparten una identidad</t>
  </si>
  <si>
    <t>Unión de personas</t>
  </si>
  <si>
    <t>multitud</t>
  </si>
  <si>
    <t>grupo</t>
  </si>
  <si>
    <t>conjunto</t>
  </si>
  <si>
    <t>Comunidade</t>
  </si>
  <si>
    <t>Grupo de pessoas</t>
  </si>
  <si>
    <t>Pessoas que compartilham uma identidade</t>
  </si>
  <si>
    <t>União de pessoas</t>
  </si>
  <si>
    <t>Gemeinschaft</t>
  </si>
  <si>
    <t>Gruppe von Menschen</t>
  </si>
  <si>
    <t>Menschen, die eine Identität teilen</t>
  </si>
  <si>
    <t>Menschenvereinigung</t>
  </si>
  <si>
    <t>Community</t>
  </si>
  <si>
    <t>Group of people</t>
  </si>
  <si>
    <t>People who share an identity</t>
  </si>
  <si>
    <t>Union of people</t>
  </si>
  <si>
    <t>Sonar</t>
  </si>
  <si>
    <t>Ruido que hace algo al vibrar</t>
  </si>
  <si>
    <t>Emite una melodía</t>
  </si>
  <si>
    <t>Lo percibes por el oído</t>
  </si>
  <si>
    <t>vibración</t>
  </si>
  <si>
    <t>melodía</t>
  </si>
  <si>
    <t>oído</t>
  </si>
  <si>
    <t>Soar</t>
  </si>
  <si>
    <t>Ruído feito por algo ao vibrar</t>
  </si>
  <si>
    <t>Emite uma melodia</t>
  </si>
  <si>
    <t>Você percebe isso pelo ouvido</t>
  </si>
  <si>
    <t>Ruído que algo faz ao vibrar</t>
  </si>
  <si>
    <t>Percebido pelo ouvido</t>
  </si>
  <si>
    <t>Klingen</t>
  </si>
  <si>
    <t>Geräusch, das etwas beim Vibrieren erzeugt</t>
  </si>
  <si>
    <t>Gibt eine Melodie wieder</t>
  </si>
  <si>
    <t>Du hörst es mit deinem Ohr</t>
  </si>
  <si>
    <t>Sound</t>
  </si>
  <si>
    <t>Noise made by something vibrating</t>
  </si>
  <si>
    <t>Emits a melody</t>
  </si>
  <si>
    <t>Perceived by the ear</t>
  </si>
  <si>
    <t>Mensuales</t>
  </si>
  <si>
    <t>Se realiza a cada mes</t>
  </si>
  <si>
    <t>Describe la frecuencia de algo</t>
  </si>
  <si>
    <t>Define la periodicidad de un evento</t>
  </si>
  <si>
    <t>calendario</t>
  </si>
  <si>
    <t>frecuencia</t>
  </si>
  <si>
    <t>período</t>
  </si>
  <si>
    <t>Mensal</t>
  </si>
  <si>
    <t>Realiza-se a cada mês</t>
  </si>
  <si>
    <t>Descreve a frequência de algo</t>
  </si>
  <si>
    <t>Define a periodicidade de um evento</t>
  </si>
  <si>
    <t>Realizado a cada mês</t>
  </si>
  <si>
    <t>Monatlich</t>
  </si>
  <si>
    <t>Wird jeden Monat gemacht</t>
  </si>
  <si>
    <t>Beschreibt die Häufigkeit von etwas</t>
  </si>
  <si>
    <t>Definiert die Periodizität eines Ereignisses</t>
  </si>
  <si>
    <t>Monthly</t>
  </si>
  <si>
    <t>Occurs every month</t>
  </si>
  <si>
    <t>Describes the frequency of something</t>
  </si>
  <si>
    <t>Defines the periodicity of an event</t>
  </si>
  <si>
    <t>Sobrepasar</t>
  </si>
  <si>
    <t>Superar un límite o una barrera</t>
  </si>
  <si>
    <t>Cuando alguien logra superar una meta o un obstáculo</t>
  </si>
  <si>
    <t>Superar un desafío o una dificultad con éxito</t>
  </si>
  <si>
    <t>barrera</t>
  </si>
  <si>
    <t>meta</t>
  </si>
  <si>
    <t>desafío</t>
  </si>
  <si>
    <t>Superar</t>
  </si>
  <si>
    <t>Ultrapassar um limite ou uma barreira</t>
  </si>
  <si>
    <t>Quando alguém consegue superar uma meta ou um obstáculo</t>
  </si>
  <si>
    <t>Superar um desafio ou uma dificuldade com sucesso</t>
  </si>
  <si>
    <t>Superar um limite ou uma barreira</t>
  </si>
  <si>
    <t>Quando alguém consegue superar uma meta ou obstáculo</t>
  </si>
  <si>
    <t>Übertreffen</t>
  </si>
  <si>
    <t>Ein Limit oder eine Barriere überwinden</t>
  </si>
  <si>
    <t>Wenn jemand ein Ziel oder eine Hürde überwindet</t>
  </si>
  <si>
    <t>Eine Herausforderung oder Schwierigkeit erfolgreich bewältigen</t>
  </si>
  <si>
    <t>Surpass</t>
  </si>
  <si>
    <t>Exceeding a limit or barrier</t>
  </si>
  <si>
    <t>When someone manages to surpass a goal or obstacle</t>
  </si>
  <si>
    <t>Overcoming a challenge or difficulty successfully</t>
  </si>
  <si>
    <t>Perito</t>
  </si>
  <si>
    <t>Conocimiento especializado en un área determinada</t>
  </si>
  <si>
    <t>Tiene habilidades y conocimientos</t>
  </si>
  <si>
    <t>Puede ser en todas áreas, pero sobretodo criminal</t>
  </si>
  <si>
    <t>especialista</t>
  </si>
  <si>
    <t>habilidad</t>
  </si>
  <si>
    <t>perito criminal</t>
  </si>
  <si>
    <t>Conhecimento especializado em uma área específica</t>
  </si>
  <si>
    <t>Tem habilidades e conhecimentos</t>
  </si>
  <si>
    <t>Pode ser em todas as áreas, mas principalmente criminal</t>
  </si>
  <si>
    <t>Conhecimento especializado em uma área determinada</t>
  </si>
  <si>
    <t>Possui habilidades e conhecimentos</t>
  </si>
  <si>
    <t>Sachverständiger</t>
  </si>
  <si>
    <t>Fachwissen in einem bestimmten Bereich</t>
  </si>
  <si>
    <t>Hat Fähigkeiten und Wissen</t>
  </si>
  <si>
    <t>Kann in allen Bereichen, aber vor allem im kriminellen Bereich sein</t>
  </si>
  <si>
    <t>Expert</t>
  </si>
  <si>
    <t>Specialized knowledge in a specific area</t>
  </si>
  <si>
    <t>Has skills and knowledge</t>
  </si>
  <si>
    <t>Can be in all areas, but especially criminal</t>
  </si>
  <si>
    <t>Princesa</t>
  </si>
  <si>
    <t>Miembro de la familia real</t>
  </si>
  <si>
    <t>Mujer</t>
  </si>
  <si>
    <t>Título nobiliario</t>
  </si>
  <si>
    <t>realeza</t>
  </si>
  <si>
    <t>mujer</t>
  </si>
  <si>
    <t>corona</t>
  </si>
  <si>
    <t>Membro da família real</t>
  </si>
  <si>
    <t>Mulher</t>
  </si>
  <si>
    <t>Título nobiliário</t>
  </si>
  <si>
    <t>Título nobre</t>
  </si>
  <si>
    <t>Prinzessin</t>
  </si>
  <si>
    <t>Mitglied der königlichen Familie</t>
  </si>
  <si>
    <t>Frau</t>
  </si>
  <si>
    <t>Adelstitel</t>
  </si>
  <si>
    <t>Princess</t>
  </si>
  <si>
    <t>Member of the royal family</t>
  </si>
  <si>
    <t>Woman</t>
  </si>
  <si>
    <t>Noble title</t>
  </si>
  <si>
    <t>Encantada</t>
  </si>
  <si>
    <t>Alguien que está muy contento o feliz</t>
  </si>
  <si>
    <t>Emoción que se siente cuando algo o alguien te agrada mucho</t>
  </si>
  <si>
    <t>Estar muy satisfecho o complacido</t>
  </si>
  <si>
    <t>feliz</t>
  </si>
  <si>
    <t>emoción</t>
  </si>
  <si>
    <t>satisfecho</t>
  </si>
  <si>
    <t>Encantado</t>
  </si>
  <si>
    <t>Alguém que está muito contente ou feliz</t>
  </si>
  <si>
    <t>Emoção sentida quando algo ou alguém agrada muito</t>
  </si>
  <si>
    <t>Estar muito satisfeito ou satisfeito</t>
  </si>
  <si>
    <t>Alguém que está muito feliz ou contente</t>
  </si>
  <si>
    <t>Emoção que se sente quando algo ou alguém agrada muito</t>
  </si>
  <si>
    <t>Estar muito satisfeito ou contente</t>
  </si>
  <si>
    <t>Bezaubert</t>
  </si>
  <si>
    <t>Jemand, der sehr glücklich oder fröhlich ist</t>
  </si>
  <si>
    <t>Das Gefühl, wenn dir etwas oder jemand sehr gefällt</t>
  </si>
  <si>
    <t>Sehr zufrieden oder erfreut</t>
  </si>
  <si>
    <t>Enchanted</t>
  </si>
  <si>
    <t>Someone who is very happy or delighted</t>
  </si>
  <si>
    <t>Emotion felt when something or someone is very pleasing</t>
  </si>
  <si>
    <t>Very satisfied or pleased</t>
  </si>
  <si>
    <t>Mejicano</t>
  </si>
  <si>
    <t>Ciudadano</t>
  </si>
  <si>
    <t>País de latinoamérica</t>
  </si>
  <si>
    <t>Tiene una gran riqueza cultural</t>
  </si>
  <si>
    <t>ciudadano</t>
  </si>
  <si>
    <t>latinoamérica</t>
  </si>
  <si>
    <t>cultura</t>
  </si>
  <si>
    <t>Mexicano</t>
  </si>
  <si>
    <t>Cidadão</t>
  </si>
  <si>
    <t>País da América Latina</t>
  </si>
  <si>
    <t>Tem uma grande riqueza cultural</t>
  </si>
  <si>
    <t>Possui uma grande riqueza cultural</t>
  </si>
  <si>
    <t>Mexikaner</t>
  </si>
  <si>
    <t>Staatsbürger</t>
  </si>
  <si>
    <t>Land in Lateinamerika</t>
  </si>
  <si>
    <t>Hat eine reiche kulturelle Vielfalt</t>
  </si>
  <si>
    <t>Mexican</t>
  </si>
  <si>
    <t>Citizen</t>
  </si>
  <si>
    <t>Country in Latin America</t>
  </si>
  <si>
    <t>Has a rich cultural diversity</t>
  </si>
  <si>
    <t>Vieja</t>
  </si>
  <si>
    <t>Persona con gran experiencia</t>
  </si>
  <si>
    <t>Transmiten gran sabiduría</t>
  </si>
  <si>
    <t>Persona que ha vivido muchos años</t>
  </si>
  <si>
    <t>experiencia</t>
  </si>
  <si>
    <t>sabiduría</t>
  </si>
  <si>
    <t>antiguo</t>
  </si>
  <si>
    <t>Velha</t>
  </si>
  <si>
    <t>Pessoa com grande experiência</t>
  </si>
  <si>
    <t>Transmitem grande sabedoria</t>
  </si>
  <si>
    <t>Pessoa que viveu muitos anos</t>
  </si>
  <si>
    <t>Weise</t>
  </si>
  <si>
    <t>Person mit großer Erfahrung</t>
  </si>
  <si>
    <t>Übertragen große Weisheit</t>
  </si>
  <si>
    <t>Person, die viele Jahre gelebt hat</t>
  </si>
  <si>
    <t>Old</t>
  </si>
  <si>
    <t>Person with great experience</t>
  </si>
  <si>
    <t>Convey great wisdom</t>
  </si>
  <si>
    <t>Person who has lived many years</t>
  </si>
  <si>
    <t>Enseguida</t>
  </si>
  <si>
    <t>Hacer algo de manera inmediata o rápida</t>
  </si>
  <si>
    <t>Prontitud o rapidez con la que se realiza una acción</t>
  </si>
  <si>
    <t>Referente al tiempo</t>
  </si>
  <si>
    <t>inmediata</t>
  </si>
  <si>
    <t>rápida</t>
  </si>
  <si>
    <t>tiempo</t>
  </si>
  <si>
    <t>Imediatamente</t>
  </si>
  <si>
    <t>Fazer algo de maneira imediata ou rápida</t>
  </si>
  <si>
    <t>Prontidão ou rapidez com que uma ação é realizada</t>
  </si>
  <si>
    <t>Referente ao tempo</t>
  </si>
  <si>
    <t>Prontidão ou rapidez com que se realiza uma ação</t>
  </si>
  <si>
    <t>Relacionado ao tempo</t>
  </si>
  <si>
    <t>Sofort</t>
  </si>
  <si>
    <t>Etwas sofort oder schnell erledigen</t>
  </si>
  <si>
    <t>Die Schnelligkeit, mit der eine Handlung ausgeführt wird</t>
  </si>
  <si>
    <t>Bezieht sich auf die Zeit</t>
  </si>
  <si>
    <t>Immediately</t>
  </si>
  <si>
    <t>Doing something immediately or quickly</t>
  </si>
  <si>
    <t>Promptness or speed in performing an action</t>
  </si>
  <si>
    <t>Time-related</t>
  </si>
  <si>
    <t>Bengala</t>
  </si>
  <si>
    <t>Objeto pirotécnico</t>
  </si>
  <si>
    <t>Se utiliza en eventos festivos para iluminar el cielo</t>
  </si>
  <si>
    <t xml:space="preserve">Produce luz </t>
  </si>
  <si>
    <t>fuegos artificiales</t>
  </si>
  <si>
    <t>festividad</t>
  </si>
  <si>
    <t>Bengalas</t>
  </si>
  <si>
    <t>Usado em eventos festivos para iluminar o céu</t>
  </si>
  <si>
    <t>Produz luz</t>
  </si>
  <si>
    <t>Utilizado em eventos festivos para iluminar o céu</t>
  </si>
  <si>
    <t>Bengalische Feuer</t>
  </si>
  <si>
    <t>Pyrotechnisches Objekt</t>
  </si>
  <si>
    <t>Wird bei Festveranstaltungen verwendet, um den Himmel zu beleuchten</t>
  </si>
  <si>
    <t>Bengal</t>
  </si>
  <si>
    <t>Pyrotechnic object</t>
  </si>
  <si>
    <t>Used in festive events to illuminate the sky</t>
  </si>
  <si>
    <t>Produces light</t>
  </si>
  <si>
    <t>Criaturas</t>
  </si>
  <si>
    <t>Diversidad de animales</t>
  </si>
  <si>
    <t>Seres vivos con características distintas</t>
  </si>
  <si>
    <t>Diversidad y complejidad de los seres vivos que habitan en nuestro planeta</t>
  </si>
  <si>
    <t>animal</t>
  </si>
  <si>
    <t>zoo</t>
  </si>
  <si>
    <t>Diversidade de animais</t>
  </si>
  <si>
    <t>Seres vivos com características distintas</t>
  </si>
  <si>
    <t>Diversidade e complexidade dos seres vivos que habitam em nosso planeta</t>
  </si>
  <si>
    <t>Kreaturen</t>
  </si>
  <si>
    <t>Vielfalt von Tieren</t>
  </si>
  <si>
    <t>Lebewesen mit unterschiedlichen Merkmalen</t>
  </si>
  <si>
    <t>Vielfalt und Komplexität der Lebewesen, die auf unserem Planeten leben</t>
  </si>
  <si>
    <t>Creatures</t>
  </si>
  <si>
    <t>Diversity of animals</t>
  </si>
  <si>
    <t>Living beings with distinct characteristics</t>
  </si>
  <si>
    <t>Diversity and complexity of living beings inhabiting our planet</t>
  </si>
  <si>
    <t>Bordado</t>
  </si>
  <si>
    <t>Decorar una prenda de vestir o una tela</t>
  </si>
  <si>
    <t>Habilidad de crear diseños y patrones</t>
  </si>
  <si>
    <t>Trabajo artístico en tejido</t>
  </si>
  <si>
    <t>ropa</t>
  </si>
  <si>
    <t>diseño</t>
  </si>
  <si>
    <t>bordado</t>
  </si>
  <si>
    <t>Decorar uma peça de roupa ou um tecido</t>
  </si>
  <si>
    <t>Habilidade de criar designs e padrões</t>
  </si>
  <si>
    <t>Trabalho artístico em tecido</t>
  </si>
  <si>
    <t>Habilidade de criar desenhos e padrões</t>
  </si>
  <si>
    <t>Gesticktes</t>
  </si>
  <si>
    <t>Verzierung von Kleidungsstücken oder Stoffen</t>
  </si>
  <si>
    <t>Fähigkeit, Designs und Muster zu erstellen</t>
  </si>
  <si>
    <t>Künstlerische Arbeit im Gewebe</t>
  </si>
  <si>
    <t>Embroidery</t>
  </si>
  <si>
    <t>Decorating clothing or fabric</t>
  </si>
  <si>
    <t>Ability to create designs and patterns</t>
  </si>
  <si>
    <t>Artistic work in fabric</t>
  </si>
  <si>
    <t>Vendedor</t>
  </si>
  <si>
    <t>Ofrece productos o servicios a cambio de dinero</t>
  </si>
  <si>
    <t>Tienen gran habilidad de comunicación</t>
  </si>
  <si>
    <t>Profesional que trabaja en tiendas</t>
  </si>
  <si>
    <t>comunicación</t>
  </si>
  <si>
    <t>tienda</t>
  </si>
  <si>
    <t>Oferece produtos ou serviços em troca de dinheiro</t>
  </si>
  <si>
    <t>Tem grande habilidade de comunicação</t>
  </si>
  <si>
    <t>Profissional que trabalha em lojas</t>
  </si>
  <si>
    <t>Possui grande habilidade de comunicação</t>
  </si>
  <si>
    <t>Verkäufer</t>
  </si>
  <si>
    <t>Bietet Produkte oder Dienstleistungen gegen Geld</t>
  </si>
  <si>
    <t>Hat große Kommunikationsfähigkeiten</t>
  </si>
  <si>
    <t>Professionell in Geschäften tätig</t>
  </si>
  <si>
    <t>Salesperson</t>
  </si>
  <si>
    <t>Offers products or services in exchange for money</t>
  </si>
  <si>
    <t>Has great communication skills</t>
  </si>
  <si>
    <t>Professional who works in stores</t>
  </si>
  <si>
    <t>Tienda</t>
  </si>
  <si>
    <t>Ofrece un servicio</t>
  </si>
  <si>
    <t>Establecimiento comercial donde se venden productos o servicios</t>
  </si>
  <si>
    <t>Se pueden comprar productos o servicios de manera presencial o en línea</t>
  </si>
  <si>
    <t>servicio</t>
  </si>
  <si>
    <t>producto</t>
  </si>
  <si>
    <t>wireless</t>
  </si>
  <si>
    <t>Loja</t>
  </si>
  <si>
    <t>Oferece um serviço</t>
  </si>
  <si>
    <t>Estabelecimento comercial onde são vendidos produtos ou serviços</t>
  </si>
  <si>
    <t>É possível comprar produtos ou serviços presencialmente ou online</t>
  </si>
  <si>
    <t>Pode-se comprar produtos ou serviços presencialmente ou online</t>
  </si>
  <si>
    <t>Geschäft</t>
  </si>
  <si>
    <t>Bietet einen Service</t>
  </si>
  <si>
    <t>Handelsunternehmen, das Produkte oder Dienstleistungen verkauft</t>
  </si>
  <si>
    <t>Produkte oder Dienstleistungen können persönlich oder online gekauft werden</t>
  </si>
  <si>
    <t>Store</t>
  </si>
  <si>
    <t>Offers a service</t>
  </si>
  <si>
    <t>Commercial establishment where products or services are sold</t>
  </si>
  <si>
    <t>Products or services can be purchased in person or online</t>
  </si>
  <si>
    <t>Comida</t>
  </si>
  <si>
    <t>Es necesario para vivir</t>
  </si>
  <si>
    <t>Se preparan para ser consumidos por los seres humanos</t>
  </si>
  <si>
    <t xml:space="preserve">Pueden ser industrializados o naturales </t>
  </si>
  <si>
    <t>vida</t>
  </si>
  <si>
    <t>persona</t>
  </si>
  <si>
    <t>natural</t>
  </si>
  <si>
    <t>Alimento</t>
  </si>
  <si>
    <t>É necessário para viver</t>
  </si>
  <si>
    <t>São preparados para serem consumidos pelos seres humanos</t>
  </si>
  <si>
    <t>Podem ser industrializados ou naturais</t>
  </si>
  <si>
    <t>Essen</t>
  </si>
  <si>
    <t>Ist lebensnotwendig</t>
  </si>
  <si>
    <t>Werden für den menschlichen Verzehr zubereitet</t>
  </si>
  <si>
    <t>Können industrialisiert oder natürlich sein</t>
  </si>
  <si>
    <t>Food</t>
  </si>
  <si>
    <t>Necessary for survival</t>
  </si>
  <si>
    <t>Prepared to be consumed by humans</t>
  </si>
  <si>
    <t>Can be industrial or natural</t>
  </si>
  <si>
    <t>Inglés</t>
  </si>
  <si>
    <t>Es un idioma</t>
  </si>
  <si>
    <t>Cerca de 1/4 de la población mundial sabe algo de este idioma</t>
  </si>
  <si>
    <t>Es el idioma oficial de 67 países</t>
  </si>
  <si>
    <t>Inglês</t>
  </si>
  <si>
    <t>É um idioma</t>
  </si>
  <si>
    <t>Cerca de 1/4 da população mundial sabe algo desse idioma</t>
  </si>
  <si>
    <t>É o idioma oficial de 67 países</t>
  </si>
  <si>
    <t>Englisch</t>
  </si>
  <si>
    <t>Ist eine Sprache</t>
  </si>
  <si>
    <t>Etwa 1/4 der Weltbevölkerung kennt diese Sprache</t>
  </si>
  <si>
    <t>Ist die Amtssprache von 67 Ländern</t>
  </si>
  <si>
    <t>English</t>
  </si>
  <si>
    <t>Is a language</t>
  </si>
  <si>
    <t>About 1/4 of the world's population knows some of this language</t>
  </si>
  <si>
    <t>Is the official language of 67 countries</t>
  </si>
  <si>
    <t>Torcer</t>
  </si>
  <si>
    <t>Girar en espiral</t>
  </si>
  <si>
    <t>Sinónimo de doblar</t>
  </si>
  <si>
    <t>Cambiar la forma</t>
  </si>
  <si>
    <t>Girar em espiral</t>
  </si>
  <si>
    <t>Sinônimo de dobrar</t>
  </si>
  <si>
    <t>Mudar a forma</t>
  </si>
  <si>
    <t>Biegen</t>
  </si>
  <si>
    <t>Sich in eine Spirale drehen</t>
  </si>
  <si>
    <t>Synonym für falten</t>
  </si>
  <si>
    <t>Die Form ändern</t>
  </si>
  <si>
    <t>Bend</t>
  </si>
  <si>
    <t>Spiral in shape</t>
  </si>
  <si>
    <t>Synonym for fold</t>
  </si>
  <si>
    <t>Change the shape</t>
  </si>
  <si>
    <t>Remotamente</t>
  </si>
  <si>
    <t>A distancia</t>
  </si>
  <si>
    <t>De forma lejana</t>
  </si>
  <si>
    <t>No cercano</t>
  </si>
  <si>
    <t>À distância</t>
  </si>
  <si>
    <t>De longe</t>
  </si>
  <si>
    <t>Não está próximo</t>
  </si>
  <si>
    <t>Entfernt</t>
  </si>
  <si>
    <t>Auf Distanz</t>
  </si>
  <si>
    <t>Auf ferne Weise</t>
  </si>
  <si>
    <t>Nicht nah</t>
  </si>
  <si>
    <t>Remotely</t>
  </si>
  <si>
    <t>At a distance</t>
  </si>
  <si>
    <t>In a distant way</t>
  </si>
  <si>
    <t>Not close</t>
  </si>
  <si>
    <t>Reducida</t>
  </si>
  <si>
    <t>Disminuida</t>
  </si>
  <si>
    <t>Tamaño más pequeño</t>
  </si>
  <si>
    <t>Menos de lo normal</t>
  </si>
  <si>
    <t>Reduzida</t>
  </si>
  <si>
    <t>Diminuída</t>
  </si>
  <si>
    <t>Tamanho mais pequeno</t>
  </si>
  <si>
    <t>Menor do que o normal</t>
  </si>
  <si>
    <t>Verkleinert</t>
  </si>
  <si>
    <t>Verringert</t>
  </si>
  <si>
    <t>Kleinerer Größe</t>
  </si>
  <si>
    <t>Weniger als normal</t>
  </si>
  <si>
    <t>Reduced</t>
  </si>
  <si>
    <t>Diminished</t>
  </si>
  <si>
    <t>Smaller in size</t>
  </si>
  <si>
    <t>Less than normal</t>
  </si>
  <si>
    <t>Yerno</t>
  </si>
  <si>
    <t>Miembro de la familia</t>
  </si>
  <si>
    <t>Familiar por matrimonio</t>
  </si>
  <si>
    <t>Esposo de la hija</t>
  </si>
  <si>
    <t>Genro</t>
  </si>
  <si>
    <t>Membro da família</t>
  </si>
  <si>
    <t>Familiar por casamento</t>
  </si>
  <si>
    <t>Esposo da filha</t>
  </si>
  <si>
    <t>Schwiegersohn</t>
  </si>
  <si>
    <t>Mitglied der Familie</t>
  </si>
  <si>
    <t>Familienmitglied durch Ehe</t>
  </si>
  <si>
    <t>Ehemann der Tochter</t>
  </si>
  <si>
    <t>Son-in-law</t>
  </si>
  <si>
    <t>Member of the family</t>
  </si>
  <si>
    <t>Family member by marriage</t>
  </si>
  <si>
    <t>Daughter's husband</t>
  </si>
  <si>
    <t>Aclamar</t>
  </si>
  <si>
    <t>Aplaudir</t>
  </si>
  <si>
    <t>Celebrar con entusiasmo</t>
  </si>
  <si>
    <t>Elogiar con fervor</t>
  </si>
  <si>
    <t>Celebrar com entusiasmo</t>
  </si>
  <si>
    <t>Elogiar com fervor</t>
  </si>
  <si>
    <t>Beifall</t>
  </si>
  <si>
    <t>Applaus</t>
  </si>
  <si>
    <t>Mit Begeisterung feiern</t>
  </si>
  <si>
    <t>Mit Begeisterung loben</t>
  </si>
  <si>
    <t>Acclaim</t>
  </si>
  <si>
    <t>Applause</t>
  </si>
  <si>
    <t>Celebrate with enthusiasm</t>
  </si>
  <si>
    <t>Praise fervently</t>
  </si>
  <si>
    <t>Bolígrafo</t>
  </si>
  <si>
    <t>Instrumento de escritura</t>
  </si>
  <si>
    <t>Pluma moderna</t>
  </si>
  <si>
    <t>Utilizado en oficinas</t>
  </si>
  <si>
    <t>Caneta</t>
  </si>
  <si>
    <t>Instrumento de escrita</t>
  </si>
  <si>
    <t>Caneta moderna</t>
  </si>
  <si>
    <t>Utilizado em escritórios</t>
  </si>
  <si>
    <t>Kugelschreiber</t>
  </si>
  <si>
    <t>Schreibinstrument</t>
  </si>
  <si>
    <t>Moderne Feder</t>
  </si>
  <si>
    <t>In Büros verwendet</t>
  </si>
  <si>
    <t>Pen</t>
  </si>
  <si>
    <t>Writing instrument</t>
  </si>
  <si>
    <t>Modern feather</t>
  </si>
  <si>
    <t>Used in offices</t>
  </si>
  <si>
    <t>Noviembre</t>
  </si>
  <si>
    <t>Mes del año</t>
  </si>
  <si>
    <t>Otoño en el hemisferio norte</t>
  </si>
  <si>
    <t>Una de las fechas conmemorativas es el día de los muertos</t>
  </si>
  <si>
    <t>Novembro</t>
  </si>
  <si>
    <t>Mês do ano</t>
  </si>
  <si>
    <t>Outono no hemisfério norte</t>
  </si>
  <si>
    <t>Uma das datas comemorativas é o Dia dos Mortos</t>
  </si>
  <si>
    <t>November</t>
  </si>
  <si>
    <t>Monat des Jahres</t>
  </si>
  <si>
    <t>Herbst auf der Nordhalbkugel</t>
  </si>
  <si>
    <t>Eines der Gedenktage ist der Tag der Toten</t>
  </si>
  <si>
    <t>Month of the year</t>
  </si>
  <si>
    <t>Autumn in the northern hemisphere</t>
  </si>
  <si>
    <t>One of the commemorative dates is the Day of the Dead</t>
  </si>
  <si>
    <t>Nadar</t>
  </si>
  <si>
    <t>Actividad acuática</t>
  </si>
  <si>
    <t>Moverse en el agua</t>
  </si>
  <si>
    <t>Estilo crol o pecho</t>
  </si>
  <si>
    <t>Atividade aquática</t>
  </si>
  <si>
    <t>Mover-se na água</t>
  </si>
  <si>
    <t>Estilo crawl ou peito</t>
  </si>
  <si>
    <t>Schwimmen</t>
  </si>
  <si>
    <t>Wassersportart</t>
  </si>
  <si>
    <t>Sich im Wasser bewegen</t>
  </si>
  <si>
    <t>Kraulen oder Brustschwimmen</t>
  </si>
  <si>
    <t>Swim</t>
  </si>
  <si>
    <t>Aquatic activity</t>
  </si>
  <si>
    <t>Moving in the water</t>
  </si>
  <si>
    <t>Freestyle or breaststroke</t>
  </si>
  <si>
    <t>Pagar</t>
  </si>
  <si>
    <t>Transferir fondos</t>
  </si>
  <si>
    <t>Liquidar deudas</t>
  </si>
  <si>
    <t>Dar dinero por algo</t>
  </si>
  <si>
    <t>Transferir fundos</t>
  </si>
  <si>
    <t>Liquidar dívidas</t>
  </si>
  <si>
    <t>Dar dinheiro por algo</t>
  </si>
  <si>
    <t>Bezahlen</t>
  </si>
  <si>
    <t>Geld überweisen</t>
  </si>
  <si>
    <t>Schulden begleichen</t>
  </si>
  <si>
    <t>Geld für etwas geben</t>
  </si>
  <si>
    <t>Pay</t>
  </si>
  <si>
    <t>Transfer funds</t>
  </si>
  <si>
    <t>Settle debts</t>
  </si>
  <si>
    <t>Give money for something</t>
  </si>
  <si>
    <t>Permitir</t>
  </si>
  <si>
    <t>Habilitar opción</t>
  </si>
  <si>
    <t>Autorizar acción</t>
  </si>
  <si>
    <t>No prohibir</t>
  </si>
  <si>
    <t>Habilitar opção</t>
  </si>
  <si>
    <t>Autorizar ação</t>
  </si>
  <si>
    <t>Não proibir</t>
  </si>
  <si>
    <t>Zulassen</t>
  </si>
  <si>
    <t>Eine Option aktivieren</t>
  </si>
  <si>
    <t>Eine Handlung genehmigen</t>
  </si>
  <si>
    <t>Nicht verbieten</t>
  </si>
  <si>
    <t>Allow</t>
  </si>
  <si>
    <t>Enable an option</t>
  </si>
  <si>
    <t>Authorize an action</t>
  </si>
  <si>
    <t>Not prohibit</t>
  </si>
  <si>
    <t>Ingeniero</t>
  </si>
  <si>
    <t>Es una profesión</t>
  </si>
  <si>
    <t>Resuelve problemas</t>
  </si>
  <si>
    <t>Construye estructuras</t>
  </si>
  <si>
    <t>Engenheiro</t>
  </si>
  <si>
    <t>É uma profissão</t>
  </si>
  <si>
    <t>Resolve problemas</t>
  </si>
  <si>
    <t>Constrói estruturas</t>
  </si>
  <si>
    <t>Ingenieur</t>
  </si>
  <si>
    <t>Ist ein Beruf</t>
  </si>
  <si>
    <t>Löst Probleme</t>
  </si>
  <si>
    <t>Baut Strukturen</t>
  </si>
  <si>
    <t>Engineer</t>
  </si>
  <si>
    <t>Is a profession</t>
  </si>
  <si>
    <t>Solves problems</t>
  </si>
  <si>
    <t>Constructs structures</t>
  </si>
  <si>
    <t>Apoya</t>
  </si>
  <si>
    <t>Estar de acuerdo</t>
  </si>
  <si>
    <t>Brinda soporte</t>
  </si>
  <si>
    <t>Colaborar con alguien</t>
  </si>
  <si>
    <t>Apoiar</t>
  </si>
  <si>
    <t>Concordar</t>
  </si>
  <si>
    <t>Oferecer suporte</t>
  </si>
  <si>
    <t>Colaborar com alguém</t>
  </si>
  <si>
    <t>Unterstützen</t>
  </si>
  <si>
    <t>Einverstanden sein</t>
  </si>
  <si>
    <t>Bietet Unterstützung</t>
  </si>
  <si>
    <t>Zusammenarbeiten mit jemandem</t>
  </si>
  <si>
    <t>Support</t>
  </si>
  <si>
    <t>Agree</t>
  </si>
  <si>
    <t>Provides support</t>
  </si>
  <si>
    <t>Collaborate with someone</t>
  </si>
  <si>
    <t>Trovadores</t>
  </si>
  <si>
    <t>Poetas musicales</t>
  </si>
  <si>
    <t>Cantantes de historias</t>
  </si>
  <si>
    <t>Tradición medieval</t>
  </si>
  <si>
    <t>Poetas musicais</t>
  </si>
  <si>
    <t>Cantores de histórias</t>
  </si>
  <si>
    <t>Tradição medieval</t>
  </si>
  <si>
    <t>Troubadoure</t>
  </si>
  <si>
    <t>Musikalische Dichter</t>
  </si>
  <si>
    <t>Sänger von Geschichten</t>
  </si>
  <si>
    <t>Mittelalterliche Tradition</t>
  </si>
  <si>
    <t>Troubadours</t>
  </si>
  <si>
    <t>Musical poets</t>
  </si>
  <si>
    <t>Singers of stories</t>
  </si>
  <si>
    <t>Medieval tradition</t>
  </si>
  <si>
    <t>Confiar</t>
  </si>
  <si>
    <t>Tener fe en alguien</t>
  </si>
  <si>
    <t>Creer en una persona</t>
  </si>
  <si>
    <t>No dudar de alguien</t>
  </si>
  <si>
    <t>Ter fé em alguém</t>
  </si>
  <si>
    <t>Acreditar em uma pessoa</t>
  </si>
  <si>
    <t>Não duvidar de alguém</t>
  </si>
  <si>
    <t>Vertrauen</t>
  </si>
  <si>
    <t>Vertrauen in jemanden haben</t>
  </si>
  <si>
    <t>An jemanden glauben</t>
  </si>
  <si>
    <t>Nicht an jemanden zweifeln</t>
  </si>
  <si>
    <t>Trust</t>
  </si>
  <si>
    <t>Have faith in someone</t>
  </si>
  <si>
    <t>Believe in a person</t>
  </si>
  <si>
    <t>Do not doubt someone</t>
  </si>
  <si>
    <t>Morir</t>
  </si>
  <si>
    <t>Representa el fin de un ciclo</t>
  </si>
  <si>
    <t>Final definitivo</t>
  </si>
  <si>
    <t>Irse para siempre</t>
  </si>
  <si>
    <t>Morrer</t>
  </si>
  <si>
    <t>Representa o fim de um ciclo</t>
  </si>
  <si>
    <t>Ir embora para sempre</t>
  </si>
  <si>
    <t>Sterben</t>
  </si>
  <si>
    <t>Bedeutet das Ende eines Zyklus</t>
  </si>
  <si>
    <t>Endgültiges Ende</t>
  </si>
  <si>
    <t>Für immer gehen</t>
  </si>
  <si>
    <t>Die</t>
  </si>
  <si>
    <t>Represents the end of a cycle</t>
  </si>
  <si>
    <t>Definitive end</t>
  </si>
  <si>
    <t>Go away forever</t>
  </si>
  <si>
    <t>Exclusivas</t>
  </si>
  <si>
    <t>Restringido a ciertas personas</t>
  </si>
  <si>
    <t>Privilegios especiales</t>
  </si>
  <si>
    <t>Único y selecto</t>
  </si>
  <si>
    <t>Restrito a certas pessoas</t>
  </si>
  <si>
    <t>Privilégios especiais</t>
  </si>
  <si>
    <t>Único e seletivo</t>
  </si>
  <si>
    <t>Cinco</t>
  </si>
  <si>
    <t>Es un número</t>
  </si>
  <si>
    <t>Es un número primo</t>
  </si>
  <si>
    <t>SI no tienes polidactilia, lo tienes en tus manos</t>
  </si>
  <si>
    <t>É um número</t>
  </si>
  <si>
    <t>É um número primo</t>
  </si>
  <si>
    <t>Se você não tem polidactilia, está nas suas mãos</t>
  </si>
  <si>
    <t>Harmonizar</t>
  </si>
  <si>
    <t>Combinar sonidos</t>
  </si>
  <si>
    <t>Cosas que funcionan muy bien juntas</t>
  </si>
  <si>
    <t>Estar en sintonía</t>
  </si>
  <si>
    <t>Combinar sons</t>
  </si>
  <si>
    <t>Coisas que funcionam muito bem juntas</t>
  </si>
  <si>
    <t>Estar em sintonia</t>
  </si>
  <si>
    <t>Atención</t>
  </si>
  <si>
    <t>Concentración mental</t>
  </si>
  <si>
    <t>Cuidado y observación</t>
  </si>
  <si>
    <t>Foco en algo</t>
  </si>
  <si>
    <t>Atenção</t>
  </si>
  <si>
    <t>Concentração mental</t>
  </si>
  <si>
    <t>Cuidado e observação</t>
  </si>
  <si>
    <t>Foco em algo</t>
  </si>
  <si>
    <t>Vaticano</t>
  </si>
  <si>
    <t>Tiene una de las menores poblaciones del mundo</t>
  </si>
  <si>
    <t>Está localizado en Europa</t>
  </si>
  <si>
    <t>Tem uma das menores populações do mundo</t>
  </si>
  <si>
    <t>Está localizado na Europa</t>
  </si>
  <si>
    <t>Acampanadas</t>
  </si>
  <si>
    <t>Anunciar la hora</t>
  </si>
  <si>
    <t>Señal en Navidad</t>
  </si>
  <si>
    <t>Sinos</t>
  </si>
  <si>
    <t>Anunciar a hora</t>
  </si>
  <si>
    <t>Se vê no Natal</t>
  </si>
  <si>
    <t>Emite som</t>
  </si>
  <si>
    <t>Salón</t>
  </si>
  <si>
    <t>Habitación amplia</t>
  </si>
  <si>
    <t>Lugar de reunión</t>
  </si>
  <si>
    <t>Sala de estar</t>
  </si>
  <si>
    <t>Sala</t>
  </si>
  <si>
    <t>Cômodo amplo</t>
  </si>
  <si>
    <t>Local de encontro</t>
  </si>
  <si>
    <t>Guerra</t>
  </si>
  <si>
    <t>Conflicto armado</t>
  </si>
  <si>
    <t>Estrategias militares</t>
  </si>
  <si>
    <t>Lucha por el poder</t>
  </si>
  <si>
    <t>Conflito armado</t>
  </si>
  <si>
    <t>Estratégias militares</t>
  </si>
  <si>
    <t>Luta pelo poder</t>
  </si>
  <si>
    <t>Amenazado</t>
  </si>
  <si>
    <t>En peligro</t>
  </si>
  <si>
    <t>Sujeto a riesgo</t>
  </si>
  <si>
    <t>Expuesto a daño</t>
  </si>
  <si>
    <t>Ameaçado</t>
  </si>
  <si>
    <t>Em perigo</t>
  </si>
  <si>
    <t>Sujeito a riscos</t>
  </si>
  <si>
    <t>Exposto a danos</t>
  </si>
  <si>
    <t>Paciencia</t>
  </si>
  <si>
    <t>Tolerancia y calma</t>
  </si>
  <si>
    <t>Esperar sin enojo</t>
  </si>
  <si>
    <t>No apresurarse</t>
  </si>
  <si>
    <t>Paciência</t>
  </si>
  <si>
    <t>Tolerância e calma</t>
  </si>
  <si>
    <t>Esperar sem raiva</t>
  </si>
  <si>
    <t>Não se apressar</t>
  </si>
  <si>
    <t>Acuario</t>
  </si>
  <si>
    <t>Hogar de los peces</t>
  </si>
  <si>
    <t>Lugar para animales acuáticos</t>
  </si>
  <si>
    <t>Signo zodiacal</t>
  </si>
  <si>
    <t>Aquário</t>
  </si>
  <si>
    <t>Lar dos peixes</t>
  </si>
  <si>
    <t>Local para animais aquáticos</t>
  </si>
  <si>
    <t>Signo do zodíaco</t>
  </si>
  <si>
    <t>Peces</t>
  </si>
  <si>
    <t>Animales acuáticos</t>
  </si>
  <si>
    <t>Tienen aletas y branquias</t>
  </si>
  <si>
    <t>Viven en el agua</t>
  </si>
  <si>
    <t>Peixes</t>
  </si>
  <si>
    <t>Animais aquáticos</t>
  </si>
  <si>
    <t>Possuem barbatanas e brânquias</t>
  </si>
  <si>
    <t>Vivem na água</t>
  </si>
  <si>
    <t>Infantil</t>
  </si>
  <si>
    <t>Relacionado con niños</t>
  </si>
  <si>
    <t>Inocencia y ternura</t>
  </si>
  <si>
    <t>Etapa temprana de la vida</t>
  </si>
  <si>
    <t>Relacionado a crianças</t>
  </si>
  <si>
    <t>Inocência e ternura</t>
  </si>
  <si>
    <t>Etapa inicial da vida</t>
  </si>
  <si>
    <t>Conquista</t>
  </si>
  <si>
    <t>Dominio y victoria</t>
  </si>
  <si>
    <t>Logro de objetivos</t>
  </si>
  <si>
    <t>Triunfar en un objetivo</t>
  </si>
  <si>
    <t>Domínio e vitória</t>
  </si>
  <si>
    <t>Alcançar objetivos</t>
  </si>
  <si>
    <t>Triunfar em um objetivo</t>
  </si>
  <si>
    <t>Concentración</t>
  </si>
  <si>
    <t>Enfoque y atención</t>
  </si>
  <si>
    <t>Centro de interés</t>
  </si>
  <si>
    <t>Poner empeño en algo</t>
  </si>
  <si>
    <t>Concentração</t>
  </si>
  <si>
    <t>Foco e atenção</t>
  </si>
  <si>
    <t>Centro de interesse</t>
  </si>
  <si>
    <t>Empenho em algo</t>
  </si>
  <si>
    <t>Chiste</t>
  </si>
  <si>
    <t>Divierte a la gente</t>
  </si>
  <si>
    <t>Hace reír a otros</t>
  </si>
  <si>
    <t>Cuento gracioso</t>
  </si>
  <si>
    <t>Piada</t>
  </si>
  <si>
    <t>Diverte as pessoas</t>
  </si>
  <si>
    <t>Faz os outros rirem</t>
  </si>
  <si>
    <t>História engraçada</t>
  </si>
  <si>
    <t>Significado</t>
  </si>
  <si>
    <t>Interpretación</t>
  </si>
  <si>
    <t>Entender el sentido de algo</t>
  </si>
  <si>
    <t>Explicación de palabra</t>
  </si>
  <si>
    <t>Interpretação</t>
  </si>
  <si>
    <t>Entender o sentido de algo</t>
  </si>
  <si>
    <t>Explicação de palavra</t>
  </si>
  <si>
    <t>Hechos</t>
  </si>
  <si>
    <t>Eventos verificables</t>
  </si>
  <si>
    <t>Datos comprobados</t>
  </si>
  <si>
    <t>Información real</t>
  </si>
  <si>
    <t>Fatos</t>
  </si>
  <si>
    <t>Eventos verificáveis</t>
  </si>
  <si>
    <t>Dados comprovados</t>
  </si>
  <si>
    <t>Informação real</t>
  </si>
  <si>
    <t>Magnífico</t>
  </si>
  <si>
    <t>Espléndido</t>
  </si>
  <si>
    <t>Excelente</t>
  </si>
  <si>
    <t>Grandioso</t>
  </si>
  <si>
    <t>Incrível</t>
  </si>
  <si>
    <t>Colgar</t>
  </si>
  <si>
    <t>Suspender</t>
  </si>
  <si>
    <t>Exhibir</t>
  </si>
  <si>
    <t>Sujetar</t>
  </si>
  <si>
    <t>Pendurar</t>
  </si>
  <si>
    <t>Preso por um fio</t>
  </si>
  <si>
    <t>Sustentar</t>
  </si>
  <si>
    <t>Cenizas</t>
  </si>
  <si>
    <t>Restos quemados</t>
  </si>
  <si>
    <t>Polvo gris</t>
  </si>
  <si>
    <t>Residuos</t>
  </si>
  <si>
    <t>Cinzas</t>
  </si>
  <si>
    <t>Restos queimados</t>
  </si>
  <si>
    <t>Pó cinza</t>
  </si>
  <si>
    <t>Resíduos</t>
  </si>
  <si>
    <t>Corrosión</t>
  </si>
  <si>
    <t>Oxidación</t>
  </si>
  <si>
    <t>Desgaste</t>
  </si>
  <si>
    <t>Deterioro</t>
  </si>
  <si>
    <t>Corrosão</t>
  </si>
  <si>
    <t>Oxidação</t>
  </si>
  <si>
    <t>Deterioração</t>
  </si>
  <si>
    <t>Traducir</t>
  </si>
  <si>
    <t>Interpretar</t>
  </si>
  <si>
    <t>Cambiar idioma</t>
  </si>
  <si>
    <t>Transcribir</t>
  </si>
  <si>
    <t>Traduzir</t>
  </si>
  <si>
    <t>Mudar idioma</t>
  </si>
  <si>
    <t>Transcrever</t>
  </si>
  <si>
    <t>Obediente</t>
  </si>
  <si>
    <t>Sumiso</t>
  </si>
  <si>
    <t>Cumplidor</t>
  </si>
  <si>
    <t>Respetuoso</t>
  </si>
  <si>
    <t>Submisso</t>
  </si>
  <si>
    <t>Cumpridor</t>
  </si>
  <si>
    <t>Respeitoso</t>
  </si>
  <si>
    <t>Béisbol</t>
  </si>
  <si>
    <t>Deporte con bate</t>
  </si>
  <si>
    <t>Son 9 jugadores por equipo</t>
  </si>
  <si>
    <t>Hay 7 posiciones principales</t>
  </si>
  <si>
    <t>Beisebol</t>
  </si>
  <si>
    <t>Se usa bastões</t>
  </si>
  <si>
    <t>São 9 jogadores por equipe</t>
  </si>
  <si>
    <t>Existem 7 posições principais</t>
  </si>
  <si>
    <t>Cordones</t>
  </si>
  <si>
    <t>Atar</t>
  </si>
  <si>
    <t>Zapatos</t>
  </si>
  <si>
    <t>Nudos</t>
  </si>
  <si>
    <t>Cordões</t>
  </si>
  <si>
    <t>Amarrar</t>
  </si>
  <si>
    <t>Sapatos</t>
  </si>
  <si>
    <t>Nós</t>
  </si>
  <si>
    <t>Cansado</t>
  </si>
  <si>
    <t>Fatigado</t>
  </si>
  <si>
    <t>Agotado</t>
  </si>
  <si>
    <t>Exhausto</t>
  </si>
  <si>
    <t>Sem forças</t>
  </si>
  <si>
    <t>Esgotado</t>
  </si>
  <si>
    <t>Simple</t>
  </si>
  <si>
    <t>Sencillo</t>
  </si>
  <si>
    <t>Básico</t>
  </si>
  <si>
    <t>Fácil</t>
  </si>
  <si>
    <t>Simples</t>
  </si>
  <si>
    <t>Simplório</t>
  </si>
  <si>
    <t>Música</t>
  </si>
  <si>
    <t>Sonidos melódicos</t>
  </si>
  <si>
    <t>Ritmo</t>
  </si>
  <si>
    <t>Notas</t>
  </si>
  <si>
    <t>Sons melódicos</t>
  </si>
  <si>
    <t>Corto</t>
  </si>
  <si>
    <t>Breve</t>
  </si>
  <si>
    <t>Pequeño</t>
  </si>
  <si>
    <t>Escaso</t>
  </si>
  <si>
    <t>Curto</t>
  </si>
  <si>
    <t>Pequeno</t>
  </si>
  <si>
    <t>Escasso</t>
  </si>
  <si>
    <t>Pasión</t>
  </si>
  <si>
    <t>Devoción</t>
  </si>
  <si>
    <t>Fervor</t>
  </si>
  <si>
    <t>Amar intensamente</t>
  </si>
  <si>
    <t>Paixão</t>
  </si>
  <si>
    <t>Devoção</t>
  </si>
  <si>
    <t>Bestia</t>
  </si>
  <si>
    <t>Animal feroz</t>
  </si>
  <si>
    <t>Criatura</t>
  </si>
  <si>
    <t>Salvaje</t>
  </si>
  <si>
    <t>Besta</t>
  </si>
  <si>
    <t>Selvagem</t>
  </si>
  <si>
    <t>Reloj</t>
  </si>
  <si>
    <t>Medidor de tiempo</t>
  </si>
  <si>
    <t>Manecillas</t>
  </si>
  <si>
    <t>Hora</t>
  </si>
  <si>
    <t>Relógio</t>
  </si>
  <si>
    <t>Medidor de tempo</t>
  </si>
  <si>
    <t>Ponteiros</t>
  </si>
  <si>
    <t>Conciencia</t>
  </si>
  <si>
    <t>Conocimiento</t>
  </si>
  <si>
    <t>Ponderar</t>
  </si>
  <si>
    <t>Percepción</t>
  </si>
  <si>
    <t>Conciência</t>
  </si>
  <si>
    <t>Conhecimento</t>
  </si>
  <si>
    <t>Percepção</t>
  </si>
  <si>
    <t>Rendimiento</t>
  </si>
  <si>
    <t>Desempeño</t>
  </si>
  <si>
    <t>Eficiencia</t>
  </si>
  <si>
    <t>Productividad</t>
  </si>
  <si>
    <t>Rendimento</t>
  </si>
  <si>
    <t>Desempenho</t>
  </si>
  <si>
    <t>Eficiência</t>
  </si>
  <si>
    <t>Produtividade</t>
  </si>
  <si>
    <t>Material de árbol</t>
  </si>
  <si>
    <t>Bosque</t>
  </si>
  <si>
    <t>Carpintería</t>
  </si>
  <si>
    <t>Madeira</t>
  </si>
  <si>
    <t>Material de árvore</t>
  </si>
  <si>
    <t>Floresta</t>
  </si>
  <si>
    <t>Carpintaria</t>
  </si>
  <si>
    <t>Prefabricado</t>
  </si>
  <si>
    <t>Construido antes</t>
  </si>
  <si>
    <t>Ensamblado</t>
  </si>
  <si>
    <t>Listo para usar</t>
  </si>
  <si>
    <t>Construído antes</t>
  </si>
  <si>
    <t>Montado</t>
  </si>
  <si>
    <t>Pronto para usar</t>
  </si>
  <si>
    <t>Nervioso</t>
  </si>
  <si>
    <t>Inquieto</t>
  </si>
  <si>
    <t>Ansioso</t>
  </si>
  <si>
    <t>Tenso</t>
  </si>
  <si>
    <t>Nervoso</t>
  </si>
  <si>
    <t>Ladrón</t>
  </si>
  <si>
    <t>Delincuente</t>
  </si>
  <si>
    <t>Ratero</t>
  </si>
  <si>
    <t>Asaltante</t>
  </si>
  <si>
    <t>Ladrão</t>
  </si>
  <si>
    <t>Delinquente</t>
  </si>
  <si>
    <t>Roubos</t>
  </si>
  <si>
    <t>Assaltante</t>
  </si>
  <si>
    <t>Talla</t>
  </si>
  <si>
    <t>Esculpir</t>
  </si>
  <si>
    <t>Medida</t>
  </si>
  <si>
    <t>Dimensiones</t>
  </si>
  <si>
    <t>Taladro</t>
  </si>
  <si>
    <t>Destruir</t>
  </si>
  <si>
    <t>Obras</t>
  </si>
  <si>
    <t>Demolir</t>
  </si>
  <si>
    <t>Discípulo</t>
  </si>
  <si>
    <t>Seguidor</t>
  </si>
  <si>
    <t>Aprendiz</t>
  </si>
  <si>
    <t>Alumno</t>
  </si>
  <si>
    <t>Aluno</t>
  </si>
  <si>
    <t>Traición</t>
  </si>
  <si>
    <t>Deslealtad</t>
  </si>
  <si>
    <t>Engaño</t>
  </si>
  <si>
    <t>Infidelidad</t>
  </si>
  <si>
    <t>Traição</t>
  </si>
  <si>
    <t>Deslealdade</t>
  </si>
  <si>
    <t>Engano</t>
  </si>
  <si>
    <t>Infidelidade</t>
  </si>
  <si>
    <t>Muerto</t>
  </si>
  <si>
    <t>Fallecido</t>
  </si>
  <si>
    <t>Sin vida</t>
  </si>
  <si>
    <t>Inerte</t>
  </si>
  <si>
    <t>Morto</t>
  </si>
  <si>
    <t>Falecido</t>
  </si>
  <si>
    <t>Sem vida</t>
  </si>
  <si>
    <t>Verificar</t>
  </si>
  <si>
    <t>Confirmar</t>
  </si>
  <si>
    <t>Comprobar</t>
  </si>
  <si>
    <t>Validar</t>
  </si>
  <si>
    <t>Checar</t>
  </si>
  <si>
    <t>Aburrido</t>
  </si>
  <si>
    <t>Monótono</t>
  </si>
  <si>
    <t>Tedioso</t>
  </si>
  <si>
    <t>Insípido</t>
  </si>
  <si>
    <t>Chato</t>
  </si>
  <si>
    <t>Sem graça</t>
  </si>
  <si>
    <t>Cólera</t>
  </si>
  <si>
    <t>Ira</t>
  </si>
  <si>
    <t>Enfado</t>
  </si>
  <si>
    <t>Furia</t>
  </si>
  <si>
    <t>Raiva</t>
  </si>
  <si>
    <t>Fúria</t>
  </si>
  <si>
    <t>Desenfrenado</t>
  </si>
  <si>
    <t>Pensamiento</t>
  </si>
  <si>
    <t>Hambre</t>
  </si>
  <si>
    <t>Agresión</t>
  </si>
  <si>
    <t>Rancio</t>
  </si>
  <si>
    <t>Joystick</t>
  </si>
  <si>
    <t>Cosmonauta</t>
  </si>
  <si>
    <t>Trágico</t>
  </si>
  <si>
    <t>Agradecido</t>
  </si>
  <si>
    <t>Pensión</t>
  </si>
  <si>
    <t>Picante</t>
  </si>
  <si>
    <t>Diminuto</t>
  </si>
  <si>
    <t>Exagerado</t>
  </si>
  <si>
    <t>Televisión</t>
  </si>
  <si>
    <t>Cuento</t>
  </si>
  <si>
    <t>Hadas</t>
  </si>
  <si>
    <t>Latón</t>
  </si>
  <si>
    <t>Golpe</t>
  </si>
  <si>
    <t>Dulce</t>
  </si>
  <si>
    <t>Difícil</t>
  </si>
  <si>
    <t>Seleccionar</t>
  </si>
  <si>
    <t>Verso</t>
  </si>
  <si>
    <t>Iluminar</t>
  </si>
  <si>
    <t>Simbólico</t>
  </si>
  <si>
    <t>Agonía</t>
  </si>
  <si>
    <t>Delirante</t>
  </si>
  <si>
    <t>Bárbaro</t>
  </si>
  <si>
    <t>T</t>
  </si>
  <si>
    <t>r</t>
  </si>
  <si>
    <t>i</t>
  </si>
  <si>
    <t>v</t>
  </si>
  <si>
    <t>a</t>
  </si>
  <si>
    <t>l</t>
  </si>
  <si>
    <t>d</t>
  </si>
  <si>
    <t>,</t>
  </si>
  <si>
    <t>R</t>
  </si>
  <si>
    <t>e</t>
  </si>
  <si>
    <t>c</t>
  </si>
  <si>
    <t>b</t>
  </si>
  <si>
    <t>í</t>
  </si>
  <si>
    <t>n</t>
  </si>
  <si>
    <t>t</t>
  </si>
  <si>
    <t>o</t>
  </si>
  <si>
    <t>E</t>
  </si>
  <si>
    <t>s</t>
  </si>
  <si>
    <t>p</t>
  </si>
  <si>
    <t>m</t>
  </si>
  <si>
    <t>M</t>
  </si>
  <si>
    <t>z</t>
  </si>
  <si>
    <t>C</t>
  </si>
  <si>
    <t>A</t>
  </si>
  <si>
    <t>u</t>
  </si>
  <si>
    <t>P</t>
  </si>
  <si>
    <t>D</t>
  </si>
  <si>
    <t>I</t>
  </si>
  <si>
    <t>]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</si>
</sst>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  <scheme val="minor"/>
    </font>
    <font>
      <color theme="1"/>
      <name val="Arial"/>
    </font>
    <font>
      <color rgb="FF000000"/>
      <name val="Arial"/>
    </font>
    <font>
      <color rgb="FF000000"/>
      <name val="Arial"/>
      <scheme val="minor"/>
    </font>
    <font>
      <sz val="10.0"/>
      <color rgb="FF000000"/>
      <name val="Arial"/>
    </font>
    <font>
      <color theme="1"/>
      <name val="Arial"/>
      <scheme val="minor"/>
    </font>
    <font>
      <u/>
      <color rgb="FF0000FF"/>
    </font>
    <font>
      <u/>
      <color rgb="FF0000FF"/>
    </font>
    <font>
      <sz val="11.0"/>
      <color rgb="FF000000"/>
      <name val="Arial"/>
    </font>
    <font>
      <color rgb="FF000000"/>
      <name val="Söhne"/>
    </font>
    <font>
      <b/>
      <sz val="12.0"/>
      <color rgb="FFFFFFFF"/>
      <name val="Arial"/>
    </font>
    <font>
      <sz val="12.0"/>
      <color rgb="FF000000"/>
      <name val="Poppins"/>
    </font>
    <font>
      <color theme="1"/>
      <name val="Söhne"/>
    </font>
  </fonts>
  <fills count="6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FFD966"/>
        <bgColor rgb="FFFFD966"/>
      </patternFill>
    </fill>
    <fill>
      <patternFill patternType="solid">
        <fgColor rgb="FF00FF00"/>
        <bgColor rgb="FF00FF00"/>
      </patternFill>
    </fill>
  </fills>
  <borders count="3">
    <border/>
    <border>
      <left style="thin">
        <color rgb="FFD9D9E3"/>
      </left>
      <bottom style="thin">
        <color rgb="FFD9D9E3"/>
      </bottom>
    </border>
    <border>
      <left style="thin">
        <color rgb="FFD9D9E3"/>
      </left>
      <right style="thin">
        <color rgb="FFD9D9E3"/>
      </right>
      <bottom style="thin">
        <color rgb="FFD9D9E3"/>
      </bottom>
    </border>
  </borders>
  <cellStyleXfs count="1">
    <xf borderId="0" fillId="0" fontId="0" numFmtId="0" applyAlignment="1" applyFont="1"/>
  </cellStyleXfs>
  <cellXfs count="4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 shrinkToFit="0" wrapText="1"/>
    </xf>
    <xf borderId="0" fillId="0" fontId="3" numFmtId="0" xfId="0" applyAlignment="1" applyFont="1">
      <alignment readingOrder="0" shrinkToFit="0" wrapText="1"/>
    </xf>
    <xf borderId="0" fillId="0" fontId="1" numFmtId="0" xfId="0" applyFont="1"/>
    <xf borderId="0" fillId="0" fontId="4" numFmtId="0" xfId="0" applyFont="1"/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shrinkToFit="0" wrapText="1"/>
    </xf>
    <xf borderId="0" fillId="0" fontId="5" numFmtId="0" xfId="0" applyAlignment="1" applyFont="1">
      <alignment readingOrder="0"/>
    </xf>
    <xf borderId="0" fillId="2" fontId="6" numFmtId="0" xfId="0" applyFill="1" applyFont="1"/>
    <xf borderId="0" fillId="2" fontId="2" numFmtId="0" xfId="0" applyAlignment="1" applyFont="1">
      <alignment readingOrder="0" shrinkToFit="0" wrapText="1"/>
    </xf>
    <xf borderId="0" fillId="2" fontId="4" numFmtId="0" xfId="0" applyFont="1"/>
    <xf borderId="0" fillId="2" fontId="1" numFmtId="0" xfId="0" applyFont="1"/>
    <xf borderId="0" fillId="2" fontId="1" numFmtId="0" xfId="0" applyAlignment="1" applyFont="1">
      <alignment readingOrder="0"/>
    </xf>
    <xf borderId="0" fillId="2" fontId="1" numFmtId="0" xfId="0" applyAlignment="1" applyFont="1">
      <alignment readingOrder="0" shrinkToFit="0" wrapText="1"/>
    </xf>
    <xf borderId="0" fillId="2" fontId="1" numFmtId="0" xfId="0" applyAlignment="1" applyFont="1">
      <alignment shrinkToFit="0" wrapText="1"/>
    </xf>
    <xf borderId="0" fillId="3" fontId="7" numFmtId="0" xfId="0" applyFill="1" applyFont="1"/>
    <xf borderId="0" fillId="2" fontId="5" numFmtId="0" xfId="0" applyFont="1"/>
    <xf borderId="0" fillId="0" fontId="8" numFmtId="0" xfId="0" applyAlignment="1" applyFont="1">
      <alignment readingOrder="0"/>
    </xf>
    <xf borderId="1" fillId="4" fontId="9" numFmtId="0" xfId="0" applyAlignment="1" applyBorder="1" applyFill="1" applyFont="1">
      <alignment horizontal="left" shrinkToFit="0" wrapText="1"/>
    </xf>
    <xf borderId="2" fillId="4" fontId="9" numFmtId="0" xfId="0" applyAlignment="1" applyBorder="1" applyFont="1">
      <alignment horizontal="left" shrinkToFit="0" wrapText="1"/>
    </xf>
    <xf borderId="1" fillId="4" fontId="9" numFmtId="0" xfId="0" applyAlignment="1" applyBorder="1" applyFont="1">
      <alignment horizontal="left"/>
    </xf>
    <xf borderId="2" fillId="4" fontId="9" numFmtId="0" xfId="0" applyAlignment="1" applyBorder="1" applyFont="1">
      <alignment horizontal="left"/>
    </xf>
    <xf borderId="1" fillId="0" fontId="9" numFmtId="0" xfId="0" applyAlignment="1" applyBorder="1" applyFont="1">
      <alignment horizontal="left" shrinkToFit="0" wrapText="1"/>
    </xf>
    <xf borderId="1" fillId="0" fontId="9" numFmtId="0" xfId="0" applyAlignment="1" applyBorder="1" applyFont="1">
      <alignment horizontal="left"/>
    </xf>
    <xf borderId="0" fillId="4" fontId="1" numFmtId="0" xfId="0" applyFont="1"/>
    <xf borderId="0" fillId="4" fontId="2" numFmtId="0" xfId="0" applyAlignment="1" applyFont="1">
      <alignment shrinkToFit="0" wrapText="1"/>
    </xf>
    <xf borderId="0" fillId="3" fontId="10" numFmtId="0" xfId="0" applyAlignment="1" applyFont="1">
      <alignment horizontal="center"/>
    </xf>
    <xf borderId="1" fillId="0" fontId="9" numFmtId="0" xfId="0" applyAlignment="1" applyBorder="1" applyFont="1">
      <alignment horizontal="left" readingOrder="0"/>
    </xf>
    <xf borderId="2" fillId="0" fontId="9" numFmtId="0" xfId="0" applyAlignment="1" applyBorder="1" applyFont="1">
      <alignment horizontal="left" readingOrder="0"/>
    </xf>
    <xf borderId="2" fillId="0" fontId="9" numFmtId="0" xfId="0" applyAlignment="1" applyBorder="1" applyFont="1">
      <alignment horizontal="left" shrinkToFit="0" wrapText="1"/>
    </xf>
    <xf borderId="2" fillId="0" fontId="9" numFmtId="0" xfId="0" applyAlignment="1" applyBorder="1" applyFont="1">
      <alignment horizontal="left"/>
    </xf>
    <xf borderId="0" fillId="0" fontId="2" numFmtId="0" xfId="0" applyAlignment="1" applyFont="1">
      <alignment shrinkToFit="0" wrapText="1"/>
    </xf>
    <xf borderId="0" fillId="5" fontId="1" numFmtId="0" xfId="0" applyFill="1" applyFont="1"/>
    <xf borderId="0" fillId="5" fontId="2" numFmtId="0" xfId="0" applyAlignment="1" applyFont="1">
      <alignment shrinkToFit="0" wrapText="1"/>
    </xf>
    <xf borderId="0" fillId="5" fontId="4" numFmtId="0" xfId="0" applyFont="1"/>
    <xf borderId="1" fillId="5" fontId="9" numFmtId="0" xfId="0" applyAlignment="1" applyBorder="1" applyFont="1">
      <alignment horizontal="left" readingOrder="0"/>
    </xf>
    <xf borderId="2" fillId="5" fontId="9" numFmtId="0" xfId="0" applyAlignment="1" applyBorder="1" applyFont="1">
      <alignment horizontal="left" readingOrder="0"/>
    </xf>
    <xf borderId="0" fillId="5" fontId="1" numFmtId="0" xfId="0" applyAlignment="1" applyFont="1">
      <alignment shrinkToFit="0" wrapText="1"/>
    </xf>
    <xf quotePrefix="1" borderId="0" fillId="0" fontId="1" numFmtId="0" xfId="0" applyFont="1"/>
    <xf borderId="0" fillId="0" fontId="4" numFmtId="0" xfId="0" applyAlignment="1" applyFont="1">
      <alignment shrinkToFit="0" wrapText="1"/>
    </xf>
    <xf borderId="0" fillId="0" fontId="11" numFmtId="0" xfId="0" applyAlignment="1" applyFont="1">
      <alignment horizontal="left" shrinkToFit="0" wrapText="1"/>
    </xf>
    <xf borderId="1" fillId="5" fontId="9" numFmtId="0" xfId="0" applyAlignment="1" applyBorder="1" applyFont="1">
      <alignment horizontal="left"/>
    </xf>
    <xf borderId="1" fillId="5" fontId="9" numFmtId="0" xfId="0" applyAlignment="1" applyBorder="1" applyFont="1">
      <alignment horizontal="left" shrinkToFit="0" wrapText="1"/>
    </xf>
    <xf borderId="2" fillId="5" fontId="9" numFmtId="0" xfId="0" applyAlignment="1" applyBorder="1" applyFont="1">
      <alignment horizontal="left" shrinkToFit="0" wrapText="1"/>
    </xf>
    <xf borderId="1" fillId="0" fontId="12" numFmtId="0" xfId="0" applyAlignment="1" applyBorder="1" applyFont="1">
      <alignment horizontal="left"/>
    </xf>
    <xf borderId="2" fillId="0" fontId="12" numFmtId="0" xfId="0" applyAlignment="1" applyBorder="1" applyFont="1">
      <alignment horizontal="left"/>
    </xf>
    <xf borderId="1" fillId="4" fontId="12" numFmtId="0" xfId="0" applyAlignment="1" applyBorder="1" applyFont="1">
      <alignment horizontal="left"/>
    </xf>
    <xf borderId="2" fillId="4" fontId="12" numFmtId="0" xfId="0" applyAlignment="1" applyBorder="1" applyFont="1">
      <alignment horizontal="left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docs.google.com/document/d/1SAag3pIhYOHYMOyeJi4uns7ooHs85uBjJBNCCVyCYbI/edit" TargetMode="External"/><Relationship Id="rId3" Type="http://schemas.openxmlformats.org/officeDocument/2006/relationships/hyperlink" Target="https://docs.google.com/document/d/1SAag3pIhYOHYMOyeJi4uns7ooHs85uBjJBNCCVyCYbI/edit" TargetMode="External"/><Relationship Id="rId4" Type="http://schemas.openxmlformats.org/officeDocument/2006/relationships/hyperlink" Target="https://docs.google.com/document/d/1SAag3pIhYOHYMOyeJi4uns7ooHs85uBjJBNCCVyCYbI/edit" TargetMode="External"/><Relationship Id="rId5" Type="http://schemas.openxmlformats.org/officeDocument/2006/relationships/hyperlink" Target="https://docs.google.com/document/d/1SAag3pIhYOHYMOyeJi4uns7ooHs85uBjJBNCCVyCYbI/edit" TargetMode="External"/><Relationship Id="rId6" Type="http://schemas.openxmlformats.org/officeDocument/2006/relationships/hyperlink" Target="https://docs.google.com/document/d/1SAag3pIhYOHYMOyeJi4uns7ooHs85uBjJBNCCVyCYbI/edit" TargetMode="External"/><Relationship Id="rId7" Type="http://schemas.openxmlformats.org/officeDocument/2006/relationships/drawing" Target="../drawings/drawing1.xml"/><Relationship Id="rId8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6.88"/>
    <col customWidth="1" min="2" max="2" width="23.5"/>
    <col customWidth="1" min="3" max="4" width="34.75"/>
    <col customWidth="1" min="5" max="5" width="24.0"/>
    <col customWidth="1" min="6" max="6" width="12.63"/>
    <col customWidth="1" min="8" max="8" width="16.75"/>
    <col customWidth="1" min="11" max="11" width="26.75"/>
    <col customWidth="1" min="12" max="12" width="39.75"/>
    <col customWidth="1" min="13" max="13" width="55.0"/>
    <col customWidth="1" min="14" max="14" width="56.0"/>
    <col customWidth="1" min="25" max="25" width="19.13"/>
    <col customWidth="1" min="26" max="26" width="23.75"/>
  </cols>
  <sheetData>
    <row r="1" ht="15.75" customHeight="1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4" t="s">
        <v>5</v>
      </c>
      <c r="H1" s="5"/>
      <c r="K1" s="4" t="str">
        <f>IFERROR(__xludf.DUMMYFUNCTION("GOOGLETRANSLATE(A1, ""es"", ""pt"")"),"ESPANHA")</f>
        <v>ESPANHA</v>
      </c>
      <c r="L1" s="1" t="s">
        <v>6</v>
      </c>
      <c r="M1" s="6" t="s">
        <v>7</v>
      </c>
      <c r="N1" s="6" t="s">
        <v>8</v>
      </c>
      <c r="O1" s="7"/>
      <c r="S1" s="6" t="s">
        <v>9</v>
      </c>
      <c r="T1" s="6" t="s">
        <v>10</v>
      </c>
      <c r="U1" s="6" t="s">
        <v>11</v>
      </c>
      <c r="V1" s="6" t="s">
        <v>12</v>
      </c>
      <c r="W1" s="8" t="s">
        <v>13</v>
      </c>
      <c r="X1" s="8" t="s">
        <v>14</v>
      </c>
      <c r="Y1" s="8" t="s">
        <v>15</v>
      </c>
      <c r="Z1" s="8" t="s">
        <v>16</v>
      </c>
    </row>
    <row r="2" ht="15.75" customHeight="1">
      <c r="A2" s="4" t="s">
        <v>17</v>
      </c>
      <c r="B2" s="2" t="s">
        <v>18</v>
      </c>
      <c r="C2" s="2" t="s">
        <v>19</v>
      </c>
      <c r="D2" s="2" t="s">
        <v>20</v>
      </c>
      <c r="E2" s="5"/>
      <c r="F2" s="5"/>
      <c r="H2" s="5"/>
      <c r="K2" s="4" t="str">
        <f>IFERROR(__xludf.DUMMYFUNCTION("GOOGLETRANSLATE(A2, ""es"", ""pt"")"),"BASQUETEBOL")</f>
        <v>BASQUETEBOL</v>
      </c>
      <c r="L2" s="1" t="s">
        <v>21</v>
      </c>
      <c r="M2" s="6" t="s">
        <v>22</v>
      </c>
      <c r="N2" s="6" t="s">
        <v>23</v>
      </c>
      <c r="O2" s="7"/>
      <c r="S2" s="7"/>
      <c r="T2" s="7"/>
      <c r="U2" s="7"/>
      <c r="V2" s="7"/>
    </row>
    <row r="3" ht="15.75" customHeight="1">
      <c r="A3" s="4" t="s">
        <v>24</v>
      </c>
      <c r="B3" s="2" t="s">
        <v>25</v>
      </c>
      <c r="C3" s="2" t="s">
        <v>26</v>
      </c>
      <c r="D3" s="2" t="s">
        <v>27</v>
      </c>
      <c r="E3" s="5"/>
      <c r="F3" s="5"/>
      <c r="H3" s="5"/>
      <c r="K3" s="1" t="s">
        <v>24</v>
      </c>
      <c r="L3" s="1" t="s">
        <v>28</v>
      </c>
      <c r="M3" s="6" t="s">
        <v>29</v>
      </c>
      <c r="N3" s="6" t="s">
        <v>30</v>
      </c>
      <c r="O3" s="7"/>
      <c r="S3" s="7"/>
      <c r="T3" s="7"/>
      <c r="U3" s="7"/>
      <c r="V3" s="7"/>
    </row>
    <row r="4" ht="15.75" customHeight="1">
      <c r="A4" s="4" t="s">
        <v>31</v>
      </c>
      <c r="B4" s="2" t="s">
        <v>32</v>
      </c>
      <c r="C4" s="2" t="s">
        <v>33</v>
      </c>
      <c r="D4" s="2" t="s">
        <v>34</v>
      </c>
      <c r="E4" s="5"/>
      <c r="F4" s="5"/>
      <c r="H4" s="5"/>
      <c r="K4" s="4" t="str">
        <f>IFERROR(__xludf.DUMMYFUNCTION("GOOGLETRANSLATE(A4, ""es"", ""pt"")"),"FÉNIX")</f>
        <v>FÉNIX</v>
      </c>
      <c r="L4" s="1" t="s">
        <v>35</v>
      </c>
      <c r="M4" s="6" t="s">
        <v>36</v>
      </c>
      <c r="N4" s="6" t="s">
        <v>37</v>
      </c>
      <c r="O4" s="7"/>
      <c r="S4" s="7"/>
      <c r="T4" s="7"/>
      <c r="U4" s="7"/>
      <c r="V4" s="7"/>
    </row>
    <row r="5" ht="15.75" customHeight="1">
      <c r="A5" s="9" t="s">
        <v>38</v>
      </c>
      <c r="B5" s="10" t="s">
        <v>39</v>
      </c>
      <c r="C5" s="10" t="s">
        <v>40</v>
      </c>
      <c r="D5" s="10" t="s">
        <v>41</v>
      </c>
      <c r="E5" s="11"/>
      <c r="F5" s="11"/>
      <c r="G5" s="12"/>
      <c r="H5" s="11"/>
      <c r="I5" s="12"/>
      <c r="J5" s="12"/>
      <c r="K5" s="13" t="s">
        <v>38</v>
      </c>
      <c r="L5" s="13" t="s">
        <v>42</v>
      </c>
      <c r="M5" s="14" t="s">
        <v>43</v>
      </c>
      <c r="N5" s="14" t="s">
        <v>44</v>
      </c>
      <c r="O5" s="15"/>
      <c r="P5" s="12"/>
      <c r="Q5" s="12"/>
      <c r="R5" s="12"/>
      <c r="S5" s="15"/>
      <c r="T5" s="15"/>
      <c r="U5" s="15"/>
      <c r="V5" s="15"/>
      <c r="W5" s="12"/>
      <c r="X5" s="12"/>
      <c r="Y5" s="12"/>
      <c r="Z5" s="12"/>
    </row>
    <row r="6" ht="15.75" customHeight="1">
      <c r="A6" s="9" t="s">
        <v>45</v>
      </c>
      <c r="B6" s="10" t="s">
        <v>46</v>
      </c>
      <c r="C6" s="10" t="s">
        <v>47</v>
      </c>
      <c r="D6" s="10" t="s">
        <v>48</v>
      </c>
      <c r="E6" s="11"/>
      <c r="F6" s="11"/>
      <c r="G6" s="12"/>
      <c r="H6" s="11"/>
      <c r="I6" s="12"/>
      <c r="J6" s="12"/>
      <c r="K6" s="12" t="str">
        <f>IFERROR(__xludf.DUMMYFUNCTION("GOOGLETRANSLATE(A6, ""es"", ""pt"")"),"KIWI")</f>
        <v>KIWI</v>
      </c>
      <c r="L6" s="13" t="s">
        <v>49</v>
      </c>
      <c r="M6" s="14" t="s">
        <v>50</v>
      </c>
      <c r="N6" s="14" t="s">
        <v>51</v>
      </c>
      <c r="O6" s="15"/>
      <c r="P6" s="12"/>
      <c r="Q6" s="12"/>
      <c r="R6" s="12"/>
      <c r="S6" s="15"/>
      <c r="T6" s="15"/>
      <c r="U6" s="15"/>
      <c r="V6" s="15"/>
      <c r="W6" s="12"/>
      <c r="X6" s="12"/>
      <c r="Y6" s="12"/>
      <c r="Z6" s="12"/>
    </row>
    <row r="7" ht="15.75" customHeight="1">
      <c r="A7" s="9" t="s">
        <v>52</v>
      </c>
      <c r="B7" s="10" t="s">
        <v>53</v>
      </c>
      <c r="C7" s="10" t="s">
        <v>54</v>
      </c>
      <c r="D7" s="10" t="s">
        <v>55</v>
      </c>
      <c r="E7" s="11"/>
      <c r="F7" s="11"/>
      <c r="G7" s="12"/>
      <c r="H7" s="11"/>
      <c r="I7" s="12"/>
      <c r="J7" s="12"/>
      <c r="K7" s="12" t="str">
        <f>IFERROR(__xludf.DUMMYFUNCTION("GOOGLETRANSLATE(A7, ""es"", ""pt"")"),"OLHO")</f>
        <v>OLHO</v>
      </c>
      <c r="L7" s="13" t="s">
        <v>56</v>
      </c>
      <c r="M7" s="14" t="s">
        <v>57</v>
      </c>
      <c r="N7" s="14" t="s">
        <v>58</v>
      </c>
      <c r="O7" s="15"/>
      <c r="P7" s="12"/>
      <c r="Q7" s="12"/>
      <c r="R7" s="12"/>
      <c r="S7" s="15"/>
      <c r="T7" s="15"/>
      <c r="U7" s="15"/>
      <c r="V7" s="15"/>
      <c r="W7" s="12"/>
      <c r="X7" s="12"/>
      <c r="Y7" s="12"/>
      <c r="Z7" s="12"/>
    </row>
    <row r="8" ht="15.75" customHeight="1">
      <c r="A8" s="12" t="s">
        <v>59</v>
      </c>
      <c r="B8" s="10" t="s">
        <v>60</v>
      </c>
      <c r="C8" s="10" t="s">
        <v>61</v>
      </c>
      <c r="D8" s="10" t="s">
        <v>62</v>
      </c>
      <c r="E8" s="11"/>
      <c r="F8" s="11"/>
      <c r="G8" s="12"/>
      <c r="H8" s="11"/>
      <c r="I8" s="12"/>
      <c r="J8" s="12"/>
      <c r="K8" s="12" t="str">
        <f>IFERROR(__xludf.DUMMYFUNCTION("GOOGLETRANSLATE(A8, ""es"", ""pt"")"),"ESPELHO")</f>
        <v>ESPELHO</v>
      </c>
      <c r="L8" s="13" t="s">
        <v>63</v>
      </c>
      <c r="M8" s="14" t="s">
        <v>64</v>
      </c>
      <c r="N8" s="14" t="s">
        <v>65</v>
      </c>
      <c r="O8" s="15"/>
      <c r="P8" s="12"/>
      <c r="Q8" s="12"/>
      <c r="R8" s="12"/>
      <c r="S8" s="15"/>
      <c r="T8" s="15"/>
      <c r="U8" s="15"/>
      <c r="V8" s="15"/>
      <c r="W8" s="12"/>
      <c r="X8" s="12"/>
      <c r="Y8" s="12"/>
      <c r="Z8" s="12"/>
    </row>
    <row r="9" ht="15.75" customHeight="1">
      <c r="A9" s="12" t="s">
        <v>66</v>
      </c>
      <c r="B9" s="10" t="s">
        <v>67</v>
      </c>
      <c r="C9" s="10" t="s">
        <v>68</v>
      </c>
      <c r="D9" s="10" t="s">
        <v>69</v>
      </c>
      <c r="E9" s="11"/>
      <c r="F9" s="11"/>
      <c r="G9" s="12"/>
      <c r="H9" s="11"/>
      <c r="I9" s="12"/>
      <c r="J9" s="12"/>
      <c r="K9" s="12" t="str">
        <f>IFERROR(__xludf.DUMMYFUNCTION("GOOGLETRANSLATE(A9, ""es"", ""pt"")"),"RELÓGIO")</f>
        <v>RELÓGIO</v>
      </c>
      <c r="L9" s="13" t="s">
        <v>70</v>
      </c>
      <c r="M9" s="14" t="s">
        <v>71</v>
      </c>
      <c r="N9" s="14" t="s">
        <v>72</v>
      </c>
      <c r="O9" s="15"/>
      <c r="P9" s="12"/>
      <c r="Q9" s="12"/>
      <c r="R9" s="12"/>
      <c r="S9" s="15"/>
      <c r="T9" s="15"/>
      <c r="U9" s="15"/>
      <c r="V9" s="15"/>
      <c r="W9" s="12"/>
      <c r="X9" s="12"/>
      <c r="Y9" s="12"/>
      <c r="Z9" s="12"/>
    </row>
    <row r="10" ht="15.75" customHeight="1">
      <c r="A10" s="9" t="s">
        <v>73</v>
      </c>
      <c r="B10" s="10" t="s">
        <v>74</v>
      </c>
      <c r="C10" s="10" t="s">
        <v>75</v>
      </c>
      <c r="D10" s="10" t="s">
        <v>76</v>
      </c>
      <c r="E10" s="11"/>
      <c r="F10" s="11"/>
      <c r="G10" s="12"/>
      <c r="H10" s="11"/>
      <c r="I10" s="12"/>
      <c r="J10" s="12"/>
      <c r="K10" s="12" t="str">
        <f>IFERROR(__xludf.DUMMYFUNCTION("GOOGLETRANSLATE(A10, ""es"", ""pt"")"),"RAPOSA")</f>
        <v>RAPOSA</v>
      </c>
      <c r="L10" s="13" t="s">
        <v>77</v>
      </c>
      <c r="M10" s="14" t="s">
        <v>78</v>
      </c>
      <c r="N10" s="14" t="s">
        <v>79</v>
      </c>
      <c r="O10" s="15"/>
      <c r="P10" s="12"/>
      <c r="Q10" s="12"/>
      <c r="R10" s="12"/>
      <c r="S10" s="15"/>
      <c r="T10" s="15"/>
      <c r="U10" s="15"/>
      <c r="V10" s="15"/>
      <c r="W10" s="12"/>
      <c r="X10" s="12"/>
      <c r="Y10" s="12"/>
      <c r="Z10" s="12"/>
    </row>
    <row r="11" ht="15.75" customHeight="1">
      <c r="A11" s="16" t="s">
        <v>80</v>
      </c>
      <c r="B11" s="2" t="s">
        <v>81</v>
      </c>
      <c r="C11" s="2" t="s">
        <v>82</v>
      </c>
      <c r="D11" s="2" t="s">
        <v>83</v>
      </c>
      <c r="E11" s="5"/>
      <c r="F11" s="5"/>
      <c r="H11" s="5"/>
      <c r="K11" s="4" t="str">
        <f>IFERROR(__xludf.DUMMYFUNCTION("GOOGLETRANSLATE(A11, ""es"", ""pt"")"),"PULSEIRA")</f>
        <v>PULSEIRA</v>
      </c>
      <c r="L11" s="1" t="s">
        <v>84</v>
      </c>
      <c r="M11" s="6" t="s">
        <v>85</v>
      </c>
      <c r="N11" s="6" t="s">
        <v>86</v>
      </c>
      <c r="O11" s="7"/>
      <c r="S11" s="7"/>
      <c r="T11" s="7"/>
      <c r="U11" s="7"/>
      <c r="V11" s="7"/>
    </row>
    <row r="12" ht="15.75" customHeight="1">
      <c r="A12" s="12" t="s">
        <v>87</v>
      </c>
      <c r="B12" s="10" t="s">
        <v>88</v>
      </c>
      <c r="C12" s="10" t="s">
        <v>89</v>
      </c>
      <c r="D12" s="10" t="s">
        <v>90</v>
      </c>
      <c r="E12" s="11"/>
      <c r="F12" s="11"/>
      <c r="G12" s="12"/>
      <c r="H12" s="11"/>
      <c r="I12" s="12"/>
      <c r="J12" s="12"/>
      <c r="K12" s="12" t="str">
        <f>IFERROR(__xludf.DUMMYFUNCTION("GOOGLETRANSLATE(A12, ""es"", ""pt"")"),"LIVRO")</f>
        <v>LIVRO</v>
      </c>
      <c r="L12" s="13" t="s">
        <v>91</v>
      </c>
      <c r="M12" s="14" t="s">
        <v>92</v>
      </c>
      <c r="N12" s="14" t="s">
        <v>93</v>
      </c>
      <c r="O12" s="15"/>
      <c r="P12" s="12"/>
      <c r="Q12" s="12"/>
      <c r="R12" s="12"/>
      <c r="S12" s="15"/>
      <c r="T12" s="15"/>
      <c r="U12" s="15"/>
      <c r="V12" s="15"/>
      <c r="W12" s="12"/>
      <c r="X12" s="12"/>
      <c r="Y12" s="12"/>
      <c r="Z12" s="12"/>
    </row>
    <row r="13" ht="15.75" customHeight="1">
      <c r="A13" s="12" t="s">
        <v>94</v>
      </c>
      <c r="B13" s="10" t="s">
        <v>95</v>
      </c>
      <c r="C13" s="10" t="s">
        <v>96</v>
      </c>
      <c r="D13" s="10" t="s">
        <v>97</v>
      </c>
      <c r="E13" s="11"/>
      <c r="F13" s="11"/>
      <c r="G13" s="12"/>
      <c r="H13" s="11"/>
      <c r="I13" s="12"/>
      <c r="J13" s="12"/>
      <c r="K13" s="12" t="str">
        <f>IFERROR(__xludf.DUMMYFUNCTION("GOOGLETRANSLATE(A13, ""es"", ""pt"")"),"CADEIRA")</f>
        <v>CADEIRA</v>
      </c>
      <c r="L13" s="13" t="s">
        <v>98</v>
      </c>
      <c r="M13" s="14" t="s">
        <v>99</v>
      </c>
      <c r="N13" s="14" t="s">
        <v>100</v>
      </c>
      <c r="O13" s="15"/>
      <c r="P13" s="12"/>
      <c r="Q13" s="12"/>
      <c r="R13" s="12"/>
      <c r="S13" s="15"/>
      <c r="T13" s="15"/>
      <c r="U13" s="15"/>
      <c r="V13" s="15"/>
      <c r="W13" s="12"/>
      <c r="X13" s="12"/>
      <c r="Y13" s="12"/>
      <c r="Z13" s="12"/>
    </row>
    <row r="14" ht="15.75" customHeight="1">
      <c r="A14" s="12" t="s">
        <v>101</v>
      </c>
      <c r="B14" s="10" t="s">
        <v>102</v>
      </c>
      <c r="C14" s="10" t="s">
        <v>103</v>
      </c>
      <c r="D14" s="10" t="s">
        <v>104</v>
      </c>
      <c r="E14" s="11"/>
      <c r="F14" s="11"/>
      <c r="G14" s="17"/>
      <c r="H14" s="11"/>
      <c r="I14" s="17"/>
      <c r="J14" s="17"/>
      <c r="K14" s="12" t="str">
        <f>IFERROR(__xludf.DUMMYFUNCTION("GOOGLETRANSLATE(A14, ""es"", ""pt"")"),"RÁDIO")</f>
        <v>RÁDIO</v>
      </c>
      <c r="L14" s="13" t="s">
        <v>105</v>
      </c>
      <c r="M14" s="14" t="s">
        <v>106</v>
      </c>
      <c r="N14" s="14" t="s">
        <v>107</v>
      </c>
      <c r="O14" s="15"/>
      <c r="P14" s="17"/>
      <c r="Q14" s="17"/>
      <c r="R14" s="17"/>
      <c r="S14" s="15"/>
      <c r="T14" s="15"/>
      <c r="U14" s="15"/>
      <c r="V14" s="15"/>
      <c r="W14" s="17"/>
      <c r="X14" s="17"/>
      <c r="Y14" s="17"/>
      <c r="Z14" s="17"/>
    </row>
    <row r="15" ht="15.75" customHeight="1">
      <c r="A15" s="12" t="s">
        <v>108</v>
      </c>
      <c r="B15" s="10" t="s">
        <v>109</v>
      </c>
      <c r="C15" s="10" t="s">
        <v>110</v>
      </c>
      <c r="D15" s="10" t="s">
        <v>111</v>
      </c>
      <c r="E15" s="11"/>
      <c r="F15" s="11"/>
      <c r="G15" s="17"/>
      <c r="H15" s="11"/>
      <c r="I15" s="17"/>
      <c r="J15" s="17"/>
      <c r="K15" s="12" t="str">
        <f>IFERROR(__xludf.DUMMYFUNCTION("GOOGLETRANSLATE(A15, ""es"", ""pt"")"),"CAMA")</f>
        <v>CAMA</v>
      </c>
      <c r="L15" s="13" t="s">
        <v>112</v>
      </c>
      <c r="M15" s="14" t="s">
        <v>113</v>
      </c>
      <c r="N15" s="14" t="s">
        <v>114</v>
      </c>
      <c r="O15" s="15"/>
      <c r="P15" s="17"/>
      <c r="Q15" s="17"/>
      <c r="R15" s="17"/>
      <c r="S15" s="15"/>
      <c r="T15" s="15"/>
      <c r="U15" s="15"/>
      <c r="V15" s="15"/>
      <c r="W15" s="17"/>
      <c r="X15" s="17"/>
      <c r="Y15" s="17"/>
      <c r="Z15" s="17"/>
    </row>
    <row r="16" ht="15.75" customHeight="1">
      <c r="A16" s="12" t="s">
        <v>115</v>
      </c>
      <c r="B16" s="10" t="s">
        <v>116</v>
      </c>
      <c r="C16" s="10" t="s">
        <v>117</v>
      </c>
      <c r="D16" s="10" t="s">
        <v>118</v>
      </c>
      <c r="E16" s="11"/>
      <c r="F16" s="11"/>
      <c r="G16" s="17"/>
      <c r="H16" s="11"/>
      <c r="I16" s="17"/>
      <c r="J16" s="17"/>
      <c r="K16" s="12" t="str">
        <f>IFERROR(__xludf.DUMMYFUNCTION("GOOGLETRANSLATE(A16, ""es"", ""pt"")"),"CACHORRO")</f>
        <v>CACHORRO</v>
      </c>
      <c r="L16" s="13" t="s">
        <v>119</v>
      </c>
      <c r="M16" s="14" t="s">
        <v>120</v>
      </c>
      <c r="N16" s="14" t="s">
        <v>121</v>
      </c>
      <c r="O16" s="15"/>
      <c r="P16" s="17"/>
      <c r="Q16" s="17"/>
      <c r="R16" s="17"/>
      <c r="S16" s="15"/>
      <c r="T16" s="15"/>
      <c r="U16" s="15"/>
      <c r="V16" s="15"/>
      <c r="W16" s="17"/>
      <c r="X16" s="17"/>
      <c r="Y16" s="17"/>
      <c r="Z16" s="17"/>
    </row>
    <row r="17" ht="15.75" customHeight="1">
      <c r="A17" s="12" t="s">
        <v>122</v>
      </c>
      <c r="B17" s="10" t="s">
        <v>123</v>
      </c>
      <c r="C17" s="10" t="s">
        <v>124</v>
      </c>
      <c r="D17" s="10" t="s">
        <v>125</v>
      </c>
      <c r="E17" s="11"/>
      <c r="F17" s="11"/>
      <c r="G17" s="17"/>
      <c r="H17" s="11"/>
      <c r="I17" s="17"/>
      <c r="J17" s="17"/>
      <c r="K17" s="12" t="str">
        <f>IFERROR(__xludf.DUMMYFUNCTION("GOOGLETRANSLATE(A17, ""es"", ""pt"")"),"HAMBURGER")</f>
        <v>HAMBURGER</v>
      </c>
      <c r="L17" s="13" t="s">
        <v>126</v>
      </c>
      <c r="M17" s="14" t="s">
        <v>127</v>
      </c>
      <c r="N17" s="14" t="s">
        <v>128</v>
      </c>
      <c r="O17" s="15"/>
      <c r="P17" s="17"/>
      <c r="Q17" s="17"/>
      <c r="R17" s="17"/>
      <c r="S17" s="15"/>
      <c r="T17" s="15"/>
      <c r="U17" s="15"/>
      <c r="V17" s="15"/>
      <c r="W17" s="17"/>
      <c r="X17" s="17"/>
      <c r="Y17" s="17"/>
      <c r="Z17" s="17"/>
    </row>
    <row r="18" ht="15.75" customHeight="1">
      <c r="A18" s="4" t="s">
        <v>129</v>
      </c>
      <c r="B18" s="2" t="s">
        <v>46</v>
      </c>
      <c r="C18" s="2" t="s">
        <v>130</v>
      </c>
      <c r="D18" s="2" t="s">
        <v>131</v>
      </c>
      <c r="E18" s="5"/>
      <c r="F18" s="5"/>
      <c r="H18" s="5"/>
      <c r="K18" s="4" t="str">
        <f>IFERROR(__xludf.DUMMYFUNCTION("GOOGLETRANSLATE(A18, ""es"", ""pt"")"),"ABACATE")</f>
        <v>ABACATE</v>
      </c>
      <c r="L18" s="1" t="s">
        <v>49</v>
      </c>
      <c r="M18" s="6" t="s">
        <v>132</v>
      </c>
      <c r="N18" s="6" t="s">
        <v>133</v>
      </c>
      <c r="O18" s="7"/>
      <c r="S18" s="7"/>
      <c r="T18" s="7"/>
      <c r="U18" s="7"/>
      <c r="V18" s="7"/>
    </row>
    <row r="19" ht="15.75" customHeight="1">
      <c r="A19" s="4" t="s">
        <v>134</v>
      </c>
      <c r="B19" s="2" t="s">
        <v>135</v>
      </c>
      <c r="C19" s="2" t="s">
        <v>136</v>
      </c>
      <c r="D19" s="2" t="s">
        <v>137</v>
      </c>
      <c r="E19" s="5"/>
      <c r="F19" s="5"/>
      <c r="H19" s="5"/>
      <c r="K19" s="4" t="str">
        <f>IFERROR(__xludf.DUMMYFUNCTION("GOOGLETRANSLATE(A19, ""es"", ""pt"")"),"AZUL")</f>
        <v>AZUL</v>
      </c>
      <c r="L19" s="1" t="s">
        <v>138</v>
      </c>
      <c r="M19" s="6" t="s">
        <v>139</v>
      </c>
      <c r="N19" s="6" t="s">
        <v>140</v>
      </c>
      <c r="O19" s="7"/>
      <c r="S19" s="7"/>
      <c r="T19" s="7"/>
      <c r="U19" s="7"/>
      <c r="V19" s="7"/>
    </row>
    <row r="20" ht="15.75" customHeight="1">
      <c r="A20" s="4" t="s">
        <v>141</v>
      </c>
      <c r="B20" s="2" t="s">
        <v>142</v>
      </c>
      <c r="C20" s="2" t="s">
        <v>143</v>
      </c>
      <c r="D20" s="2" t="s">
        <v>144</v>
      </c>
      <c r="E20" s="5"/>
      <c r="F20" s="5"/>
      <c r="H20" s="5"/>
      <c r="K20" s="4" t="str">
        <f>IFERROR(__xludf.DUMMYFUNCTION("GOOGLETRANSLATE(A20, ""es"", ""pt"")"),"ESPADA")</f>
        <v>ESPADA</v>
      </c>
      <c r="L20" s="1" t="s">
        <v>145</v>
      </c>
      <c r="M20" s="6" t="s">
        <v>146</v>
      </c>
      <c r="N20" s="6" t="s">
        <v>147</v>
      </c>
      <c r="O20" s="7"/>
      <c r="S20" s="7"/>
      <c r="T20" s="7"/>
      <c r="U20" s="7"/>
      <c r="V20" s="7"/>
    </row>
    <row r="21" ht="15.75" customHeight="1">
      <c r="A21" s="4" t="s">
        <v>148</v>
      </c>
      <c r="B21" s="2" t="s">
        <v>149</v>
      </c>
      <c r="C21" s="2" t="s">
        <v>150</v>
      </c>
      <c r="D21" s="2" t="s">
        <v>151</v>
      </c>
      <c r="E21" s="5"/>
      <c r="F21" s="5"/>
      <c r="H21" s="5"/>
      <c r="K21" s="4" t="str">
        <f>IFERROR(__xludf.DUMMYFUNCTION("GOOGLETRANSLATE(A21, ""es"", ""pt"")"),"DRAGÃO")</f>
        <v>DRAGÃO</v>
      </c>
      <c r="L21" s="1" t="s">
        <v>152</v>
      </c>
      <c r="M21" s="6" t="s">
        <v>153</v>
      </c>
      <c r="N21" s="6" t="s">
        <v>154</v>
      </c>
      <c r="O21" s="7"/>
      <c r="S21" s="7"/>
      <c r="T21" s="7"/>
      <c r="U21" s="7"/>
      <c r="V21" s="7"/>
    </row>
    <row r="22" ht="15.75" customHeight="1">
      <c r="A22" s="1" t="s">
        <v>155</v>
      </c>
      <c r="B22" s="2" t="s">
        <v>156</v>
      </c>
      <c r="C22" s="2" t="s">
        <v>157</v>
      </c>
      <c r="D22" s="2" t="s">
        <v>158</v>
      </c>
      <c r="E22" s="5"/>
      <c r="F22" s="5"/>
      <c r="H22" s="5"/>
      <c r="K22" s="4" t="str">
        <f>IFERROR(__xludf.DUMMYFUNCTION("GOOGLETRANSLATE(A22, ""es"", ""pt"")"),"LÂMPADA")</f>
        <v>LÂMPADA</v>
      </c>
      <c r="L22" s="1" t="s">
        <v>159</v>
      </c>
      <c r="M22" s="6" t="s">
        <v>160</v>
      </c>
      <c r="N22" s="6" t="s">
        <v>161</v>
      </c>
      <c r="O22" s="7"/>
      <c r="S22" s="7"/>
      <c r="T22" s="7"/>
      <c r="U22" s="7"/>
      <c r="V22" s="7"/>
    </row>
    <row r="23" ht="15.75" customHeight="1">
      <c r="A23" s="4" t="s">
        <v>162</v>
      </c>
      <c r="B23" s="2" t="s">
        <v>163</v>
      </c>
      <c r="C23" s="2" t="s">
        <v>164</v>
      </c>
      <c r="D23" s="2" t="s">
        <v>165</v>
      </c>
      <c r="E23" s="5"/>
      <c r="F23" s="5"/>
      <c r="H23" s="5"/>
      <c r="K23" s="4" t="str">
        <f>IFERROR(__xludf.DUMMYFUNCTION("GOOGLETRANSLATE(A23, ""es"", ""pt"")"),"Fragrância")</f>
        <v>Fragrância</v>
      </c>
      <c r="L23" s="1" t="s">
        <v>166</v>
      </c>
      <c r="M23" s="6" t="s">
        <v>167</v>
      </c>
      <c r="N23" s="6" t="s">
        <v>168</v>
      </c>
      <c r="O23" s="7"/>
      <c r="S23" s="7"/>
      <c r="T23" s="7"/>
      <c r="U23" s="7"/>
      <c r="V23" s="7"/>
    </row>
    <row r="24" ht="15.75" customHeight="1">
      <c r="A24" s="4" t="s">
        <v>169</v>
      </c>
      <c r="B24" s="2" t="s">
        <v>170</v>
      </c>
      <c r="C24" s="2" t="s">
        <v>171</v>
      </c>
      <c r="D24" s="2" t="s">
        <v>172</v>
      </c>
      <c r="E24" s="5"/>
      <c r="F24" s="5"/>
      <c r="H24" s="5"/>
      <c r="K24" s="4" t="str">
        <f>IFERROR(__xludf.DUMMYFUNCTION("GOOGLETRANSLATE(A24, ""es"", ""pt"")"),"Calça")</f>
        <v>Calça</v>
      </c>
      <c r="L24" s="1" t="s">
        <v>173</v>
      </c>
      <c r="M24" s="6" t="s">
        <v>174</v>
      </c>
      <c r="N24" s="6" t="s">
        <v>175</v>
      </c>
      <c r="O24" s="7"/>
      <c r="S24" s="7"/>
      <c r="T24" s="7"/>
      <c r="U24" s="7"/>
      <c r="V24" s="7"/>
    </row>
    <row r="25" ht="15.75" customHeight="1">
      <c r="A25" s="4" t="s">
        <v>176</v>
      </c>
      <c r="B25" s="2" t="s">
        <v>177</v>
      </c>
      <c r="C25" s="2" t="s">
        <v>178</v>
      </c>
      <c r="D25" s="2" t="s">
        <v>179</v>
      </c>
      <c r="E25" s="5"/>
      <c r="F25" s="5"/>
      <c r="H25" s="5"/>
      <c r="K25" s="4" t="str">
        <f>IFERROR(__xludf.DUMMYFUNCTION("GOOGLETRANSLATE(A25, ""es"", ""pt"")"),"Pombo")</f>
        <v>Pombo</v>
      </c>
      <c r="L25" s="1" t="s">
        <v>180</v>
      </c>
      <c r="M25" s="6" t="s">
        <v>181</v>
      </c>
      <c r="N25" s="6" t="s">
        <v>182</v>
      </c>
      <c r="O25" s="7"/>
      <c r="S25" s="7"/>
      <c r="T25" s="7"/>
      <c r="U25" s="7"/>
      <c r="V25" s="7"/>
    </row>
    <row r="26" ht="15.75" customHeight="1">
      <c r="A26" s="4" t="s">
        <v>183</v>
      </c>
      <c r="B26" s="2" t="s">
        <v>184</v>
      </c>
      <c r="C26" s="2" t="s">
        <v>185</v>
      </c>
      <c r="D26" s="2" t="s">
        <v>186</v>
      </c>
      <c r="E26" s="5"/>
      <c r="F26" s="5"/>
      <c r="H26" s="5"/>
      <c r="K26" s="4" t="str">
        <f>IFERROR(__xludf.DUMMYFUNCTION("GOOGLETRANSLATE(A26, ""es"", ""pt"")"),"Seta")</f>
        <v>Seta</v>
      </c>
      <c r="L26" s="1" t="s">
        <v>187</v>
      </c>
      <c r="M26" s="6" t="s">
        <v>188</v>
      </c>
      <c r="N26" s="6" t="s">
        <v>189</v>
      </c>
      <c r="O26" s="7"/>
      <c r="S26" s="7"/>
      <c r="T26" s="7"/>
      <c r="U26" s="7"/>
      <c r="V26" s="7"/>
    </row>
    <row r="27" ht="15.75" customHeight="1">
      <c r="A27" s="4" t="s">
        <v>190</v>
      </c>
      <c r="B27" s="2" t="s">
        <v>191</v>
      </c>
      <c r="C27" s="2" t="s">
        <v>192</v>
      </c>
      <c r="D27" s="2" t="s">
        <v>193</v>
      </c>
      <c r="E27" s="5"/>
      <c r="F27" s="5"/>
      <c r="H27" s="5"/>
      <c r="K27" s="4" t="str">
        <f>IFERROR(__xludf.DUMMYFUNCTION("GOOGLETRANSLATE(A27, ""es"", ""pt"")"),"Água")</f>
        <v>Água</v>
      </c>
      <c r="L27" s="1" t="s">
        <v>194</v>
      </c>
      <c r="M27" s="6" t="s">
        <v>195</v>
      </c>
      <c r="N27" s="6" t="s">
        <v>196</v>
      </c>
      <c r="O27" s="7"/>
      <c r="S27" s="7"/>
      <c r="T27" s="7"/>
      <c r="U27" s="7"/>
      <c r="V27" s="7"/>
    </row>
    <row r="28" ht="15.75" customHeight="1">
      <c r="A28" s="4" t="s">
        <v>197</v>
      </c>
      <c r="B28" s="2" t="s">
        <v>198</v>
      </c>
      <c r="C28" s="2" t="s">
        <v>199</v>
      </c>
      <c r="D28" s="2" t="s">
        <v>200</v>
      </c>
      <c r="E28" s="5"/>
      <c r="F28" s="5"/>
      <c r="H28" s="5"/>
      <c r="K28" s="4" t="str">
        <f>IFERROR(__xludf.DUMMYFUNCTION("GOOGLETRANSLATE(A28, ""es"", ""pt"")"),"Estudos")</f>
        <v>Estudos</v>
      </c>
      <c r="L28" s="1" t="s">
        <v>201</v>
      </c>
      <c r="M28" s="6" t="s">
        <v>202</v>
      </c>
      <c r="N28" s="6" t="s">
        <v>203</v>
      </c>
      <c r="O28" s="7"/>
      <c r="S28" s="7"/>
      <c r="T28" s="7"/>
      <c r="U28" s="7"/>
      <c r="V28" s="7"/>
    </row>
    <row r="29" ht="15.75" customHeight="1">
      <c r="A29" s="4" t="s">
        <v>204</v>
      </c>
      <c r="B29" s="2" t="s">
        <v>205</v>
      </c>
      <c r="C29" s="2" t="s">
        <v>206</v>
      </c>
      <c r="D29" s="2" t="s">
        <v>207</v>
      </c>
      <c r="E29" s="5"/>
      <c r="F29" s="5"/>
      <c r="H29" s="5"/>
      <c r="K29" s="4" t="str">
        <f>IFERROR(__xludf.DUMMYFUNCTION("GOOGLETRANSLATE(A29, ""es"", ""pt"")"),"Abóbora")</f>
        <v>Abóbora</v>
      </c>
      <c r="L29" s="1" t="s">
        <v>208</v>
      </c>
      <c r="M29" s="6" t="s">
        <v>209</v>
      </c>
      <c r="N29" s="6" t="s">
        <v>210</v>
      </c>
      <c r="O29" s="7"/>
      <c r="S29" s="7"/>
      <c r="T29" s="7"/>
      <c r="U29" s="7"/>
      <c r="V29" s="7"/>
    </row>
    <row r="30" ht="15.75" customHeight="1">
      <c r="A30" s="4" t="s">
        <v>211</v>
      </c>
      <c r="B30" s="2" t="s">
        <v>212</v>
      </c>
      <c r="C30" s="2" t="s">
        <v>213</v>
      </c>
      <c r="D30" s="2" t="s">
        <v>214</v>
      </c>
      <c r="E30" s="5"/>
      <c r="F30" s="5"/>
      <c r="H30" s="5"/>
      <c r="K30" s="4" t="str">
        <f>IFERROR(__xludf.DUMMYFUNCTION("GOOGLETRANSLATE(A30, ""es"", ""pt"")"),"diretório")</f>
        <v>diretório</v>
      </c>
      <c r="L30" s="1" t="s">
        <v>215</v>
      </c>
      <c r="M30" s="6" t="s">
        <v>216</v>
      </c>
      <c r="N30" s="6" t="s">
        <v>217</v>
      </c>
      <c r="O30" s="7"/>
      <c r="S30" s="7"/>
      <c r="T30" s="7"/>
      <c r="U30" s="7"/>
      <c r="V30" s="7"/>
    </row>
    <row r="31" ht="15.75" customHeight="1">
      <c r="A31" s="4" t="s">
        <v>218</v>
      </c>
      <c r="B31" s="2" t="s">
        <v>219</v>
      </c>
      <c r="C31" s="2" t="s">
        <v>220</v>
      </c>
      <c r="D31" s="2" t="s">
        <v>221</v>
      </c>
      <c r="E31" s="5"/>
      <c r="F31" s="5"/>
      <c r="H31" s="5"/>
      <c r="K31" s="1" t="s">
        <v>218</v>
      </c>
      <c r="L31" s="1" t="s">
        <v>222</v>
      </c>
      <c r="M31" s="6" t="s">
        <v>223</v>
      </c>
      <c r="N31" s="6" t="s">
        <v>224</v>
      </c>
      <c r="O31" s="7"/>
      <c r="S31" s="7"/>
      <c r="T31" s="7"/>
      <c r="U31" s="7"/>
      <c r="V31" s="7"/>
    </row>
    <row r="32" ht="15.75" customHeight="1">
      <c r="A32" s="4" t="s">
        <v>225</v>
      </c>
      <c r="B32" s="2" t="s">
        <v>226</v>
      </c>
      <c r="C32" s="2" t="s">
        <v>227</v>
      </c>
      <c r="D32" s="2" t="s">
        <v>228</v>
      </c>
      <c r="E32" s="5"/>
      <c r="F32" s="5"/>
      <c r="H32" s="5"/>
      <c r="K32" s="1" t="s">
        <v>229</v>
      </c>
      <c r="L32" s="1" t="s">
        <v>230</v>
      </c>
      <c r="M32" s="6" t="s">
        <v>231</v>
      </c>
      <c r="N32" s="6" t="s">
        <v>232</v>
      </c>
      <c r="O32" s="7"/>
      <c r="S32" s="7"/>
      <c r="T32" s="7"/>
      <c r="U32" s="7"/>
      <c r="V32" s="7"/>
    </row>
    <row r="33" ht="15.75" customHeight="1">
      <c r="A33" s="4" t="s">
        <v>233</v>
      </c>
      <c r="B33" s="2" t="s">
        <v>234</v>
      </c>
      <c r="C33" s="2" t="s">
        <v>235</v>
      </c>
      <c r="D33" s="2" t="s">
        <v>236</v>
      </c>
      <c r="E33" s="5"/>
      <c r="F33" s="5"/>
      <c r="H33" s="5"/>
      <c r="K33" s="4" t="str">
        <f>IFERROR(__xludf.DUMMYFUNCTION("GOOGLETRANSLATE(A33, ""es"", ""pt"")"),"Ferro")</f>
        <v>Ferro</v>
      </c>
      <c r="L33" s="1" t="s">
        <v>237</v>
      </c>
      <c r="M33" s="6" t="s">
        <v>238</v>
      </c>
      <c r="N33" s="6" t="s">
        <v>239</v>
      </c>
      <c r="O33" s="7"/>
      <c r="S33" s="7"/>
      <c r="T33" s="7"/>
      <c r="U33" s="7"/>
      <c r="V33" s="7"/>
    </row>
    <row r="34" ht="15.75" customHeight="1">
      <c r="A34" s="4" t="s">
        <v>240</v>
      </c>
      <c r="B34" s="2" t="s">
        <v>241</v>
      </c>
      <c r="C34" s="2" t="s">
        <v>242</v>
      </c>
      <c r="D34" s="2" t="s">
        <v>243</v>
      </c>
      <c r="E34" s="5"/>
      <c r="F34" s="5"/>
      <c r="H34" s="5"/>
      <c r="K34" s="4" t="str">
        <f>IFERROR(__xludf.DUMMYFUNCTION("GOOGLETRANSLATE(A34, ""es"", ""pt"")"),"Salmão")</f>
        <v>Salmão</v>
      </c>
      <c r="L34" s="1" t="s">
        <v>244</v>
      </c>
      <c r="M34" s="6" t="s">
        <v>245</v>
      </c>
      <c r="N34" s="6" t="s">
        <v>246</v>
      </c>
      <c r="O34" s="7"/>
      <c r="S34" s="7"/>
      <c r="T34" s="7"/>
      <c r="U34" s="7"/>
      <c r="V34" s="7"/>
    </row>
    <row r="35" ht="15.75" customHeight="1">
      <c r="A35" s="4" t="s">
        <v>247</v>
      </c>
      <c r="B35" s="2" t="s">
        <v>123</v>
      </c>
      <c r="C35" s="2" t="s">
        <v>248</v>
      </c>
      <c r="D35" s="2" t="s">
        <v>249</v>
      </c>
      <c r="E35" s="5"/>
      <c r="F35" s="5"/>
      <c r="H35" s="5"/>
      <c r="K35" s="4" t="str">
        <f>IFERROR(__xludf.DUMMYFUNCTION("GOOGLETRANSLATE(A35, ""es"", ""pt"")"),"Pão")</f>
        <v>Pão</v>
      </c>
      <c r="L35" s="1" t="s">
        <v>250</v>
      </c>
      <c r="M35" s="6" t="s">
        <v>251</v>
      </c>
      <c r="N35" s="6" t="s">
        <v>252</v>
      </c>
      <c r="O35" s="7"/>
      <c r="S35" s="7"/>
      <c r="T35" s="7"/>
      <c r="U35" s="7"/>
      <c r="V35" s="7"/>
    </row>
    <row r="36" ht="15.75" customHeight="1">
      <c r="A36" s="4" t="s">
        <v>253</v>
      </c>
      <c r="B36" s="2" t="s">
        <v>46</v>
      </c>
      <c r="C36" s="2" t="s">
        <v>254</v>
      </c>
      <c r="D36" s="2" t="s">
        <v>255</v>
      </c>
      <c r="E36" s="5"/>
      <c r="F36" s="5"/>
      <c r="H36" s="5"/>
      <c r="K36" s="4" t="str">
        <f>IFERROR(__xludf.DUMMYFUNCTION("GOOGLETRANSLATE(A36, ""es"", ""pt"")"),"Maçã")</f>
        <v>Maçã</v>
      </c>
      <c r="L36" s="1" t="s">
        <v>49</v>
      </c>
      <c r="M36" s="6" t="s">
        <v>256</v>
      </c>
      <c r="N36" s="6" t="s">
        <v>257</v>
      </c>
      <c r="O36" s="7"/>
      <c r="S36" s="7"/>
      <c r="T36" s="7"/>
      <c r="U36" s="7"/>
      <c r="V36" s="7"/>
    </row>
    <row r="37" ht="15.75" customHeight="1">
      <c r="A37" s="4" t="s">
        <v>258</v>
      </c>
      <c r="B37" s="2" t="s">
        <v>259</v>
      </c>
      <c r="C37" s="2" t="s">
        <v>260</v>
      </c>
      <c r="D37" s="18" t="s">
        <v>261</v>
      </c>
      <c r="E37" s="5"/>
      <c r="F37" s="5"/>
      <c r="H37" s="5"/>
      <c r="K37" s="4" t="str">
        <f>IFERROR(__xludf.DUMMYFUNCTION("GOOGLETRANSLATE(A37, ""es"", ""pt"")"),"Pena")</f>
        <v>Pena</v>
      </c>
      <c r="L37" s="1" t="s">
        <v>262</v>
      </c>
      <c r="M37" s="6" t="s">
        <v>263</v>
      </c>
      <c r="N37" s="6" t="s">
        <v>264</v>
      </c>
      <c r="O37" s="7"/>
      <c r="S37" s="7"/>
      <c r="T37" s="7"/>
      <c r="U37" s="7"/>
      <c r="V37" s="7"/>
    </row>
    <row r="38" ht="15.75" customHeight="1">
      <c r="A38" s="4" t="s">
        <v>265</v>
      </c>
      <c r="B38" s="2" t="s">
        <v>88</v>
      </c>
      <c r="C38" s="2" t="s">
        <v>266</v>
      </c>
      <c r="D38" s="2" t="s">
        <v>267</v>
      </c>
      <c r="E38" s="5"/>
      <c r="F38" s="5"/>
      <c r="H38" s="5"/>
      <c r="K38" s="4" t="str">
        <f>IFERROR(__xludf.DUMMYFUNCTION("GOOGLETRANSLATE(A38, ""es"", ""pt"")"),"Tênis")</f>
        <v>Tênis</v>
      </c>
      <c r="L38" s="1" t="s">
        <v>91</v>
      </c>
      <c r="M38" s="6" t="s">
        <v>268</v>
      </c>
      <c r="N38" s="6" t="s">
        <v>269</v>
      </c>
      <c r="O38" s="7"/>
      <c r="S38" s="7"/>
      <c r="T38" s="7"/>
      <c r="U38" s="7"/>
      <c r="V38" s="7"/>
    </row>
    <row r="39" ht="15.75" customHeight="1">
      <c r="A39" s="4" t="s">
        <v>270</v>
      </c>
      <c r="B39" s="2" t="s">
        <v>271</v>
      </c>
      <c r="C39" s="2" t="s">
        <v>272</v>
      </c>
      <c r="D39" s="2" t="s">
        <v>273</v>
      </c>
      <c r="E39" s="5"/>
      <c r="F39" s="5"/>
      <c r="H39" s="5"/>
      <c r="K39" s="4" t="str">
        <f>IFERROR(__xludf.DUMMYFUNCTION("GOOGLETRANSLATE(A39, ""es"", ""pt"")"),"Piano")</f>
        <v>Piano</v>
      </c>
      <c r="L39" s="1" t="s">
        <v>274</v>
      </c>
      <c r="M39" s="6" t="s">
        <v>275</v>
      </c>
      <c r="N39" s="6" t="s">
        <v>276</v>
      </c>
      <c r="O39" s="7"/>
      <c r="S39" s="7"/>
      <c r="T39" s="7"/>
      <c r="U39" s="7"/>
      <c r="V39" s="7"/>
    </row>
    <row r="40" ht="15.75" customHeight="1">
      <c r="A40" s="4" t="s">
        <v>277</v>
      </c>
      <c r="B40" s="2" t="s">
        <v>278</v>
      </c>
      <c r="C40" s="2" t="s">
        <v>279</v>
      </c>
      <c r="D40" s="2" t="s">
        <v>280</v>
      </c>
      <c r="E40" s="5"/>
      <c r="F40" s="5"/>
      <c r="H40" s="5"/>
      <c r="K40" s="4" t="str">
        <f>IFERROR(__xludf.DUMMYFUNCTION("GOOGLETRANSLATE(A40, ""es"", ""pt"")"),"Madeira")</f>
        <v>Madeira</v>
      </c>
      <c r="L40" s="1" t="s">
        <v>281</v>
      </c>
      <c r="M40" s="6" t="s">
        <v>282</v>
      </c>
      <c r="N40" s="6" t="s">
        <v>283</v>
      </c>
      <c r="O40" s="7"/>
      <c r="S40" s="7"/>
      <c r="T40" s="7"/>
      <c r="U40" s="7"/>
      <c r="V40" s="7"/>
    </row>
    <row r="41" ht="15.75" customHeight="1">
      <c r="A41" s="4" t="s">
        <v>284</v>
      </c>
      <c r="B41" s="2" t="s">
        <v>285</v>
      </c>
      <c r="C41" s="2" t="s">
        <v>286</v>
      </c>
      <c r="D41" s="2" t="s">
        <v>287</v>
      </c>
      <c r="E41" s="5"/>
      <c r="F41" s="5"/>
      <c r="H41" s="5"/>
      <c r="K41" s="4" t="str">
        <f>IFERROR(__xludf.DUMMYFUNCTION("GOOGLETRANSLATE(A41, ""es"", ""pt"")"),"Computador")</f>
        <v>Computador</v>
      </c>
      <c r="L41" s="1" t="s">
        <v>288</v>
      </c>
      <c r="M41" s="6" t="s">
        <v>289</v>
      </c>
      <c r="N41" s="6" t="s">
        <v>290</v>
      </c>
      <c r="O41" s="7"/>
      <c r="S41" s="7"/>
      <c r="T41" s="7"/>
      <c r="U41" s="7"/>
      <c r="V41" s="7"/>
    </row>
    <row r="42" ht="15.75" customHeight="1">
      <c r="A42" s="4" t="s">
        <v>291</v>
      </c>
      <c r="B42" s="2" t="s">
        <v>177</v>
      </c>
      <c r="C42" s="2" t="s">
        <v>292</v>
      </c>
      <c r="D42" s="2" t="s">
        <v>293</v>
      </c>
      <c r="E42" s="5"/>
      <c r="F42" s="5"/>
      <c r="H42" s="5"/>
      <c r="K42" s="4" t="str">
        <f>IFERROR(__xludf.DUMMYFUNCTION("GOOGLETRANSLATE(A42, ""es"", ""pt"")"),"Chacal")</f>
        <v>Chacal</v>
      </c>
      <c r="L42" s="1" t="s">
        <v>180</v>
      </c>
      <c r="M42" s="6" t="s">
        <v>294</v>
      </c>
      <c r="N42" s="6" t="s">
        <v>295</v>
      </c>
      <c r="O42" s="7"/>
      <c r="S42" s="7"/>
      <c r="T42" s="7"/>
      <c r="U42" s="7"/>
      <c r="V42" s="7"/>
    </row>
    <row r="43" ht="15.75" customHeight="1">
      <c r="A43" s="4" t="s">
        <v>296</v>
      </c>
      <c r="B43" s="2" t="s">
        <v>297</v>
      </c>
      <c r="C43" s="2" t="s">
        <v>298</v>
      </c>
      <c r="D43" s="2" t="s">
        <v>299</v>
      </c>
      <c r="E43" s="5"/>
      <c r="F43" s="5"/>
      <c r="H43" s="5"/>
      <c r="K43" s="4" t="str">
        <f>IFERROR(__xludf.DUMMYFUNCTION("GOOGLETRANSLATE(A43, ""es"", ""pt"")"),"Filmes")</f>
        <v>Filmes</v>
      </c>
      <c r="L43" s="1" t="s">
        <v>300</v>
      </c>
      <c r="M43" s="6" t="s">
        <v>301</v>
      </c>
      <c r="N43" s="6" t="s">
        <v>302</v>
      </c>
      <c r="O43" s="7"/>
      <c r="S43" s="7"/>
      <c r="T43" s="7"/>
      <c r="U43" s="7"/>
      <c r="V43" s="7"/>
    </row>
    <row r="44" ht="15.75" customHeight="1">
      <c r="A44" s="4" t="s">
        <v>303</v>
      </c>
      <c r="B44" s="2" t="s">
        <v>304</v>
      </c>
      <c r="C44" s="2" t="s">
        <v>305</v>
      </c>
      <c r="D44" s="2" t="s">
        <v>306</v>
      </c>
      <c r="E44" s="5"/>
      <c r="F44" s="5"/>
      <c r="H44" s="5"/>
      <c r="K44" s="4" t="str">
        <f>IFERROR(__xludf.DUMMYFUNCTION("GOOGLETRANSLATE(A44, ""es"", ""pt"")"),"Vikings")</f>
        <v>Vikings</v>
      </c>
      <c r="L44" s="1" t="s">
        <v>307</v>
      </c>
      <c r="M44" s="6" t="s">
        <v>308</v>
      </c>
      <c r="N44" s="6" t="s">
        <v>309</v>
      </c>
      <c r="O44" s="7"/>
      <c r="S44" s="19" t="s">
        <v>310</v>
      </c>
      <c r="T44" s="19" t="s">
        <v>311</v>
      </c>
      <c r="U44" s="19" t="s">
        <v>312</v>
      </c>
      <c r="V44" s="20" t="s">
        <v>313</v>
      </c>
      <c r="W44" s="21" t="s">
        <v>314</v>
      </c>
      <c r="X44" s="21" t="s">
        <v>315</v>
      </c>
      <c r="Y44" s="21" t="s">
        <v>316</v>
      </c>
      <c r="Z44" s="22" t="s">
        <v>317</v>
      </c>
    </row>
    <row r="45" ht="15.75" customHeight="1">
      <c r="A45" s="4" t="s">
        <v>318</v>
      </c>
      <c r="B45" s="2" t="s">
        <v>319</v>
      </c>
      <c r="C45" s="2" t="s">
        <v>320</v>
      </c>
      <c r="D45" s="2" t="s">
        <v>321</v>
      </c>
      <c r="E45" s="5"/>
      <c r="F45" s="5"/>
      <c r="H45" s="5"/>
      <c r="K45" s="4" t="str">
        <f>IFERROR(__xludf.DUMMYFUNCTION("GOOGLETRANSLATE(A45, ""es"", ""pt"")"),"Chocolate")</f>
        <v>Chocolate</v>
      </c>
      <c r="L45" s="1" t="s">
        <v>322</v>
      </c>
      <c r="M45" s="18" t="s">
        <v>323</v>
      </c>
      <c r="N45" s="18" t="s">
        <v>324</v>
      </c>
      <c r="O45" s="7"/>
      <c r="S45" s="23" t="s">
        <v>325</v>
      </c>
      <c r="T45" s="23" t="s">
        <v>326</v>
      </c>
      <c r="U45" s="23" t="s">
        <v>327</v>
      </c>
      <c r="V45" s="23" t="s">
        <v>328</v>
      </c>
      <c r="W45" s="24" t="s">
        <v>318</v>
      </c>
      <c r="X45" s="24" t="s">
        <v>329</v>
      </c>
      <c r="Y45" s="24" t="s">
        <v>330</v>
      </c>
      <c r="Z45" s="24" t="s">
        <v>331</v>
      </c>
    </row>
    <row r="46" ht="15.75" customHeight="1">
      <c r="A46" s="4" t="s">
        <v>332</v>
      </c>
      <c r="B46" s="2" t="s">
        <v>333</v>
      </c>
      <c r="C46" s="2" t="s">
        <v>334</v>
      </c>
      <c r="D46" s="2" t="s">
        <v>335</v>
      </c>
      <c r="E46" s="5"/>
      <c r="F46" s="5"/>
      <c r="H46" s="5"/>
      <c r="K46" s="4" t="str">
        <f>IFERROR(__xludf.DUMMYFUNCTION("GOOGLETRANSLATE(A46, ""es"", ""pt"")"),"Internet")</f>
        <v>Internet</v>
      </c>
      <c r="L46" s="1" t="s">
        <v>336</v>
      </c>
      <c r="M46" s="6" t="s">
        <v>337</v>
      </c>
      <c r="N46" s="6" t="s">
        <v>338</v>
      </c>
      <c r="O46" s="7"/>
      <c r="S46" s="23" t="s">
        <v>332</v>
      </c>
      <c r="T46" s="23" t="s">
        <v>339</v>
      </c>
      <c r="U46" s="23" t="s">
        <v>340</v>
      </c>
      <c r="V46" s="23" t="s">
        <v>341</v>
      </c>
      <c r="W46" s="24" t="s">
        <v>332</v>
      </c>
      <c r="X46" s="24" t="s">
        <v>342</v>
      </c>
      <c r="Y46" s="24" t="s">
        <v>343</v>
      </c>
      <c r="Z46" s="24" t="s">
        <v>344</v>
      </c>
    </row>
    <row r="47" ht="15.75" customHeight="1">
      <c r="A47" s="4" t="s">
        <v>345</v>
      </c>
      <c r="B47" s="2" t="s">
        <v>346</v>
      </c>
      <c r="C47" s="2" t="s">
        <v>347</v>
      </c>
      <c r="D47" s="2" t="s">
        <v>348</v>
      </c>
      <c r="E47" s="5"/>
      <c r="F47" s="5"/>
      <c r="H47" s="5"/>
      <c r="K47" s="4" t="str">
        <f>IFERROR(__xludf.DUMMYFUNCTION("GOOGLETRANSLATE(A47, ""es"", ""pt"")"),"Eletricidade")</f>
        <v>Eletricidade</v>
      </c>
      <c r="L47" s="18" t="s">
        <v>349</v>
      </c>
      <c r="M47" s="18" t="s">
        <v>350</v>
      </c>
      <c r="N47" s="8" t="s">
        <v>351</v>
      </c>
      <c r="O47" s="7"/>
      <c r="S47" s="23" t="s">
        <v>352</v>
      </c>
      <c r="T47" s="23" t="s">
        <v>353</v>
      </c>
      <c r="U47" s="23" t="s">
        <v>354</v>
      </c>
      <c r="V47" s="23" t="s">
        <v>355</v>
      </c>
      <c r="W47" s="24" t="s">
        <v>356</v>
      </c>
      <c r="X47" s="24" t="s">
        <v>357</v>
      </c>
      <c r="Y47" s="24" t="s">
        <v>358</v>
      </c>
      <c r="Z47" s="24" t="s">
        <v>359</v>
      </c>
    </row>
    <row r="48" ht="15.75" customHeight="1">
      <c r="A48" s="4" t="s">
        <v>360</v>
      </c>
      <c r="B48" s="2" t="s">
        <v>1</v>
      </c>
      <c r="C48" s="2" t="s">
        <v>361</v>
      </c>
      <c r="D48" s="2" t="s">
        <v>362</v>
      </c>
      <c r="E48" s="5"/>
      <c r="F48" s="5"/>
      <c r="H48" s="5"/>
      <c r="K48" s="4" t="str">
        <f>IFERROR(__xludf.DUMMYFUNCTION("GOOGLETRANSLATE(A48, ""es"", ""pt"")"),"Noruega")</f>
        <v>Noruega</v>
      </c>
      <c r="L48" s="18" t="s">
        <v>6</v>
      </c>
      <c r="M48" s="18" t="s">
        <v>363</v>
      </c>
      <c r="N48" s="18" t="s">
        <v>364</v>
      </c>
      <c r="O48" s="7"/>
      <c r="S48" s="23" t="s">
        <v>365</v>
      </c>
      <c r="T48" s="23" t="s">
        <v>366</v>
      </c>
      <c r="U48" s="23" t="s">
        <v>367</v>
      </c>
      <c r="V48" s="23" t="s">
        <v>368</v>
      </c>
      <c r="W48" s="24" t="s">
        <v>369</v>
      </c>
      <c r="X48" s="24" t="s">
        <v>370</v>
      </c>
      <c r="Y48" s="24" t="s">
        <v>371</v>
      </c>
      <c r="Z48" s="24" t="s">
        <v>372</v>
      </c>
    </row>
    <row r="49" ht="15.75" customHeight="1">
      <c r="A49" s="4" t="s">
        <v>373</v>
      </c>
      <c r="B49" s="2" t="s">
        <v>53</v>
      </c>
      <c r="C49" s="2" t="s">
        <v>374</v>
      </c>
      <c r="D49" s="2" t="s">
        <v>375</v>
      </c>
      <c r="E49" s="4" t="str">
        <f>GPT("Imagina que estás creando un juego. Dime 3 pistas para la siguiente palabra:", A49)</f>
        <v>#NAME?</v>
      </c>
      <c r="F49" s="4" t="str">
        <f>GPT("Dame 3 pistas separadas por puntos de hasta una línea sobre:", A49)</f>
        <v>#NAME?</v>
      </c>
      <c r="H49" s="5"/>
      <c r="K49" s="4" t="str">
        <f>IFERROR(__xludf.DUMMYFUNCTION("GOOGLETRANSLATE(A49, ""es"", ""pt"")"),"Cérebro")</f>
        <v>Cérebro</v>
      </c>
      <c r="L49" s="1" t="s">
        <v>56</v>
      </c>
      <c r="M49" s="6" t="s">
        <v>376</v>
      </c>
      <c r="N49" s="18" t="s">
        <v>377</v>
      </c>
      <c r="O49" s="7"/>
      <c r="S49" s="23" t="s">
        <v>378</v>
      </c>
      <c r="T49" s="23" t="s">
        <v>379</v>
      </c>
      <c r="U49" s="23" t="s">
        <v>380</v>
      </c>
      <c r="V49" s="23" t="s">
        <v>381</v>
      </c>
      <c r="W49" s="24" t="s">
        <v>382</v>
      </c>
      <c r="X49" s="24" t="s">
        <v>383</v>
      </c>
      <c r="Y49" s="24" t="s">
        <v>384</v>
      </c>
      <c r="Z49" s="24" t="s">
        <v>385</v>
      </c>
    </row>
    <row r="50" ht="15.75" customHeight="1">
      <c r="A50" s="25" t="s">
        <v>386</v>
      </c>
      <c r="B50" s="26" t="s">
        <v>387</v>
      </c>
      <c r="C50" s="26" t="s">
        <v>388</v>
      </c>
      <c r="D50" s="26" t="s">
        <v>389</v>
      </c>
      <c r="E50" s="4" t="s">
        <v>390</v>
      </c>
      <c r="F50" s="4" t="s">
        <v>391</v>
      </c>
      <c r="G50" s="4" t="s">
        <v>392</v>
      </c>
      <c r="H50" s="27" t="s">
        <v>393</v>
      </c>
      <c r="K50" s="28" t="s">
        <v>386</v>
      </c>
      <c r="L50" s="28" t="s">
        <v>394</v>
      </c>
      <c r="M50" s="28" t="s">
        <v>395</v>
      </c>
      <c r="N50" s="29" t="s">
        <v>396</v>
      </c>
      <c r="O50" s="7" t="str">
        <f>IFERROR(__xludf.DUMMYFUNCTION("GOOGLETRANSLATE(D50, ""es"", ""pt"")"),"Você não pode perceber uma situação claramente")</f>
        <v>Você não pode perceber uma situação claramente</v>
      </c>
      <c r="P50" s="7" t="s">
        <v>397</v>
      </c>
      <c r="Q50" s="7" t="s">
        <v>398</v>
      </c>
      <c r="R50" s="7" t="s">
        <v>399</v>
      </c>
      <c r="S50" s="23" t="s">
        <v>400</v>
      </c>
      <c r="T50" s="23" t="s">
        <v>401</v>
      </c>
      <c r="U50" s="23" t="s">
        <v>402</v>
      </c>
      <c r="V50" s="30" t="s">
        <v>403</v>
      </c>
      <c r="W50" s="24" t="s">
        <v>404</v>
      </c>
      <c r="X50" s="24" t="s">
        <v>405</v>
      </c>
      <c r="Y50" s="24" t="s">
        <v>406</v>
      </c>
      <c r="Z50" s="31" t="s">
        <v>407</v>
      </c>
    </row>
    <row r="51" ht="15.75" customHeight="1">
      <c r="A51" s="4" t="s">
        <v>408</v>
      </c>
      <c r="B51" s="32" t="s">
        <v>409</v>
      </c>
      <c r="C51" s="32" t="s">
        <v>410</v>
      </c>
      <c r="D51" s="32" t="s">
        <v>411</v>
      </c>
      <c r="E51" s="4" t="s">
        <v>412</v>
      </c>
      <c r="F51" s="4" t="s">
        <v>413</v>
      </c>
      <c r="G51" s="4" t="s">
        <v>414</v>
      </c>
      <c r="H51" s="5"/>
      <c r="K51" s="28" t="s">
        <v>408</v>
      </c>
      <c r="L51" s="28" t="s">
        <v>415</v>
      </c>
      <c r="M51" s="28" t="s">
        <v>416</v>
      </c>
      <c r="N51" s="29" t="s">
        <v>417</v>
      </c>
      <c r="O51" s="7" t="str">
        <f>IFERROR(__xludf.DUMMYFUNCTION("GOOGLETRANSLATE(D51, ""es"", ""pt"")"),"Aumente a data de validade da comida")</f>
        <v>Aumente a data de validade da comida</v>
      </c>
      <c r="P51" s="7" t="s">
        <v>418</v>
      </c>
      <c r="Q51" s="7" t="s">
        <v>419</v>
      </c>
      <c r="R51" s="7" t="s">
        <v>420</v>
      </c>
      <c r="S51" s="23" t="s">
        <v>421</v>
      </c>
      <c r="T51" s="23" t="s">
        <v>422</v>
      </c>
      <c r="U51" s="23" t="s">
        <v>423</v>
      </c>
      <c r="V51" s="30" t="s">
        <v>424</v>
      </c>
      <c r="W51" s="24" t="s">
        <v>425</v>
      </c>
      <c r="X51" s="24" t="s">
        <v>426</v>
      </c>
      <c r="Y51" s="24" t="s">
        <v>427</v>
      </c>
      <c r="Z51" s="31" t="s">
        <v>428</v>
      </c>
    </row>
    <row r="52" ht="15.75" customHeight="1">
      <c r="A52" s="4" t="s">
        <v>429</v>
      </c>
      <c r="B52" s="32" t="s">
        <v>430</v>
      </c>
      <c r="C52" s="32" t="s">
        <v>431</v>
      </c>
      <c r="D52" s="32" t="s">
        <v>432</v>
      </c>
      <c r="E52" s="4" t="s">
        <v>433</v>
      </c>
      <c r="F52" s="4" t="s">
        <v>434</v>
      </c>
      <c r="G52" s="4" t="s">
        <v>435</v>
      </c>
      <c r="H52" s="5"/>
      <c r="K52" s="28" t="s">
        <v>436</v>
      </c>
      <c r="L52" s="28" t="s">
        <v>437</v>
      </c>
      <c r="M52" s="28" t="s">
        <v>438</v>
      </c>
      <c r="N52" s="29" t="s">
        <v>439</v>
      </c>
      <c r="O52" s="7" t="str">
        <f>IFERROR(__xludf.DUMMYFUNCTION("GOOGLETRANSLATE(D52, ""es"", ""pt"")"),"A primeira vez que foi feita no papel foi no século VII na China")</f>
        <v>A primeira vez que foi feita no papel foi no século VII na China</v>
      </c>
      <c r="P52" s="7" t="s">
        <v>440</v>
      </c>
      <c r="Q52" s="7" t="s">
        <v>441</v>
      </c>
      <c r="R52" s="7" t="s">
        <v>442</v>
      </c>
      <c r="S52" s="23" t="s">
        <v>443</v>
      </c>
      <c r="T52" s="23" t="s">
        <v>444</v>
      </c>
      <c r="U52" s="23" t="s">
        <v>445</v>
      </c>
      <c r="V52" s="30" t="s">
        <v>446</v>
      </c>
      <c r="W52" s="24" t="s">
        <v>447</v>
      </c>
      <c r="X52" s="24" t="s">
        <v>448</v>
      </c>
      <c r="Y52" s="24" t="s">
        <v>449</v>
      </c>
      <c r="Z52" s="31" t="s">
        <v>450</v>
      </c>
    </row>
    <row r="53" ht="15.75" customHeight="1">
      <c r="A53" s="4" t="s">
        <v>451</v>
      </c>
      <c r="B53" s="32" t="s">
        <v>452</v>
      </c>
      <c r="C53" s="32" t="s">
        <v>453</v>
      </c>
      <c r="D53" s="32" t="s">
        <v>454</v>
      </c>
      <c r="E53" s="4" t="s">
        <v>455</v>
      </c>
      <c r="F53" s="4" t="s">
        <v>456</v>
      </c>
      <c r="G53" s="4" t="s">
        <v>457</v>
      </c>
      <c r="H53" s="5"/>
      <c r="K53" s="28" t="s">
        <v>458</v>
      </c>
      <c r="L53" s="28" t="s">
        <v>459</v>
      </c>
      <c r="M53" s="28" t="s">
        <v>460</v>
      </c>
      <c r="N53" s="29" t="s">
        <v>461</v>
      </c>
      <c r="O53" s="7" t="str">
        <f>IFERROR(__xludf.DUMMYFUNCTION("GOOGLETRANSLATE(D53, ""es"", ""pt"")"),"Algo é familiar para você")</f>
        <v>Algo é familiar para você</v>
      </c>
      <c r="P53" s="7" t="s">
        <v>462</v>
      </c>
      <c r="Q53" s="7" t="s">
        <v>463</v>
      </c>
      <c r="R53" s="7" t="s">
        <v>464</v>
      </c>
      <c r="S53" s="23" t="s">
        <v>465</v>
      </c>
      <c r="T53" s="23" t="s">
        <v>466</v>
      </c>
      <c r="U53" s="23" t="s">
        <v>467</v>
      </c>
      <c r="V53" s="30" t="s">
        <v>468</v>
      </c>
      <c r="W53" s="24" t="s">
        <v>469</v>
      </c>
      <c r="X53" s="24" t="s">
        <v>470</v>
      </c>
      <c r="Y53" s="24" t="s">
        <v>471</v>
      </c>
      <c r="Z53" s="31" t="s">
        <v>472</v>
      </c>
    </row>
    <row r="54" ht="15.75" customHeight="1">
      <c r="A54" s="4" t="s">
        <v>473</v>
      </c>
      <c r="B54" s="32" t="s">
        <v>474</v>
      </c>
      <c r="C54" s="32" t="s">
        <v>475</v>
      </c>
      <c r="D54" s="32" t="s">
        <v>476</v>
      </c>
      <c r="E54" s="4" t="s">
        <v>477</v>
      </c>
      <c r="F54" s="4" t="s">
        <v>478</v>
      </c>
      <c r="G54" s="4" t="s">
        <v>479</v>
      </c>
      <c r="H54" s="5"/>
      <c r="K54" s="28" t="s">
        <v>473</v>
      </c>
      <c r="L54" s="28" t="s">
        <v>480</v>
      </c>
      <c r="M54" s="28" t="s">
        <v>481</v>
      </c>
      <c r="N54" s="29" t="s">
        <v>482</v>
      </c>
      <c r="O54" s="7" t="str">
        <f>IFERROR(__xludf.DUMMYFUNCTION("GOOGLETRANSLATE(D54, ""es"", ""pt"")"),"É refrescante")</f>
        <v>É refrescante</v>
      </c>
      <c r="P54" s="7" t="s">
        <v>480</v>
      </c>
      <c r="Q54" s="7" t="s">
        <v>483</v>
      </c>
      <c r="R54" s="7" t="s">
        <v>482</v>
      </c>
      <c r="S54" s="23" t="s">
        <v>484</v>
      </c>
      <c r="T54" s="23" t="s">
        <v>485</v>
      </c>
      <c r="U54" s="23" t="s">
        <v>486</v>
      </c>
      <c r="V54" s="30" t="s">
        <v>487</v>
      </c>
      <c r="W54" s="24" t="s">
        <v>488</v>
      </c>
      <c r="X54" s="24" t="s">
        <v>489</v>
      </c>
      <c r="Y54" s="24" t="s">
        <v>490</v>
      </c>
      <c r="Z54" s="31" t="s">
        <v>491</v>
      </c>
    </row>
    <row r="55" ht="15.75" customHeight="1">
      <c r="A55" s="4" t="s">
        <v>492</v>
      </c>
      <c r="B55" s="32" t="s">
        <v>493</v>
      </c>
      <c r="C55" s="32" t="s">
        <v>494</v>
      </c>
      <c r="D55" s="32" t="s">
        <v>495</v>
      </c>
      <c r="E55" s="4" t="s">
        <v>496</v>
      </c>
      <c r="F55" s="4" t="s">
        <v>497</v>
      </c>
      <c r="G55" s="4" t="s">
        <v>498</v>
      </c>
      <c r="H55" s="5"/>
      <c r="K55" s="28" t="s">
        <v>499</v>
      </c>
      <c r="L55" s="28" t="s">
        <v>500</v>
      </c>
      <c r="M55" s="28" t="s">
        <v>501</v>
      </c>
      <c r="N55" s="29" t="s">
        <v>502</v>
      </c>
      <c r="O55" s="7" t="str">
        <f>IFERROR(__xludf.DUMMYFUNCTION("GOOGLETRANSLATE(D55, ""es"", ""pt"")"),"Você precisa quando algo não está indo")</f>
        <v>Você precisa quando algo não está indo</v>
      </c>
      <c r="P55" s="7" t="s">
        <v>500</v>
      </c>
      <c r="Q55" s="7" t="s">
        <v>501</v>
      </c>
      <c r="R55" s="7" t="s">
        <v>503</v>
      </c>
      <c r="S55" s="23" t="s">
        <v>504</v>
      </c>
      <c r="T55" s="23" t="s">
        <v>505</v>
      </c>
      <c r="U55" s="23" t="s">
        <v>506</v>
      </c>
      <c r="V55" s="30" t="s">
        <v>507</v>
      </c>
      <c r="W55" s="24" t="s">
        <v>508</v>
      </c>
      <c r="X55" s="24" t="s">
        <v>509</v>
      </c>
      <c r="Y55" s="24" t="s">
        <v>510</v>
      </c>
      <c r="Z55" s="31" t="s">
        <v>511</v>
      </c>
    </row>
    <row r="56" ht="15.75" customHeight="1">
      <c r="A56" s="4" t="s">
        <v>512</v>
      </c>
      <c r="B56" s="32" t="s">
        <v>513</v>
      </c>
      <c r="C56" s="32" t="s">
        <v>514</v>
      </c>
      <c r="D56" s="32" t="s">
        <v>515</v>
      </c>
      <c r="E56" s="4" t="s">
        <v>516</v>
      </c>
      <c r="F56" s="4" t="s">
        <v>517</v>
      </c>
      <c r="G56" s="4" t="s">
        <v>518</v>
      </c>
      <c r="H56" s="5"/>
      <c r="K56" s="28" t="s">
        <v>512</v>
      </c>
      <c r="L56" s="28" t="s">
        <v>519</v>
      </c>
      <c r="M56" s="28" t="s">
        <v>520</v>
      </c>
      <c r="N56" s="29" t="s">
        <v>521</v>
      </c>
      <c r="O56" s="7" t="str">
        <f>IFERROR(__xludf.DUMMYFUNCTION("GOOGLETRANSLATE(D56, ""es"", ""pt"")"),"Isso pode ser feito com um objeto ou informação")</f>
        <v>Isso pode ser feito com um objeto ou informação</v>
      </c>
      <c r="P56" s="7" t="s">
        <v>522</v>
      </c>
      <c r="Q56" s="7" t="s">
        <v>523</v>
      </c>
      <c r="R56" s="7" t="s">
        <v>524</v>
      </c>
      <c r="S56" s="23" t="s">
        <v>525</v>
      </c>
      <c r="T56" s="23" t="s">
        <v>526</v>
      </c>
      <c r="U56" s="23" t="s">
        <v>527</v>
      </c>
      <c r="V56" s="30" t="s">
        <v>528</v>
      </c>
      <c r="W56" s="24" t="s">
        <v>529</v>
      </c>
      <c r="X56" s="24" t="s">
        <v>530</v>
      </c>
      <c r="Y56" s="24" t="s">
        <v>531</v>
      </c>
      <c r="Z56" s="31" t="s">
        <v>532</v>
      </c>
    </row>
    <row r="57" ht="15.75" customHeight="1">
      <c r="A57" s="4" t="s">
        <v>533</v>
      </c>
      <c r="B57" s="32" t="s">
        <v>534</v>
      </c>
      <c r="C57" s="32" t="s">
        <v>535</v>
      </c>
      <c r="D57" s="32" t="s">
        <v>536</v>
      </c>
      <c r="E57" s="4" t="s">
        <v>537</v>
      </c>
      <c r="F57" s="4" t="s">
        <v>538</v>
      </c>
      <c r="G57" s="4" t="s">
        <v>539</v>
      </c>
      <c r="H57" s="5"/>
      <c r="K57" s="28" t="s">
        <v>540</v>
      </c>
      <c r="L57" s="28" t="s">
        <v>541</v>
      </c>
      <c r="M57" s="28" t="s">
        <v>542</v>
      </c>
      <c r="N57" s="29" t="s">
        <v>543</v>
      </c>
      <c r="O57" s="7" t="str">
        <f>IFERROR(__xludf.DUMMYFUNCTION("GOOGLETRANSLATE(D57, ""es"", ""pt"")"),"Inicie um programa")</f>
        <v>Inicie um programa</v>
      </c>
      <c r="P57" s="7" t="s">
        <v>544</v>
      </c>
      <c r="Q57" s="7" t="s">
        <v>542</v>
      </c>
      <c r="R57" s="7" t="s">
        <v>543</v>
      </c>
      <c r="S57" s="23" t="s">
        <v>545</v>
      </c>
      <c r="T57" s="23" t="s">
        <v>546</v>
      </c>
      <c r="U57" s="23" t="s">
        <v>547</v>
      </c>
      <c r="V57" s="30" t="s">
        <v>548</v>
      </c>
      <c r="W57" s="24" t="s">
        <v>549</v>
      </c>
      <c r="X57" s="24" t="s">
        <v>550</v>
      </c>
      <c r="Y57" s="24" t="s">
        <v>551</v>
      </c>
      <c r="Z57" s="31" t="s">
        <v>552</v>
      </c>
    </row>
    <row r="58" ht="15.75" customHeight="1">
      <c r="A58" s="4" t="s">
        <v>553</v>
      </c>
      <c r="B58" s="32" t="s">
        <v>554</v>
      </c>
      <c r="C58" s="32" t="s">
        <v>555</v>
      </c>
      <c r="D58" s="32" t="s">
        <v>556</v>
      </c>
      <c r="E58" s="4" t="s">
        <v>557</v>
      </c>
      <c r="F58" s="4" t="s">
        <v>558</v>
      </c>
      <c r="G58" s="4" t="s">
        <v>559</v>
      </c>
      <c r="H58" s="5"/>
      <c r="K58" s="28" t="s">
        <v>560</v>
      </c>
      <c r="L58" s="28" t="s">
        <v>561</v>
      </c>
      <c r="M58" s="28" t="s">
        <v>562</v>
      </c>
      <c r="N58" s="29" t="s">
        <v>563</v>
      </c>
      <c r="O58" s="7" t="str">
        <f>IFERROR(__xludf.DUMMYFUNCTION("GOOGLETRANSLATE(D58, ""es"", ""pt"")"),"Pode ser feito com dedos ou língua")</f>
        <v>Pode ser feito com dedos ou língua</v>
      </c>
      <c r="P58" s="7" t="s">
        <v>561</v>
      </c>
      <c r="Q58" s="7" t="s">
        <v>562</v>
      </c>
      <c r="R58" s="7" t="s">
        <v>564</v>
      </c>
      <c r="S58" s="23" t="s">
        <v>565</v>
      </c>
      <c r="T58" s="23" t="s">
        <v>566</v>
      </c>
      <c r="U58" s="23" t="s">
        <v>567</v>
      </c>
      <c r="V58" s="30" t="s">
        <v>568</v>
      </c>
      <c r="W58" s="24" t="s">
        <v>569</v>
      </c>
      <c r="X58" s="24" t="s">
        <v>570</v>
      </c>
      <c r="Y58" s="24" t="s">
        <v>571</v>
      </c>
      <c r="Z58" s="31" t="s">
        <v>572</v>
      </c>
    </row>
    <row r="59" ht="15.75" customHeight="1">
      <c r="A59" s="33" t="s">
        <v>573</v>
      </c>
      <c r="B59" s="32" t="s">
        <v>574</v>
      </c>
      <c r="C59" s="32" t="s">
        <v>575</v>
      </c>
      <c r="D59" s="32" t="s">
        <v>576</v>
      </c>
      <c r="E59" s="4" t="s">
        <v>577</v>
      </c>
      <c r="F59" s="4" t="s">
        <v>578</v>
      </c>
      <c r="G59" s="4" t="s">
        <v>579</v>
      </c>
      <c r="H59" s="5"/>
      <c r="K59" s="28" t="s">
        <v>580</v>
      </c>
      <c r="L59" s="28" t="s">
        <v>581</v>
      </c>
      <c r="M59" s="28" t="s">
        <v>582</v>
      </c>
      <c r="N59" s="29" t="s">
        <v>583</v>
      </c>
      <c r="O59" s="7" t="str">
        <f>IFERROR(__xludf.DUMMYFUNCTION("GOOGLETRANSLATE(D59, ""es"", ""pt"")"),"Isso pode ser feito em videogames ou cassinos")</f>
        <v>Isso pode ser feito em videogames ou cassinos</v>
      </c>
      <c r="P59" s="7" t="s">
        <v>584</v>
      </c>
      <c r="Q59" s="7" t="s">
        <v>585</v>
      </c>
      <c r="R59" s="7" t="s">
        <v>586</v>
      </c>
      <c r="S59" s="23" t="s">
        <v>587</v>
      </c>
      <c r="T59" s="23" t="s">
        <v>588</v>
      </c>
      <c r="U59" s="23" t="s">
        <v>589</v>
      </c>
      <c r="V59" s="30" t="s">
        <v>590</v>
      </c>
      <c r="W59" s="24" t="s">
        <v>591</v>
      </c>
      <c r="X59" s="24" t="s">
        <v>592</v>
      </c>
      <c r="Y59" s="24" t="s">
        <v>593</v>
      </c>
      <c r="Z59" s="31" t="s">
        <v>594</v>
      </c>
    </row>
    <row r="60" ht="15.75" customHeight="1">
      <c r="A60" s="4" t="s">
        <v>595</v>
      </c>
      <c r="B60" s="32" t="s">
        <v>596</v>
      </c>
      <c r="C60" s="32" t="s">
        <v>597</v>
      </c>
      <c r="D60" s="32" t="s">
        <v>598</v>
      </c>
      <c r="E60" s="4" t="s">
        <v>599</v>
      </c>
      <c r="F60" s="4" t="s">
        <v>600</v>
      </c>
      <c r="G60" s="4" t="s">
        <v>601</v>
      </c>
      <c r="H60" s="5"/>
      <c r="K60" s="28" t="s">
        <v>595</v>
      </c>
      <c r="L60" s="28" t="s">
        <v>602</v>
      </c>
      <c r="M60" s="28" t="s">
        <v>603</v>
      </c>
      <c r="N60" s="29" t="s">
        <v>604</v>
      </c>
      <c r="O60" s="7" t="str">
        <f>IFERROR(__xludf.DUMMYFUNCTION("GOOGLETRANSLATE(D60, ""es"", ""pt"")"),"Surge de pressão ou contato")</f>
        <v>Surge de pressão ou contato</v>
      </c>
      <c r="P60" s="7" t="s">
        <v>605</v>
      </c>
      <c r="Q60" s="7" t="s">
        <v>606</v>
      </c>
      <c r="R60" s="7" t="s">
        <v>607</v>
      </c>
      <c r="S60" s="23" t="s">
        <v>608</v>
      </c>
      <c r="T60" s="23" t="s">
        <v>609</v>
      </c>
      <c r="U60" s="23" t="s">
        <v>610</v>
      </c>
      <c r="V60" s="30" t="s">
        <v>611</v>
      </c>
      <c r="W60" s="24" t="s">
        <v>612</v>
      </c>
      <c r="X60" s="24" t="s">
        <v>613</v>
      </c>
      <c r="Y60" s="24" t="s">
        <v>614</v>
      </c>
      <c r="Z60" s="31" t="s">
        <v>615</v>
      </c>
    </row>
    <row r="61" ht="15.75" customHeight="1">
      <c r="A61" s="4" t="s">
        <v>616</v>
      </c>
      <c r="B61" s="32" t="s">
        <v>617</v>
      </c>
      <c r="C61" s="32" t="s">
        <v>618</v>
      </c>
      <c r="D61" s="32" t="s">
        <v>619</v>
      </c>
      <c r="E61" s="4" t="s">
        <v>620</v>
      </c>
      <c r="F61" s="4" t="s">
        <v>621</v>
      </c>
      <c r="G61" s="4" t="s">
        <v>622</v>
      </c>
      <c r="H61" s="5"/>
      <c r="K61" s="28" t="s">
        <v>623</v>
      </c>
      <c r="L61" s="28" t="s">
        <v>624</v>
      </c>
      <c r="M61" s="28" t="s">
        <v>625</v>
      </c>
      <c r="N61" s="29" t="s">
        <v>626</v>
      </c>
      <c r="O61" s="7" t="str">
        <f>IFERROR(__xludf.DUMMYFUNCTION("GOOGLETRANSLATE(D61, ""es"", ""pt"")"),"Uma petição para uma autoridade")</f>
        <v>Uma petição para uma autoridade</v>
      </c>
      <c r="P61" s="7" t="s">
        <v>627</v>
      </c>
      <c r="Q61" s="7" t="s">
        <v>628</v>
      </c>
      <c r="R61" s="7" t="s">
        <v>629</v>
      </c>
      <c r="S61" s="23" t="s">
        <v>630</v>
      </c>
      <c r="T61" s="23" t="s">
        <v>631</v>
      </c>
      <c r="U61" s="23" t="s">
        <v>632</v>
      </c>
      <c r="V61" s="30" t="s">
        <v>633</v>
      </c>
      <c r="W61" s="24" t="s">
        <v>634</v>
      </c>
      <c r="X61" s="24" t="s">
        <v>635</v>
      </c>
      <c r="Y61" s="24" t="s">
        <v>636</v>
      </c>
      <c r="Z61" s="31" t="s">
        <v>637</v>
      </c>
    </row>
    <row r="62" ht="15.75" customHeight="1">
      <c r="A62" s="4" t="s">
        <v>638</v>
      </c>
      <c r="B62" s="32" t="s">
        <v>639</v>
      </c>
      <c r="C62" s="32" t="s">
        <v>640</v>
      </c>
      <c r="D62" s="32" t="s">
        <v>641</v>
      </c>
      <c r="E62" s="4" t="s">
        <v>642</v>
      </c>
      <c r="F62" s="4" t="s">
        <v>643</v>
      </c>
      <c r="G62" s="4" t="s">
        <v>644</v>
      </c>
      <c r="H62" s="5"/>
      <c r="K62" s="28" t="s">
        <v>645</v>
      </c>
      <c r="L62" s="28" t="s">
        <v>646</v>
      </c>
      <c r="M62" s="28" t="s">
        <v>647</v>
      </c>
      <c r="N62" s="29" t="s">
        <v>648</v>
      </c>
      <c r="O62" s="7" t="str">
        <f>IFERROR(__xludf.DUMMYFUNCTION("GOOGLETRANSLATE(D62, ""es"", ""pt"")"),"Você não pode executar algo em sua plenitude")</f>
        <v>Você não pode executar algo em sua plenitude</v>
      </c>
      <c r="P62" s="7" t="s">
        <v>649</v>
      </c>
      <c r="Q62" s="7" t="s">
        <v>647</v>
      </c>
      <c r="R62" s="7" t="s">
        <v>650</v>
      </c>
      <c r="S62" s="23" t="s">
        <v>651</v>
      </c>
      <c r="T62" s="23" t="s">
        <v>652</v>
      </c>
      <c r="U62" s="23" t="s">
        <v>653</v>
      </c>
      <c r="V62" s="30" t="s">
        <v>654</v>
      </c>
      <c r="W62" s="24" t="s">
        <v>655</v>
      </c>
      <c r="X62" s="24" t="s">
        <v>656</v>
      </c>
      <c r="Y62" s="24" t="s">
        <v>657</v>
      </c>
      <c r="Z62" s="31" t="s">
        <v>658</v>
      </c>
    </row>
    <row r="63" ht="15.75" customHeight="1">
      <c r="A63" s="4" t="s">
        <v>659</v>
      </c>
      <c r="B63" s="32" t="s">
        <v>660</v>
      </c>
      <c r="C63" s="32" t="s">
        <v>661</v>
      </c>
      <c r="D63" s="32" t="s">
        <v>662</v>
      </c>
      <c r="E63" s="4" t="s">
        <v>663</v>
      </c>
      <c r="F63" s="4" t="s">
        <v>664</v>
      </c>
      <c r="G63" s="4" t="s">
        <v>665</v>
      </c>
      <c r="H63" s="5"/>
      <c r="K63" s="28" t="s">
        <v>666</v>
      </c>
      <c r="L63" s="28" t="s">
        <v>660</v>
      </c>
      <c r="M63" s="28" t="s">
        <v>667</v>
      </c>
      <c r="N63" s="29" t="s">
        <v>668</v>
      </c>
      <c r="O63" s="7" t="str">
        <f>IFERROR(__xludf.DUMMYFUNCTION("GOOGLETRANSLATE(D63, ""es"", ""pt"")"),"É usado em ambientes internos e externos")</f>
        <v>É usado em ambientes internos e externos</v>
      </c>
      <c r="P63" s="7" t="s">
        <v>660</v>
      </c>
      <c r="Q63" s="7" t="s">
        <v>669</v>
      </c>
      <c r="R63" s="7" t="s">
        <v>670</v>
      </c>
      <c r="S63" s="23" t="s">
        <v>671</v>
      </c>
      <c r="T63" s="23" t="s">
        <v>672</v>
      </c>
      <c r="U63" s="23" t="s">
        <v>673</v>
      </c>
      <c r="V63" s="30" t="s">
        <v>674</v>
      </c>
      <c r="W63" s="24" t="s">
        <v>675</v>
      </c>
      <c r="X63" s="24" t="s">
        <v>676</v>
      </c>
      <c r="Y63" s="24" t="s">
        <v>677</v>
      </c>
      <c r="Z63" s="31" t="s">
        <v>678</v>
      </c>
    </row>
    <row r="64" ht="15.75" customHeight="1">
      <c r="A64" s="4" t="s">
        <v>679</v>
      </c>
      <c r="B64" s="32" t="s">
        <v>680</v>
      </c>
      <c r="C64" s="32" t="s">
        <v>681</v>
      </c>
      <c r="D64" s="32" t="s">
        <v>682</v>
      </c>
      <c r="E64" s="4" t="s">
        <v>683</v>
      </c>
      <c r="F64" s="4" t="s">
        <v>684</v>
      </c>
      <c r="G64" s="4" t="s">
        <v>684</v>
      </c>
      <c r="H64" s="5"/>
      <c r="K64" s="28" t="s">
        <v>679</v>
      </c>
      <c r="L64" s="28" t="s">
        <v>685</v>
      </c>
      <c r="M64" s="28" t="s">
        <v>686</v>
      </c>
      <c r="N64" s="29" t="s">
        <v>687</v>
      </c>
      <c r="O64" s="7" t="str">
        <f>IFERROR(__xludf.DUMMYFUNCTION("GOOGLETRANSLATE(D64, ""es"", ""pt"")"),"Você pode usá -lo para classificar")</f>
        <v>Você pode usá -lo para classificar</v>
      </c>
      <c r="P64" s="7" t="s">
        <v>688</v>
      </c>
      <c r="Q64" s="7" t="s">
        <v>689</v>
      </c>
      <c r="R64" s="7" t="s">
        <v>687</v>
      </c>
      <c r="S64" s="23" t="s">
        <v>690</v>
      </c>
      <c r="T64" s="23" t="s">
        <v>691</v>
      </c>
      <c r="U64" s="23" t="s">
        <v>692</v>
      </c>
      <c r="V64" s="30" t="s">
        <v>693</v>
      </c>
      <c r="W64" s="24" t="s">
        <v>694</v>
      </c>
      <c r="X64" s="24" t="s">
        <v>695</v>
      </c>
      <c r="Y64" s="24" t="s">
        <v>696</v>
      </c>
      <c r="Z64" s="31" t="s">
        <v>697</v>
      </c>
    </row>
    <row r="65" ht="15.75" customHeight="1">
      <c r="A65" s="4" t="s">
        <v>698</v>
      </c>
      <c r="B65" s="32" t="s">
        <v>699</v>
      </c>
      <c r="C65" s="32" t="s">
        <v>700</v>
      </c>
      <c r="D65" s="32" t="s">
        <v>701</v>
      </c>
      <c r="E65" s="4" t="s">
        <v>702</v>
      </c>
      <c r="F65" s="4" t="s">
        <v>703</v>
      </c>
      <c r="G65" s="4" t="s">
        <v>704</v>
      </c>
      <c r="H65" s="5"/>
      <c r="K65" s="28" t="s">
        <v>705</v>
      </c>
      <c r="L65" s="28" t="s">
        <v>706</v>
      </c>
      <c r="M65" s="28" t="s">
        <v>707</v>
      </c>
      <c r="N65" s="29" t="s">
        <v>708</v>
      </c>
      <c r="O65" s="7" t="str">
        <f>IFERROR(__xludf.DUMMYFUNCTION("GOOGLETRANSLATE(D65, ""es"", ""pt"")"),"Pode ser aleatório ou intencional")</f>
        <v>Pode ser aleatório ou intencional</v>
      </c>
      <c r="P65" s="7" t="s">
        <v>709</v>
      </c>
      <c r="Q65" s="7" t="s">
        <v>710</v>
      </c>
      <c r="R65" s="7" t="s">
        <v>711</v>
      </c>
      <c r="S65" s="23" t="s">
        <v>712</v>
      </c>
      <c r="T65" s="23" t="s">
        <v>713</v>
      </c>
      <c r="U65" s="23" t="s">
        <v>714</v>
      </c>
      <c r="V65" s="30" t="s">
        <v>715</v>
      </c>
      <c r="W65" s="24" t="s">
        <v>716</v>
      </c>
      <c r="X65" s="24" t="s">
        <v>717</v>
      </c>
      <c r="Y65" s="24" t="s">
        <v>718</v>
      </c>
      <c r="Z65" s="31" t="s">
        <v>719</v>
      </c>
    </row>
    <row r="66" ht="15.75" customHeight="1">
      <c r="A66" s="33" t="s">
        <v>720</v>
      </c>
      <c r="B66" s="34" t="s">
        <v>721</v>
      </c>
      <c r="C66" s="34" t="s">
        <v>722</v>
      </c>
      <c r="D66" s="34" t="s">
        <v>723</v>
      </c>
      <c r="E66" s="33" t="s">
        <v>724</v>
      </c>
      <c r="F66" s="33" t="s">
        <v>725</v>
      </c>
      <c r="G66" s="33" t="s">
        <v>726</v>
      </c>
      <c r="H66" s="35"/>
      <c r="I66" s="33"/>
      <c r="J66" s="33"/>
      <c r="K66" s="36" t="s">
        <v>727</v>
      </c>
      <c r="L66" s="36" t="s">
        <v>728</v>
      </c>
      <c r="M66" s="36" t="s">
        <v>729</v>
      </c>
      <c r="N66" s="37" t="s">
        <v>730</v>
      </c>
      <c r="O66" s="38" t="str">
        <f>IFERROR(__xludf.DUMMYFUNCTION("GOOGLETRANSLATE(D66, ""es"", ""pt"")"),"Todas as mães têm")</f>
        <v>Todas as mães têm</v>
      </c>
      <c r="P66" s="38" t="s">
        <v>731</v>
      </c>
      <c r="Q66" s="38" t="s">
        <v>729</v>
      </c>
      <c r="R66" s="38" t="s">
        <v>732</v>
      </c>
      <c r="S66" s="23" t="s">
        <v>733</v>
      </c>
      <c r="T66" s="23" t="s">
        <v>734</v>
      </c>
      <c r="U66" s="23" t="s">
        <v>735</v>
      </c>
      <c r="V66" s="30" t="s">
        <v>736</v>
      </c>
      <c r="W66" s="24" t="s">
        <v>737</v>
      </c>
      <c r="X66" s="24" t="s">
        <v>738</v>
      </c>
      <c r="Y66" s="24" t="s">
        <v>739</v>
      </c>
      <c r="Z66" s="31" t="s">
        <v>740</v>
      </c>
    </row>
    <row r="67" ht="29.25" customHeight="1">
      <c r="A67" s="4" t="s">
        <v>741</v>
      </c>
      <c r="B67" s="32" t="s">
        <v>742</v>
      </c>
      <c r="C67" s="32" t="s">
        <v>743</v>
      </c>
      <c r="D67" s="32" t="s">
        <v>744</v>
      </c>
      <c r="E67" s="5" t="s">
        <v>745</v>
      </c>
      <c r="F67" s="5" t="s">
        <v>746</v>
      </c>
      <c r="G67" s="4" t="s">
        <v>747</v>
      </c>
      <c r="H67" s="5"/>
      <c r="K67" s="28" t="s">
        <v>748</v>
      </c>
      <c r="L67" s="28" t="s">
        <v>749</v>
      </c>
      <c r="M67" s="28" t="s">
        <v>750</v>
      </c>
      <c r="N67" s="29" t="s">
        <v>751</v>
      </c>
      <c r="O67" s="7" t="str">
        <f>IFERROR(__xludf.DUMMYFUNCTION("GOOGLETRANSLATE(D67, ""es"", ""pt"")"),"Ficar vivo")</f>
        <v>Ficar vivo</v>
      </c>
      <c r="P67" s="23" t="s">
        <v>749</v>
      </c>
      <c r="Q67" s="23" t="s">
        <v>752</v>
      </c>
      <c r="R67" s="30" t="s">
        <v>751</v>
      </c>
      <c r="S67" s="23" t="s">
        <v>753</v>
      </c>
      <c r="T67" s="23" t="s">
        <v>754</v>
      </c>
      <c r="U67" s="23" t="s">
        <v>755</v>
      </c>
      <c r="V67" s="30" t="s">
        <v>756</v>
      </c>
      <c r="W67" s="24" t="s">
        <v>757</v>
      </c>
      <c r="X67" s="24" t="s">
        <v>758</v>
      </c>
      <c r="Y67" s="24" t="s">
        <v>759</v>
      </c>
      <c r="Z67" s="31" t="s">
        <v>760</v>
      </c>
    </row>
    <row r="68" ht="15.75" customHeight="1">
      <c r="A68" s="4" t="s">
        <v>761</v>
      </c>
      <c r="B68" s="32" t="s">
        <v>762</v>
      </c>
      <c r="C68" s="32" t="s">
        <v>763</v>
      </c>
      <c r="D68" s="32" t="s">
        <v>764</v>
      </c>
      <c r="E68" s="5" t="s">
        <v>765</v>
      </c>
      <c r="F68" s="5" t="s">
        <v>766</v>
      </c>
      <c r="G68" s="4" t="s">
        <v>434</v>
      </c>
      <c r="H68" s="5"/>
      <c r="K68" s="28" t="s">
        <v>761</v>
      </c>
      <c r="L68" s="28" t="s">
        <v>767</v>
      </c>
      <c r="M68" s="28" t="s">
        <v>768</v>
      </c>
      <c r="N68" s="29" t="s">
        <v>769</v>
      </c>
      <c r="O68" s="7" t="str">
        <f>IFERROR(__xludf.DUMMYFUNCTION("GOOGLETRANSLATE(D68, ""es"", ""pt"")"),"Reviva uma memória")</f>
        <v>Reviva uma memória</v>
      </c>
      <c r="P68" s="23" t="s">
        <v>767</v>
      </c>
      <c r="Q68" s="23" t="s">
        <v>768</v>
      </c>
      <c r="R68" s="30" t="s">
        <v>769</v>
      </c>
      <c r="S68" s="23" t="s">
        <v>770</v>
      </c>
      <c r="T68" s="23" t="s">
        <v>771</v>
      </c>
      <c r="U68" s="23" t="s">
        <v>772</v>
      </c>
      <c r="V68" s="30" t="s">
        <v>773</v>
      </c>
      <c r="W68" s="24" t="s">
        <v>774</v>
      </c>
      <c r="X68" s="24" t="s">
        <v>775</v>
      </c>
      <c r="Y68" s="24" t="s">
        <v>776</v>
      </c>
      <c r="Z68" s="31" t="s">
        <v>777</v>
      </c>
    </row>
    <row r="69" ht="15.75" customHeight="1">
      <c r="A69" s="4" t="s">
        <v>778</v>
      </c>
      <c r="B69" s="32" t="s">
        <v>779</v>
      </c>
      <c r="C69" s="32" t="s">
        <v>780</v>
      </c>
      <c r="D69" s="32" t="s">
        <v>781</v>
      </c>
      <c r="E69" s="5" t="s">
        <v>782</v>
      </c>
      <c r="F69" s="5" t="s">
        <v>643</v>
      </c>
      <c r="G69" s="4" t="s">
        <v>783</v>
      </c>
      <c r="H69" s="5"/>
      <c r="K69" s="28" t="s">
        <v>784</v>
      </c>
      <c r="L69" s="28" t="s">
        <v>785</v>
      </c>
      <c r="M69" s="28" t="s">
        <v>786</v>
      </c>
      <c r="N69" s="29" t="s">
        <v>787</v>
      </c>
      <c r="O69" s="7" t="str">
        <f>IFERROR(__xludf.DUMMYFUNCTION("GOOGLETRANSLATE(D69, ""es"", ""pt"")"),"Avançar")</f>
        <v>Avançar</v>
      </c>
      <c r="P69" s="23" t="s">
        <v>785</v>
      </c>
      <c r="Q69" s="23" t="s">
        <v>786</v>
      </c>
      <c r="R69" s="30" t="s">
        <v>787</v>
      </c>
      <c r="S69" s="23" t="s">
        <v>788</v>
      </c>
      <c r="T69" s="23" t="s">
        <v>789</v>
      </c>
      <c r="U69" s="23" t="s">
        <v>790</v>
      </c>
      <c r="V69" s="30" t="s">
        <v>791</v>
      </c>
      <c r="W69" s="24" t="s">
        <v>792</v>
      </c>
      <c r="X69" s="24" t="s">
        <v>793</v>
      </c>
      <c r="Y69" s="24" t="s">
        <v>794</v>
      </c>
      <c r="Z69" s="31" t="s">
        <v>795</v>
      </c>
    </row>
    <row r="70" ht="15.75" customHeight="1">
      <c r="A70" s="4" t="s">
        <v>796</v>
      </c>
      <c r="B70" s="32" t="s">
        <v>797</v>
      </c>
      <c r="C70" s="32" t="s">
        <v>798</v>
      </c>
      <c r="D70" s="32" t="s">
        <v>799</v>
      </c>
      <c r="E70" s="5" t="s">
        <v>800</v>
      </c>
      <c r="F70" s="5" t="s">
        <v>801</v>
      </c>
      <c r="G70" s="4" t="s">
        <v>802</v>
      </c>
      <c r="H70" s="5"/>
      <c r="K70" s="28" t="s">
        <v>803</v>
      </c>
      <c r="L70" s="28" t="s">
        <v>804</v>
      </c>
      <c r="M70" s="28" t="s">
        <v>798</v>
      </c>
      <c r="N70" s="29" t="s">
        <v>799</v>
      </c>
      <c r="O70" s="7" t="str">
        <f>IFERROR(__xludf.DUMMYFUNCTION("GOOGLETRANSLATE(D70, ""es"", ""pt"")"),"Pureza")</f>
        <v>Pureza</v>
      </c>
      <c r="P70" s="23" t="s">
        <v>804</v>
      </c>
      <c r="Q70" s="23" t="s">
        <v>798</v>
      </c>
      <c r="R70" s="30" t="s">
        <v>799</v>
      </c>
      <c r="S70" s="23" t="s">
        <v>805</v>
      </c>
      <c r="T70" s="23" t="s">
        <v>806</v>
      </c>
      <c r="U70" s="23" t="s">
        <v>807</v>
      </c>
      <c r="V70" s="30" t="s">
        <v>808</v>
      </c>
      <c r="W70" s="24" t="s">
        <v>809</v>
      </c>
      <c r="X70" s="24" t="s">
        <v>810</v>
      </c>
      <c r="Y70" s="24" t="s">
        <v>811</v>
      </c>
      <c r="Z70" s="31" t="s">
        <v>812</v>
      </c>
    </row>
    <row r="71" ht="15.75" customHeight="1">
      <c r="A71" s="39" t="s">
        <v>813</v>
      </c>
      <c r="B71" s="40" t="s">
        <v>814</v>
      </c>
      <c r="C71" s="40" t="s">
        <v>815</v>
      </c>
      <c r="D71" s="40" t="s">
        <v>816</v>
      </c>
      <c r="E71" s="5" t="s">
        <v>817</v>
      </c>
      <c r="F71" s="5" t="s">
        <v>818</v>
      </c>
      <c r="G71" s="4" t="s">
        <v>819</v>
      </c>
      <c r="H71" s="5"/>
      <c r="K71" s="28" t="s">
        <v>813</v>
      </c>
      <c r="L71" s="28" t="s">
        <v>820</v>
      </c>
      <c r="M71" s="28" t="s">
        <v>821</v>
      </c>
      <c r="N71" s="29" t="s">
        <v>822</v>
      </c>
      <c r="P71" s="23" t="s">
        <v>820</v>
      </c>
      <c r="Q71" s="23" t="s">
        <v>823</v>
      </c>
      <c r="R71" s="30" t="s">
        <v>822</v>
      </c>
      <c r="S71" s="23" t="s">
        <v>824</v>
      </c>
      <c r="T71" s="23" t="s">
        <v>825</v>
      </c>
      <c r="U71" s="23" t="s">
        <v>826</v>
      </c>
      <c r="V71" s="30" t="s">
        <v>827</v>
      </c>
      <c r="W71" s="24" t="s">
        <v>813</v>
      </c>
      <c r="X71" s="24" t="s">
        <v>828</v>
      </c>
      <c r="Y71" s="24" t="s">
        <v>829</v>
      </c>
      <c r="Z71" s="31" t="s">
        <v>830</v>
      </c>
    </row>
    <row r="72" ht="15.75" customHeight="1">
      <c r="A72" s="4" t="s">
        <v>831</v>
      </c>
      <c r="B72" s="32" t="s">
        <v>832</v>
      </c>
      <c r="C72" s="32" t="s">
        <v>833</v>
      </c>
      <c r="D72" s="32" t="s">
        <v>834</v>
      </c>
      <c r="E72" s="5" t="s">
        <v>835</v>
      </c>
      <c r="F72" s="5" t="s">
        <v>836</v>
      </c>
      <c r="G72" s="4" t="s">
        <v>837</v>
      </c>
      <c r="H72" s="5"/>
      <c r="K72" s="28" t="s">
        <v>838</v>
      </c>
      <c r="L72" s="28" t="s">
        <v>839</v>
      </c>
      <c r="M72" s="28" t="s">
        <v>840</v>
      </c>
      <c r="N72" s="29" t="s">
        <v>841</v>
      </c>
      <c r="O72" s="7" t="str">
        <f>IFERROR(__xludf.DUMMYFUNCTION("GOOGLETRANSLATE(D72, ""es"", ""pt"")"),"Deformidade na coluna")</f>
        <v>Deformidade na coluna</v>
      </c>
      <c r="P72" s="23" t="s">
        <v>839</v>
      </c>
      <c r="Q72" s="23" t="s">
        <v>840</v>
      </c>
      <c r="R72" s="30" t="s">
        <v>841</v>
      </c>
      <c r="S72" s="23" t="s">
        <v>842</v>
      </c>
      <c r="T72" s="23" t="s">
        <v>843</v>
      </c>
      <c r="U72" s="23" t="s">
        <v>844</v>
      </c>
      <c r="V72" s="30" t="s">
        <v>845</v>
      </c>
      <c r="W72" s="24" t="s">
        <v>846</v>
      </c>
      <c r="X72" s="24" t="s">
        <v>847</v>
      </c>
      <c r="Y72" s="24" t="s">
        <v>848</v>
      </c>
      <c r="Z72" s="31" t="s">
        <v>849</v>
      </c>
    </row>
    <row r="73" ht="15.75" customHeight="1">
      <c r="A73" s="4" t="s">
        <v>850</v>
      </c>
      <c r="B73" s="40" t="s">
        <v>851</v>
      </c>
      <c r="C73" s="40" t="s">
        <v>852</v>
      </c>
      <c r="D73" s="40" t="s">
        <v>853</v>
      </c>
      <c r="E73" s="5" t="s">
        <v>854</v>
      </c>
      <c r="F73" s="5" t="s">
        <v>855</v>
      </c>
      <c r="G73" s="4" t="s">
        <v>856</v>
      </c>
      <c r="H73" s="5"/>
      <c r="K73" s="28" t="s">
        <v>857</v>
      </c>
      <c r="L73" s="28" t="s">
        <v>858</v>
      </c>
      <c r="M73" s="28" t="s">
        <v>859</v>
      </c>
      <c r="N73" s="29" t="s">
        <v>860</v>
      </c>
      <c r="P73" s="23" t="s">
        <v>858</v>
      </c>
      <c r="Q73" s="23" t="s">
        <v>859</v>
      </c>
      <c r="R73" s="30" t="s">
        <v>860</v>
      </c>
      <c r="S73" s="23" t="s">
        <v>861</v>
      </c>
      <c r="T73" s="23" t="s">
        <v>862</v>
      </c>
      <c r="U73" s="23" t="s">
        <v>863</v>
      </c>
      <c r="V73" s="30" t="s">
        <v>864</v>
      </c>
      <c r="W73" s="24" t="s">
        <v>865</v>
      </c>
      <c r="X73" s="24" t="s">
        <v>866</v>
      </c>
      <c r="Y73" s="24" t="s">
        <v>867</v>
      </c>
      <c r="Z73" s="31" t="s">
        <v>868</v>
      </c>
    </row>
    <row r="74" ht="15.75" customHeight="1">
      <c r="A74" s="4" t="s">
        <v>869</v>
      </c>
      <c r="B74" s="40" t="s">
        <v>870</v>
      </c>
      <c r="C74" s="40" t="s">
        <v>871</v>
      </c>
      <c r="D74" s="40" t="s">
        <v>872</v>
      </c>
      <c r="E74" s="40" t="s">
        <v>870</v>
      </c>
      <c r="F74" s="5" t="s">
        <v>873</v>
      </c>
      <c r="G74" s="4" t="s">
        <v>874</v>
      </c>
      <c r="H74" s="5"/>
      <c r="K74" s="28" t="s">
        <v>875</v>
      </c>
      <c r="L74" s="28" t="s">
        <v>876</v>
      </c>
      <c r="M74" s="28" t="s">
        <v>877</v>
      </c>
      <c r="N74" s="29" t="s">
        <v>878</v>
      </c>
      <c r="P74" s="23" t="s">
        <v>876</v>
      </c>
      <c r="Q74" s="23" t="s">
        <v>877</v>
      </c>
      <c r="R74" s="30" t="s">
        <v>879</v>
      </c>
      <c r="S74" s="23" t="s">
        <v>880</v>
      </c>
      <c r="T74" s="23" t="s">
        <v>881</v>
      </c>
      <c r="U74" s="23" t="s">
        <v>882</v>
      </c>
      <c r="V74" s="30" t="s">
        <v>883</v>
      </c>
      <c r="W74" s="24" t="s">
        <v>884</v>
      </c>
      <c r="X74" s="24" t="s">
        <v>885</v>
      </c>
      <c r="Y74" s="24" t="s">
        <v>886</v>
      </c>
      <c r="Z74" s="31" t="s">
        <v>887</v>
      </c>
    </row>
    <row r="75" ht="15.75" customHeight="1">
      <c r="A75" s="4" t="s">
        <v>888</v>
      </c>
      <c r="B75" s="32" t="s">
        <v>889</v>
      </c>
      <c r="C75" s="32" t="s">
        <v>890</v>
      </c>
      <c r="D75" s="32" t="s">
        <v>891</v>
      </c>
      <c r="E75" s="5" t="s">
        <v>892</v>
      </c>
      <c r="F75" s="5" t="s">
        <v>893</v>
      </c>
      <c r="G75" s="4" t="s">
        <v>894</v>
      </c>
      <c r="H75" s="5"/>
      <c r="K75" s="28" t="s">
        <v>888</v>
      </c>
      <c r="L75" s="28" t="s">
        <v>895</v>
      </c>
      <c r="M75" s="28" t="s">
        <v>896</v>
      </c>
      <c r="N75" s="29" t="s">
        <v>897</v>
      </c>
      <c r="O75" s="7" t="str">
        <f>IFERROR(__xludf.DUMMYFUNCTION("GOOGLETRANSLATE(D75, ""es"", ""pt"")"),"Ele não está presente")</f>
        <v>Ele não está presente</v>
      </c>
      <c r="P75" s="23" t="s">
        <v>898</v>
      </c>
      <c r="Q75" s="23" t="s">
        <v>896</v>
      </c>
      <c r="R75" s="30" t="s">
        <v>897</v>
      </c>
      <c r="S75" s="23" t="s">
        <v>899</v>
      </c>
      <c r="T75" s="23" t="s">
        <v>900</v>
      </c>
      <c r="U75" s="23" t="s">
        <v>901</v>
      </c>
      <c r="V75" s="30" t="s">
        <v>902</v>
      </c>
      <c r="W75" s="24" t="s">
        <v>903</v>
      </c>
      <c r="X75" s="24" t="s">
        <v>904</v>
      </c>
      <c r="Y75" s="24" t="s">
        <v>905</v>
      </c>
      <c r="Z75" s="31" t="s">
        <v>906</v>
      </c>
    </row>
    <row r="76" ht="15.75" customHeight="1">
      <c r="A76" s="4" t="s">
        <v>907</v>
      </c>
      <c r="B76" s="32" t="s">
        <v>908</v>
      </c>
      <c r="C76" s="32" t="s">
        <v>909</v>
      </c>
      <c r="D76" s="32" t="s">
        <v>910</v>
      </c>
      <c r="E76" s="5" t="s">
        <v>911</v>
      </c>
      <c r="F76" s="5" t="s">
        <v>911</v>
      </c>
      <c r="G76" s="7" t="s">
        <v>910</v>
      </c>
      <c r="H76" s="5"/>
      <c r="K76" s="28" t="s">
        <v>912</v>
      </c>
      <c r="L76" s="28" t="s">
        <v>913</v>
      </c>
      <c r="M76" s="28" t="s">
        <v>914</v>
      </c>
      <c r="N76" s="29" t="s">
        <v>915</v>
      </c>
      <c r="O76" s="7" t="str">
        <f>IFERROR(__xludf.DUMMYFUNCTION("GOOGLETRANSLATE(D76, ""es"", ""pt"")"),"Loja")</f>
        <v>Loja</v>
      </c>
      <c r="P76" s="23" t="s">
        <v>916</v>
      </c>
      <c r="Q76" s="23" t="s">
        <v>914</v>
      </c>
      <c r="R76" s="30" t="s">
        <v>915</v>
      </c>
      <c r="S76" s="23" t="s">
        <v>917</v>
      </c>
      <c r="T76" s="23" t="s">
        <v>918</v>
      </c>
      <c r="U76" s="23" t="s">
        <v>919</v>
      </c>
      <c r="V76" s="30" t="s">
        <v>920</v>
      </c>
      <c r="W76" s="24" t="s">
        <v>921</v>
      </c>
      <c r="X76" s="24" t="s">
        <v>922</v>
      </c>
      <c r="Y76" s="24" t="s">
        <v>923</v>
      </c>
      <c r="Z76" s="31" t="s">
        <v>924</v>
      </c>
    </row>
    <row r="77" ht="15.75" customHeight="1">
      <c r="A77" s="4" t="s">
        <v>925</v>
      </c>
      <c r="B77" s="32" t="s">
        <v>926</v>
      </c>
      <c r="C77" s="32" t="s">
        <v>927</v>
      </c>
      <c r="D77" s="32" t="s">
        <v>928</v>
      </c>
      <c r="E77" s="5" t="s">
        <v>929</v>
      </c>
      <c r="F77" s="5" t="s">
        <v>930</v>
      </c>
      <c r="G77" s="4" t="s">
        <v>931</v>
      </c>
      <c r="H77" s="5"/>
      <c r="K77" s="28" t="s">
        <v>932</v>
      </c>
      <c r="L77" s="28" t="s">
        <v>933</v>
      </c>
      <c r="M77" s="28" t="s">
        <v>934</v>
      </c>
      <c r="N77" s="29" t="s">
        <v>935</v>
      </c>
      <c r="O77" s="7" t="str">
        <f>IFERROR(__xludf.DUMMYFUNCTION("GOOGLETRANSLATE(D77, ""es"", ""pt"")"),"União das pessoas")</f>
        <v>União das pessoas</v>
      </c>
      <c r="P77" s="23" t="s">
        <v>933</v>
      </c>
      <c r="Q77" s="23" t="s">
        <v>934</v>
      </c>
      <c r="R77" s="30" t="s">
        <v>935</v>
      </c>
      <c r="S77" s="23" t="s">
        <v>936</v>
      </c>
      <c r="T77" s="23" t="s">
        <v>937</v>
      </c>
      <c r="U77" s="23" t="s">
        <v>938</v>
      </c>
      <c r="V77" s="30" t="s">
        <v>939</v>
      </c>
      <c r="W77" s="24" t="s">
        <v>940</v>
      </c>
      <c r="X77" s="24" t="s">
        <v>941</v>
      </c>
      <c r="Y77" s="24" t="s">
        <v>942</v>
      </c>
      <c r="Z77" s="31" t="s">
        <v>943</v>
      </c>
    </row>
    <row r="78" ht="15.75" customHeight="1">
      <c r="A78" s="4" t="s">
        <v>944</v>
      </c>
      <c r="B78" s="32" t="s">
        <v>945</v>
      </c>
      <c r="C78" s="32" t="s">
        <v>946</v>
      </c>
      <c r="D78" s="32" t="s">
        <v>947</v>
      </c>
      <c r="E78" s="5" t="s">
        <v>948</v>
      </c>
      <c r="F78" s="5" t="s">
        <v>949</v>
      </c>
      <c r="G78" s="4" t="s">
        <v>950</v>
      </c>
      <c r="H78" s="5"/>
      <c r="K78" s="28" t="s">
        <v>951</v>
      </c>
      <c r="L78" s="28" t="s">
        <v>952</v>
      </c>
      <c r="M78" s="28" t="s">
        <v>953</v>
      </c>
      <c r="N78" s="29" t="s">
        <v>954</v>
      </c>
      <c r="O78" s="7" t="str">
        <f>IFERROR(__xludf.DUMMYFUNCTION("GOOGLETRANSLATE(D78, ""es"", ""pt"")"),"Você percebe isso pela orelha")</f>
        <v>Você percebe isso pela orelha</v>
      </c>
      <c r="P78" s="23" t="s">
        <v>955</v>
      </c>
      <c r="Q78" s="23" t="s">
        <v>953</v>
      </c>
      <c r="R78" s="30" t="s">
        <v>956</v>
      </c>
      <c r="S78" s="23" t="s">
        <v>957</v>
      </c>
      <c r="T78" s="23" t="s">
        <v>958</v>
      </c>
      <c r="U78" s="23" t="s">
        <v>959</v>
      </c>
      <c r="V78" s="30" t="s">
        <v>960</v>
      </c>
      <c r="W78" s="24" t="s">
        <v>961</v>
      </c>
      <c r="X78" s="24" t="s">
        <v>962</v>
      </c>
      <c r="Y78" s="24" t="s">
        <v>963</v>
      </c>
      <c r="Z78" s="31" t="s">
        <v>964</v>
      </c>
    </row>
    <row r="79" ht="15.75" customHeight="1">
      <c r="A79" s="4" t="s">
        <v>965</v>
      </c>
      <c r="B79" s="32" t="s">
        <v>966</v>
      </c>
      <c r="C79" s="32" t="s">
        <v>967</v>
      </c>
      <c r="D79" s="32" t="s">
        <v>968</v>
      </c>
      <c r="E79" s="5" t="s">
        <v>969</v>
      </c>
      <c r="F79" s="5" t="s">
        <v>970</v>
      </c>
      <c r="G79" s="4" t="s">
        <v>971</v>
      </c>
      <c r="H79" s="5"/>
      <c r="K79" s="28" t="s">
        <v>972</v>
      </c>
      <c r="L79" s="28" t="s">
        <v>973</v>
      </c>
      <c r="M79" s="28" t="s">
        <v>974</v>
      </c>
      <c r="N79" s="29" t="s">
        <v>975</v>
      </c>
      <c r="O79" s="7" t="str">
        <f>IFERROR(__xludf.DUMMYFUNCTION("GOOGLETRANSLATE(D79, ""es"", ""pt"")"),"Defina a periodicidade de um evento")</f>
        <v>Defina a periodicidade de um evento</v>
      </c>
      <c r="P79" s="23" t="s">
        <v>976</v>
      </c>
      <c r="Q79" s="23" t="s">
        <v>974</v>
      </c>
      <c r="R79" s="30" t="s">
        <v>975</v>
      </c>
      <c r="S79" s="23" t="s">
        <v>977</v>
      </c>
      <c r="T79" s="23" t="s">
        <v>978</v>
      </c>
      <c r="U79" s="23" t="s">
        <v>979</v>
      </c>
      <c r="V79" s="30" t="s">
        <v>980</v>
      </c>
      <c r="W79" s="24" t="s">
        <v>981</v>
      </c>
      <c r="X79" s="24" t="s">
        <v>982</v>
      </c>
      <c r="Y79" s="24" t="s">
        <v>983</v>
      </c>
      <c r="Z79" s="31" t="s">
        <v>984</v>
      </c>
    </row>
    <row r="80" ht="15.75" customHeight="1">
      <c r="A80" s="4" t="s">
        <v>985</v>
      </c>
      <c r="B80" s="32" t="s">
        <v>986</v>
      </c>
      <c r="C80" s="32" t="s">
        <v>987</v>
      </c>
      <c r="D80" s="32" t="s">
        <v>988</v>
      </c>
      <c r="E80" s="5" t="s">
        <v>989</v>
      </c>
      <c r="F80" s="5" t="s">
        <v>990</v>
      </c>
      <c r="G80" s="4" t="s">
        <v>991</v>
      </c>
      <c r="H80" s="5"/>
      <c r="K80" s="28" t="s">
        <v>992</v>
      </c>
      <c r="L80" s="28" t="s">
        <v>993</v>
      </c>
      <c r="M80" s="28" t="s">
        <v>994</v>
      </c>
      <c r="N80" s="29" t="s">
        <v>995</v>
      </c>
      <c r="O80" s="7" t="str">
        <f>IFERROR(__xludf.DUMMYFUNCTION("GOOGLETRANSLATE(D80, ""es"", ""pt"")"),"Superar um desafio ou dificuldade")</f>
        <v>Superar um desafio ou dificuldade</v>
      </c>
      <c r="P80" s="23" t="s">
        <v>996</v>
      </c>
      <c r="Q80" s="23" t="s">
        <v>997</v>
      </c>
      <c r="R80" s="30" t="s">
        <v>995</v>
      </c>
      <c r="S80" s="23" t="s">
        <v>998</v>
      </c>
      <c r="T80" s="23" t="s">
        <v>999</v>
      </c>
      <c r="U80" s="23" t="s">
        <v>1000</v>
      </c>
      <c r="V80" s="30" t="s">
        <v>1001</v>
      </c>
      <c r="W80" s="24" t="s">
        <v>1002</v>
      </c>
      <c r="X80" s="24" t="s">
        <v>1003</v>
      </c>
      <c r="Y80" s="24" t="s">
        <v>1004</v>
      </c>
      <c r="Z80" s="31" t="s">
        <v>1005</v>
      </c>
    </row>
    <row r="81" ht="15.75" customHeight="1">
      <c r="A81" s="4" t="s">
        <v>1006</v>
      </c>
      <c r="B81" s="32" t="s">
        <v>1007</v>
      </c>
      <c r="C81" s="32" t="s">
        <v>1008</v>
      </c>
      <c r="D81" s="32" t="s">
        <v>1009</v>
      </c>
      <c r="E81" s="5" t="s">
        <v>1010</v>
      </c>
      <c r="F81" s="5" t="s">
        <v>1011</v>
      </c>
      <c r="G81" s="4" t="s">
        <v>1012</v>
      </c>
      <c r="H81" s="5"/>
      <c r="K81" s="28" t="s">
        <v>1006</v>
      </c>
      <c r="L81" s="28" t="s">
        <v>1013</v>
      </c>
      <c r="M81" s="28" t="s">
        <v>1014</v>
      </c>
      <c r="N81" s="29" t="s">
        <v>1015</v>
      </c>
      <c r="O81" s="7" t="str">
        <f>IFERROR(__xludf.DUMMYFUNCTION("GOOGLETRANSLATE(D81, ""es"", ""pt"")"),"Pode ser em todas as áreas, mas acima de tudo criminoso")</f>
        <v>Pode ser em todas as áreas, mas acima de tudo criminoso</v>
      </c>
      <c r="P81" s="23" t="s">
        <v>1016</v>
      </c>
      <c r="Q81" s="23" t="s">
        <v>1017</v>
      </c>
      <c r="R81" s="30" t="s">
        <v>1015</v>
      </c>
      <c r="S81" s="23" t="s">
        <v>1018</v>
      </c>
      <c r="T81" s="23" t="s">
        <v>1019</v>
      </c>
      <c r="U81" s="23" t="s">
        <v>1020</v>
      </c>
      <c r="V81" s="30" t="s">
        <v>1021</v>
      </c>
      <c r="W81" s="24" t="s">
        <v>1022</v>
      </c>
      <c r="X81" s="24" t="s">
        <v>1023</v>
      </c>
      <c r="Y81" s="24" t="s">
        <v>1024</v>
      </c>
      <c r="Z81" s="31" t="s">
        <v>1025</v>
      </c>
    </row>
    <row r="82" ht="15.75" customHeight="1">
      <c r="A82" s="4" t="s">
        <v>1026</v>
      </c>
      <c r="B82" s="32" t="s">
        <v>1027</v>
      </c>
      <c r="C82" s="32" t="s">
        <v>1028</v>
      </c>
      <c r="D82" s="32" t="s">
        <v>1029</v>
      </c>
      <c r="E82" s="5" t="s">
        <v>1030</v>
      </c>
      <c r="F82" s="5" t="s">
        <v>1031</v>
      </c>
      <c r="G82" s="4" t="s">
        <v>1032</v>
      </c>
      <c r="H82" s="5"/>
      <c r="K82" s="28" t="s">
        <v>1026</v>
      </c>
      <c r="L82" s="28" t="s">
        <v>1033</v>
      </c>
      <c r="M82" s="28" t="s">
        <v>1034</v>
      </c>
      <c r="N82" s="29" t="s">
        <v>1035</v>
      </c>
      <c r="O82" s="7" t="str">
        <f>IFERROR(__xludf.DUMMYFUNCTION("GOOGLETRANSLATE(D82, ""es"", ""pt"")"),"Título de nobreza")</f>
        <v>Título de nobreza</v>
      </c>
      <c r="P82" s="23" t="s">
        <v>1033</v>
      </c>
      <c r="Q82" s="23" t="s">
        <v>1034</v>
      </c>
      <c r="R82" s="30" t="s">
        <v>1036</v>
      </c>
      <c r="S82" s="23" t="s">
        <v>1037</v>
      </c>
      <c r="T82" s="23" t="s">
        <v>1038</v>
      </c>
      <c r="U82" s="23" t="s">
        <v>1039</v>
      </c>
      <c r="V82" s="30" t="s">
        <v>1040</v>
      </c>
      <c r="W82" s="24" t="s">
        <v>1041</v>
      </c>
      <c r="X82" s="24" t="s">
        <v>1042</v>
      </c>
      <c r="Y82" s="24" t="s">
        <v>1043</v>
      </c>
      <c r="Z82" s="31" t="s">
        <v>1044</v>
      </c>
    </row>
    <row r="83" ht="15.75" customHeight="1">
      <c r="A83" s="39" t="s">
        <v>1045</v>
      </c>
      <c r="B83" s="41" t="s">
        <v>1046</v>
      </c>
      <c r="C83" s="32" t="s">
        <v>1047</v>
      </c>
      <c r="D83" s="41" t="s">
        <v>1048</v>
      </c>
      <c r="E83" s="5" t="s">
        <v>1049</v>
      </c>
      <c r="F83" s="5" t="s">
        <v>1050</v>
      </c>
      <c r="G83" s="4" t="s">
        <v>1051</v>
      </c>
      <c r="H83" s="5"/>
      <c r="K83" s="28" t="s">
        <v>1052</v>
      </c>
      <c r="L83" s="28" t="s">
        <v>1053</v>
      </c>
      <c r="M83" s="28" t="s">
        <v>1054</v>
      </c>
      <c r="N83" s="29" t="s">
        <v>1055</v>
      </c>
      <c r="O83" s="7" t="str">
        <f>IFERROR(__xludf.DUMMYFUNCTION("GOOGLETRANSLATE(D83, ""es"", ""pt"")"),"Ficar muito satisfeito ou satisfeito")</f>
        <v>Ficar muito satisfeito ou satisfeito</v>
      </c>
      <c r="P83" s="23" t="s">
        <v>1056</v>
      </c>
      <c r="Q83" s="23" t="s">
        <v>1057</v>
      </c>
      <c r="R83" s="30" t="s">
        <v>1058</v>
      </c>
      <c r="S83" s="23" t="s">
        <v>1059</v>
      </c>
      <c r="T83" s="23" t="s">
        <v>1060</v>
      </c>
      <c r="U83" s="23" t="s">
        <v>1061</v>
      </c>
      <c r="V83" s="30" t="s">
        <v>1062</v>
      </c>
      <c r="W83" s="24" t="s">
        <v>1063</v>
      </c>
      <c r="X83" s="24" t="s">
        <v>1064</v>
      </c>
      <c r="Y83" s="24" t="s">
        <v>1065</v>
      </c>
      <c r="Z83" s="31" t="s">
        <v>1066</v>
      </c>
    </row>
    <row r="84" ht="15.75" customHeight="1">
      <c r="A84" s="4" t="s">
        <v>1067</v>
      </c>
      <c r="B84" s="32" t="s">
        <v>1068</v>
      </c>
      <c r="C84" s="32" t="s">
        <v>1069</v>
      </c>
      <c r="D84" s="32" t="s">
        <v>1070</v>
      </c>
      <c r="E84" s="5" t="s">
        <v>1071</v>
      </c>
      <c r="F84" s="5" t="s">
        <v>1072</v>
      </c>
      <c r="G84" s="4" t="s">
        <v>1073</v>
      </c>
      <c r="H84" s="5"/>
      <c r="K84" s="28" t="s">
        <v>1074</v>
      </c>
      <c r="L84" s="28" t="s">
        <v>1075</v>
      </c>
      <c r="M84" s="28" t="s">
        <v>1076</v>
      </c>
      <c r="N84" s="29" t="s">
        <v>1077</v>
      </c>
      <c r="O84" s="7" t="str">
        <f>IFERROR(__xludf.DUMMYFUNCTION("GOOGLETRANSLATE(D84, ""es"", ""pt"")"),"Tem grande riqueza cultural")</f>
        <v>Tem grande riqueza cultural</v>
      </c>
      <c r="P84" s="23" t="s">
        <v>1075</v>
      </c>
      <c r="Q84" s="23" t="s">
        <v>1076</v>
      </c>
      <c r="R84" s="30" t="s">
        <v>1078</v>
      </c>
      <c r="S84" s="23" t="s">
        <v>1079</v>
      </c>
      <c r="T84" s="23" t="s">
        <v>1080</v>
      </c>
      <c r="U84" s="23" t="s">
        <v>1081</v>
      </c>
      <c r="V84" s="30" t="s">
        <v>1082</v>
      </c>
      <c r="W84" s="24" t="s">
        <v>1083</v>
      </c>
      <c r="X84" s="24" t="s">
        <v>1084</v>
      </c>
      <c r="Y84" s="24" t="s">
        <v>1085</v>
      </c>
      <c r="Z84" s="31" t="s">
        <v>1086</v>
      </c>
    </row>
    <row r="85" ht="15.75" customHeight="1">
      <c r="A85" s="4" t="s">
        <v>1087</v>
      </c>
      <c r="B85" s="40" t="s">
        <v>1088</v>
      </c>
      <c r="C85" s="40" t="s">
        <v>1089</v>
      </c>
      <c r="D85" s="40" t="s">
        <v>1090</v>
      </c>
      <c r="E85" s="5" t="s">
        <v>1091</v>
      </c>
      <c r="F85" s="5" t="s">
        <v>1092</v>
      </c>
      <c r="G85" s="4" t="s">
        <v>1093</v>
      </c>
      <c r="H85" s="5"/>
      <c r="K85" s="28" t="s">
        <v>1094</v>
      </c>
      <c r="L85" s="28" t="s">
        <v>1095</v>
      </c>
      <c r="M85" s="28" t="s">
        <v>1096</v>
      </c>
      <c r="N85" s="29" t="s">
        <v>1097</v>
      </c>
      <c r="P85" s="23" t="s">
        <v>1095</v>
      </c>
      <c r="Q85" s="23" t="s">
        <v>1096</v>
      </c>
      <c r="R85" s="30" t="s">
        <v>1097</v>
      </c>
      <c r="S85" s="23" t="s">
        <v>1098</v>
      </c>
      <c r="T85" s="23" t="s">
        <v>1099</v>
      </c>
      <c r="U85" s="23" t="s">
        <v>1100</v>
      </c>
      <c r="V85" s="30" t="s">
        <v>1101</v>
      </c>
      <c r="W85" s="24" t="s">
        <v>1102</v>
      </c>
      <c r="X85" s="24" t="s">
        <v>1103</v>
      </c>
      <c r="Y85" s="24" t="s">
        <v>1104</v>
      </c>
      <c r="Z85" s="31" t="s">
        <v>1105</v>
      </c>
    </row>
    <row r="86" ht="15.75" customHeight="1">
      <c r="A86" s="4" t="s">
        <v>1106</v>
      </c>
      <c r="B86" s="32" t="s">
        <v>1107</v>
      </c>
      <c r="C86" s="32" t="s">
        <v>1108</v>
      </c>
      <c r="D86" s="32" t="s">
        <v>1109</v>
      </c>
      <c r="E86" s="5" t="s">
        <v>1110</v>
      </c>
      <c r="F86" s="5" t="s">
        <v>1111</v>
      </c>
      <c r="G86" s="4" t="s">
        <v>1112</v>
      </c>
      <c r="H86" s="5"/>
      <c r="K86" s="28" t="s">
        <v>1113</v>
      </c>
      <c r="L86" s="28" t="s">
        <v>1114</v>
      </c>
      <c r="M86" s="28" t="s">
        <v>1115</v>
      </c>
      <c r="N86" s="29" t="s">
        <v>1116</v>
      </c>
      <c r="O86" s="7" t="str">
        <f>IFERROR(__xludf.DUMMYFUNCTION("GOOGLETRANSLATE(D86, ""es"", ""pt"")"),"Referindo -se ao tempo")</f>
        <v>Referindo -se ao tempo</v>
      </c>
      <c r="P86" s="23" t="s">
        <v>1114</v>
      </c>
      <c r="Q86" s="23" t="s">
        <v>1117</v>
      </c>
      <c r="R86" s="30" t="s">
        <v>1118</v>
      </c>
      <c r="S86" s="23" t="s">
        <v>1119</v>
      </c>
      <c r="T86" s="23" t="s">
        <v>1120</v>
      </c>
      <c r="U86" s="23" t="s">
        <v>1121</v>
      </c>
      <c r="V86" s="30" t="s">
        <v>1122</v>
      </c>
      <c r="W86" s="24" t="s">
        <v>1123</v>
      </c>
      <c r="X86" s="24" t="s">
        <v>1124</v>
      </c>
      <c r="Y86" s="24" t="s">
        <v>1125</v>
      </c>
      <c r="Z86" s="31" t="s">
        <v>1126</v>
      </c>
    </row>
    <row r="87" ht="15.75" customHeight="1">
      <c r="A87" s="4" t="s">
        <v>1127</v>
      </c>
      <c r="B87" s="40" t="s">
        <v>1128</v>
      </c>
      <c r="C87" s="40" t="s">
        <v>1129</v>
      </c>
      <c r="D87" s="40" t="s">
        <v>1130</v>
      </c>
      <c r="E87" s="5" t="s">
        <v>1131</v>
      </c>
      <c r="F87" s="5" t="s">
        <v>1132</v>
      </c>
      <c r="G87" s="4" t="s">
        <v>663</v>
      </c>
      <c r="H87" s="5"/>
      <c r="K87" s="28" t="s">
        <v>1133</v>
      </c>
      <c r="L87" s="28" t="s">
        <v>1128</v>
      </c>
      <c r="M87" s="28" t="s">
        <v>1134</v>
      </c>
      <c r="N87" s="29" t="s">
        <v>1135</v>
      </c>
      <c r="P87" s="23" t="s">
        <v>1128</v>
      </c>
      <c r="Q87" s="23" t="s">
        <v>1136</v>
      </c>
      <c r="R87" s="30" t="s">
        <v>1135</v>
      </c>
      <c r="S87" s="23" t="s">
        <v>1137</v>
      </c>
      <c r="T87" s="23" t="s">
        <v>1138</v>
      </c>
      <c r="U87" s="23" t="s">
        <v>1139</v>
      </c>
      <c r="V87" s="30" t="s">
        <v>672</v>
      </c>
      <c r="W87" s="24" t="s">
        <v>1140</v>
      </c>
      <c r="X87" s="24" t="s">
        <v>1141</v>
      </c>
      <c r="Y87" s="24" t="s">
        <v>1142</v>
      </c>
      <c r="Z87" s="31" t="s">
        <v>1143</v>
      </c>
    </row>
    <row r="88" ht="15.75" customHeight="1">
      <c r="A88" s="4" t="s">
        <v>1144</v>
      </c>
      <c r="B88" s="7" t="s">
        <v>1145</v>
      </c>
      <c r="C88" s="40" t="s">
        <v>1146</v>
      </c>
      <c r="D88" s="40" t="s">
        <v>1147</v>
      </c>
      <c r="E88" s="5" t="s">
        <v>1148</v>
      </c>
      <c r="F88" s="5" t="s">
        <v>1148</v>
      </c>
      <c r="G88" s="4" t="s">
        <v>1149</v>
      </c>
      <c r="H88" s="5"/>
      <c r="K88" s="28" t="s">
        <v>1144</v>
      </c>
      <c r="L88" s="28" t="s">
        <v>1150</v>
      </c>
      <c r="M88" s="28" t="s">
        <v>1151</v>
      </c>
      <c r="N88" s="29" t="s">
        <v>1152</v>
      </c>
      <c r="P88" s="23" t="s">
        <v>1150</v>
      </c>
      <c r="Q88" s="23" t="s">
        <v>1151</v>
      </c>
      <c r="R88" s="30" t="s">
        <v>1152</v>
      </c>
      <c r="S88" s="23" t="s">
        <v>1153</v>
      </c>
      <c r="T88" s="23" t="s">
        <v>1154</v>
      </c>
      <c r="U88" s="23" t="s">
        <v>1155</v>
      </c>
      <c r="V88" s="30" t="s">
        <v>1156</v>
      </c>
      <c r="W88" s="24" t="s">
        <v>1157</v>
      </c>
      <c r="X88" s="24" t="s">
        <v>1158</v>
      </c>
      <c r="Y88" s="24" t="s">
        <v>1159</v>
      </c>
      <c r="Z88" s="31" t="s">
        <v>1160</v>
      </c>
    </row>
    <row r="89" ht="15.75" customHeight="1">
      <c r="A89" s="4" t="s">
        <v>1161</v>
      </c>
      <c r="B89" s="32" t="s">
        <v>1162</v>
      </c>
      <c r="C89" s="32" t="s">
        <v>1163</v>
      </c>
      <c r="D89" s="32" t="s">
        <v>1164</v>
      </c>
      <c r="E89" s="5" t="s">
        <v>1165</v>
      </c>
      <c r="F89" s="5" t="s">
        <v>1166</v>
      </c>
      <c r="G89" s="4" t="s">
        <v>1167</v>
      </c>
      <c r="H89" s="5"/>
      <c r="K89" s="28" t="s">
        <v>1161</v>
      </c>
      <c r="L89" s="28" t="s">
        <v>1168</v>
      </c>
      <c r="M89" s="28" t="s">
        <v>1169</v>
      </c>
      <c r="N89" s="29" t="s">
        <v>1170</v>
      </c>
      <c r="O89" s="7" t="str">
        <f>IFERROR(__xludf.DUMMYFUNCTION("GOOGLETRANSLATE(D89, ""es"", ""pt"")"),"Trabalho artístico em tecido")</f>
        <v>Trabalho artístico em tecido</v>
      </c>
      <c r="P89" s="23" t="s">
        <v>1168</v>
      </c>
      <c r="Q89" s="23" t="s">
        <v>1171</v>
      </c>
      <c r="R89" s="30" t="s">
        <v>1170</v>
      </c>
      <c r="S89" s="23" t="s">
        <v>1172</v>
      </c>
      <c r="T89" s="23" t="s">
        <v>1173</v>
      </c>
      <c r="U89" s="23" t="s">
        <v>1174</v>
      </c>
      <c r="V89" s="30" t="s">
        <v>1175</v>
      </c>
      <c r="W89" s="24" t="s">
        <v>1176</v>
      </c>
      <c r="X89" s="24" t="s">
        <v>1177</v>
      </c>
      <c r="Y89" s="24" t="s">
        <v>1178</v>
      </c>
      <c r="Z89" s="31" t="s">
        <v>1179</v>
      </c>
    </row>
    <row r="90" ht="15.75" customHeight="1">
      <c r="A90" s="4" t="s">
        <v>1180</v>
      </c>
      <c r="B90" s="32" t="s">
        <v>1181</v>
      </c>
      <c r="C90" s="7" t="s">
        <v>1182</v>
      </c>
      <c r="D90" s="32" t="s">
        <v>1183</v>
      </c>
      <c r="E90" s="5" t="s">
        <v>577</v>
      </c>
      <c r="F90" s="5" t="s">
        <v>1184</v>
      </c>
      <c r="G90" s="4" t="s">
        <v>1185</v>
      </c>
      <c r="H90" s="5"/>
      <c r="K90" s="28" t="s">
        <v>1180</v>
      </c>
      <c r="L90" s="28" t="s">
        <v>1186</v>
      </c>
      <c r="M90" s="28" t="s">
        <v>1187</v>
      </c>
      <c r="N90" s="29" t="s">
        <v>1188</v>
      </c>
      <c r="O90" s="7" t="str">
        <f>IFERROR(__xludf.DUMMYFUNCTION("GOOGLETRANSLATE(#REF!, ""es"", ""pt"")"),"#REF!")</f>
        <v>#REF!</v>
      </c>
      <c r="P90" s="23" t="s">
        <v>1186</v>
      </c>
      <c r="Q90" s="23" t="s">
        <v>1189</v>
      </c>
      <c r="R90" s="30" t="s">
        <v>1188</v>
      </c>
      <c r="S90" s="23" t="s">
        <v>1190</v>
      </c>
      <c r="T90" s="23" t="s">
        <v>1191</v>
      </c>
      <c r="U90" s="23" t="s">
        <v>1192</v>
      </c>
      <c r="V90" s="30" t="s">
        <v>1193</v>
      </c>
      <c r="W90" s="24" t="s">
        <v>1194</v>
      </c>
      <c r="X90" s="24" t="s">
        <v>1195</v>
      </c>
      <c r="Y90" s="24" t="s">
        <v>1196</v>
      </c>
      <c r="Z90" s="31" t="s">
        <v>1197</v>
      </c>
    </row>
    <row r="91" ht="15.75" customHeight="1">
      <c r="A91" s="4" t="s">
        <v>1198</v>
      </c>
      <c r="B91" s="32" t="s">
        <v>1199</v>
      </c>
      <c r="C91" s="32" t="s">
        <v>1200</v>
      </c>
      <c r="D91" s="32" t="s">
        <v>1201</v>
      </c>
      <c r="E91" s="5" t="s">
        <v>1202</v>
      </c>
      <c r="F91" s="5" t="s">
        <v>1203</v>
      </c>
      <c r="G91" s="4" t="s">
        <v>1204</v>
      </c>
      <c r="H91" s="5"/>
      <c r="K91" s="28" t="s">
        <v>1205</v>
      </c>
      <c r="L91" s="28" t="s">
        <v>1206</v>
      </c>
      <c r="M91" s="28" t="s">
        <v>1207</v>
      </c>
      <c r="N91" s="29" t="s">
        <v>1208</v>
      </c>
      <c r="O91" s="7" t="str">
        <f>IFERROR(__xludf.DUMMYFUNCTION("GOOGLETRANSLATE(D91, ""es"", ""pt"")"),"Você pode comprar produtos ou serviços pessoalmente ou online")</f>
        <v>Você pode comprar produtos ou serviços pessoalmente ou online</v>
      </c>
      <c r="P91" s="23" t="s">
        <v>1206</v>
      </c>
      <c r="Q91" s="23" t="s">
        <v>1207</v>
      </c>
      <c r="R91" s="30" t="s">
        <v>1209</v>
      </c>
      <c r="S91" s="23" t="s">
        <v>1210</v>
      </c>
      <c r="T91" s="23" t="s">
        <v>1211</v>
      </c>
      <c r="U91" s="23" t="s">
        <v>1212</v>
      </c>
      <c r="V91" s="30" t="s">
        <v>1213</v>
      </c>
      <c r="W91" s="24" t="s">
        <v>1214</v>
      </c>
      <c r="X91" s="24" t="s">
        <v>1215</v>
      </c>
      <c r="Y91" s="24" t="s">
        <v>1216</v>
      </c>
      <c r="Z91" s="31" t="s">
        <v>1217</v>
      </c>
    </row>
    <row r="92" ht="15.75" customHeight="1">
      <c r="A92" s="33" t="s">
        <v>1218</v>
      </c>
      <c r="B92" s="34" t="s">
        <v>1219</v>
      </c>
      <c r="C92" s="34" t="s">
        <v>1220</v>
      </c>
      <c r="D92" s="34" t="s">
        <v>1221</v>
      </c>
      <c r="E92" s="35" t="s">
        <v>1222</v>
      </c>
      <c r="F92" s="35" t="s">
        <v>1223</v>
      </c>
      <c r="G92" s="33" t="s">
        <v>1224</v>
      </c>
      <c r="H92" s="35"/>
      <c r="I92" s="33"/>
      <c r="J92" s="33"/>
      <c r="K92" s="33" t="str">
        <f>IFERROR(__xludf.DUMMYFUNCTION("GOOGLETRANSLATE(A90, ""es"", ""pt"")"),"Vendedor")</f>
        <v>Vendedor</v>
      </c>
      <c r="L92" s="42" t="s">
        <v>1225</v>
      </c>
      <c r="M92" s="38" t="str">
        <f>IFERROR(__xludf.DUMMYFUNCTION("GOOGLETRANSLATE(B92, ""es"", ""pt"")"),"É necessário para viver")</f>
        <v>É necessário para viver</v>
      </c>
      <c r="N92" s="38" t="str">
        <f>IFERROR(__xludf.DUMMYFUNCTION("GOOGLETRANSLATE(C92, ""es"", ""pt"")"),"Eles se preparam para serem consumidos por seres humanos")</f>
        <v>Eles se preparam para serem consumidos por seres humanos</v>
      </c>
      <c r="O92" s="38" t="str">
        <f>IFERROR(__xludf.DUMMYFUNCTION("GOOGLETRANSLATE(D92, ""es"", ""pt"")"),"Eles podem ser industrializados ou naturais")</f>
        <v>Eles podem ser industrializados ou naturais</v>
      </c>
      <c r="P92" s="43" t="s">
        <v>1226</v>
      </c>
      <c r="Q92" s="43" t="s">
        <v>1227</v>
      </c>
      <c r="R92" s="44" t="s">
        <v>1228</v>
      </c>
      <c r="S92" s="23" t="s">
        <v>1229</v>
      </c>
      <c r="T92" s="23" t="s">
        <v>1230</v>
      </c>
      <c r="U92" s="23" t="s">
        <v>1231</v>
      </c>
      <c r="V92" s="30" t="s">
        <v>1232</v>
      </c>
      <c r="W92" s="24" t="s">
        <v>1233</v>
      </c>
      <c r="X92" s="24" t="s">
        <v>1234</v>
      </c>
      <c r="Y92" s="24" t="s">
        <v>1235</v>
      </c>
      <c r="Z92" s="31" t="s">
        <v>1236</v>
      </c>
    </row>
    <row r="93" ht="15.75" customHeight="1">
      <c r="A93" s="4" t="s">
        <v>1237</v>
      </c>
      <c r="B93" s="32" t="s">
        <v>1238</v>
      </c>
      <c r="C93" s="32" t="s">
        <v>1239</v>
      </c>
      <c r="D93" s="32" t="s">
        <v>1240</v>
      </c>
      <c r="E93" s="5"/>
      <c r="F93" s="5"/>
      <c r="H93" s="5"/>
      <c r="K93" s="23" t="s">
        <v>1241</v>
      </c>
      <c r="L93" s="23" t="s">
        <v>1242</v>
      </c>
      <c r="M93" s="23" t="s">
        <v>1243</v>
      </c>
      <c r="N93" s="30" t="s">
        <v>1244</v>
      </c>
      <c r="O93" s="7" t="str">
        <f>IFERROR(__xludf.DUMMYFUNCTION("GOOGLETRANSLATE(D93, ""es"", ""pt"")"),"É o idioma oficial de 67 países")</f>
        <v>É o idioma oficial de 67 países</v>
      </c>
      <c r="S93" s="23" t="s">
        <v>1245</v>
      </c>
      <c r="T93" s="23" t="s">
        <v>1246</v>
      </c>
      <c r="U93" s="23" t="s">
        <v>1247</v>
      </c>
      <c r="V93" s="30" t="s">
        <v>1248</v>
      </c>
      <c r="W93" s="24" t="s">
        <v>1249</v>
      </c>
      <c r="X93" s="24" t="s">
        <v>1250</v>
      </c>
      <c r="Y93" s="24" t="s">
        <v>1251</v>
      </c>
      <c r="Z93" s="31" t="s">
        <v>1252</v>
      </c>
    </row>
    <row r="94" ht="15.75" customHeight="1">
      <c r="A94" s="24" t="s">
        <v>1253</v>
      </c>
      <c r="B94" s="31" t="s">
        <v>1254</v>
      </c>
      <c r="C94" s="24" t="s">
        <v>1255</v>
      </c>
      <c r="D94" s="23" t="s">
        <v>1256</v>
      </c>
      <c r="E94" s="5"/>
      <c r="F94" s="5"/>
      <c r="H94" s="5"/>
      <c r="K94" s="23" t="s">
        <v>1253</v>
      </c>
      <c r="L94" s="23" t="s">
        <v>1257</v>
      </c>
      <c r="M94" s="23" t="s">
        <v>1258</v>
      </c>
      <c r="N94" s="30" t="s">
        <v>1259</v>
      </c>
      <c r="S94" s="23" t="s">
        <v>1260</v>
      </c>
      <c r="T94" s="23" t="s">
        <v>1261</v>
      </c>
      <c r="U94" s="23" t="s">
        <v>1262</v>
      </c>
      <c r="V94" s="30" t="s">
        <v>1263</v>
      </c>
      <c r="W94" s="24" t="s">
        <v>1264</v>
      </c>
      <c r="X94" s="24" t="s">
        <v>1265</v>
      </c>
      <c r="Y94" s="24" t="s">
        <v>1266</v>
      </c>
      <c r="Z94" s="31" t="s">
        <v>1267</v>
      </c>
    </row>
    <row r="95" ht="15.75" customHeight="1">
      <c r="A95" s="24" t="s">
        <v>1268</v>
      </c>
      <c r="B95" s="24" t="s">
        <v>1269</v>
      </c>
      <c r="C95" s="24" t="s">
        <v>1270</v>
      </c>
      <c r="D95" s="23" t="s">
        <v>1271</v>
      </c>
      <c r="E95" s="31"/>
      <c r="F95" s="5"/>
      <c r="H95" s="5"/>
      <c r="K95" s="23" t="s">
        <v>1268</v>
      </c>
      <c r="L95" s="23" t="s">
        <v>1272</v>
      </c>
      <c r="M95" s="23" t="s">
        <v>1273</v>
      </c>
      <c r="N95" s="30" t="s">
        <v>1274</v>
      </c>
      <c r="O95" s="7" t="str">
        <f>IFERROR(__xludf.DUMMYFUNCTION("GOOGLETRANSLATE(C95, ""es"", ""pt"")"),"Distante")</f>
        <v>Distante</v>
      </c>
      <c r="S95" s="23" t="s">
        <v>1275</v>
      </c>
      <c r="T95" s="23" t="s">
        <v>1276</v>
      </c>
      <c r="U95" s="23" t="s">
        <v>1277</v>
      </c>
      <c r="V95" s="30" t="s">
        <v>1278</v>
      </c>
      <c r="W95" s="24" t="s">
        <v>1279</v>
      </c>
      <c r="X95" s="24" t="s">
        <v>1280</v>
      </c>
      <c r="Y95" s="24" t="s">
        <v>1281</v>
      </c>
      <c r="Z95" s="31" t="s">
        <v>1282</v>
      </c>
    </row>
    <row r="96" ht="15.75" customHeight="1">
      <c r="A96" s="24" t="s">
        <v>1283</v>
      </c>
      <c r="B96" s="24" t="s">
        <v>1284</v>
      </c>
      <c r="C96" s="24" t="s">
        <v>1285</v>
      </c>
      <c r="D96" s="23" t="s">
        <v>1286</v>
      </c>
      <c r="E96" s="31"/>
      <c r="F96" s="5"/>
      <c r="H96" s="5"/>
      <c r="K96" s="23" t="s">
        <v>1287</v>
      </c>
      <c r="L96" s="23" t="s">
        <v>1288</v>
      </c>
      <c r="M96" s="23" t="s">
        <v>1289</v>
      </c>
      <c r="N96" s="30" t="s">
        <v>1290</v>
      </c>
      <c r="S96" s="23" t="s">
        <v>1291</v>
      </c>
      <c r="T96" s="23" t="s">
        <v>1292</v>
      </c>
      <c r="U96" s="23" t="s">
        <v>1293</v>
      </c>
      <c r="V96" s="30" t="s">
        <v>1294</v>
      </c>
      <c r="W96" s="24" t="s">
        <v>1295</v>
      </c>
      <c r="X96" s="24" t="s">
        <v>1296</v>
      </c>
      <c r="Y96" s="24" t="s">
        <v>1297</v>
      </c>
      <c r="Z96" s="31" t="s">
        <v>1298</v>
      </c>
    </row>
    <row r="97" ht="15.75" customHeight="1">
      <c r="A97" s="24" t="s">
        <v>1299</v>
      </c>
      <c r="B97" s="24" t="s">
        <v>1300</v>
      </c>
      <c r="C97" s="24" t="s">
        <v>1301</v>
      </c>
      <c r="D97" s="23" t="s">
        <v>1302</v>
      </c>
      <c r="E97" s="31"/>
      <c r="F97" s="5"/>
      <c r="H97" s="5"/>
      <c r="K97" s="23" t="s">
        <v>1303</v>
      </c>
      <c r="L97" s="23" t="s">
        <v>1304</v>
      </c>
      <c r="M97" s="23" t="s">
        <v>1305</v>
      </c>
      <c r="N97" s="30" t="s">
        <v>1306</v>
      </c>
      <c r="S97" s="23" t="s">
        <v>1307</v>
      </c>
      <c r="T97" s="23" t="s">
        <v>1308</v>
      </c>
      <c r="U97" s="23" t="s">
        <v>1309</v>
      </c>
      <c r="V97" s="30" t="s">
        <v>1310</v>
      </c>
      <c r="W97" s="24" t="s">
        <v>1311</v>
      </c>
      <c r="X97" s="24" t="s">
        <v>1312</v>
      </c>
      <c r="Y97" s="24" t="s">
        <v>1313</v>
      </c>
      <c r="Z97" s="31" t="s">
        <v>1314</v>
      </c>
    </row>
    <row r="98" ht="15.75" customHeight="1">
      <c r="A98" s="24" t="s">
        <v>1315</v>
      </c>
      <c r="B98" s="24" t="s">
        <v>1316</v>
      </c>
      <c r="C98" s="24" t="s">
        <v>1317</v>
      </c>
      <c r="D98" s="23" t="s">
        <v>1318</v>
      </c>
      <c r="E98" s="31"/>
      <c r="F98" s="5"/>
      <c r="H98" s="5"/>
      <c r="K98" s="23" t="s">
        <v>1315</v>
      </c>
      <c r="L98" s="23" t="s">
        <v>1316</v>
      </c>
      <c r="M98" s="23" t="s">
        <v>1319</v>
      </c>
      <c r="N98" s="30" t="s">
        <v>1320</v>
      </c>
      <c r="O98" s="7" t="str">
        <f>IFERROR(__xludf.DUMMYFUNCTION("GOOGLETRANSLATE(C98, ""es"", ""pt"")"),"Comemore com entusiasmo")</f>
        <v>Comemore com entusiasmo</v>
      </c>
      <c r="S98" s="23" t="s">
        <v>1321</v>
      </c>
      <c r="T98" s="23" t="s">
        <v>1322</v>
      </c>
      <c r="U98" s="23" t="s">
        <v>1323</v>
      </c>
      <c r="V98" s="30" t="s">
        <v>1324</v>
      </c>
      <c r="W98" s="24" t="s">
        <v>1325</v>
      </c>
      <c r="X98" s="24" t="s">
        <v>1326</v>
      </c>
      <c r="Y98" s="24" t="s">
        <v>1327</v>
      </c>
      <c r="Z98" s="31" t="s">
        <v>1328</v>
      </c>
    </row>
    <row r="99" ht="15.75" customHeight="1">
      <c r="A99" s="24" t="s">
        <v>1329</v>
      </c>
      <c r="B99" s="24" t="s">
        <v>1330</v>
      </c>
      <c r="C99" s="24" t="s">
        <v>1331</v>
      </c>
      <c r="D99" s="23" t="s">
        <v>1332</v>
      </c>
      <c r="E99" s="31"/>
      <c r="F99" s="5"/>
      <c r="H99" s="5"/>
      <c r="K99" s="23" t="s">
        <v>1333</v>
      </c>
      <c r="L99" s="23" t="s">
        <v>1334</v>
      </c>
      <c r="M99" s="23" t="s">
        <v>1335</v>
      </c>
      <c r="N99" s="30" t="s">
        <v>1336</v>
      </c>
      <c r="O99" s="7" t="str">
        <f>IFERROR(__xludf.DUMMYFUNCTION("GOOGLETRANSLATE(C99, ""es"", ""pt"")"),"Caneta moderna")</f>
        <v>Caneta moderna</v>
      </c>
      <c r="S99" s="23" t="s">
        <v>1337</v>
      </c>
      <c r="T99" s="23" t="s">
        <v>1338</v>
      </c>
      <c r="U99" s="23" t="s">
        <v>1339</v>
      </c>
      <c r="V99" s="30" t="s">
        <v>1340</v>
      </c>
      <c r="W99" s="24" t="s">
        <v>1341</v>
      </c>
      <c r="X99" s="24" t="s">
        <v>1342</v>
      </c>
      <c r="Y99" s="24" t="s">
        <v>1343</v>
      </c>
      <c r="Z99" s="31" t="s">
        <v>1344</v>
      </c>
    </row>
    <row r="100" ht="33.75" customHeight="1">
      <c r="A100" s="24" t="s">
        <v>1345</v>
      </c>
      <c r="B100" s="24" t="s">
        <v>1346</v>
      </c>
      <c r="C100" s="24" t="s">
        <v>1347</v>
      </c>
      <c r="D100" s="30" t="s">
        <v>1348</v>
      </c>
      <c r="E100" s="5"/>
      <c r="F100" s="5"/>
      <c r="H100" s="5"/>
      <c r="K100" s="23" t="s">
        <v>1349</v>
      </c>
      <c r="L100" s="23" t="s">
        <v>1350</v>
      </c>
      <c r="M100" s="23" t="s">
        <v>1351</v>
      </c>
      <c r="N100" s="30" t="s">
        <v>1352</v>
      </c>
      <c r="O100" s="7" t="str">
        <f>IFERROR(__xludf.DUMMYFUNCTION("GOOGLETRANSLATE(#REF!, ""es"", ""pt"")"),"#REF!")</f>
        <v>#REF!</v>
      </c>
      <c r="S100" s="23" t="s">
        <v>1353</v>
      </c>
      <c r="T100" s="23" t="s">
        <v>1354</v>
      </c>
      <c r="U100" s="23" t="s">
        <v>1355</v>
      </c>
      <c r="V100" s="30" t="s">
        <v>1356</v>
      </c>
      <c r="W100" s="24" t="s">
        <v>1353</v>
      </c>
      <c r="X100" s="24" t="s">
        <v>1357</v>
      </c>
      <c r="Y100" s="24" t="s">
        <v>1358</v>
      </c>
      <c r="Z100" s="31" t="s">
        <v>1359</v>
      </c>
    </row>
    <row r="101" ht="15.75" customHeight="1">
      <c r="A101" s="24" t="s">
        <v>1360</v>
      </c>
      <c r="B101" s="24" t="s">
        <v>1361</v>
      </c>
      <c r="C101" s="24" t="s">
        <v>1362</v>
      </c>
      <c r="D101" s="23" t="s">
        <v>1363</v>
      </c>
      <c r="E101" s="31"/>
      <c r="F101" s="5"/>
      <c r="H101" s="5"/>
      <c r="K101" s="23" t="s">
        <v>1360</v>
      </c>
      <c r="L101" s="23" t="s">
        <v>1364</v>
      </c>
      <c r="M101" s="23" t="s">
        <v>1365</v>
      </c>
      <c r="N101" s="30" t="s">
        <v>1366</v>
      </c>
      <c r="O101" s="7" t="str">
        <f>IFERROR(__xludf.DUMMYFUNCTION("GOOGLETRANSLATE(C101, ""es"", ""pt"")"),"Água")</f>
        <v>Água</v>
      </c>
      <c r="S101" s="23" t="s">
        <v>1367</v>
      </c>
      <c r="T101" s="23" t="s">
        <v>1368</v>
      </c>
      <c r="U101" s="23" t="s">
        <v>1369</v>
      </c>
      <c r="V101" s="30" t="s">
        <v>1370</v>
      </c>
      <c r="W101" s="24" t="s">
        <v>1371</v>
      </c>
      <c r="X101" s="24" t="s">
        <v>1372</v>
      </c>
      <c r="Y101" s="24" t="s">
        <v>1373</v>
      </c>
      <c r="Z101" s="31" t="s">
        <v>1374</v>
      </c>
    </row>
    <row r="102" ht="15.75" customHeight="1">
      <c r="A102" s="24" t="s">
        <v>1375</v>
      </c>
      <c r="B102" s="23" t="s">
        <v>1376</v>
      </c>
      <c r="C102" s="24" t="s">
        <v>1377</v>
      </c>
      <c r="D102" s="24" t="s">
        <v>1378</v>
      </c>
      <c r="E102" s="31"/>
      <c r="F102" s="5"/>
      <c r="H102" s="5"/>
      <c r="K102" s="23" t="s">
        <v>1375</v>
      </c>
      <c r="L102" s="23" t="s">
        <v>1379</v>
      </c>
      <c r="M102" s="23" t="s">
        <v>1380</v>
      </c>
      <c r="N102" s="30" t="s">
        <v>1381</v>
      </c>
      <c r="O102" s="7" t="str">
        <f>IFERROR(__xludf.DUMMYFUNCTION("GOOGLETRANSLATE(C102, ""es"", ""pt"")"),"Dívidas liquidadas")</f>
        <v>Dívidas liquidadas</v>
      </c>
      <c r="S102" s="23" t="s">
        <v>1382</v>
      </c>
      <c r="T102" s="23" t="s">
        <v>1383</v>
      </c>
      <c r="U102" s="23" t="s">
        <v>1384</v>
      </c>
      <c r="V102" s="30" t="s">
        <v>1385</v>
      </c>
      <c r="W102" s="24" t="s">
        <v>1386</v>
      </c>
      <c r="X102" s="24" t="s">
        <v>1387</v>
      </c>
      <c r="Y102" s="24" t="s">
        <v>1388</v>
      </c>
      <c r="Z102" s="31" t="s">
        <v>1389</v>
      </c>
    </row>
    <row r="103" ht="15.75" customHeight="1">
      <c r="A103" s="24" t="s">
        <v>1390</v>
      </c>
      <c r="B103" s="31" t="s">
        <v>1391</v>
      </c>
      <c r="C103" s="24" t="s">
        <v>1392</v>
      </c>
      <c r="D103" s="23" t="s">
        <v>1393</v>
      </c>
      <c r="E103" s="5"/>
      <c r="F103" s="5"/>
      <c r="H103" s="5"/>
      <c r="K103" s="23" t="s">
        <v>1390</v>
      </c>
      <c r="L103" s="23" t="s">
        <v>1394</v>
      </c>
      <c r="M103" s="23" t="s">
        <v>1395</v>
      </c>
      <c r="N103" s="30" t="s">
        <v>1396</v>
      </c>
      <c r="S103" s="23" t="s">
        <v>1397</v>
      </c>
      <c r="T103" s="23" t="s">
        <v>1398</v>
      </c>
      <c r="U103" s="23" t="s">
        <v>1399</v>
      </c>
      <c r="V103" s="30" t="s">
        <v>1400</v>
      </c>
      <c r="W103" s="24" t="s">
        <v>1401</v>
      </c>
      <c r="X103" s="24" t="s">
        <v>1402</v>
      </c>
      <c r="Y103" s="24" t="s">
        <v>1403</v>
      </c>
      <c r="Z103" s="31" t="s">
        <v>1404</v>
      </c>
    </row>
    <row r="104" ht="15.75" customHeight="1">
      <c r="A104" s="24" t="s">
        <v>1405</v>
      </c>
      <c r="B104" s="24" t="s">
        <v>1406</v>
      </c>
      <c r="C104" s="23" t="s">
        <v>1407</v>
      </c>
      <c r="D104" s="31" t="s">
        <v>1408</v>
      </c>
      <c r="E104" s="5"/>
      <c r="F104" s="5"/>
      <c r="H104" s="5"/>
      <c r="K104" s="23" t="s">
        <v>1409</v>
      </c>
      <c r="L104" s="23" t="s">
        <v>1410</v>
      </c>
      <c r="M104" s="23" t="s">
        <v>1411</v>
      </c>
      <c r="N104" s="30" t="s">
        <v>1412</v>
      </c>
      <c r="O104" s="7" t="str">
        <f>IFERROR(__xludf.DUMMYFUNCTION("GOOGLETRANSLATE(#REF!, ""es"", ""pt"")"),"#REF!")</f>
        <v>#REF!</v>
      </c>
      <c r="S104" s="23" t="s">
        <v>1413</v>
      </c>
      <c r="T104" s="23" t="s">
        <v>1414</v>
      </c>
      <c r="U104" s="23" t="s">
        <v>1415</v>
      </c>
      <c r="V104" s="30" t="s">
        <v>1416</v>
      </c>
      <c r="W104" s="24" t="s">
        <v>1417</v>
      </c>
      <c r="X104" s="24" t="s">
        <v>1418</v>
      </c>
      <c r="Y104" s="24" t="s">
        <v>1419</v>
      </c>
      <c r="Z104" s="31" t="s">
        <v>1420</v>
      </c>
    </row>
    <row r="105" ht="15.75" customHeight="1">
      <c r="A105" s="24" t="s">
        <v>1421</v>
      </c>
      <c r="B105" s="24" t="s">
        <v>1422</v>
      </c>
      <c r="C105" s="24" t="s">
        <v>1423</v>
      </c>
      <c r="D105" s="23" t="s">
        <v>1424</v>
      </c>
      <c r="E105" s="31"/>
      <c r="F105" s="5"/>
      <c r="H105" s="5"/>
      <c r="K105" s="23" t="s">
        <v>1425</v>
      </c>
      <c r="L105" s="23" t="s">
        <v>1426</v>
      </c>
      <c r="M105" s="23" t="s">
        <v>1427</v>
      </c>
      <c r="N105" s="30" t="s">
        <v>1428</v>
      </c>
      <c r="S105" s="23" t="s">
        <v>1429</v>
      </c>
      <c r="T105" s="23" t="s">
        <v>1430</v>
      </c>
      <c r="U105" s="23" t="s">
        <v>1431</v>
      </c>
      <c r="V105" s="30" t="s">
        <v>1432</v>
      </c>
      <c r="W105" s="24" t="s">
        <v>1433</v>
      </c>
      <c r="X105" s="24" t="s">
        <v>1434</v>
      </c>
      <c r="Y105" s="24" t="s">
        <v>1435</v>
      </c>
      <c r="Z105" s="31" t="s">
        <v>1436</v>
      </c>
    </row>
    <row r="106" ht="15.75" customHeight="1">
      <c r="A106" s="24" t="s">
        <v>1437</v>
      </c>
      <c r="B106" s="24" t="s">
        <v>1438</v>
      </c>
      <c r="C106" s="24" t="s">
        <v>1439</v>
      </c>
      <c r="D106" s="23" t="s">
        <v>1440</v>
      </c>
      <c r="E106" s="31"/>
      <c r="F106" s="5"/>
      <c r="H106" s="5"/>
      <c r="K106" s="23" t="s">
        <v>1437</v>
      </c>
      <c r="L106" s="23" t="s">
        <v>1441</v>
      </c>
      <c r="M106" s="23" t="s">
        <v>1442</v>
      </c>
      <c r="N106" s="30" t="s">
        <v>1443</v>
      </c>
      <c r="S106" s="23" t="s">
        <v>1444</v>
      </c>
      <c r="T106" s="23" t="s">
        <v>1445</v>
      </c>
      <c r="U106" s="23" t="s">
        <v>1446</v>
      </c>
      <c r="V106" s="30" t="s">
        <v>1447</v>
      </c>
      <c r="W106" s="24" t="s">
        <v>1448</v>
      </c>
      <c r="X106" s="24" t="s">
        <v>1449</v>
      </c>
      <c r="Y106" s="24" t="s">
        <v>1450</v>
      </c>
      <c r="Z106" s="31" t="s">
        <v>1451</v>
      </c>
    </row>
    <row r="107" ht="15.75" customHeight="1">
      <c r="A107" s="24" t="s">
        <v>1452</v>
      </c>
      <c r="B107" s="24" t="s">
        <v>1453</v>
      </c>
      <c r="C107" s="24" t="s">
        <v>1454</v>
      </c>
      <c r="D107" s="23" t="s">
        <v>1455</v>
      </c>
      <c r="E107" s="31"/>
      <c r="F107" s="5"/>
      <c r="H107" s="5"/>
      <c r="K107" s="23" t="s">
        <v>1452</v>
      </c>
      <c r="L107" s="23" t="s">
        <v>1456</v>
      </c>
      <c r="M107" s="23" t="s">
        <v>1457</v>
      </c>
      <c r="N107" s="30" t="s">
        <v>1458</v>
      </c>
      <c r="O107" s="7"/>
      <c r="S107" s="23" t="s">
        <v>1459</v>
      </c>
      <c r="T107" s="23" t="s">
        <v>1460</v>
      </c>
      <c r="U107" s="23" t="s">
        <v>1461</v>
      </c>
      <c r="V107" s="30" t="s">
        <v>1462</v>
      </c>
      <c r="W107" s="24" t="s">
        <v>1463</v>
      </c>
      <c r="X107" s="24" t="s">
        <v>1464</v>
      </c>
      <c r="Y107" s="24" t="s">
        <v>1465</v>
      </c>
      <c r="Z107" s="31" t="s">
        <v>1466</v>
      </c>
    </row>
    <row r="108" ht="15.75" customHeight="1">
      <c r="A108" s="24" t="s">
        <v>1467</v>
      </c>
      <c r="B108" s="24" t="s">
        <v>1468</v>
      </c>
      <c r="C108" s="24" t="s">
        <v>1469</v>
      </c>
      <c r="D108" s="23" t="s">
        <v>1470</v>
      </c>
      <c r="E108" s="31"/>
      <c r="F108" s="5"/>
      <c r="H108" s="5"/>
      <c r="K108" s="23" t="s">
        <v>1471</v>
      </c>
      <c r="L108" s="23" t="s">
        <v>1472</v>
      </c>
      <c r="M108" s="23" t="s">
        <v>1469</v>
      </c>
      <c r="N108" s="30" t="s">
        <v>1473</v>
      </c>
      <c r="O108" s="7"/>
      <c r="S108" s="19" t="s">
        <v>1474</v>
      </c>
      <c r="T108" s="19" t="s">
        <v>1475</v>
      </c>
      <c r="U108" s="19" t="s">
        <v>1476</v>
      </c>
      <c r="V108" s="20" t="s">
        <v>1477</v>
      </c>
      <c r="W108" s="21" t="s">
        <v>1478</v>
      </c>
      <c r="X108" s="21" t="s">
        <v>1479</v>
      </c>
      <c r="Y108" s="21" t="s">
        <v>1480</v>
      </c>
      <c r="Z108" s="22" t="s">
        <v>1481</v>
      </c>
    </row>
    <row r="109" ht="15.75" customHeight="1">
      <c r="A109" s="24" t="s">
        <v>1482</v>
      </c>
      <c r="B109" s="24" t="s">
        <v>1483</v>
      </c>
      <c r="C109" s="24" t="s">
        <v>1484</v>
      </c>
      <c r="D109" s="23" t="s">
        <v>1485</v>
      </c>
      <c r="E109" s="31"/>
      <c r="F109" s="5"/>
      <c r="H109" s="5"/>
      <c r="K109" s="23" t="s">
        <v>1482</v>
      </c>
      <c r="L109" s="23" t="s">
        <v>1486</v>
      </c>
      <c r="M109" s="23" t="s">
        <v>1487</v>
      </c>
      <c r="N109" s="30" t="s">
        <v>1488</v>
      </c>
      <c r="O109" s="7"/>
      <c r="S109" s="7"/>
      <c r="T109" s="7"/>
      <c r="U109" s="7"/>
      <c r="V109" s="7"/>
    </row>
    <row r="110" ht="15.75" customHeight="1">
      <c r="A110" s="24" t="s">
        <v>1489</v>
      </c>
      <c r="B110" s="24" t="s">
        <v>1490</v>
      </c>
      <c r="C110" s="24" t="s">
        <v>1491</v>
      </c>
      <c r="D110" s="23" t="s">
        <v>1492</v>
      </c>
      <c r="E110" s="31"/>
      <c r="F110" s="5"/>
      <c r="H110" s="5"/>
      <c r="K110" s="23" t="s">
        <v>1489</v>
      </c>
      <c r="L110" s="23" t="s">
        <v>1493</v>
      </c>
      <c r="M110" s="23" t="s">
        <v>1494</v>
      </c>
      <c r="N110" s="30" t="s">
        <v>1495</v>
      </c>
      <c r="O110" s="7"/>
      <c r="S110" s="7"/>
      <c r="T110" s="7"/>
      <c r="U110" s="7"/>
      <c r="V110" s="7"/>
    </row>
    <row r="111" ht="35.25" customHeight="1">
      <c r="A111" s="24" t="s">
        <v>1496</v>
      </c>
      <c r="B111" s="24" t="s">
        <v>1497</v>
      </c>
      <c r="C111" s="24" t="s">
        <v>1498</v>
      </c>
      <c r="D111" s="23" t="s">
        <v>1499</v>
      </c>
      <c r="E111" s="31"/>
      <c r="F111" s="5"/>
      <c r="H111" s="5"/>
      <c r="K111" s="23" t="s">
        <v>1496</v>
      </c>
      <c r="L111" s="23" t="s">
        <v>1500</v>
      </c>
      <c r="M111" s="23" t="s">
        <v>1501</v>
      </c>
      <c r="N111" s="30" t="s">
        <v>1502</v>
      </c>
      <c r="O111" s="7"/>
      <c r="S111" s="7"/>
      <c r="T111" s="7"/>
      <c r="U111" s="7"/>
      <c r="V111" s="7"/>
    </row>
    <row r="112" ht="15.75" customHeight="1">
      <c r="A112" s="24" t="s">
        <v>1503</v>
      </c>
      <c r="B112" s="24" t="s">
        <v>1504</v>
      </c>
      <c r="C112" s="24" t="s">
        <v>1505</v>
      </c>
      <c r="D112" s="23" t="s">
        <v>1506</v>
      </c>
      <c r="E112" s="31"/>
      <c r="F112" s="5"/>
      <c r="H112" s="5"/>
      <c r="K112" s="23" t="s">
        <v>1507</v>
      </c>
      <c r="L112" s="23" t="s">
        <v>1508</v>
      </c>
      <c r="M112" s="23" t="s">
        <v>1509</v>
      </c>
      <c r="N112" s="30" t="s">
        <v>1510</v>
      </c>
      <c r="O112" s="7"/>
      <c r="S112" s="7"/>
      <c r="T112" s="7"/>
      <c r="U112" s="7"/>
      <c r="V112" s="7"/>
    </row>
    <row r="113" ht="30.0" customHeight="1">
      <c r="A113" s="24" t="s">
        <v>1511</v>
      </c>
      <c r="B113" s="24" t="s">
        <v>1</v>
      </c>
      <c r="C113" s="24" t="s">
        <v>1512</v>
      </c>
      <c r="D113" s="23" t="s">
        <v>1513</v>
      </c>
      <c r="E113" s="31"/>
      <c r="F113" s="5"/>
      <c r="H113" s="5"/>
      <c r="K113" s="23" t="s">
        <v>1511</v>
      </c>
      <c r="L113" s="23" t="s">
        <v>6</v>
      </c>
      <c r="M113" s="23" t="s">
        <v>1514</v>
      </c>
      <c r="N113" s="30" t="s">
        <v>1515</v>
      </c>
      <c r="O113" s="7"/>
      <c r="S113" s="7"/>
      <c r="T113" s="7"/>
      <c r="U113" s="7"/>
      <c r="V113" s="7"/>
    </row>
    <row r="114" ht="15.75" customHeight="1">
      <c r="A114" s="24" t="s">
        <v>1516</v>
      </c>
      <c r="B114" s="24" t="s">
        <v>1517</v>
      </c>
      <c r="C114" s="23" t="s">
        <v>1518</v>
      </c>
      <c r="D114" s="4" t="s">
        <v>102</v>
      </c>
      <c r="E114" s="31"/>
      <c r="F114" s="5"/>
      <c r="H114" s="5"/>
      <c r="K114" s="23" t="s">
        <v>1519</v>
      </c>
      <c r="L114" s="23" t="s">
        <v>1520</v>
      </c>
      <c r="M114" s="23" t="s">
        <v>1521</v>
      </c>
      <c r="N114" s="30" t="s">
        <v>1522</v>
      </c>
      <c r="O114" s="7"/>
      <c r="S114" s="7"/>
      <c r="T114" s="7"/>
      <c r="U114" s="7"/>
      <c r="V114" s="7"/>
    </row>
    <row r="115" ht="15.75" customHeight="1">
      <c r="A115" s="24" t="s">
        <v>1523</v>
      </c>
      <c r="B115" s="24" t="s">
        <v>1524</v>
      </c>
      <c r="C115" s="31" t="s">
        <v>1525</v>
      </c>
      <c r="D115" s="23" t="s">
        <v>1526</v>
      </c>
      <c r="E115" s="5"/>
      <c r="F115" s="5"/>
      <c r="H115" s="5"/>
      <c r="K115" s="23" t="s">
        <v>1527</v>
      </c>
      <c r="L115" s="23" t="s">
        <v>1528</v>
      </c>
      <c r="M115" s="23" t="s">
        <v>1529</v>
      </c>
      <c r="N115" s="30" t="s">
        <v>1526</v>
      </c>
      <c r="S115" s="7"/>
      <c r="T115" s="7"/>
      <c r="U115" s="7"/>
      <c r="V115" s="7"/>
    </row>
    <row r="116" ht="15.75" customHeight="1">
      <c r="A116" s="24" t="s">
        <v>1530</v>
      </c>
      <c r="B116" s="24" t="s">
        <v>1531</v>
      </c>
      <c r="C116" s="31" t="s">
        <v>1532</v>
      </c>
      <c r="D116" s="23" t="s">
        <v>1533</v>
      </c>
      <c r="E116" s="5"/>
      <c r="F116" s="5"/>
      <c r="H116" s="5"/>
      <c r="K116" s="23" t="s">
        <v>1530</v>
      </c>
      <c r="L116" s="23" t="s">
        <v>1534</v>
      </c>
      <c r="M116" s="23" t="s">
        <v>1535</v>
      </c>
      <c r="N116" s="30" t="s">
        <v>1536</v>
      </c>
      <c r="O116" s="7"/>
      <c r="S116" s="7"/>
      <c r="T116" s="7"/>
      <c r="U116" s="7"/>
      <c r="V116" s="7"/>
    </row>
    <row r="117" ht="15.75" customHeight="1">
      <c r="A117" s="24" t="s">
        <v>1537</v>
      </c>
      <c r="B117" s="24" t="s">
        <v>1538</v>
      </c>
      <c r="C117" s="24" t="s">
        <v>1539</v>
      </c>
      <c r="D117" s="23" t="s">
        <v>1540</v>
      </c>
      <c r="E117" s="31"/>
      <c r="F117" s="5"/>
      <c r="H117" s="5"/>
      <c r="K117" s="23" t="s">
        <v>1541</v>
      </c>
      <c r="L117" s="23" t="s">
        <v>1542</v>
      </c>
      <c r="M117" s="23" t="s">
        <v>1543</v>
      </c>
      <c r="N117" s="30" t="s">
        <v>1544</v>
      </c>
      <c r="S117" s="7"/>
      <c r="T117" s="7"/>
      <c r="U117" s="7"/>
      <c r="V117" s="7"/>
    </row>
    <row r="118" ht="15.75" customHeight="1">
      <c r="A118" s="24" t="s">
        <v>1545</v>
      </c>
      <c r="B118" s="24" t="s">
        <v>1546</v>
      </c>
      <c r="C118" s="24" t="s">
        <v>1547</v>
      </c>
      <c r="D118" s="23" t="s">
        <v>1548</v>
      </c>
      <c r="E118" s="31"/>
      <c r="F118" s="5"/>
      <c r="H118" s="5"/>
      <c r="K118" s="23" t="s">
        <v>1549</v>
      </c>
      <c r="L118" s="23" t="s">
        <v>1550</v>
      </c>
      <c r="M118" s="23" t="s">
        <v>1551</v>
      </c>
      <c r="N118" s="30" t="s">
        <v>1552</v>
      </c>
      <c r="S118" s="7"/>
      <c r="T118" s="7"/>
      <c r="U118" s="7"/>
      <c r="V118" s="7"/>
    </row>
    <row r="119" ht="15.75" customHeight="1">
      <c r="A119" s="24" t="s">
        <v>1553</v>
      </c>
      <c r="B119" s="24" t="s">
        <v>1554</v>
      </c>
      <c r="C119" s="24" t="s">
        <v>1555</v>
      </c>
      <c r="D119" s="23" t="s">
        <v>1556</v>
      </c>
      <c r="E119" s="31"/>
      <c r="F119" s="5"/>
      <c r="H119" s="5"/>
      <c r="K119" s="23" t="s">
        <v>1557</v>
      </c>
      <c r="L119" s="23" t="s">
        <v>1558</v>
      </c>
      <c r="M119" s="23" t="s">
        <v>1559</v>
      </c>
      <c r="N119" s="30" t="s">
        <v>1560</v>
      </c>
      <c r="O119" s="7"/>
      <c r="S119" s="7"/>
      <c r="T119" s="7"/>
      <c r="U119" s="7"/>
      <c r="V119" s="7"/>
    </row>
    <row r="120" ht="15.75" customHeight="1">
      <c r="A120" s="24" t="s">
        <v>1561</v>
      </c>
      <c r="B120" s="24" t="s">
        <v>1562</v>
      </c>
      <c r="C120" s="24" t="s">
        <v>1563</v>
      </c>
      <c r="D120" s="23" t="s">
        <v>1564</v>
      </c>
      <c r="E120" s="31"/>
      <c r="F120" s="5"/>
      <c r="H120" s="5"/>
      <c r="K120" s="23" t="s">
        <v>1565</v>
      </c>
      <c r="L120" s="23" t="s">
        <v>1566</v>
      </c>
      <c r="M120" s="23" t="s">
        <v>1567</v>
      </c>
      <c r="N120" s="30" t="s">
        <v>1568</v>
      </c>
      <c r="O120" s="7"/>
      <c r="S120" s="7"/>
      <c r="T120" s="7"/>
      <c r="U120" s="7"/>
      <c r="V120" s="7"/>
    </row>
    <row r="121" ht="15.75" customHeight="1">
      <c r="A121" s="24" t="s">
        <v>1569</v>
      </c>
      <c r="B121" s="24" t="s">
        <v>1570</v>
      </c>
      <c r="C121" s="24" t="s">
        <v>1571</v>
      </c>
      <c r="D121" s="23" t="s">
        <v>1572</v>
      </c>
      <c r="E121" s="31"/>
      <c r="F121" s="5"/>
      <c r="H121" s="5"/>
      <c r="K121" s="23" t="s">
        <v>1569</v>
      </c>
      <c r="L121" s="23" t="s">
        <v>1573</v>
      </c>
      <c r="M121" s="23" t="s">
        <v>1574</v>
      </c>
      <c r="N121" s="30" t="s">
        <v>1575</v>
      </c>
      <c r="O121" s="7"/>
      <c r="S121" s="7"/>
      <c r="T121" s="7"/>
      <c r="U121" s="7"/>
      <c r="V121" s="7"/>
    </row>
    <row r="122" ht="15.75" customHeight="1">
      <c r="A122" s="24" t="s">
        <v>1576</v>
      </c>
      <c r="B122" s="24" t="s">
        <v>1577</v>
      </c>
      <c r="C122" s="31" t="s">
        <v>1578</v>
      </c>
      <c r="D122" s="23" t="s">
        <v>1579</v>
      </c>
      <c r="E122" s="5"/>
      <c r="F122" s="5"/>
      <c r="H122" s="5"/>
      <c r="K122" s="23" t="s">
        <v>1576</v>
      </c>
      <c r="L122" s="23" t="s">
        <v>1580</v>
      </c>
      <c r="M122" s="23" t="s">
        <v>1581</v>
      </c>
      <c r="N122" s="30" t="s">
        <v>1582</v>
      </c>
      <c r="O122" s="7"/>
      <c r="S122" s="7"/>
      <c r="T122" s="7"/>
      <c r="U122" s="7"/>
      <c r="V122" s="7"/>
    </row>
    <row r="123" ht="15.75" customHeight="1">
      <c r="A123" s="24" t="s">
        <v>1583</v>
      </c>
      <c r="B123" s="24" t="s">
        <v>1584</v>
      </c>
      <c r="C123" s="24" t="s">
        <v>1585</v>
      </c>
      <c r="D123" s="23" t="s">
        <v>1586</v>
      </c>
      <c r="E123" s="31"/>
      <c r="F123" s="5"/>
      <c r="H123" s="5"/>
      <c r="K123" s="23" t="s">
        <v>1587</v>
      </c>
      <c r="L123" s="23" t="s">
        <v>1588</v>
      </c>
      <c r="M123" s="23" t="s">
        <v>1589</v>
      </c>
      <c r="N123" s="30" t="s">
        <v>1590</v>
      </c>
      <c r="O123" s="7"/>
      <c r="S123" s="7"/>
      <c r="T123" s="7"/>
      <c r="U123" s="7"/>
      <c r="V123" s="7"/>
    </row>
    <row r="124" ht="15.75" customHeight="1">
      <c r="A124" s="24" t="s">
        <v>1591</v>
      </c>
      <c r="B124" s="24" t="s">
        <v>1592</v>
      </c>
      <c r="C124" s="23" t="s">
        <v>1593</v>
      </c>
      <c r="D124" s="24" t="s">
        <v>1594</v>
      </c>
      <c r="E124" s="31"/>
      <c r="F124" s="5"/>
      <c r="H124" s="5"/>
      <c r="K124" s="23" t="s">
        <v>1595</v>
      </c>
      <c r="L124" s="23" t="s">
        <v>1596</v>
      </c>
      <c r="M124" s="23" t="s">
        <v>1597</v>
      </c>
      <c r="N124" s="30" t="s">
        <v>1598</v>
      </c>
      <c r="O124" s="7"/>
      <c r="S124" s="7"/>
      <c r="T124" s="7"/>
      <c r="U124" s="7"/>
      <c r="V124" s="7"/>
    </row>
    <row r="125" ht="15.75" customHeight="1">
      <c r="A125" s="24" t="s">
        <v>1599</v>
      </c>
      <c r="B125" s="31" t="s">
        <v>1600</v>
      </c>
      <c r="C125" s="4" t="s">
        <v>1601</v>
      </c>
      <c r="D125" s="24" t="s">
        <v>1602</v>
      </c>
      <c r="E125" s="5"/>
      <c r="F125" s="5"/>
      <c r="H125" s="5"/>
      <c r="K125" s="23" t="s">
        <v>1599</v>
      </c>
      <c r="L125" s="23" t="s">
        <v>1603</v>
      </c>
      <c r="M125" s="23" t="s">
        <v>1604</v>
      </c>
      <c r="N125" s="30" t="s">
        <v>1605</v>
      </c>
      <c r="O125" s="7"/>
      <c r="S125" s="7"/>
      <c r="T125" s="7"/>
      <c r="U125" s="7"/>
      <c r="V125" s="7"/>
    </row>
    <row r="126" ht="15.75" customHeight="1">
      <c r="A126" s="24" t="s">
        <v>1606</v>
      </c>
      <c r="B126" s="24" t="s">
        <v>1607</v>
      </c>
      <c r="C126" s="24" t="s">
        <v>1608</v>
      </c>
      <c r="D126" s="23" t="s">
        <v>1609</v>
      </c>
      <c r="E126" s="31"/>
      <c r="F126" s="5"/>
      <c r="H126" s="5"/>
      <c r="K126" s="23" t="s">
        <v>1610</v>
      </c>
      <c r="L126" s="23" t="s">
        <v>1611</v>
      </c>
      <c r="M126" s="23" t="s">
        <v>1612</v>
      </c>
      <c r="N126" s="30" t="s">
        <v>1613</v>
      </c>
      <c r="O126" s="7"/>
      <c r="S126" s="7"/>
      <c r="T126" s="7"/>
      <c r="U126" s="7"/>
      <c r="V126" s="7"/>
    </row>
    <row r="127" ht="15.75" customHeight="1">
      <c r="A127" s="45" t="s">
        <v>1614</v>
      </c>
      <c r="B127" s="45" t="s">
        <v>1615</v>
      </c>
      <c r="C127" s="45" t="s">
        <v>1616</v>
      </c>
      <c r="D127" s="46" t="s">
        <v>1617</v>
      </c>
      <c r="E127" s="5"/>
      <c r="F127" s="5"/>
      <c r="H127" s="5"/>
      <c r="K127" s="45" t="s">
        <v>1614</v>
      </c>
      <c r="L127" s="45" t="s">
        <v>1618</v>
      </c>
      <c r="M127" s="45" t="s">
        <v>1616</v>
      </c>
      <c r="N127" s="46" t="s">
        <v>1617</v>
      </c>
      <c r="S127" s="7"/>
      <c r="T127" s="7"/>
      <c r="U127" s="7"/>
      <c r="V127" s="7"/>
    </row>
    <row r="128" ht="15.75" customHeight="1">
      <c r="A128" s="45" t="s">
        <v>1619</v>
      </c>
      <c r="B128" s="45" t="s">
        <v>1620</v>
      </c>
      <c r="C128" s="45" t="s">
        <v>1621</v>
      </c>
      <c r="D128" s="46" t="s">
        <v>1622</v>
      </c>
      <c r="E128" s="5"/>
      <c r="F128" s="5"/>
      <c r="H128" s="5"/>
      <c r="K128" s="45" t="s">
        <v>1623</v>
      </c>
      <c r="L128" s="45" t="s">
        <v>1620</v>
      </c>
      <c r="M128" s="45" t="s">
        <v>1624</v>
      </c>
      <c r="N128" s="46" t="s">
        <v>1625</v>
      </c>
      <c r="O128" s="7"/>
      <c r="S128" s="7"/>
      <c r="T128" s="7"/>
      <c r="U128" s="7"/>
      <c r="V128" s="7"/>
    </row>
    <row r="129" ht="15.75" customHeight="1">
      <c r="A129" s="45" t="s">
        <v>1626</v>
      </c>
      <c r="B129" s="45" t="s">
        <v>1627</v>
      </c>
      <c r="C129" s="45" t="s">
        <v>1628</v>
      </c>
      <c r="D129" s="46" t="s">
        <v>1629</v>
      </c>
      <c r="E129" s="5"/>
      <c r="F129" s="5"/>
      <c r="H129" s="5"/>
      <c r="K129" s="45" t="s">
        <v>1630</v>
      </c>
      <c r="L129" s="45" t="s">
        <v>1631</v>
      </c>
      <c r="M129" s="45" t="s">
        <v>1632</v>
      </c>
      <c r="N129" s="46" t="s">
        <v>1633</v>
      </c>
      <c r="S129" s="7"/>
      <c r="T129" s="7"/>
      <c r="U129" s="7"/>
      <c r="V129" s="7"/>
    </row>
    <row r="130" ht="15.75" customHeight="1">
      <c r="A130" s="45" t="s">
        <v>1634</v>
      </c>
      <c r="B130" s="45" t="s">
        <v>1635</v>
      </c>
      <c r="C130" s="45" t="s">
        <v>1636</v>
      </c>
      <c r="D130" s="46" t="s">
        <v>1637</v>
      </c>
      <c r="E130" s="5"/>
      <c r="F130" s="5"/>
      <c r="H130" s="5"/>
      <c r="K130" s="45" t="s">
        <v>1638</v>
      </c>
      <c r="L130" s="45" t="s">
        <v>1639</v>
      </c>
      <c r="M130" s="45" t="s">
        <v>1636</v>
      </c>
      <c r="N130" s="46" t="s">
        <v>1640</v>
      </c>
      <c r="S130" s="7"/>
      <c r="T130" s="7"/>
      <c r="U130" s="7"/>
      <c r="V130" s="7"/>
    </row>
    <row r="131" ht="15.75" customHeight="1">
      <c r="A131" s="45" t="s">
        <v>1641</v>
      </c>
      <c r="B131" s="45" t="s">
        <v>1642</v>
      </c>
      <c r="C131" s="45" t="s">
        <v>1643</v>
      </c>
      <c r="D131" s="46" t="s">
        <v>1644</v>
      </c>
      <c r="E131" s="5"/>
      <c r="F131" s="5"/>
      <c r="H131" s="5"/>
      <c r="K131" s="45" t="s">
        <v>1645</v>
      </c>
      <c r="L131" s="45" t="s">
        <v>1642</v>
      </c>
      <c r="M131" s="45" t="s">
        <v>1646</v>
      </c>
      <c r="N131" s="46" t="s">
        <v>1647</v>
      </c>
      <c r="O131" s="7"/>
      <c r="S131" s="7"/>
      <c r="T131" s="7"/>
      <c r="U131" s="7"/>
      <c r="V131" s="7"/>
    </row>
    <row r="132" ht="15.75" customHeight="1">
      <c r="A132" s="45" t="s">
        <v>1648</v>
      </c>
      <c r="B132" s="45" t="s">
        <v>1649</v>
      </c>
      <c r="C132" s="45" t="s">
        <v>1650</v>
      </c>
      <c r="D132" s="46" t="s">
        <v>1651</v>
      </c>
      <c r="E132" s="5"/>
      <c r="F132" s="5"/>
      <c r="H132" s="5"/>
      <c r="K132" s="45" t="s">
        <v>1648</v>
      </c>
      <c r="L132" s="45" t="s">
        <v>1652</v>
      </c>
      <c r="M132" s="45" t="s">
        <v>1653</v>
      </c>
      <c r="N132" s="46" t="s">
        <v>1654</v>
      </c>
      <c r="O132" s="7"/>
      <c r="S132" s="7"/>
      <c r="T132" s="7"/>
      <c r="U132" s="7"/>
      <c r="V132" s="7"/>
    </row>
    <row r="133" ht="15.75" customHeight="1">
      <c r="A133" s="45" t="s">
        <v>1655</v>
      </c>
      <c r="B133" s="45" t="s">
        <v>1656</v>
      </c>
      <c r="C133" s="45" t="s">
        <v>1657</v>
      </c>
      <c r="D133" s="46" t="s">
        <v>1658</v>
      </c>
      <c r="E133" s="5"/>
      <c r="F133" s="5"/>
      <c r="H133" s="5"/>
      <c r="K133" s="45" t="s">
        <v>1659</v>
      </c>
      <c r="L133" s="4" t="s">
        <v>1660</v>
      </c>
      <c r="M133" s="45" t="s">
        <v>1661</v>
      </c>
      <c r="N133" s="46" t="s">
        <v>1662</v>
      </c>
      <c r="O133" s="7"/>
      <c r="S133" s="7"/>
      <c r="T133" s="7"/>
      <c r="U133" s="7"/>
      <c r="V133" s="7"/>
    </row>
    <row r="134" ht="15.75" customHeight="1">
      <c r="A134" s="45" t="s">
        <v>1663</v>
      </c>
      <c r="B134" s="45" t="s">
        <v>1664</v>
      </c>
      <c r="C134" s="45" t="s">
        <v>1665</v>
      </c>
      <c r="D134" s="46" t="s">
        <v>1666</v>
      </c>
      <c r="E134" s="5"/>
      <c r="F134" s="5"/>
      <c r="H134" s="5"/>
      <c r="K134" s="45" t="s">
        <v>1667</v>
      </c>
      <c r="L134" s="45" t="s">
        <v>1668</v>
      </c>
      <c r="M134" s="45" t="s">
        <v>1669</v>
      </c>
      <c r="N134" s="46" t="s">
        <v>1670</v>
      </c>
      <c r="O134" s="7"/>
      <c r="S134" s="7"/>
      <c r="T134" s="7"/>
      <c r="U134" s="7"/>
      <c r="V134" s="7"/>
    </row>
    <row r="135" ht="15.75" customHeight="1">
      <c r="A135" s="45" t="s">
        <v>1671</v>
      </c>
      <c r="B135" s="45" t="s">
        <v>1672</v>
      </c>
      <c r="C135" s="45" t="s">
        <v>1673</v>
      </c>
      <c r="D135" s="46" t="s">
        <v>1674</v>
      </c>
      <c r="E135" s="5"/>
      <c r="F135" s="5"/>
      <c r="H135" s="5"/>
      <c r="K135" s="45" t="s">
        <v>1671</v>
      </c>
      <c r="L135" s="45" t="s">
        <v>1672</v>
      </c>
      <c r="M135" s="45" t="s">
        <v>1675</v>
      </c>
      <c r="N135" s="46" t="s">
        <v>1676</v>
      </c>
      <c r="O135" s="7"/>
      <c r="S135" s="7"/>
      <c r="T135" s="7"/>
      <c r="U135" s="7"/>
      <c r="V135" s="7"/>
    </row>
    <row r="136" ht="15.75" customHeight="1">
      <c r="A136" s="45" t="s">
        <v>1677</v>
      </c>
      <c r="B136" s="45" t="s">
        <v>1678</v>
      </c>
      <c r="C136" s="45" t="s">
        <v>1679</v>
      </c>
      <c r="D136" s="46" t="s">
        <v>1680</v>
      </c>
      <c r="E136" s="5"/>
      <c r="F136" s="5"/>
      <c r="H136" s="5"/>
      <c r="K136" s="45" t="s">
        <v>1681</v>
      </c>
      <c r="L136" s="45" t="s">
        <v>1682</v>
      </c>
      <c r="M136" s="45" t="s">
        <v>1679</v>
      </c>
      <c r="N136" s="46" t="s">
        <v>1680</v>
      </c>
      <c r="O136" s="7"/>
      <c r="S136" s="7"/>
      <c r="T136" s="7"/>
      <c r="U136" s="7"/>
      <c r="V136" s="7"/>
    </row>
    <row r="137" ht="15.75" customHeight="1">
      <c r="A137" s="45" t="s">
        <v>1683</v>
      </c>
      <c r="B137" s="45" t="s">
        <v>1684</v>
      </c>
      <c r="C137" s="45" t="s">
        <v>1685</v>
      </c>
      <c r="D137" s="46" t="s">
        <v>1686</v>
      </c>
      <c r="E137" s="5"/>
      <c r="F137" s="5"/>
      <c r="H137" s="5"/>
      <c r="K137" s="45" t="s">
        <v>1683</v>
      </c>
      <c r="L137" s="45" t="s">
        <v>1687</v>
      </c>
      <c r="M137" s="45" t="s">
        <v>1685</v>
      </c>
      <c r="N137" s="46" t="s">
        <v>1686</v>
      </c>
      <c r="O137" s="7"/>
      <c r="S137" s="7"/>
      <c r="T137" s="7"/>
      <c r="U137" s="7"/>
      <c r="V137" s="7"/>
    </row>
    <row r="138" ht="15.75" customHeight="1">
      <c r="A138" s="45" t="s">
        <v>1688</v>
      </c>
      <c r="B138" s="45" t="s">
        <v>1689</v>
      </c>
      <c r="C138" s="45" t="s">
        <v>1690</v>
      </c>
      <c r="D138" s="46" t="s">
        <v>1691</v>
      </c>
      <c r="E138" s="5"/>
      <c r="F138" s="5"/>
      <c r="H138" s="5"/>
      <c r="K138" s="45" t="s">
        <v>1692</v>
      </c>
      <c r="L138" s="45" t="s">
        <v>1689</v>
      </c>
      <c r="M138" s="45" t="s">
        <v>1693</v>
      </c>
      <c r="N138" s="46" t="s">
        <v>1694</v>
      </c>
      <c r="O138" s="7"/>
      <c r="S138" s="7"/>
      <c r="T138" s="7"/>
      <c r="U138" s="7"/>
      <c r="V138" s="7"/>
    </row>
    <row r="139" ht="15.75" customHeight="1">
      <c r="A139" s="45" t="s">
        <v>1695</v>
      </c>
      <c r="B139" s="45" t="s">
        <v>1696</v>
      </c>
      <c r="C139" s="45" t="s">
        <v>1697</v>
      </c>
      <c r="D139" s="46" t="s">
        <v>1698</v>
      </c>
      <c r="E139" s="5"/>
      <c r="F139" s="5"/>
      <c r="H139" s="5"/>
      <c r="K139" s="45" t="s">
        <v>1699</v>
      </c>
      <c r="L139" s="45" t="s">
        <v>1700</v>
      </c>
      <c r="M139" s="45" t="s">
        <v>1697</v>
      </c>
      <c r="N139" s="46" t="s">
        <v>1698</v>
      </c>
      <c r="S139" s="7"/>
      <c r="T139" s="7"/>
      <c r="U139" s="7"/>
      <c r="V139" s="7"/>
    </row>
    <row r="140" ht="15.75" customHeight="1">
      <c r="A140" s="45" t="s">
        <v>1701</v>
      </c>
      <c r="B140" s="45" t="s">
        <v>1702</v>
      </c>
      <c r="C140" s="45" t="s">
        <v>1703</v>
      </c>
      <c r="D140" s="46" t="s">
        <v>1704</v>
      </c>
      <c r="E140" s="5"/>
      <c r="F140" s="5"/>
      <c r="H140" s="5"/>
      <c r="K140" s="45" t="s">
        <v>1705</v>
      </c>
      <c r="L140" s="45" t="s">
        <v>1702</v>
      </c>
      <c r="M140" s="45" t="s">
        <v>1703</v>
      </c>
      <c r="N140" s="46" t="s">
        <v>1706</v>
      </c>
      <c r="O140" s="7"/>
      <c r="S140" s="7"/>
      <c r="T140" s="7"/>
      <c r="U140" s="7"/>
      <c r="V140" s="7"/>
    </row>
    <row r="141" ht="15.75" customHeight="1">
      <c r="A141" s="45" t="s">
        <v>1707</v>
      </c>
      <c r="B141" s="45" t="s">
        <v>1708</v>
      </c>
      <c r="C141" s="45" t="s">
        <v>1709</v>
      </c>
      <c r="D141" s="46" t="s">
        <v>1710</v>
      </c>
      <c r="E141" s="5"/>
      <c r="F141" s="5"/>
      <c r="H141" s="5"/>
      <c r="K141" s="45" t="s">
        <v>1711</v>
      </c>
      <c r="L141" s="45" t="s">
        <v>1712</v>
      </c>
      <c r="M141" s="45" t="s">
        <v>1713</v>
      </c>
      <c r="N141" s="46" t="s">
        <v>1710</v>
      </c>
      <c r="S141" s="7"/>
      <c r="T141" s="7"/>
      <c r="U141" s="7"/>
      <c r="V141" s="7"/>
    </row>
    <row r="142" ht="15.75" customHeight="1">
      <c r="A142" s="45" t="s">
        <v>1714</v>
      </c>
      <c r="B142" s="45" t="s">
        <v>1715</v>
      </c>
      <c r="C142" s="45" t="s">
        <v>1716</v>
      </c>
      <c r="D142" s="46" t="s">
        <v>1717</v>
      </c>
      <c r="E142" s="5"/>
      <c r="F142" s="5"/>
      <c r="H142" s="5"/>
      <c r="K142" s="45" t="s">
        <v>1718</v>
      </c>
      <c r="L142" s="45" t="s">
        <v>1719</v>
      </c>
      <c r="M142" s="45" t="s">
        <v>1716</v>
      </c>
      <c r="N142" s="46" t="s">
        <v>1720</v>
      </c>
      <c r="S142" s="7"/>
      <c r="T142" s="7"/>
      <c r="U142" s="7"/>
      <c r="V142" s="7"/>
    </row>
    <row r="143" ht="15.75" customHeight="1">
      <c r="A143" s="45" t="s">
        <v>1721</v>
      </c>
      <c r="B143" s="45" t="s">
        <v>1722</v>
      </c>
      <c r="C143" s="45" t="s">
        <v>1723</v>
      </c>
      <c r="D143" s="46" t="s">
        <v>1724</v>
      </c>
      <c r="E143" s="5"/>
      <c r="F143" s="5"/>
      <c r="H143" s="5"/>
      <c r="K143" s="45" t="s">
        <v>1725</v>
      </c>
      <c r="L143" s="45" t="s">
        <v>1726</v>
      </c>
      <c r="M143" s="45" t="s">
        <v>1727</v>
      </c>
      <c r="N143" s="46" t="s">
        <v>1728</v>
      </c>
      <c r="O143" s="7"/>
      <c r="S143" s="7"/>
      <c r="T143" s="7"/>
      <c r="U143" s="7"/>
      <c r="V143" s="7"/>
    </row>
    <row r="144" ht="15.75" customHeight="1">
      <c r="A144" s="45" t="s">
        <v>277</v>
      </c>
      <c r="B144" s="45" t="s">
        <v>1729</v>
      </c>
      <c r="C144" s="45" t="s">
        <v>1730</v>
      </c>
      <c r="D144" s="46" t="s">
        <v>1731</v>
      </c>
      <c r="E144" s="5"/>
      <c r="F144" s="5"/>
      <c r="H144" s="5"/>
      <c r="K144" s="45" t="s">
        <v>1732</v>
      </c>
      <c r="L144" s="45" t="s">
        <v>1733</v>
      </c>
      <c r="M144" s="45" t="s">
        <v>1734</v>
      </c>
      <c r="N144" s="46" t="s">
        <v>1735</v>
      </c>
      <c r="O144" s="7"/>
      <c r="S144" s="7"/>
      <c r="T144" s="7"/>
      <c r="U144" s="7"/>
      <c r="V144" s="7"/>
    </row>
    <row r="145" ht="15.75" customHeight="1">
      <c r="A145" s="45" t="s">
        <v>1736</v>
      </c>
      <c r="B145" s="45" t="s">
        <v>1737</v>
      </c>
      <c r="C145" s="45" t="s">
        <v>1738</v>
      </c>
      <c r="D145" s="46" t="s">
        <v>1739</v>
      </c>
      <c r="E145" s="5"/>
      <c r="F145" s="5"/>
      <c r="H145" s="5"/>
      <c r="K145" s="45" t="s">
        <v>1736</v>
      </c>
      <c r="L145" s="45" t="s">
        <v>1740</v>
      </c>
      <c r="M145" s="45" t="s">
        <v>1741</v>
      </c>
      <c r="N145" s="46" t="s">
        <v>1742</v>
      </c>
      <c r="O145" s="7"/>
      <c r="S145" s="7"/>
      <c r="T145" s="7"/>
      <c r="U145" s="7"/>
      <c r="V145" s="7"/>
    </row>
    <row r="146" ht="15.75" customHeight="1">
      <c r="A146" s="45" t="s">
        <v>1743</v>
      </c>
      <c r="B146" s="45" t="s">
        <v>1744</v>
      </c>
      <c r="C146" s="45" t="s">
        <v>1745</v>
      </c>
      <c r="D146" s="46" t="s">
        <v>1746</v>
      </c>
      <c r="E146" s="5"/>
      <c r="F146" s="5"/>
      <c r="H146" s="5"/>
      <c r="K146" s="45" t="s">
        <v>1747</v>
      </c>
      <c r="L146" s="45" t="s">
        <v>1744</v>
      </c>
      <c r="M146" s="45" t="s">
        <v>1745</v>
      </c>
      <c r="N146" s="46" t="s">
        <v>1746</v>
      </c>
      <c r="O146" s="7"/>
      <c r="S146" s="7"/>
      <c r="T146" s="7"/>
      <c r="U146" s="7"/>
      <c r="V146" s="7"/>
    </row>
    <row r="147" ht="15.75" customHeight="1">
      <c r="A147" s="45" t="s">
        <v>1748</v>
      </c>
      <c r="B147" s="45" t="s">
        <v>1749</v>
      </c>
      <c r="C147" s="45" t="s">
        <v>1750</v>
      </c>
      <c r="D147" s="46" t="s">
        <v>1751</v>
      </c>
      <c r="E147" s="5"/>
      <c r="F147" s="5"/>
      <c r="H147" s="5"/>
      <c r="K147" s="45" t="s">
        <v>1752</v>
      </c>
      <c r="L147" s="45" t="s">
        <v>1753</v>
      </c>
      <c r="M147" s="45" t="s">
        <v>1754</v>
      </c>
      <c r="N147" s="46" t="s">
        <v>1755</v>
      </c>
      <c r="O147" s="7"/>
      <c r="S147" s="7"/>
      <c r="T147" s="7"/>
      <c r="U147" s="7"/>
      <c r="V147" s="7"/>
    </row>
    <row r="148" ht="15.75" customHeight="1">
      <c r="A148" s="45" t="s">
        <v>1756</v>
      </c>
      <c r="B148" s="45" t="s">
        <v>1757</v>
      </c>
      <c r="C148" s="45" t="s">
        <v>1758</v>
      </c>
      <c r="D148" s="46" t="s">
        <v>1759</v>
      </c>
      <c r="E148" s="5"/>
      <c r="F148" s="5"/>
      <c r="H148" s="5"/>
      <c r="K148" s="45" t="s">
        <v>1760</v>
      </c>
      <c r="L148" s="45" t="s">
        <v>1761</v>
      </c>
      <c r="M148" s="45" t="s">
        <v>1762</v>
      </c>
      <c r="N148" s="46" t="s">
        <v>1763</v>
      </c>
      <c r="O148" s="7"/>
      <c r="S148" s="7"/>
      <c r="T148" s="7"/>
      <c r="U148" s="7"/>
      <c r="V148" s="7"/>
    </row>
    <row r="149" ht="15.75" customHeight="1">
      <c r="A149" s="45" t="s">
        <v>1764</v>
      </c>
      <c r="B149" s="45" t="s">
        <v>1765</v>
      </c>
      <c r="C149" s="45" t="s">
        <v>1766</v>
      </c>
      <c r="D149" s="46" t="s">
        <v>1767</v>
      </c>
      <c r="E149" s="5"/>
      <c r="F149" s="5"/>
      <c r="H149" s="5"/>
      <c r="K149" s="45" t="s">
        <v>1764</v>
      </c>
      <c r="L149" s="45" t="s">
        <v>1765</v>
      </c>
      <c r="M149" s="45" t="s">
        <v>1766</v>
      </c>
      <c r="N149" s="46" t="s">
        <v>1768</v>
      </c>
      <c r="O149" s="7"/>
      <c r="S149" s="7"/>
      <c r="T149" s="7"/>
      <c r="U149" s="7"/>
      <c r="V149" s="7"/>
    </row>
    <row r="150" ht="15.75" customHeight="1">
      <c r="A150" s="45" t="s">
        <v>1769</v>
      </c>
      <c r="B150" s="45" t="s">
        <v>1770</v>
      </c>
      <c r="C150" s="45" t="s">
        <v>1771</v>
      </c>
      <c r="D150" s="46" t="s">
        <v>1772</v>
      </c>
      <c r="E150" s="5"/>
      <c r="F150" s="5"/>
      <c r="H150" s="5"/>
      <c r="K150" s="45" t="s">
        <v>1773</v>
      </c>
      <c r="L150" s="45" t="s">
        <v>1774</v>
      </c>
      <c r="M150" s="45" t="s">
        <v>1775</v>
      </c>
      <c r="N150" s="46" t="s">
        <v>1776</v>
      </c>
      <c r="O150" s="7"/>
      <c r="S150" s="7"/>
      <c r="T150" s="7"/>
      <c r="U150" s="7"/>
      <c r="V150" s="7"/>
    </row>
    <row r="151" ht="15.75" customHeight="1">
      <c r="A151" s="45" t="s">
        <v>1777</v>
      </c>
      <c r="B151" s="45" t="s">
        <v>1778</v>
      </c>
      <c r="C151" s="45" t="s">
        <v>1779</v>
      </c>
      <c r="D151" s="46" t="s">
        <v>1780</v>
      </c>
      <c r="E151" s="5"/>
      <c r="F151" s="5"/>
      <c r="H151" s="5"/>
      <c r="K151" s="45" t="s">
        <v>1781</v>
      </c>
      <c r="L151" s="45" t="s">
        <v>1782</v>
      </c>
      <c r="M151" s="45" t="s">
        <v>1783</v>
      </c>
      <c r="N151" s="46" t="s">
        <v>1780</v>
      </c>
      <c r="O151" s="7"/>
      <c r="S151" s="7"/>
      <c r="T151" s="7"/>
      <c r="U151" s="7"/>
      <c r="V151" s="7"/>
    </row>
    <row r="152" ht="15.75" customHeight="1">
      <c r="A152" s="45" t="s">
        <v>1784</v>
      </c>
      <c r="B152" s="45" t="s">
        <v>1785</v>
      </c>
      <c r="C152" s="45" t="s">
        <v>1786</v>
      </c>
      <c r="D152" s="46" t="s">
        <v>1787</v>
      </c>
      <c r="E152" s="5"/>
      <c r="F152" s="5"/>
      <c r="H152" s="5"/>
      <c r="K152" s="45" t="s">
        <v>1784</v>
      </c>
      <c r="L152" s="45" t="s">
        <v>1785</v>
      </c>
      <c r="M152" s="45" t="s">
        <v>1788</v>
      </c>
      <c r="N152" s="46" t="s">
        <v>1787</v>
      </c>
      <c r="O152" s="7"/>
      <c r="S152" s="7"/>
      <c r="T152" s="7"/>
      <c r="U152" s="7"/>
      <c r="V152" s="7"/>
    </row>
    <row r="153" ht="15.75" customHeight="1">
      <c r="A153" s="45" t="s">
        <v>1789</v>
      </c>
      <c r="B153" s="45" t="s">
        <v>1790</v>
      </c>
      <c r="C153" s="45" t="s">
        <v>1791</v>
      </c>
      <c r="D153" s="46" t="s">
        <v>1792</v>
      </c>
      <c r="E153" s="5"/>
      <c r="F153" s="5"/>
      <c r="H153" s="5"/>
      <c r="K153" s="45" t="s">
        <v>1793</v>
      </c>
      <c r="L153" s="45" t="s">
        <v>1790</v>
      </c>
      <c r="M153" s="45" t="s">
        <v>1791</v>
      </c>
      <c r="N153" s="46" t="s">
        <v>1794</v>
      </c>
      <c r="O153" s="7"/>
      <c r="S153" s="7"/>
      <c r="T153" s="7"/>
      <c r="U153" s="7"/>
      <c r="V153" s="7"/>
    </row>
    <row r="154" ht="15.75" customHeight="1">
      <c r="A154" s="47" t="s">
        <v>1795</v>
      </c>
      <c r="B154" s="47" t="s">
        <v>1796</v>
      </c>
      <c r="C154" s="47" t="s">
        <v>1797</v>
      </c>
      <c r="D154" s="48" t="s">
        <v>1798</v>
      </c>
      <c r="E154" s="5"/>
      <c r="F154" s="5"/>
      <c r="H154" s="5"/>
      <c r="K154" s="47" t="s">
        <v>1795</v>
      </c>
      <c r="L154" s="47" t="s">
        <v>1796</v>
      </c>
      <c r="M154" s="47" t="s">
        <v>1799</v>
      </c>
      <c r="N154" s="48" t="s">
        <v>1800</v>
      </c>
      <c r="O154" s="7"/>
      <c r="S154" s="7"/>
      <c r="T154" s="7"/>
      <c r="U154" s="7"/>
      <c r="V154" s="7"/>
    </row>
    <row r="155" ht="15.75" customHeight="1">
      <c r="A155" s="4" t="s">
        <v>1801</v>
      </c>
      <c r="B155" s="40"/>
      <c r="C155" s="40"/>
      <c r="D155" s="40"/>
      <c r="E155" s="5"/>
      <c r="F155" s="5"/>
      <c r="H155" s="5"/>
      <c r="K155" s="5"/>
      <c r="L155" s="5"/>
      <c r="M155" s="5"/>
      <c r="N155" s="5"/>
      <c r="S155" s="7"/>
      <c r="T155" s="7"/>
      <c r="U155" s="7"/>
      <c r="V155" s="7"/>
    </row>
    <row r="156" ht="15.75" customHeight="1">
      <c r="A156" s="4" t="s">
        <v>1802</v>
      </c>
      <c r="B156" s="32"/>
      <c r="C156" s="32"/>
      <c r="D156" s="32"/>
      <c r="E156" s="5"/>
      <c r="F156" s="5"/>
      <c r="H156" s="5"/>
      <c r="K156" s="5"/>
      <c r="L156" s="5"/>
      <c r="M156" s="7"/>
      <c r="N156" s="7"/>
      <c r="O156" s="7"/>
      <c r="S156" s="7"/>
      <c r="T156" s="7"/>
      <c r="U156" s="7"/>
      <c r="V156" s="7"/>
    </row>
    <row r="157" ht="15.75" customHeight="1">
      <c r="A157" s="5" t="s">
        <v>1803</v>
      </c>
      <c r="B157" s="40"/>
      <c r="C157" s="40"/>
      <c r="D157" s="40"/>
      <c r="E157" s="5"/>
      <c r="F157" s="5"/>
      <c r="H157" s="5"/>
      <c r="K157" s="5"/>
      <c r="L157" s="5"/>
      <c r="M157" s="5"/>
      <c r="N157" s="5"/>
      <c r="S157" s="7"/>
      <c r="T157" s="7"/>
      <c r="U157" s="7"/>
      <c r="V157" s="7"/>
    </row>
    <row r="158" ht="15.75" customHeight="1">
      <c r="A158" s="4" t="s">
        <v>1804</v>
      </c>
      <c r="B158" s="40"/>
      <c r="C158" s="40"/>
      <c r="D158" s="40"/>
      <c r="E158" s="5"/>
      <c r="F158" s="5"/>
      <c r="H158" s="5"/>
      <c r="K158" s="5"/>
      <c r="L158" s="5"/>
      <c r="M158" s="5"/>
      <c r="N158" s="5"/>
      <c r="S158" s="7"/>
      <c r="T158" s="7"/>
      <c r="U158" s="7"/>
      <c r="V158" s="7"/>
    </row>
    <row r="159" ht="15.75" customHeight="1">
      <c r="A159" s="4" t="s">
        <v>1805</v>
      </c>
      <c r="B159" s="32"/>
      <c r="C159" s="32"/>
      <c r="D159" s="32"/>
      <c r="E159" s="5"/>
      <c r="F159" s="5"/>
      <c r="H159" s="5"/>
      <c r="K159" s="5"/>
      <c r="L159" s="5"/>
      <c r="M159" s="7"/>
      <c r="N159" s="7"/>
      <c r="O159" s="7"/>
      <c r="S159" s="7"/>
      <c r="T159" s="7"/>
      <c r="U159" s="7"/>
      <c r="V159" s="7"/>
    </row>
    <row r="160" ht="15.75" customHeight="1">
      <c r="A160" s="4" t="s">
        <v>1806</v>
      </c>
      <c r="B160" s="32"/>
      <c r="C160" s="32"/>
      <c r="D160" s="32"/>
      <c r="E160" s="5"/>
      <c r="F160" s="5"/>
      <c r="H160" s="5"/>
      <c r="K160" s="5"/>
      <c r="L160" s="5"/>
      <c r="M160" s="7"/>
      <c r="N160" s="7"/>
      <c r="O160" s="7"/>
      <c r="S160" s="7"/>
      <c r="T160" s="7"/>
      <c r="U160" s="7"/>
      <c r="V160" s="7"/>
    </row>
    <row r="161" ht="15.75" customHeight="1">
      <c r="A161" s="4" t="s">
        <v>1807</v>
      </c>
      <c r="B161" s="32"/>
      <c r="C161" s="32"/>
      <c r="D161" s="32"/>
      <c r="E161" s="5"/>
      <c r="F161" s="5"/>
      <c r="H161" s="5"/>
      <c r="K161" s="5"/>
      <c r="L161" s="5"/>
      <c r="M161" s="7"/>
      <c r="N161" s="7"/>
      <c r="O161" s="7"/>
      <c r="S161" s="7"/>
      <c r="T161" s="7"/>
      <c r="U161" s="7"/>
      <c r="V161" s="7"/>
    </row>
    <row r="162" ht="15.75" customHeight="1">
      <c r="A162" s="4" t="s">
        <v>1808</v>
      </c>
      <c r="B162" s="32"/>
      <c r="C162" s="32"/>
      <c r="D162" s="32"/>
      <c r="E162" s="5"/>
      <c r="F162" s="5"/>
      <c r="H162" s="5"/>
      <c r="K162" s="5"/>
      <c r="L162" s="5"/>
      <c r="M162" s="7"/>
      <c r="N162" s="7"/>
      <c r="O162" s="7"/>
      <c r="S162" s="7"/>
      <c r="T162" s="7"/>
      <c r="U162" s="7"/>
      <c r="V162" s="7"/>
    </row>
    <row r="163" ht="15.75" customHeight="1">
      <c r="A163" s="4" t="s">
        <v>1809</v>
      </c>
      <c r="B163" s="32"/>
      <c r="C163" s="32"/>
      <c r="D163" s="32"/>
      <c r="E163" s="5"/>
      <c r="F163" s="5"/>
      <c r="H163" s="5"/>
      <c r="K163" s="5"/>
      <c r="L163" s="5"/>
      <c r="M163" s="7"/>
      <c r="N163" s="7"/>
      <c r="O163" s="7"/>
      <c r="S163" s="7"/>
      <c r="T163" s="7"/>
      <c r="U163" s="7"/>
      <c r="V163" s="7"/>
    </row>
    <row r="164" ht="15.75" customHeight="1">
      <c r="A164" s="4" t="s">
        <v>1810</v>
      </c>
      <c r="B164" s="32"/>
      <c r="C164" s="32"/>
      <c r="D164" s="32"/>
      <c r="E164" s="5"/>
      <c r="F164" s="5"/>
      <c r="H164" s="5"/>
      <c r="K164" s="5"/>
      <c r="L164" s="5"/>
      <c r="M164" s="7"/>
      <c r="N164" s="7"/>
      <c r="O164" s="7"/>
      <c r="S164" s="7"/>
      <c r="T164" s="7"/>
      <c r="U164" s="7"/>
      <c r="V164" s="7"/>
    </row>
    <row r="165" ht="15.75" customHeight="1">
      <c r="A165" s="4" t="s">
        <v>1811</v>
      </c>
      <c r="B165" s="32"/>
      <c r="C165" s="32"/>
      <c r="D165" s="32"/>
      <c r="E165" s="5"/>
      <c r="F165" s="5"/>
      <c r="H165" s="5"/>
      <c r="K165" s="5"/>
      <c r="L165" s="5"/>
      <c r="M165" s="7"/>
      <c r="N165" s="7"/>
      <c r="O165" s="7"/>
      <c r="S165" s="7"/>
      <c r="T165" s="7"/>
      <c r="U165" s="7"/>
      <c r="V165" s="7"/>
    </row>
    <row r="166" ht="15.75" customHeight="1">
      <c r="A166" s="4" t="s">
        <v>1745</v>
      </c>
      <c r="B166" s="32"/>
      <c r="C166" s="32"/>
      <c r="D166" s="32"/>
      <c r="E166" s="5"/>
      <c r="F166" s="5"/>
      <c r="H166" s="5"/>
      <c r="K166" s="5"/>
      <c r="L166" s="5"/>
      <c r="M166" s="7"/>
      <c r="N166" s="7"/>
      <c r="O166" s="7"/>
      <c r="S166" s="7"/>
      <c r="T166" s="7"/>
      <c r="U166" s="7"/>
      <c r="V166" s="7"/>
    </row>
    <row r="167" ht="15.75" customHeight="1">
      <c r="A167" s="4" t="s">
        <v>1812</v>
      </c>
      <c r="B167" s="40"/>
      <c r="C167" s="40"/>
      <c r="D167" s="40"/>
      <c r="E167" s="5"/>
      <c r="F167" s="5"/>
      <c r="H167" s="5"/>
      <c r="K167" s="5"/>
      <c r="L167" s="5"/>
      <c r="M167" s="5"/>
      <c r="N167" s="5"/>
      <c r="S167" s="7"/>
      <c r="T167" s="7"/>
      <c r="U167" s="7"/>
      <c r="V167" s="7"/>
    </row>
    <row r="168" ht="15.75" customHeight="1">
      <c r="A168" s="4" t="s">
        <v>1813</v>
      </c>
      <c r="B168" s="32"/>
      <c r="C168" s="32"/>
      <c r="D168" s="32"/>
      <c r="E168" s="5"/>
      <c r="F168" s="5"/>
      <c r="H168" s="5"/>
      <c r="K168" s="5"/>
      <c r="L168" s="5"/>
      <c r="M168" s="7"/>
      <c r="N168" s="7"/>
      <c r="O168" s="7"/>
      <c r="S168" s="7"/>
      <c r="T168" s="7"/>
      <c r="U168" s="7"/>
      <c r="V168" s="7"/>
    </row>
    <row r="169" ht="15.75" customHeight="1">
      <c r="A169" s="5" t="s">
        <v>1814</v>
      </c>
      <c r="B169" s="40"/>
      <c r="C169" s="40"/>
      <c r="D169" s="40"/>
      <c r="E169" s="5"/>
      <c r="F169" s="5"/>
      <c r="H169" s="5"/>
      <c r="K169" s="5"/>
      <c r="L169" s="5"/>
      <c r="M169" s="5"/>
      <c r="N169" s="5"/>
      <c r="S169" s="7"/>
      <c r="T169" s="7"/>
      <c r="U169" s="7"/>
      <c r="V169" s="7"/>
    </row>
    <row r="170" ht="15.75" customHeight="1">
      <c r="A170" s="4" t="s">
        <v>1815</v>
      </c>
      <c r="B170" s="40"/>
      <c r="C170" s="40"/>
      <c r="D170" s="40"/>
      <c r="E170" s="5"/>
      <c r="F170" s="5"/>
      <c r="H170" s="5"/>
      <c r="K170" s="5"/>
      <c r="L170" s="5"/>
      <c r="M170" s="5"/>
      <c r="N170" s="5"/>
      <c r="S170" s="7"/>
      <c r="T170" s="7"/>
      <c r="U170" s="7"/>
      <c r="V170" s="7"/>
    </row>
    <row r="171" ht="15.75" customHeight="1">
      <c r="A171" s="4" t="s">
        <v>1816</v>
      </c>
      <c r="B171" s="32"/>
      <c r="C171" s="32"/>
      <c r="D171" s="32"/>
      <c r="E171" s="5"/>
      <c r="F171" s="5"/>
      <c r="H171" s="5"/>
      <c r="K171" s="5"/>
      <c r="L171" s="5"/>
      <c r="M171" s="7"/>
      <c r="N171" s="7"/>
      <c r="O171" s="7"/>
      <c r="S171" s="7"/>
      <c r="T171" s="7"/>
      <c r="U171" s="7"/>
      <c r="V171" s="7"/>
    </row>
    <row r="172" ht="15.75" customHeight="1">
      <c r="A172" s="4" t="s">
        <v>1817</v>
      </c>
      <c r="B172" s="32"/>
      <c r="C172" s="32"/>
      <c r="D172" s="32"/>
      <c r="E172" s="5"/>
      <c r="F172" s="5"/>
      <c r="H172" s="5"/>
      <c r="K172" s="5"/>
      <c r="L172" s="5"/>
      <c r="M172" s="7"/>
      <c r="N172" s="7"/>
      <c r="O172" s="7"/>
      <c r="S172" s="7"/>
      <c r="T172" s="7"/>
      <c r="U172" s="7"/>
      <c r="V172" s="7"/>
    </row>
    <row r="173" ht="15.75" customHeight="1">
      <c r="A173" s="4" t="s">
        <v>1818</v>
      </c>
      <c r="B173" s="32"/>
      <c r="C173" s="32"/>
      <c r="D173" s="32"/>
      <c r="E173" s="5"/>
      <c r="F173" s="5"/>
      <c r="H173" s="5"/>
      <c r="K173" s="5"/>
      <c r="L173" s="5"/>
      <c r="M173" s="7"/>
      <c r="N173" s="7"/>
      <c r="O173" s="7"/>
      <c r="S173" s="7"/>
      <c r="T173" s="7"/>
      <c r="U173" s="7"/>
      <c r="V173" s="7"/>
    </row>
    <row r="174" ht="15.75" customHeight="1">
      <c r="A174" s="4" t="s">
        <v>1819</v>
      </c>
      <c r="B174" s="32"/>
      <c r="C174" s="32"/>
      <c r="D174" s="32"/>
      <c r="E174" s="5"/>
      <c r="F174" s="5"/>
      <c r="H174" s="5"/>
      <c r="K174" s="5"/>
      <c r="L174" s="5"/>
      <c r="M174" s="7"/>
      <c r="N174" s="7"/>
      <c r="O174" s="7"/>
      <c r="S174" s="7"/>
      <c r="T174" s="7"/>
      <c r="U174" s="7"/>
      <c r="V174" s="7"/>
    </row>
    <row r="175" ht="15.75" customHeight="1">
      <c r="A175" s="4" t="s">
        <v>1820</v>
      </c>
      <c r="B175" s="32"/>
      <c r="C175" s="32"/>
      <c r="D175" s="32"/>
      <c r="E175" s="5"/>
      <c r="F175" s="5"/>
      <c r="H175" s="5"/>
      <c r="K175" s="5"/>
      <c r="L175" s="5"/>
      <c r="M175" s="7"/>
      <c r="N175" s="7"/>
      <c r="O175" s="7"/>
      <c r="S175" s="7"/>
      <c r="T175" s="7"/>
      <c r="U175" s="7"/>
      <c r="V175" s="7"/>
    </row>
    <row r="176" ht="15.75" customHeight="1">
      <c r="A176" s="4" t="s">
        <v>1821</v>
      </c>
      <c r="B176" s="32"/>
      <c r="C176" s="32"/>
      <c r="D176" s="32"/>
      <c r="E176" s="5"/>
      <c r="F176" s="5"/>
      <c r="H176" s="5"/>
      <c r="K176" s="5"/>
      <c r="L176" s="5"/>
      <c r="M176" s="7"/>
      <c r="N176" s="7"/>
      <c r="O176" s="7"/>
      <c r="S176" s="7"/>
      <c r="T176" s="7"/>
      <c r="U176" s="7"/>
      <c r="V176" s="7"/>
    </row>
    <row r="177" ht="15.75" customHeight="1">
      <c r="A177" s="4" t="s">
        <v>1822</v>
      </c>
      <c r="B177" s="32"/>
      <c r="C177" s="32"/>
      <c r="D177" s="32"/>
      <c r="E177" s="5"/>
      <c r="F177" s="5"/>
      <c r="H177" s="5"/>
      <c r="K177" s="5"/>
      <c r="L177" s="5"/>
      <c r="M177" s="7"/>
      <c r="N177" s="7"/>
      <c r="O177" s="7"/>
      <c r="S177" s="7"/>
      <c r="T177" s="7"/>
      <c r="U177" s="7"/>
      <c r="V177" s="7"/>
    </row>
    <row r="178" ht="15.75" customHeight="1">
      <c r="A178" s="4" t="s">
        <v>1823</v>
      </c>
      <c r="B178" s="32"/>
      <c r="C178" s="32"/>
      <c r="D178" s="32"/>
      <c r="E178" s="5"/>
      <c r="F178" s="5"/>
      <c r="H178" s="5"/>
      <c r="K178" s="5"/>
      <c r="L178" s="5"/>
      <c r="M178" s="7"/>
      <c r="N178" s="7"/>
      <c r="O178" s="7"/>
      <c r="S178" s="7"/>
      <c r="T178" s="7"/>
      <c r="U178" s="7"/>
      <c r="V178" s="7"/>
    </row>
    <row r="179" ht="15.75" customHeight="1">
      <c r="A179" s="4" t="s">
        <v>1824</v>
      </c>
      <c r="B179" s="40"/>
      <c r="C179" s="40"/>
      <c r="D179" s="40"/>
      <c r="E179" s="5"/>
      <c r="F179" s="5"/>
      <c r="H179" s="5"/>
      <c r="K179" s="5"/>
      <c r="L179" s="5"/>
      <c r="M179" s="5"/>
      <c r="N179" s="5"/>
      <c r="S179" s="7"/>
      <c r="T179" s="7"/>
      <c r="U179" s="7"/>
      <c r="V179" s="7"/>
    </row>
    <row r="180" ht="15.75" customHeight="1">
      <c r="A180" s="4" t="s">
        <v>1825</v>
      </c>
      <c r="B180" s="32"/>
      <c r="C180" s="32"/>
      <c r="D180" s="32"/>
      <c r="E180" s="5"/>
      <c r="F180" s="5"/>
      <c r="H180" s="5"/>
      <c r="K180" s="5"/>
      <c r="L180" s="5"/>
      <c r="M180" s="7"/>
      <c r="N180" s="7"/>
      <c r="O180" s="7"/>
      <c r="S180" s="7"/>
      <c r="T180" s="7"/>
      <c r="U180" s="7"/>
      <c r="V180" s="7"/>
    </row>
    <row r="181" ht="15.75" customHeight="1">
      <c r="A181" s="5" t="s">
        <v>1826</v>
      </c>
      <c r="B181" s="40"/>
      <c r="C181" s="40"/>
      <c r="D181" s="40"/>
      <c r="E181" s="5"/>
      <c r="F181" s="5"/>
      <c r="H181" s="5"/>
      <c r="K181" s="5"/>
      <c r="L181" s="5"/>
      <c r="M181" s="5"/>
      <c r="N181" s="5"/>
      <c r="S181" s="7"/>
      <c r="T181" s="7"/>
      <c r="U181" s="7"/>
      <c r="V181" s="7"/>
    </row>
    <row r="182" ht="15.75" customHeight="1">
      <c r="A182" s="4" t="s">
        <v>1827</v>
      </c>
      <c r="B182" s="40"/>
      <c r="C182" s="40"/>
      <c r="D182" s="40"/>
      <c r="E182" s="5"/>
      <c r="F182" s="5"/>
      <c r="H182" s="5"/>
      <c r="K182" s="5"/>
      <c r="L182" s="5"/>
      <c r="M182" s="5"/>
      <c r="N182" s="5"/>
      <c r="S182" s="7"/>
      <c r="T182" s="7"/>
      <c r="U182" s="7"/>
      <c r="V182" s="7"/>
    </row>
    <row r="183" ht="15.75" customHeight="1">
      <c r="A183" s="4" t="s">
        <v>1828</v>
      </c>
      <c r="B183" s="32"/>
      <c r="C183" s="32"/>
      <c r="D183" s="32"/>
      <c r="E183" s="5"/>
      <c r="F183" s="5"/>
      <c r="H183" s="5"/>
      <c r="K183" s="5"/>
      <c r="L183" s="5"/>
      <c r="M183" s="7"/>
      <c r="N183" s="7"/>
      <c r="O183" s="7"/>
      <c r="S183" s="7"/>
      <c r="T183" s="7"/>
      <c r="U183" s="7"/>
      <c r="V183" s="7"/>
    </row>
    <row r="184" ht="15.75" customHeight="1">
      <c r="A184" s="4" t="s">
        <v>1829</v>
      </c>
      <c r="B184" s="32"/>
      <c r="C184" s="32"/>
      <c r="D184" s="32"/>
      <c r="E184" s="5"/>
      <c r="F184" s="5"/>
      <c r="H184" s="5"/>
      <c r="K184" s="5"/>
      <c r="L184" s="5"/>
      <c r="M184" s="7"/>
      <c r="N184" s="7"/>
      <c r="O184" s="7"/>
      <c r="S184" s="7"/>
      <c r="T184" s="7"/>
      <c r="U184" s="7"/>
      <c r="V184" s="7"/>
    </row>
    <row r="185" ht="15.75" customHeight="1">
      <c r="A185" s="4" t="s">
        <v>1830</v>
      </c>
      <c r="B185" s="32"/>
      <c r="C185" s="32"/>
      <c r="D185" s="32"/>
      <c r="E185" s="5"/>
      <c r="F185" s="5"/>
      <c r="H185" s="5"/>
      <c r="K185" s="5"/>
      <c r="L185" s="5"/>
      <c r="M185" s="7"/>
      <c r="N185" s="7"/>
      <c r="O185" s="7"/>
      <c r="S185" s="7"/>
      <c r="T185" s="7"/>
      <c r="U185" s="7"/>
      <c r="V185" s="7"/>
    </row>
    <row r="186" ht="15.75" customHeight="1">
      <c r="A186" s="4" t="s">
        <v>1831</v>
      </c>
      <c r="B186" s="32"/>
      <c r="C186" s="32"/>
      <c r="D186" s="32"/>
      <c r="E186" s="5"/>
      <c r="F186" s="5"/>
      <c r="H186" s="5"/>
      <c r="K186" s="5"/>
      <c r="L186" s="5"/>
      <c r="M186" s="7"/>
      <c r="N186" s="7"/>
      <c r="O186" s="7"/>
      <c r="S186" s="7"/>
      <c r="T186" s="7"/>
      <c r="U186" s="7"/>
      <c r="V186" s="7"/>
    </row>
    <row r="187" ht="15.75" customHeight="1">
      <c r="A187" s="4" t="s">
        <v>1830</v>
      </c>
      <c r="B187" s="32"/>
      <c r="C187" s="32"/>
      <c r="D187" s="32"/>
      <c r="E187" s="5"/>
      <c r="F187" s="5"/>
      <c r="H187" s="5"/>
      <c r="K187" s="5"/>
      <c r="L187" s="5"/>
      <c r="M187" s="7"/>
      <c r="N187" s="7"/>
      <c r="O187" s="7"/>
      <c r="S187" s="7"/>
      <c r="T187" s="7"/>
      <c r="U187" s="7"/>
      <c r="V187" s="7"/>
    </row>
    <row r="188" ht="15.75" customHeight="1">
      <c r="A188" s="4" t="s">
        <v>1832</v>
      </c>
      <c r="B188" s="32"/>
      <c r="C188" s="32"/>
      <c r="D188" s="32"/>
      <c r="E188" s="5"/>
      <c r="F188" s="5"/>
      <c r="H188" s="5"/>
      <c r="K188" s="5"/>
      <c r="L188" s="5"/>
      <c r="M188" s="7"/>
      <c r="N188" s="7"/>
      <c r="O188" s="7"/>
      <c r="S188" s="7"/>
      <c r="T188" s="7"/>
      <c r="U188" s="7"/>
      <c r="V188" s="7"/>
    </row>
    <row r="189" ht="15.75" customHeight="1">
      <c r="A189" s="4" t="s">
        <v>1833</v>
      </c>
      <c r="B189" s="32"/>
      <c r="C189" s="32"/>
      <c r="D189" s="32"/>
      <c r="E189" s="5"/>
      <c r="F189" s="5"/>
      <c r="H189" s="5"/>
      <c r="K189" s="5"/>
      <c r="L189" s="5"/>
      <c r="M189" s="7"/>
      <c r="N189" s="7"/>
      <c r="O189" s="7"/>
      <c r="S189" s="7"/>
      <c r="T189" s="7"/>
      <c r="U189" s="7"/>
      <c r="V189" s="7"/>
    </row>
    <row r="190" ht="15.75" customHeight="1">
      <c r="A190" s="4" t="s">
        <v>1830</v>
      </c>
      <c r="B190" s="32"/>
      <c r="C190" s="32"/>
      <c r="D190" s="32"/>
      <c r="E190" s="5"/>
      <c r="F190" s="5"/>
      <c r="H190" s="5"/>
      <c r="K190" s="5"/>
      <c r="L190" s="5"/>
      <c r="M190" s="7"/>
      <c r="N190" s="7"/>
      <c r="O190" s="7"/>
      <c r="S190" s="7"/>
      <c r="T190" s="7"/>
      <c r="U190" s="7"/>
      <c r="V190" s="7"/>
    </row>
    <row r="191" ht="15.75" customHeight="1">
      <c r="A191" s="4" t="s">
        <v>1834</v>
      </c>
      <c r="B191" s="32"/>
      <c r="C191" s="32"/>
      <c r="D191" s="32"/>
      <c r="E191" s="5"/>
      <c r="F191" s="5"/>
      <c r="H191" s="5"/>
      <c r="K191" s="5"/>
      <c r="L191" s="5"/>
      <c r="M191" s="7"/>
      <c r="N191" s="7"/>
      <c r="O191" s="7"/>
      <c r="S191" s="7"/>
      <c r="T191" s="7"/>
      <c r="U191" s="7"/>
      <c r="V191" s="7"/>
    </row>
    <row r="192" ht="15.75" customHeight="1">
      <c r="A192" s="4" t="s">
        <v>1832</v>
      </c>
      <c r="B192" s="32"/>
      <c r="C192" s="32"/>
      <c r="D192" s="32"/>
      <c r="E192" s="5"/>
      <c r="F192" s="5"/>
      <c r="H192" s="5"/>
      <c r="K192" s="5"/>
      <c r="L192" s="5"/>
      <c r="M192" s="7"/>
      <c r="N192" s="7"/>
      <c r="O192" s="7"/>
      <c r="S192" s="7"/>
      <c r="T192" s="7"/>
      <c r="U192" s="7"/>
      <c r="V192" s="7"/>
    </row>
    <row r="193" ht="15.75" customHeight="1">
      <c r="A193" s="4" t="s">
        <v>1834</v>
      </c>
      <c r="B193" s="32"/>
      <c r="C193" s="32"/>
      <c r="D193" s="32"/>
      <c r="E193" s="5"/>
      <c r="F193" s="5"/>
      <c r="H193" s="5"/>
      <c r="K193" s="5"/>
      <c r="L193" s="5"/>
      <c r="M193" s="7"/>
      <c r="N193" s="7"/>
      <c r="O193" s="7"/>
      <c r="S193" s="7"/>
      <c r="T193" s="7"/>
      <c r="U193" s="7"/>
      <c r="V193" s="7"/>
    </row>
    <row r="194" ht="15.75" customHeight="1">
      <c r="A194" s="4"/>
      <c r="B194" s="40"/>
      <c r="C194" s="40"/>
      <c r="D194" s="40"/>
      <c r="E194" s="5"/>
      <c r="F194" s="5"/>
      <c r="H194" s="5"/>
      <c r="K194" s="5"/>
      <c r="L194" s="5"/>
      <c r="M194" s="5"/>
      <c r="N194" s="5"/>
      <c r="S194" s="7"/>
      <c r="T194" s="7"/>
      <c r="U194" s="7"/>
      <c r="V194" s="7"/>
    </row>
    <row r="195" ht="15.75" customHeight="1">
      <c r="A195" s="4" t="s">
        <v>1835</v>
      </c>
      <c r="B195" s="32"/>
      <c r="C195" s="32"/>
      <c r="D195" s="32"/>
      <c r="E195" s="5"/>
      <c r="F195" s="5"/>
      <c r="H195" s="5"/>
      <c r="K195" s="5"/>
      <c r="L195" s="5"/>
      <c r="M195" s="7"/>
      <c r="N195" s="7"/>
      <c r="O195" s="7"/>
      <c r="S195" s="7"/>
      <c r="T195" s="7"/>
      <c r="U195" s="7"/>
      <c r="V195" s="7"/>
    </row>
    <row r="196" ht="15.75" customHeight="1">
      <c r="A196" s="5"/>
      <c r="B196" s="40"/>
      <c r="C196" s="40"/>
      <c r="D196" s="40"/>
      <c r="E196" s="5"/>
      <c r="F196" s="5"/>
      <c r="H196" s="5"/>
      <c r="K196" s="5"/>
      <c r="L196" s="5"/>
      <c r="M196" s="5"/>
      <c r="N196" s="5"/>
      <c r="S196" s="7"/>
      <c r="T196" s="7"/>
      <c r="U196" s="7"/>
      <c r="V196" s="7"/>
    </row>
    <row r="197" ht="15.75" customHeight="1">
      <c r="A197" s="4"/>
      <c r="B197" s="40"/>
      <c r="C197" s="40"/>
      <c r="D197" s="40"/>
      <c r="E197" s="5"/>
      <c r="F197" s="5"/>
      <c r="H197" s="5"/>
      <c r="K197" s="5"/>
      <c r="L197" s="5"/>
      <c r="M197" s="5"/>
      <c r="N197" s="5"/>
      <c r="S197" s="7"/>
      <c r="T197" s="7"/>
      <c r="U197" s="7"/>
      <c r="V197" s="7"/>
    </row>
    <row r="198" ht="15.75" customHeight="1">
      <c r="A198" s="4" t="s">
        <v>1836</v>
      </c>
      <c r="B198" s="32"/>
      <c r="C198" s="32"/>
      <c r="D198" s="32"/>
      <c r="E198" s="5"/>
      <c r="F198" s="5"/>
      <c r="H198" s="5"/>
      <c r="K198" s="5"/>
      <c r="L198" s="5"/>
      <c r="M198" s="7"/>
      <c r="N198" s="7"/>
      <c r="O198" s="7"/>
      <c r="S198" s="7"/>
      <c r="T198" s="7"/>
      <c r="U198" s="7"/>
      <c r="V198" s="7"/>
    </row>
    <row r="199" ht="15.75" customHeight="1">
      <c r="A199" s="4" t="s">
        <v>1837</v>
      </c>
      <c r="B199" s="32"/>
      <c r="C199" s="32"/>
      <c r="D199" s="32"/>
      <c r="E199" s="5"/>
      <c r="F199" s="5"/>
      <c r="H199" s="5"/>
      <c r="K199" s="5"/>
      <c r="L199" s="5"/>
      <c r="M199" s="7"/>
      <c r="N199" s="7"/>
      <c r="O199" s="7"/>
      <c r="S199" s="7"/>
      <c r="T199" s="7"/>
      <c r="U199" s="7"/>
      <c r="V199" s="7"/>
    </row>
    <row r="200" ht="15.75" customHeight="1">
      <c r="A200" s="4" t="s">
        <v>1838</v>
      </c>
      <c r="B200" s="32"/>
      <c r="C200" s="32"/>
      <c r="D200" s="32"/>
      <c r="E200" s="5"/>
      <c r="F200" s="5"/>
      <c r="H200" s="5"/>
      <c r="K200" s="5"/>
      <c r="L200" s="5"/>
      <c r="M200" s="7"/>
      <c r="N200" s="7"/>
      <c r="O200" s="7"/>
      <c r="S200" s="7"/>
      <c r="T200" s="7"/>
      <c r="U200" s="7"/>
      <c r="V200" s="7"/>
    </row>
    <row r="201" ht="15.75" customHeight="1">
      <c r="A201" s="4" t="s">
        <v>1830</v>
      </c>
      <c r="B201" s="32"/>
      <c r="C201" s="32"/>
      <c r="D201" s="32"/>
      <c r="E201" s="5"/>
      <c r="F201" s="5"/>
      <c r="H201" s="5"/>
      <c r="K201" s="5"/>
      <c r="L201" s="5"/>
      <c r="M201" s="7"/>
      <c r="N201" s="7"/>
      <c r="O201" s="7"/>
      <c r="S201" s="7"/>
      <c r="T201" s="7"/>
      <c r="U201" s="7"/>
      <c r="V201" s="7"/>
    </row>
    <row r="202" ht="15.75" customHeight="1">
      <c r="A202" s="4" t="s">
        <v>1839</v>
      </c>
      <c r="B202" s="32"/>
      <c r="C202" s="32"/>
      <c r="D202" s="32"/>
      <c r="E202" s="5"/>
      <c r="F202" s="5"/>
      <c r="H202" s="5"/>
      <c r="K202" s="5"/>
      <c r="L202" s="5"/>
      <c r="M202" s="7"/>
      <c r="N202" s="7"/>
      <c r="O202" s="7"/>
      <c r="S202" s="7"/>
      <c r="T202" s="7"/>
      <c r="U202" s="7"/>
      <c r="V202" s="7"/>
    </row>
    <row r="203" ht="15.75" customHeight="1">
      <c r="A203" s="4" t="s">
        <v>1830</v>
      </c>
      <c r="B203" s="32"/>
      <c r="C203" s="32"/>
      <c r="D203" s="32"/>
      <c r="E203" s="5"/>
      <c r="F203" s="5"/>
      <c r="H203" s="5"/>
      <c r="K203" s="5"/>
      <c r="L203" s="5"/>
      <c r="M203" s="7"/>
      <c r="N203" s="7"/>
      <c r="O203" s="7"/>
      <c r="S203" s="7"/>
      <c r="T203" s="7"/>
      <c r="U203" s="7"/>
      <c r="V203" s="7"/>
    </row>
    <row r="204" ht="15.75" customHeight="1">
      <c r="A204" s="4" t="s">
        <v>1829</v>
      </c>
      <c r="B204" s="32"/>
      <c r="C204" s="32"/>
      <c r="D204" s="32"/>
      <c r="E204" s="5"/>
      <c r="F204" s="5"/>
      <c r="H204" s="5"/>
      <c r="K204" s="5"/>
      <c r="L204" s="5"/>
      <c r="M204" s="7"/>
      <c r="N204" s="7"/>
      <c r="O204" s="7"/>
      <c r="S204" s="7"/>
      <c r="T204" s="7"/>
      <c r="U204" s="7"/>
      <c r="V204" s="7"/>
    </row>
    <row r="205" ht="15.75" customHeight="1">
      <c r="A205" s="4" t="s">
        <v>1840</v>
      </c>
      <c r="B205" s="32"/>
      <c r="C205" s="32"/>
      <c r="D205" s="32"/>
      <c r="E205" s="5"/>
      <c r="F205" s="5"/>
      <c r="H205" s="5"/>
      <c r="K205" s="5"/>
      <c r="L205" s="5"/>
      <c r="M205" s="7"/>
      <c r="N205" s="7"/>
      <c r="O205" s="7"/>
      <c r="S205" s="7"/>
      <c r="T205" s="7"/>
      <c r="U205" s="7"/>
      <c r="V205" s="7"/>
    </row>
    <row r="206" ht="15.75" customHeight="1">
      <c r="A206" s="4" t="s">
        <v>1832</v>
      </c>
      <c r="B206" s="32"/>
      <c r="C206" s="32"/>
      <c r="D206" s="32"/>
      <c r="E206" s="5"/>
      <c r="F206" s="5"/>
      <c r="H206" s="5"/>
      <c r="K206" s="5"/>
      <c r="L206" s="5"/>
      <c r="M206" s="7"/>
      <c r="N206" s="7"/>
      <c r="O206" s="7"/>
      <c r="S206" s="7"/>
      <c r="T206" s="7"/>
      <c r="U206" s="7"/>
      <c r="V206" s="7"/>
    </row>
    <row r="207" ht="15.75" customHeight="1">
      <c r="A207" s="4" t="s">
        <v>1841</v>
      </c>
      <c r="B207" s="32"/>
      <c r="C207" s="32"/>
      <c r="D207" s="32"/>
      <c r="E207" s="5"/>
      <c r="F207" s="5"/>
      <c r="H207" s="5"/>
      <c r="K207" s="5"/>
      <c r="L207" s="5"/>
      <c r="M207" s="7"/>
      <c r="N207" s="7"/>
      <c r="O207" s="7"/>
      <c r="S207" s="7"/>
      <c r="T207" s="7"/>
      <c r="U207" s="7"/>
      <c r="V207" s="7"/>
    </row>
    <row r="208" ht="15.75" customHeight="1">
      <c r="A208" s="4"/>
      <c r="B208" s="40"/>
      <c r="C208" s="40"/>
      <c r="D208" s="40"/>
      <c r="E208" s="5"/>
      <c r="F208" s="5"/>
      <c r="H208" s="5"/>
      <c r="K208" s="5"/>
      <c r="L208" s="5"/>
      <c r="M208" s="5"/>
      <c r="N208" s="5"/>
      <c r="S208" s="7"/>
      <c r="T208" s="7"/>
      <c r="U208" s="7"/>
      <c r="V208" s="7"/>
    </row>
    <row r="209" ht="15.75" customHeight="1">
      <c r="A209" s="4" t="s">
        <v>1835</v>
      </c>
      <c r="B209" s="32"/>
      <c r="C209" s="32"/>
      <c r="D209" s="32"/>
      <c r="E209" s="5"/>
      <c r="F209" s="5"/>
      <c r="H209" s="5"/>
      <c r="K209" s="5"/>
      <c r="L209" s="5"/>
      <c r="M209" s="7"/>
      <c r="N209" s="7"/>
      <c r="O209" s="7"/>
      <c r="S209" s="7"/>
      <c r="T209" s="7"/>
      <c r="U209" s="7"/>
      <c r="V209" s="7"/>
    </row>
    <row r="210" ht="15.75" customHeight="1">
      <c r="A210" s="5"/>
      <c r="B210" s="40"/>
      <c r="C210" s="40"/>
      <c r="D210" s="40"/>
      <c r="E210" s="5"/>
      <c r="F210" s="5"/>
      <c r="H210" s="5"/>
      <c r="K210" s="5"/>
      <c r="L210" s="5"/>
      <c r="M210" s="5"/>
      <c r="N210" s="5"/>
      <c r="S210" s="7"/>
      <c r="T210" s="7"/>
      <c r="U210" s="7"/>
      <c r="V210" s="7"/>
    </row>
    <row r="211" ht="15.75" customHeight="1">
      <c r="A211" s="4"/>
      <c r="B211" s="40"/>
      <c r="C211" s="40"/>
      <c r="D211" s="40"/>
      <c r="E211" s="5"/>
      <c r="F211" s="5"/>
      <c r="H211" s="5"/>
      <c r="K211" s="5"/>
      <c r="L211" s="5"/>
      <c r="M211" s="5"/>
      <c r="N211" s="5"/>
      <c r="S211" s="7"/>
      <c r="T211" s="7"/>
      <c r="U211" s="7"/>
      <c r="V211" s="7"/>
    </row>
    <row r="212" ht="15.75" customHeight="1">
      <c r="A212" s="4" t="s">
        <v>1836</v>
      </c>
      <c r="B212" s="32"/>
      <c r="C212" s="32"/>
      <c r="D212" s="32"/>
      <c r="E212" s="5"/>
      <c r="F212" s="5"/>
      <c r="H212" s="5"/>
      <c r="K212" s="5"/>
      <c r="L212" s="5"/>
      <c r="M212" s="7"/>
      <c r="N212" s="7"/>
      <c r="O212" s="7"/>
      <c r="S212" s="7"/>
      <c r="T212" s="7"/>
      <c r="U212" s="7"/>
      <c r="V212" s="7"/>
    </row>
    <row r="213" ht="15.75" customHeight="1">
      <c r="A213" s="4" t="s">
        <v>1837</v>
      </c>
      <c r="B213" s="32"/>
      <c r="C213" s="32"/>
      <c r="D213" s="32"/>
      <c r="E213" s="5"/>
      <c r="F213" s="5"/>
      <c r="H213" s="5"/>
      <c r="K213" s="5"/>
      <c r="L213" s="5"/>
      <c r="M213" s="7"/>
      <c r="N213" s="7"/>
      <c r="O213" s="7"/>
      <c r="S213" s="7"/>
      <c r="T213" s="7"/>
      <c r="U213" s="7"/>
      <c r="V213" s="7"/>
    </row>
    <row r="214" ht="15.75" customHeight="1">
      <c r="A214" s="4" t="s">
        <v>1842</v>
      </c>
      <c r="B214" s="32"/>
      <c r="C214" s="32"/>
      <c r="D214" s="32"/>
      <c r="E214" s="5"/>
      <c r="F214" s="5"/>
      <c r="H214" s="5"/>
      <c r="K214" s="5"/>
      <c r="L214" s="5"/>
      <c r="M214" s="7"/>
      <c r="N214" s="7"/>
      <c r="O214" s="7"/>
      <c r="S214" s="7"/>
      <c r="T214" s="7"/>
      <c r="U214" s="7"/>
      <c r="V214" s="7"/>
    </row>
    <row r="215" ht="15.75" customHeight="1">
      <c r="A215" s="4" t="s">
        <v>1830</v>
      </c>
      <c r="B215" s="32"/>
      <c r="C215" s="32"/>
      <c r="D215" s="32"/>
      <c r="E215" s="5"/>
      <c r="F215" s="5"/>
      <c r="H215" s="5"/>
      <c r="K215" s="5"/>
      <c r="L215" s="5"/>
      <c r="M215" s="7"/>
      <c r="N215" s="7"/>
      <c r="O215" s="7"/>
      <c r="S215" s="7"/>
      <c r="T215" s="7"/>
      <c r="U215" s="7"/>
      <c r="V215" s="7"/>
    </row>
    <row r="216" ht="15.75" customHeight="1">
      <c r="A216" s="4" t="s">
        <v>1829</v>
      </c>
      <c r="B216" s="32"/>
      <c r="C216" s="32"/>
      <c r="D216" s="32"/>
      <c r="E216" s="5"/>
      <c r="F216" s="5"/>
      <c r="H216" s="5"/>
      <c r="K216" s="5"/>
      <c r="L216" s="5"/>
      <c r="M216" s="7"/>
      <c r="N216" s="7"/>
      <c r="O216" s="7"/>
      <c r="S216" s="7"/>
      <c r="T216" s="7"/>
      <c r="U216" s="7"/>
      <c r="V216" s="7"/>
    </row>
    <row r="217" ht="15.75" customHeight="1">
      <c r="A217" s="4" t="s">
        <v>1843</v>
      </c>
      <c r="B217" s="32"/>
      <c r="C217" s="32"/>
      <c r="D217" s="32"/>
      <c r="E217" s="5"/>
      <c r="F217" s="5"/>
      <c r="H217" s="5"/>
      <c r="K217" s="5"/>
      <c r="L217" s="5"/>
      <c r="M217" s="7"/>
      <c r="N217" s="7"/>
      <c r="O217" s="7"/>
      <c r="S217" s="7"/>
      <c r="T217" s="7"/>
      <c r="U217" s="7"/>
      <c r="V217" s="7"/>
    </row>
    <row r="218" ht="15.75" customHeight="1">
      <c r="A218" s="4"/>
      <c r="B218" s="40"/>
      <c r="C218" s="40"/>
      <c r="D218" s="40"/>
      <c r="E218" s="5"/>
      <c r="F218" s="5"/>
      <c r="H218" s="5"/>
      <c r="K218" s="5"/>
      <c r="L218" s="5"/>
      <c r="M218" s="5"/>
      <c r="N218" s="5"/>
      <c r="S218" s="7"/>
      <c r="T218" s="7"/>
      <c r="U218" s="7"/>
      <c r="V218" s="7"/>
    </row>
    <row r="219" ht="15.75" customHeight="1">
      <c r="A219" s="4" t="s">
        <v>1835</v>
      </c>
      <c r="B219" s="32"/>
      <c r="C219" s="32"/>
      <c r="D219" s="32"/>
      <c r="E219" s="5"/>
      <c r="F219" s="5"/>
      <c r="H219" s="5"/>
      <c r="K219" s="5"/>
      <c r="L219" s="5"/>
      <c r="M219" s="7"/>
      <c r="N219" s="7"/>
      <c r="O219" s="7"/>
      <c r="S219" s="7"/>
      <c r="T219" s="7"/>
      <c r="U219" s="7"/>
      <c r="V219" s="7"/>
    </row>
    <row r="220" ht="15.75" customHeight="1">
      <c r="A220" s="5"/>
      <c r="B220" s="40"/>
      <c r="C220" s="40"/>
      <c r="D220" s="40"/>
      <c r="E220" s="5"/>
      <c r="F220" s="5"/>
      <c r="H220" s="5"/>
      <c r="K220" s="5"/>
      <c r="L220" s="5"/>
      <c r="M220" s="5"/>
      <c r="N220" s="5"/>
      <c r="S220" s="7"/>
      <c r="T220" s="7"/>
      <c r="U220" s="7"/>
      <c r="V220" s="7"/>
    </row>
    <row r="221" ht="15.75" customHeight="1">
      <c r="A221" s="4"/>
      <c r="B221" s="40"/>
      <c r="C221" s="40"/>
      <c r="D221" s="40"/>
      <c r="E221" s="5"/>
      <c r="F221" s="5"/>
      <c r="H221" s="5"/>
      <c r="K221" s="5"/>
      <c r="L221" s="5"/>
      <c r="M221" s="5"/>
      <c r="N221" s="5"/>
      <c r="S221" s="7"/>
      <c r="T221" s="7"/>
      <c r="U221" s="7"/>
      <c r="V221" s="7"/>
    </row>
    <row r="222" ht="15.75" customHeight="1">
      <c r="A222" s="4" t="s">
        <v>1844</v>
      </c>
      <c r="B222" s="32"/>
      <c r="C222" s="32"/>
      <c r="D222" s="32"/>
      <c r="E222" s="5"/>
      <c r="F222" s="5"/>
      <c r="H222" s="5"/>
      <c r="K222" s="5"/>
      <c r="L222" s="5"/>
      <c r="M222" s="7"/>
      <c r="N222" s="7"/>
      <c r="O222" s="7"/>
      <c r="S222" s="7"/>
      <c r="T222" s="7"/>
      <c r="U222" s="7"/>
      <c r="V222" s="7"/>
    </row>
    <row r="223" ht="15.75" customHeight="1">
      <c r="A223" s="4" t="s">
        <v>1845</v>
      </c>
      <c r="B223" s="32"/>
      <c r="C223" s="32"/>
      <c r="D223" s="32"/>
      <c r="E223" s="5"/>
      <c r="F223" s="5"/>
      <c r="H223" s="5"/>
      <c r="K223" s="5"/>
      <c r="L223" s="5"/>
      <c r="M223" s="7"/>
      <c r="N223" s="7"/>
      <c r="O223" s="7"/>
      <c r="S223" s="7"/>
      <c r="T223" s="7"/>
      <c r="U223" s="7"/>
      <c r="V223" s="7"/>
    </row>
    <row r="224" ht="15.75" customHeight="1">
      <c r="A224" s="4" t="s">
        <v>1838</v>
      </c>
      <c r="B224" s="32"/>
      <c r="C224" s="32"/>
      <c r="D224" s="32"/>
      <c r="E224" s="5"/>
      <c r="F224" s="5"/>
      <c r="H224" s="5"/>
      <c r="K224" s="5"/>
      <c r="L224" s="5"/>
      <c r="M224" s="7"/>
      <c r="N224" s="7"/>
      <c r="O224" s="7"/>
      <c r="S224" s="7"/>
      <c r="T224" s="7"/>
      <c r="U224" s="7"/>
      <c r="V224" s="7"/>
    </row>
    <row r="225" ht="15.75" customHeight="1">
      <c r="A225" s="4" t="s">
        <v>1837</v>
      </c>
      <c r="B225" s="32"/>
      <c r="C225" s="32"/>
      <c r="D225" s="32"/>
      <c r="E225" s="5"/>
      <c r="F225" s="5"/>
      <c r="H225" s="5"/>
      <c r="K225" s="5"/>
      <c r="L225" s="5"/>
      <c r="M225" s="7"/>
      <c r="N225" s="7"/>
      <c r="O225" s="7"/>
      <c r="S225" s="7"/>
      <c r="T225" s="7"/>
      <c r="U225" s="7"/>
      <c r="V225" s="7"/>
    </row>
    <row r="226" ht="15.75" customHeight="1">
      <c r="A226" s="4" t="s">
        <v>1846</v>
      </c>
      <c r="B226" s="32"/>
      <c r="C226" s="32"/>
      <c r="D226" s="32"/>
      <c r="E226" s="5"/>
      <c r="F226" s="5"/>
      <c r="H226" s="5"/>
      <c r="K226" s="5"/>
      <c r="L226" s="5"/>
      <c r="M226" s="7"/>
      <c r="N226" s="7"/>
      <c r="O226" s="7"/>
      <c r="S226" s="7"/>
      <c r="T226" s="7"/>
      <c r="U226" s="7"/>
      <c r="V226" s="7"/>
    </row>
    <row r="227" ht="15.75" customHeight="1">
      <c r="A227" s="4" t="s">
        <v>1842</v>
      </c>
      <c r="B227" s="32"/>
      <c r="C227" s="32"/>
      <c r="D227" s="32"/>
      <c r="E227" s="5"/>
      <c r="F227" s="5"/>
      <c r="H227" s="5"/>
      <c r="K227" s="5"/>
      <c r="L227" s="5"/>
      <c r="M227" s="7"/>
      <c r="N227" s="7"/>
      <c r="O227" s="7"/>
      <c r="S227" s="7"/>
      <c r="T227" s="7"/>
      <c r="U227" s="7"/>
      <c r="V227" s="7"/>
    </row>
    <row r="228" ht="15.75" customHeight="1">
      <c r="A228" s="4" t="s">
        <v>1830</v>
      </c>
      <c r="B228" s="32"/>
      <c r="C228" s="32"/>
      <c r="D228" s="32"/>
      <c r="E228" s="5"/>
      <c r="F228" s="5"/>
      <c r="H228" s="5"/>
      <c r="K228" s="5"/>
      <c r="L228" s="5"/>
      <c r="M228" s="7"/>
      <c r="N228" s="7"/>
      <c r="O228" s="7"/>
      <c r="S228" s="7"/>
      <c r="T228" s="7"/>
      <c r="U228" s="7"/>
      <c r="V228" s="7"/>
    </row>
    <row r="229" ht="15.75" customHeight="1">
      <c r="A229" s="4" t="s">
        <v>1838</v>
      </c>
      <c r="B229" s="32"/>
      <c r="C229" s="32"/>
      <c r="D229" s="32"/>
      <c r="E229" s="5"/>
      <c r="F229" s="5"/>
      <c r="H229" s="5"/>
      <c r="K229" s="5"/>
      <c r="L229" s="5"/>
      <c r="M229" s="7"/>
      <c r="N229" s="7"/>
      <c r="O229" s="7"/>
      <c r="S229" s="7"/>
      <c r="T229" s="7"/>
      <c r="U229" s="7"/>
      <c r="V229" s="7"/>
    </row>
    <row r="230" ht="15.75" customHeight="1">
      <c r="A230" s="4" t="s">
        <v>1830</v>
      </c>
      <c r="B230" s="32"/>
      <c r="C230" s="32"/>
      <c r="D230" s="32"/>
      <c r="E230" s="5"/>
      <c r="F230" s="5"/>
      <c r="H230" s="5"/>
      <c r="K230" s="5"/>
      <c r="L230" s="5"/>
      <c r="M230" s="7"/>
      <c r="N230" s="7"/>
      <c r="O230" s="7"/>
      <c r="S230" s="7"/>
      <c r="T230" s="7"/>
      <c r="U230" s="7"/>
      <c r="V230" s="7"/>
    </row>
    <row r="231" ht="15.75" customHeight="1">
      <c r="A231" s="4" t="s">
        <v>1845</v>
      </c>
      <c r="B231" s="32"/>
      <c r="C231" s="32"/>
      <c r="D231" s="32"/>
      <c r="E231" s="5"/>
      <c r="F231" s="5"/>
      <c r="H231" s="5"/>
      <c r="K231" s="5"/>
      <c r="L231" s="5"/>
      <c r="M231" s="7"/>
      <c r="N231" s="7"/>
      <c r="O231" s="7"/>
      <c r="S231" s="7"/>
      <c r="T231" s="7"/>
      <c r="U231" s="7"/>
      <c r="V231" s="7"/>
    </row>
    <row r="232" ht="15.75" customHeight="1">
      <c r="A232" s="4" t="s">
        <v>1847</v>
      </c>
      <c r="B232" s="32"/>
      <c r="C232" s="32"/>
      <c r="D232" s="32"/>
      <c r="E232" s="5"/>
      <c r="F232" s="5"/>
      <c r="H232" s="5"/>
      <c r="K232" s="5"/>
      <c r="L232" s="5"/>
      <c r="M232" s="7"/>
      <c r="N232" s="7"/>
      <c r="O232" s="7"/>
      <c r="S232" s="7"/>
      <c r="T232" s="7"/>
      <c r="U232" s="7"/>
      <c r="V232" s="7"/>
    </row>
    <row r="233" ht="15.75" customHeight="1">
      <c r="A233" s="4" t="s">
        <v>1843</v>
      </c>
      <c r="B233" s="32"/>
      <c r="C233" s="32"/>
      <c r="D233" s="32"/>
      <c r="E233" s="5"/>
      <c r="F233" s="5"/>
      <c r="H233" s="5"/>
      <c r="K233" s="5"/>
      <c r="L233" s="5"/>
      <c r="M233" s="7"/>
      <c r="N233" s="7"/>
      <c r="O233" s="7"/>
      <c r="S233" s="7"/>
      <c r="T233" s="7"/>
      <c r="U233" s="7"/>
      <c r="V233" s="7"/>
    </row>
    <row r="234" ht="15.75" customHeight="1">
      <c r="A234" s="4"/>
      <c r="B234" s="40"/>
      <c r="C234" s="40"/>
      <c r="D234" s="40"/>
      <c r="E234" s="5"/>
      <c r="F234" s="5"/>
      <c r="H234" s="5"/>
      <c r="K234" s="5"/>
      <c r="L234" s="5"/>
      <c r="M234" s="5"/>
      <c r="N234" s="5"/>
      <c r="S234" s="7"/>
      <c r="T234" s="7"/>
      <c r="U234" s="7"/>
      <c r="V234" s="7"/>
    </row>
    <row r="235" ht="15.75" customHeight="1">
      <c r="A235" s="4" t="s">
        <v>1835</v>
      </c>
      <c r="B235" s="32"/>
      <c r="C235" s="32"/>
      <c r="D235" s="32"/>
      <c r="E235" s="5"/>
      <c r="F235" s="5"/>
      <c r="H235" s="5"/>
      <c r="K235" s="5"/>
      <c r="L235" s="5"/>
      <c r="M235" s="7"/>
      <c r="N235" s="7"/>
      <c r="O235" s="7"/>
      <c r="S235" s="7"/>
      <c r="T235" s="7"/>
      <c r="U235" s="7"/>
      <c r="V235" s="7"/>
    </row>
    <row r="236" ht="15.75" customHeight="1">
      <c r="A236" s="5"/>
      <c r="B236" s="40"/>
      <c r="C236" s="40"/>
      <c r="D236" s="40"/>
      <c r="E236" s="5"/>
      <c r="F236" s="5"/>
      <c r="H236" s="5"/>
      <c r="K236" s="5"/>
      <c r="L236" s="5"/>
      <c r="M236" s="5"/>
      <c r="N236" s="5"/>
      <c r="S236" s="7"/>
      <c r="T236" s="7"/>
      <c r="U236" s="7"/>
      <c r="V236" s="7"/>
    </row>
    <row r="237" ht="15.75" customHeight="1">
      <c r="A237" s="4"/>
      <c r="B237" s="40"/>
      <c r="C237" s="40"/>
      <c r="D237" s="40"/>
      <c r="E237" s="5"/>
      <c r="F237" s="5"/>
      <c r="H237" s="5"/>
      <c r="K237" s="5"/>
      <c r="L237" s="5"/>
      <c r="M237" s="5"/>
      <c r="N237" s="5"/>
      <c r="S237" s="7"/>
      <c r="T237" s="7"/>
      <c r="U237" s="7"/>
      <c r="V237" s="7"/>
    </row>
    <row r="238" ht="15.75" customHeight="1">
      <c r="A238" s="4" t="s">
        <v>1848</v>
      </c>
      <c r="B238" s="32"/>
      <c r="C238" s="32"/>
      <c r="D238" s="32"/>
      <c r="E238" s="5"/>
      <c r="F238" s="5"/>
      <c r="H238" s="5"/>
      <c r="K238" s="5"/>
      <c r="L238" s="5"/>
      <c r="M238" s="7"/>
      <c r="N238" s="7"/>
      <c r="O238" s="7"/>
      <c r="S238" s="7"/>
      <c r="T238" s="7"/>
      <c r="U238" s="7"/>
      <c r="V238" s="7"/>
    </row>
    <row r="239" ht="15.75" customHeight="1">
      <c r="A239" s="4" t="s">
        <v>1837</v>
      </c>
      <c r="B239" s="32"/>
      <c r="C239" s="32"/>
      <c r="D239" s="32"/>
      <c r="E239" s="5"/>
      <c r="F239" s="5"/>
      <c r="H239" s="5"/>
      <c r="K239" s="5"/>
      <c r="L239" s="5"/>
      <c r="M239" s="7"/>
      <c r="N239" s="7"/>
      <c r="O239" s="7"/>
      <c r="S239" s="7"/>
      <c r="T239" s="7"/>
      <c r="U239" s="7"/>
      <c r="V239" s="7"/>
    </row>
    <row r="240" ht="15.75" customHeight="1">
      <c r="A240" s="4" t="s">
        <v>1849</v>
      </c>
      <c r="B240" s="32"/>
      <c r="C240" s="32"/>
      <c r="D240" s="32"/>
      <c r="E240" s="5"/>
      <c r="F240" s="5"/>
      <c r="H240" s="5"/>
      <c r="K240" s="5"/>
      <c r="L240" s="5"/>
      <c r="M240" s="7"/>
      <c r="N240" s="7"/>
      <c r="O240" s="7"/>
      <c r="S240" s="7"/>
      <c r="T240" s="7"/>
      <c r="U240" s="7"/>
      <c r="V240" s="7"/>
    </row>
    <row r="241" ht="15.75" customHeight="1">
      <c r="A241" s="4" t="s">
        <v>1838</v>
      </c>
      <c r="B241" s="32"/>
      <c r="C241" s="32"/>
      <c r="D241" s="32"/>
      <c r="E241" s="5"/>
      <c r="F241" s="5"/>
      <c r="H241" s="5"/>
      <c r="K241" s="5"/>
      <c r="L241" s="5"/>
      <c r="M241" s="7"/>
      <c r="N241" s="7"/>
      <c r="O241" s="7"/>
      <c r="S241" s="7"/>
      <c r="T241" s="7"/>
      <c r="U241" s="7"/>
      <c r="V241" s="7"/>
    </row>
    <row r="242" ht="15.75" customHeight="1">
      <c r="A242" s="4" t="s">
        <v>1833</v>
      </c>
      <c r="B242" s="32"/>
      <c r="C242" s="32"/>
      <c r="D242" s="32"/>
      <c r="E242" s="5"/>
      <c r="F242" s="5"/>
      <c r="H242" s="5"/>
      <c r="K242" s="5"/>
      <c r="L242" s="5"/>
      <c r="M242" s="7"/>
      <c r="N242" s="7"/>
      <c r="O242" s="7"/>
      <c r="S242" s="7"/>
      <c r="T242" s="7"/>
      <c r="U242" s="7"/>
      <c r="V242" s="7"/>
    </row>
    <row r="243" ht="15.75" customHeight="1">
      <c r="A243" s="4" t="s">
        <v>1832</v>
      </c>
      <c r="B243" s="32"/>
      <c r="C243" s="32"/>
      <c r="D243" s="32"/>
      <c r="E243" s="5"/>
      <c r="F243" s="5"/>
      <c r="H243" s="5"/>
      <c r="K243" s="5"/>
      <c r="L243" s="5"/>
      <c r="M243" s="7"/>
      <c r="N243" s="7"/>
      <c r="O243" s="7"/>
      <c r="S243" s="7"/>
      <c r="T243" s="7"/>
      <c r="U243" s="7"/>
      <c r="V243" s="7"/>
    </row>
    <row r="244" ht="15.75" customHeight="1">
      <c r="A244" s="4" t="s">
        <v>1839</v>
      </c>
      <c r="B244" s="32"/>
      <c r="C244" s="32"/>
      <c r="D244" s="32"/>
      <c r="E244" s="5"/>
      <c r="F244" s="5"/>
      <c r="H244" s="5"/>
      <c r="K244" s="5"/>
      <c r="L244" s="5"/>
      <c r="M244" s="7"/>
      <c r="N244" s="7"/>
      <c r="O244" s="7"/>
      <c r="S244" s="7"/>
      <c r="T244" s="7"/>
      <c r="U244" s="7"/>
      <c r="V244" s="7"/>
    </row>
    <row r="245" ht="15.75" customHeight="1">
      <c r="A245" s="4" t="s">
        <v>1832</v>
      </c>
      <c r="B245" s="32"/>
      <c r="C245" s="32"/>
      <c r="D245" s="32"/>
      <c r="E245" s="5"/>
      <c r="F245" s="5"/>
      <c r="H245" s="5"/>
      <c r="K245" s="5"/>
      <c r="L245" s="5"/>
      <c r="M245" s="7"/>
      <c r="N245" s="7"/>
      <c r="O245" s="7"/>
      <c r="S245" s="7"/>
      <c r="T245" s="7"/>
      <c r="U245" s="7"/>
      <c r="V245" s="7"/>
    </row>
    <row r="246" ht="15.75" customHeight="1">
      <c r="A246" s="4"/>
      <c r="B246" s="40"/>
      <c r="C246" s="40"/>
      <c r="D246" s="40"/>
      <c r="E246" s="5"/>
      <c r="F246" s="5"/>
      <c r="H246" s="5"/>
      <c r="K246" s="5"/>
      <c r="L246" s="5"/>
      <c r="M246" s="5"/>
      <c r="N246" s="5"/>
      <c r="S246" s="7"/>
      <c r="T246" s="7"/>
      <c r="U246" s="7"/>
      <c r="V246" s="7"/>
    </row>
    <row r="247" ht="15.75" customHeight="1">
      <c r="A247" s="4" t="s">
        <v>1835</v>
      </c>
      <c r="B247" s="32"/>
      <c r="C247" s="32"/>
      <c r="D247" s="32"/>
      <c r="E247" s="5"/>
      <c r="F247" s="5"/>
      <c r="H247" s="5"/>
      <c r="K247" s="5"/>
      <c r="L247" s="5"/>
      <c r="M247" s="7"/>
      <c r="N247" s="7"/>
      <c r="O247" s="7"/>
      <c r="S247" s="7"/>
      <c r="T247" s="7"/>
      <c r="U247" s="7"/>
      <c r="V247" s="7"/>
    </row>
    <row r="248" ht="15.75" customHeight="1">
      <c r="A248" s="5"/>
      <c r="B248" s="40"/>
      <c r="C248" s="40"/>
      <c r="D248" s="40"/>
      <c r="E248" s="5"/>
      <c r="F248" s="5"/>
      <c r="H248" s="5"/>
      <c r="K248" s="5"/>
      <c r="L248" s="5"/>
      <c r="M248" s="5"/>
      <c r="N248" s="5"/>
      <c r="S248" s="7"/>
      <c r="T248" s="7"/>
      <c r="U248" s="7"/>
      <c r="V248" s="7"/>
    </row>
    <row r="249" ht="15.75" customHeight="1">
      <c r="A249" s="4"/>
      <c r="B249" s="40"/>
      <c r="C249" s="40"/>
      <c r="D249" s="40"/>
      <c r="E249" s="5"/>
      <c r="F249" s="5"/>
      <c r="H249" s="5"/>
      <c r="K249" s="5"/>
      <c r="L249" s="5"/>
      <c r="M249" s="5"/>
      <c r="N249" s="5"/>
      <c r="S249" s="7"/>
      <c r="T249" s="7"/>
      <c r="U249" s="7"/>
      <c r="V249" s="7"/>
    </row>
    <row r="250" ht="15.75" customHeight="1">
      <c r="A250" s="4" t="s">
        <v>1850</v>
      </c>
      <c r="B250" s="32"/>
      <c r="C250" s="32"/>
      <c r="D250" s="32"/>
      <c r="E250" s="5"/>
      <c r="F250" s="5"/>
      <c r="H250" s="5"/>
      <c r="K250" s="5"/>
      <c r="L250" s="5"/>
      <c r="M250" s="7"/>
      <c r="N250" s="7"/>
      <c r="O250" s="7"/>
      <c r="S250" s="7"/>
      <c r="T250" s="7"/>
      <c r="U250" s="7"/>
      <c r="V250" s="7"/>
    </row>
    <row r="251" ht="15.75" customHeight="1">
      <c r="A251" s="4" t="s">
        <v>1843</v>
      </c>
      <c r="B251" s="32"/>
      <c r="C251" s="32"/>
      <c r="D251" s="32"/>
      <c r="E251" s="5"/>
      <c r="F251" s="5"/>
      <c r="H251" s="5"/>
      <c r="K251" s="5"/>
      <c r="L251" s="5"/>
      <c r="M251" s="7"/>
      <c r="N251" s="7"/>
      <c r="O251" s="7"/>
      <c r="S251" s="7"/>
      <c r="T251" s="7"/>
      <c r="U251" s="7"/>
      <c r="V251" s="7"/>
    </row>
    <row r="252" ht="15.75" customHeight="1">
      <c r="A252" s="4" t="s">
        <v>1841</v>
      </c>
      <c r="B252" s="32"/>
      <c r="C252" s="32"/>
      <c r="D252" s="32"/>
      <c r="E252" s="5"/>
      <c r="F252" s="5"/>
      <c r="H252" s="5"/>
      <c r="K252" s="5"/>
      <c r="L252" s="5"/>
      <c r="M252" s="7"/>
      <c r="N252" s="7"/>
      <c r="O252" s="7"/>
      <c r="S252" s="7"/>
      <c r="T252" s="7"/>
      <c r="U252" s="7"/>
      <c r="V252" s="7"/>
    </row>
    <row r="253" ht="15.75" customHeight="1">
      <c r="A253" s="4" t="s">
        <v>1842</v>
      </c>
      <c r="B253" s="32"/>
      <c r="C253" s="32"/>
      <c r="D253" s="32"/>
      <c r="E253" s="5"/>
      <c r="F253" s="5"/>
      <c r="H253" s="5"/>
      <c r="K253" s="5"/>
      <c r="L253" s="5"/>
      <c r="M253" s="7"/>
      <c r="N253" s="7"/>
      <c r="O253" s="7"/>
      <c r="S253" s="7"/>
      <c r="T253" s="7"/>
      <c r="U253" s="7"/>
      <c r="V253" s="7"/>
    </row>
    <row r="254" ht="15.75" customHeight="1">
      <c r="A254" s="4" t="s">
        <v>1837</v>
      </c>
      <c r="B254" s="32"/>
      <c r="C254" s="32"/>
      <c r="D254" s="32"/>
      <c r="E254" s="5"/>
      <c r="F254" s="5"/>
      <c r="H254" s="5"/>
      <c r="K254" s="5"/>
      <c r="L254" s="5"/>
      <c r="M254" s="7"/>
      <c r="N254" s="7"/>
      <c r="O254" s="7"/>
      <c r="S254" s="7"/>
      <c r="T254" s="7"/>
      <c r="U254" s="7"/>
      <c r="V254" s="7"/>
    </row>
    <row r="255" ht="15.75" customHeight="1">
      <c r="A255" s="4" t="s">
        <v>1841</v>
      </c>
      <c r="B255" s="32"/>
      <c r="C255" s="32"/>
      <c r="D255" s="32"/>
      <c r="E255" s="5"/>
      <c r="F255" s="5"/>
      <c r="H255" s="5"/>
      <c r="K255" s="5"/>
      <c r="L255" s="5"/>
      <c r="M255" s="7"/>
      <c r="N255" s="7"/>
      <c r="O255" s="7"/>
      <c r="S255" s="7"/>
      <c r="T255" s="7"/>
      <c r="U255" s="7"/>
      <c r="V255" s="7"/>
    </row>
    <row r="256" ht="15.75" customHeight="1">
      <c r="A256" s="4" t="s">
        <v>1830</v>
      </c>
      <c r="B256" s="32"/>
      <c r="C256" s="32"/>
      <c r="D256" s="32"/>
      <c r="E256" s="5"/>
      <c r="F256" s="5"/>
      <c r="H256" s="5"/>
      <c r="K256" s="5"/>
      <c r="L256" s="5"/>
      <c r="M256" s="7"/>
      <c r="N256" s="7"/>
      <c r="O256" s="7"/>
      <c r="S256" s="7"/>
      <c r="T256" s="7"/>
      <c r="U256" s="7"/>
      <c r="V256" s="7"/>
    </row>
    <row r="257" ht="15.75" customHeight="1">
      <c r="A257" s="4" t="s">
        <v>1837</v>
      </c>
      <c r="B257" s="32"/>
      <c r="C257" s="32"/>
      <c r="D257" s="32"/>
      <c r="E257" s="5"/>
      <c r="F257" s="5"/>
      <c r="H257" s="5"/>
      <c r="K257" s="5"/>
      <c r="L257" s="5"/>
      <c r="M257" s="7"/>
      <c r="N257" s="7"/>
      <c r="O257" s="7"/>
      <c r="S257" s="7"/>
      <c r="T257" s="7"/>
      <c r="U257" s="7"/>
      <c r="V257" s="7"/>
    </row>
    <row r="258" ht="15.75" customHeight="1">
      <c r="A258" s="4" t="s">
        <v>1841</v>
      </c>
      <c r="B258" s="32"/>
      <c r="C258" s="32"/>
      <c r="D258" s="32"/>
      <c r="E258" s="5"/>
      <c r="F258" s="5"/>
      <c r="H258" s="5"/>
      <c r="K258" s="5"/>
      <c r="L258" s="5"/>
      <c r="M258" s="7"/>
      <c r="N258" s="7"/>
      <c r="O258" s="7"/>
      <c r="S258" s="7"/>
      <c r="T258" s="7"/>
      <c r="U258" s="7"/>
      <c r="V258" s="7"/>
    </row>
    <row r="259" ht="15.75" customHeight="1">
      <c r="A259" s="4" t="s">
        <v>1834</v>
      </c>
      <c r="B259" s="32"/>
      <c r="C259" s="32"/>
      <c r="D259" s="32"/>
      <c r="E259" s="5"/>
      <c r="F259" s="5"/>
      <c r="H259" s="5"/>
      <c r="K259" s="5"/>
      <c r="L259" s="5"/>
      <c r="M259" s="7"/>
      <c r="N259" s="7"/>
      <c r="O259" s="7"/>
      <c r="S259" s="7"/>
      <c r="T259" s="7"/>
      <c r="U259" s="7"/>
      <c r="V259" s="7"/>
    </row>
    <row r="260" ht="15.75" customHeight="1">
      <c r="A260" s="4" t="s">
        <v>1843</v>
      </c>
      <c r="B260" s="32"/>
      <c r="C260" s="32"/>
      <c r="D260" s="32"/>
      <c r="E260" s="5"/>
      <c r="F260" s="5"/>
      <c r="H260" s="5"/>
      <c r="K260" s="5"/>
      <c r="L260" s="5"/>
      <c r="M260" s="7"/>
      <c r="N260" s="7"/>
      <c r="O260" s="7"/>
      <c r="S260" s="7"/>
      <c r="T260" s="7"/>
      <c r="U260" s="7"/>
      <c r="V260" s="7"/>
    </row>
    <row r="261" ht="15.75" customHeight="1">
      <c r="A261" s="4"/>
      <c r="B261" s="40"/>
      <c r="C261" s="40"/>
      <c r="D261" s="40"/>
      <c r="E261" s="5"/>
      <c r="F261" s="5"/>
      <c r="H261" s="5"/>
      <c r="K261" s="5"/>
      <c r="L261" s="5"/>
      <c r="M261" s="5"/>
      <c r="N261" s="5"/>
      <c r="S261" s="7"/>
      <c r="T261" s="7"/>
      <c r="U261" s="7"/>
      <c r="V261" s="7"/>
    </row>
    <row r="262" ht="15.75" customHeight="1">
      <c r="A262" s="4" t="s">
        <v>1835</v>
      </c>
      <c r="B262" s="32"/>
      <c r="C262" s="32"/>
      <c r="D262" s="32"/>
      <c r="E262" s="5"/>
      <c r="F262" s="5"/>
      <c r="H262" s="5"/>
      <c r="K262" s="5"/>
      <c r="L262" s="5"/>
      <c r="M262" s="7"/>
      <c r="N262" s="7"/>
      <c r="O262" s="7"/>
      <c r="S262" s="7"/>
      <c r="T262" s="7"/>
      <c r="U262" s="7"/>
      <c r="V262" s="7"/>
    </row>
    <row r="263" ht="15.75" customHeight="1">
      <c r="A263" s="5"/>
      <c r="B263" s="40"/>
      <c r="C263" s="40"/>
      <c r="D263" s="40"/>
      <c r="E263" s="5"/>
      <c r="F263" s="5"/>
      <c r="H263" s="5"/>
      <c r="K263" s="5"/>
      <c r="L263" s="5"/>
      <c r="M263" s="5"/>
      <c r="N263" s="5"/>
      <c r="S263" s="7"/>
      <c r="T263" s="7"/>
      <c r="U263" s="7"/>
      <c r="V263" s="7"/>
    </row>
    <row r="264" ht="15.75" customHeight="1">
      <c r="A264" s="4"/>
      <c r="B264" s="40"/>
      <c r="C264" s="40"/>
      <c r="D264" s="40"/>
      <c r="E264" s="5"/>
      <c r="F264" s="5"/>
      <c r="H264" s="5"/>
      <c r="K264" s="5"/>
      <c r="L264" s="5"/>
      <c r="M264" s="5"/>
      <c r="N264" s="5"/>
      <c r="S264" s="7"/>
      <c r="T264" s="7"/>
      <c r="U264" s="7"/>
      <c r="V264" s="7"/>
    </row>
    <row r="265" ht="15.75" customHeight="1">
      <c r="A265" s="4" t="s">
        <v>1851</v>
      </c>
      <c r="B265" s="32"/>
      <c r="C265" s="32"/>
      <c r="D265" s="32"/>
      <c r="E265" s="5"/>
      <c r="F265" s="5"/>
      <c r="H265" s="5"/>
      <c r="K265" s="5"/>
      <c r="L265" s="5"/>
      <c r="M265" s="7"/>
      <c r="N265" s="7"/>
      <c r="O265" s="7"/>
      <c r="S265" s="7"/>
      <c r="T265" s="7"/>
      <c r="U265" s="7"/>
      <c r="V265" s="7"/>
    </row>
    <row r="266" ht="15.75" customHeight="1">
      <c r="A266" s="4" t="s">
        <v>1831</v>
      </c>
      <c r="B266" s="32"/>
      <c r="C266" s="32"/>
      <c r="D266" s="32"/>
      <c r="E266" s="5"/>
      <c r="F266" s="5"/>
      <c r="H266" s="5"/>
      <c r="K266" s="5"/>
      <c r="L266" s="5"/>
      <c r="M266" s="7"/>
      <c r="N266" s="7"/>
      <c r="O266" s="7"/>
      <c r="S266" s="7"/>
      <c r="T266" s="7"/>
      <c r="U266" s="7"/>
      <c r="V266" s="7"/>
    </row>
    <row r="267" ht="15.75" customHeight="1">
      <c r="A267" s="4" t="s">
        <v>1837</v>
      </c>
      <c r="B267" s="32"/>
      <c r="C267" s="32"/>
      <c r="D267" s="32"/>
      <c r="E267" s="5"/>
      <c r="F267" s="5"/>
      <c r="H267" s="5"/>
      <c r="K267" s="5"/>
      <c r="L267" s="5"/>
      <c r="M267" s="7"/>
      <c r="N267" s="7"/>
      <c r="O267" s="7"/>
      <c r="S267" s="7"/>
      <c r="T267" s="7"/>
      <c r="U267" s="7"/>
      <c r="V267" s="7"/>
    </row>
    <row r="268" ht="15.75" customHeight="1">
      <c r="A268" s="4" t="s">
        <v>1841</v>
      </c>
      <c r="B268" s="32"/>
      <c r="C268" s="32"/>
      <c r="D268" s="32"/>
      <c r="E268" s="5"/>
      <c r="F268" s="5"/>
      <c r="H268" s="5"/>
      <c r="K268" s="5"/>
      <c r="L268" s="5"/>
      <c r="M268" s="7"/>
      <c r="N268" s="7"/>
      <c r="O268" s="7"/>
      <c r="S268" s="7"/>
      <c r="T268" s="7"/>
      <c r="U268" s="7"/>
      <c r="V268" s="7"/>
    </row>
    <row r="269" ht="15.75" customHeight="1">
      <c r="A269" s="4" t="s">
        <v>1842</v>
      </c>
      <c r="B269" s="32"/>
      <c r="C269" s="32"/>
      <c r="D269" s="32"/>
      <c r="E269" s="5"/>
      <c r="F269" s="5"/>
      <c r="H269" s="5"/>
      <c r="K269" s="5"/>
      <c r="L269" s="5"/>
      <c r="M269" s="7"/>
      <c r="N269" s="7"/>
      <c r="O269" s="7"/>
      <c r="S269" s="7"/>
      <c r="T269" s="7"/>
      <c r="U269" s="7"/>
      <c r="V269" s="7"/>
    </row>
    <row r="270" ht="15.75" customHeight="1">
      <c r="A270" s="4" t="s">
        <v>1852</v>
      </c>
      <c r="B270" s="32"/>
      <c r="C270" s="32"/>
      <c r="D270" s="32"/>
      <c r="E270" s="5"/>
      <c r="F270" s="5"/>
      <c r="H270" s="5"/>
      <c r="K270" s="5"/>
      <c r="L270" s="5"/>
      <c r="M270" s="7"/>
      <c r="N270" s="7"/>
      <c r="O270" s="7"/>
      <c r="S270" s="7"/>
      <c r="T270" s="7"/>
      <c r="U270" s="7"/>
      <c r="V270" s="7"/>
    </row>
    <row r="271" ht="15.75" customHeight="1">
      <c r="A271" s="4" t="s">
        <v>1829</v>
      </c>
      <c r="B271" s="32"/>
      <c r="C271" s="32"/>
      <c r="D271" s="32"/>
      <c r="E271" s="5"/>
      <c r="F271" s="5"/>
      <c r="H271" s="5"/>
      <c r="K271" s="5"/>
      <c r="L271" s="5"/>
      <c r="M271" s="7"/>
      <c r="N271" s="7"/>
      <c r="O271" s="7"/>
      <c r="S271" s="7"/>
      <c r="T271" s="7"/>
      <c r="U271" s="7"/>
      <c r="V271" s="7"/>
    </row>
    <row r="272" ht="15.75" customHeight="1">
      <c r="A272" s="4" t="s">
        <v>1832</v>
      </c>
      <c r="B272" s="32"/>
      <c r="C272" s="32"/>
      <c r="D272" s="32"/>
      <c r="E272" s="5"/>
      <c r="F272" s="5"/>
      <c r="H272" s="5"/>
      <c r="K272" s="5"/>
      <c r="L272" s="5"/>
      <c r="M272" s="7"/>
      <c r="N272" s="7"/>
      <c r="O272" s="7"/>
      <c r="S272" s="7"/>
      <c r="T272" s="7"/>
      <c r="U272" s="7"/>
      <c r="V272" s="7"/>
    </row>
    <row r="273" ht="15.75" customHeight="1">
      <c r="A273" s="4"/>
      <c r="B273" s="40"/>
      <c r="C273" s="40"/>
      <c r="D273" s="40"/>
      <c r="E273" s="5"/>
      <c r="F273" s="5"/>
      <c r="H273" s="5"/>
      <c r="K273" s="5"/>
      <c r="L273" s="5"/>
      <c r="M273" s="5"/>
      <c r="N273" s="5"/>
      <c r="S273" s="7"/>
      <c r="T273" s="7"/>
      <c r="U273" s="7"/>
      <c r="V273" s="7"/>
    </row>
    <row r="274" ht="15.75" customHeight="1">
      <c r="A274" s="4" t="s">
        <v>1835</v>
      </c>
      <c r="B274" s="32"/>
      <c r="C274" s="32"/>
      <c r="D274" s="32"/>
      <c r="E274" s="5"/>
      <c r="F274" s="5"/>
      <c r="H274" s="5"/>
      <c r="K274" s="5"/>
      <c r="L274" s="5"/>
      <c r="M274" s="7"/>
      <c r="N274" s="7"/>
      <c r="O274" s="7"/>
      <c r="S274" s="7"/>
      <c r="T274" s="7"/>
      <c r="U274" s="7"/>
      <c r="V274" s="7"/>
    </row>
    <row r="275" ht="15.75" customHeight="1">
      <c r="A275" s="5"/>
      <c r="B275" s="40"/>
      <c r="C275" s="40"/>
      <c r="D275" s="40"/>
      <c r="E275" s="5"/>
      <c r="F275" s="5"/>
      <c r="H275" s="5"/>
      <c r="K275" s="5"/>
      <c r="L275" s="5"/>
      <c r="M275" s="5"/>
      <c r="N275" s="5"/>
      <c r="S275" s="7"/>
      <c r="T275" s="7"/>
      <c r="U275" s="7"/>
      <c r="V275" s="7"/>
    </row>
    <row r="276" ht="15.75" customHeight="1">
      <c r="A276" s="4"/>
      <c r="B276" s="40"/>
      <c r="C276" s="40"/>
      <c r="D276" s="40"/>
      <c r="E276" s="5"/>
      <c r="F276" s="5"/>
      <c r="H276" s="5"/>
      <c r="K276" s="5"/>
      <c r="L276" s="5"/>
      <c r="M276" s="5"/>
      <c r="N276" s="5"/>
      <c r="S276" s="7"/>
      <c r="T276" s="7"/>
      <c r="U276" s="7"/>
      <c r="V276" s="7"/>
    </row>
    <row r="277" ht="15.75" customHeight="1">
      <c r="A277" s="4" t="s">
        <v>1851</v>
      </c>
      <c r="B277" s="32"/>
      <c r="C277" s="32"/>
      <c r="D277" s="32"/>
      <c r="E277" s="5"/>
      <c r="F277" s="5"/>
      <c r="H277" s="5"/>
      <c r="K277" s="5"/>
      <c r="L277" s="5"/>
      <c r="M277" s="7"/>
      <c r="N277" s="7"/>
      <c r="O277" s="7"/>
      <c r="S277" s="7"/>
      <c r="T277" s="7"/>
      <c r="U277" s="7"/>
      <c r="V277" s="7"/>
    </row>
    <row r="278" ht="15.75" customHeight="1">
      <c r="A278" s="4" t="s">
        <v>1833</v>
      </c>
      <c r="B278" s="32"/>
      <c r="C278" s="32"/>
      <c r="D278" s="32"/>
      <c r="E278" s="5"/>
      <c r="F278" s="5"/>
      <c r="H278" s="5"/>
      <c r="K278" s="5"/>
      <c r="L278" s="5"/>
      <c r="M278" s="7"/>
      <c r="N278" s="7"/>
      <c r="O278" s="7"/>
      <c r="S278" s="7"/>
      <c r="T278" s="7"/>
      <c r="U278" s="7"/>
      <c r="V278" s="7"/>
    </row>
    <row r="279" ht="15.75" customHeight="1">
      <c r="A279" s="4" t="s">
        <v>1847</v>
      </c>
      <c r="B279" s="32"/>
      <c r="C279" s="32"/>
      <c r="D279" s="32"/>
      <c r="E279" s="5"/>
      <c r="F279" s="5"/>
      <c r="H279" s="5"/>
      <c r="K279" s="5"/>
      <c r="L279" s="5"/>
      <c r="M279" s="7"/>
      <c r="N279" s="7"/>
      <c r="O279" s="7"/>
      <c r="S279" s="7"/>
      <c r="T279" s="7"/>
      <c r="U279" s="7"/>
      <c r="V279" s="7"/>
    </row>
    <row r="280" ht="15.75" customHeight="1">
      <c r="A280" s="4" t="s">
        <v>1832</v>
      </c>
      <c r="B280" s="32"/>
      <c r="C280" s="32"/>
      <c r="D280" s="32"/>
      <c r="E280" s="5"/>
      <c r="F280" s="5"/>
      <c r="H280" s="5"/>
      <c r="K280" s="5"/>
      <c r="L280" s="5"/>
      <c r="M280" s="7"/>
      <c r="N280" s="7"/>
      <c r="O280" s="7"/>
      <c r="S280" s="7"/>
      <c r="T280" s="7"/>
      <c r="U280" s="7"/>
      <c r="V280" s="7"/>
    </row>
    <row r="281" ht="15.75" customHeight="1">
      <c r="A281" s="4" t="s">
        <v>1845</v>
      </c>
      <c r="B281" s="32"/>
      <c r="C281" s="32"/>
      <c r="D281" s="32"/>
      <c r="E281" s="5"/>
      <c r="F281" s="5"/>
      <c r="H281" s="5"/>
      <c r="K281" s="5"/>
      <c r="L281" s="5"/>
      <c r="M281" s="7"/>
      <c r="N281" s="7"/>
      <c r="O281" s="7"/>
      <c r="S281" s="7"/>
      <c r="T281" s="7"/>
      <c r="U281" s="7"/>
      <c r="V281" s="7"/>
    </row>
    <row r="282" ht="15.75" customHeight="1">
      <c r="A282" s="4"/>
      <c r="B282" s="40"/>
      <c r="C282" s="40"/>
      <c r="D282" s="40"/>
      <c r="E282" s="5"/>
      <c r="F282" s="5"/>
      <c r="H282" s="5"/>
      <c r="K282" s="5"/>
      <c r="L282" s="5"/>
      <c r="M282" s="5"/>
      <c r="N282" s="5"/>
      <c r="S282" s="7"/>
      <c r="T282" s="7"/>
      <c r="U282" s="7"/>
      <c r="V282" s="7"/>
    </row>
    <row r="283" ht="15.75" customHeight="1">
      <c r="A283" s="4" t="s">
        <v>1835</v>
      </c>
      <c r="B283" s="32"/>
      <c r="C283" s="32"/>
      <c r="D283" s="32"/>
      <c r="E283" s="5"/>
      <c r="F283" s="5"/>
      <c r="H283" s="5"/>
      <c r="K283" s="5"/>
      <c r="L283" s="5"/>
      <c r="M283" s="7"/>
      <c r="N283" s="7"/>
      <c r="O283" s="7"/>
      <c r="S283" s="7"/>
      <c r="T283" s="7"/>
      <c r="U283" s="7"/>
      <c r="V283" s="7"/>
    </row>
    <row r="284" ht="15.75" customHeight="1">
      <c r="A284" s="5"/>
      <c r="B284" s="40"/>
      <c r="C284" s="40"/>
      <c r="D284" s="40"/>
      <c r="E284" s="5"/>
      <c r="F284" s="5"/>
      <c r="H284" s="5"/>
      <c r="K284" s="5"/>
      <c r="L284" s="5"/>
      <c r="M284" s="5"/>
      <c r="N284" s="5"/>
      <c r="S284" s="7"/>
      <c r="T284" s="7"/>
      <c r="U284" s="7"/>
      <c r="V284" s="7"/>
    </row>
    <row r="285" ht="15.75" customHeight="1">
      <c r="A285" s="4"/>
      <c r="B285" s="40"/>
      <c r="C285" s="40"/>
      <c r="D285" s="40"/>
      <c r="E285" s="5"/>
      <c r="F285" s="5"/>
      <c r="H285" s="5"/>
      <c r="K285" s="5"/>
      <c r="L285" s="5"/>
      <c r="M285" s="5"/>
      <c r="N285" s="5"/>
      <c r="S285" s="7"/>
      <c r="T285" s="7"/>
      <c r="U285" s="7"/>
      <c r="V285" s="7"/>
    </row>
    <row r="286" ht="15.75" customHeight="1">
      <c r="A286" s="4" t="s">
        <v>1853</v>
      </c>
      <c r="B286" s="32"/>
      <c r="C286" s="32"/>
      <c r="D286" s="32"/>
      <c r="E286" s="5"/>
      <c r="F286" s="5"/>
      <c r="H286" s="5"/>
      <c r="K286" s="5"/>
      <c r="L286" s="5"/>
      <c r="M286" s="7"/>
      <c r="N286" s="7"/>
      <c r="O286" s="7"/>
      <c r="S286" s="7"/>
      <c r="T286" s="7"/>
      <c r="U286" s="7"/>
      <c r="V286" s="7"/>
    </row>
    <row r="287" ht="15.75" customHeight="1">
      <c r="A287" s="4" t="s">
        <v>1852</v>
      </c>
      <c r="B287" s="32"/>
      <c r="C287" s="32"/>
      <c r="D287" s="32"/>
      <c r="E287" s="5"/>
      <c r="F287" s="5"/>
      <c r="H287" s="5"/>
      <c r="K287" s="5"/>
      <c r="L287" s="5"/>
      <c r="M287" s="7"/>
      <c r="N287" s="7"/>
      <c r="O287" s="7"/>
      <c r="S287" s="7"/>
      <c r="T287" s="7"/>
      <c r="U287" s="7"/>
      <c r="V287" s="7"/>
    </row>
    <row r="288" ht="15.75" customHeight="1">
      <c r="A288" s="4" t="s">
        <v>1833</v>
      </c>
      <c r="B288" s="32"/>
      <c r="C288" s="32"/>
      <c r="D288" s="32"/>
      <c r="E288" s="5"/>
      <c r="F288" s="5"/>
      <c r="H288" s="5"/>
      <c r="K288" s="5"/>
      <c r="L288" s="5"/>
      <c r="M288" s="7"/>
      <c r="N288" s="7"/>
      <c r="O288" s="7"/>
      <c r="S288" s="7"/>
      <c r="T288" s="7"/>
      <c r="U288" s="7"/>
      <c r="V288" s="7"/>
    </row>
    <row r="289" ht="15.75" customHeight="1">
      <c r="A289" s="4" t="s">
        <v>1838</v>
      </c>
      <c r="B289" s="32"/>
      <c r="C289" s="32"/>
      <c r="D289" s="32"/>
      <c r="E289" s="5"/>
      <c r="F289" s="5"/>
      <c r="H289" s="5"/>
      <c r="K289" s="5"/>
      <c r="L289" s="5"/>
      <c r="M289" s="7"/>
      <c r="N289" s="7"/>
      <c r="O289" s="7"/>
      <c r="S289" s="7"/>
      <c r="T289" s="7"/>
      <c r="U289" s="7"/>
      <c r="V289" s="7"/>
    </row>
    <row r="290" ht="15.75" customHeight="1">
      <c r="A290" s="4" t="s">
        <v>1829</v>
      </c>
      <c r="B290" s="32"/>
      <c r="C290" s="32"/>
      <c r="D290" s="32"/>
      <c r="E290" s="5"/>
      <c r="F290" s="5"/>
      <c r="H290" s="5"/>
      <c r="K290" s="5"/>
      <c r="L290" s="5"/>
      <c r="M290" s="7"/>
      <c r="N290" s="7"/>
      <c r="O290" s="7"/>
      <c r="S290" s="7"/>
      <c r="T290" s="7"/>
      <c r="U290" s="7"/>
      <c r="V290" s="7"/>
    </row>
    <row r="291" ht="15.75" customHeight="1">
      <c r="A291" s="4" t="s">
        <v>1830</v>
      </c>
      <c r="B291" s="32"/>
      <c r="C291" s="32"/>
      <c r="D291" s="32"/>
      <c r="E291" s="5"/>
      <c r="F291" s="5"/>
      <c r="H291" s="5"/>
      <c r="K291" s="5"/>
      <c r="L291" s="5"/>
      <c r="M291" s="7"/>
      <c r="N291" s="7"/>
      <c r="O291" s="7"/>
      <c r="S291" s="7"/>
      <c r="T291" s="7"/>
      <c r="U291" s="7"/>
      <c r="V291" s="7"/>
    </row>
    <row r="292" ht="15.75" customHeight="1">
      <c r="A292" s="4" t="s">
        <v>1842</v>
      </c>
      <c r="B292" s="32"/>
      <c r="C292" s="32"/>
      <c r="D292" s="32"/>
      <c r="E292" s="5"/>
      <c r="F292" s="5"/>
      <c r="H292" s="5"/>
      <c r="K292" s="5"/>
      <c r="L292" s="5"/>
      <c r="M292" s="7"/>
      <c r="N292" s="7"/>
      <c r="O292" s="7"/>
      <c r="S292" s="7"/>
      <c r="T292" s="7"/>
      <c r="U292" s="7"/>
      <c r="V292" s="7"/>
    </row>
    <row r="293" ht="15.75" customHeight="1">
      <c r="A293" s="4" t="s">
        <v>1852</v>
      </c>
      <c r="B293" s="32"/>
      <c r="C293" s="32"/>
      <c r="D293" s="32"/>
      <c r="E293" s="5"/>
      <c r="F293" s="5"/>
      <c r="H293" s="5"/>
      <c r="K293" s="5"/>
      <c r="L293" s="5"/>
      <c r="M293" s="7"/>
      <c r="N293" s="7"/>
      <c r="O293" s="7"/>
      <c r="S293" s="7"/>
      <c r="T293" s="7"/>
      <c r="U293" s="7"/>
      <c r="V293" s="7"/>
    </row>
    <row r="294" ht="15.75" customHeight="1">
      <c r="A294" s="4" t="s">
        <v>1834</v>
      </c>
      <c r="B294" s="32"/>
      <c r="C294" s="32"/>
      <c r="D294" s="32"/>
      <c r="E294" s="5"/>
      <c r="F294" s="5"/>
      <c r="H294" s="5"/>
      <c r="K294" s="5"/>
      <c r="L294" s="5"/>
      <c r="M294" s="7"/>
      <c r="N294" s="7"/>
      <c r="O294" s="7"/>
      <c r="S294" s="7"/>
      <c r="T294" s="7"/>
      <c r="U294" s="7"/>
      <c r="V294" s="7"/>
    </row>
    <row r="295" ht="15.75" customHeight="1">
      <c r="A295" s="4"/>
      <c r="B295" s="40"/>
      <c r="C295" s="40"/>
      <c r="D295" s="40"/>
      <c r="E295" s="5"/>
      <c r="F295" s="5"/>
      <c r="H295" s="5"/>
      <c r="K295" s="5"/>
      <c r="L295" s="5"/>
      <c r="M295" s="5"/>
      <c r="N295" s="5"/>
      <c r="S295" s="7"/>
      <c r="T295" s="7"/>
      <c r="U295" s="7"/>
      <c r="V295" s="7"/>
    </row>
    <row r="296" ht="15.75" customHeight="1">
      <c r="A296" s="4" t="s">
        <v>1835</v>
      </c>
      <c r="B296" s="32"/>
      <c r="C296" s="32"/>
      <c r="D296" s="32"/>
      <c r="E296" s="5"/>
      <c r="F296" s="5"/>
      <c r="H296" s="5"/>
      <c r="K296" s="5"/>
      <c r="L296" s="5"/>
      <c r="M296" s="7"/>
      <c r="N296" s="7"/>
      <c r="O296" s="7"/>
      <c r="S296" s="7"/>
      <c r="T296" s="7"/>
      <c r="U296" s="7"/>
      <c r="V296" s="7"/>
    </row>
    <row r="297" ht="15.75" customHeight="1">
      <c r="A297" s="5"/>
      <c r="B297" s="40"/>
      <c r="C297" s="40"/>
      <c r="D297" s="40"/>
      <c r="E297" s="5"/>
      <c r="F297" s="5"/>
      <c r="H297" s="5"/>
      <c r="K297" s="5"/>
      <c r="L297" s="5"/>
      <c r="M297" s="5"/>
      <c r="N297" s="5"/>
      <c r="S297" s="7"/>
      <c r="T297" s="7"/>
      <c r="U297" s="7"/>
      <c r="V297" s="7"/>
    </row>
    <row r="298" ht="15.75" customHeight="1">
      <c r="A298" s="4"/>
      <c r="B298" s="40"/>
      <c r="C298" s="40"/>
      <c r="D298" s="40"/>
      <c r="E298" s="5"/>
      <c r="F298" s="5"/>
      <c r="H298" s="5"/>
      <c r="K298" s="5"/>
      <c r="L298" s="5"/>
      <c r="M298" s="5"/>
      <c r="N298" s="5"/>
      <c r="S298" s="7"/>
      <c r="T298" s="7"/>
      <c r="U298" s="7"/>
      <c r="V298" s="7"/>
    </row>
    <row r="299" ht="15.75" customHeight="1">
      <c r="A299" s="4" t="s">
        <v>1853</v>
      </c>
      <c r="B299" s="32"/>
      <c r="C299" s="32"/>
      <c r="D299" s="32"/>
      <c r="E299" s="5"/>
      <c r="F299" s="5"/>
      <c r="H299" s="5"/>
      <c r="K299" s="5"/>
      <c r="L299" s="5"/>
      <c r="M299" s="7"/>
      <c r="N299" s="7"/>
      <c r="O299" s="7"/>
      <c r="S299" s="7"/>
      <c r="T299" s="7"/>
      <c r="U299" s="7"/>
      <c r="V299" s="7"/>
    </row>
    <row r="300" ht="15.75" customHeight="1">
      <c r="A300" s="4" t="s">
        <v>1829</v>
      </c>
      <c r="B300" s="32"/>
      <c r="C300" s="32"/>
      <c r="D300" s="32"/>
      <c r="E300" s="5"/>
      <c r="F300" s="5"/>
      <c r="H300" s="5"/>
      <c r="K300" s="5"/>
      <c r="L300" s="5"/>
      <c r="M300" s="7"/>
      <c r="N300" s="7"/>
      <c r="O300" s="7"/>
      <c r="S300" s="7"/>
      <c r="T300" s="7"/>
      <c r="U300" s="7"/>
      <c r="V300" s="7"/>
    </row>
    <row r="301" ht="15.75" customHeight="1">
      <c r="A301" s="4" t="s">
        <v>1837</v>
      </c>
      <c r="B301" s="32"/>
      <c r="C301" s="32"/>
      <c r="D301" s="32"/>
      <c r="E301" s="5"/>
      <c r="F301" s="5"/>
      <c r="H301" s="5"/>
      <c r="K301" s="5"/>
      <c r="L301" s="5"/>
      <c r="M301" s="7"/>
      <c r="N301" s="7"/>
      <c r="O301" s="7"/>
      <c r="S301" s="7"/>
      <c r="T301" s="7"/>
      <c r="U301" s="7"/>
      <c r="V301" s="7"/>
    </row>
    <row r="302" ht="15.75" customHeight="1">
      <c r="A302" s="4" t="s">
        <v>1834</v>
      </c>
      <c r="B302" s="32"/>
      <c r="C302" s="32"/>
      <c r="D302" s="32"/>
      <c r="E302" s="5"/>
      <c r="F302" s="5"/>
      <c r="H302" s="5"/>
      <c r="K302" s="5"/>
      <c r="L302" s="5"/>
      <c r="M302" s="7"/>
      <c r="N302" s="7"/>
      <c r="O302" s="7"/>
      <c r="S302" s="7"/>
      <c r="T302" s="7"/>
      <c r="U302" s="7"/>
      <c r="V302" s="7"/>
    </row>
    <row r="303" ht="15.75" customHeight="1">
      <c r="A303" s="4" t="s">
        <v>1830</v>
      </c>
      <c r="B303" s="32"/>
      <c r="C303" s="32"/>
      <c r="D303" s="32"/>
      <c r="E303" s="5"/>
      <c r="F303" s="5"/>
      <c r="H303" s="5"/>
      <c r="K303" s="5"/>
      <c r="L303" s="5"/>
      <c r="M303" s="7"/>
      <c r="N303" s="7"/>
      <c r="O303" s="7"/>
      <c r="S303" s="7"/>
      <c r="T303" s="7"/>
      <c r="U303" s="7"/>
      <c r="V303" s="7"/>
    </row>
    <row r="304" ht="15.75" customHeight="1">
      <c r="A304" s="4" t="s">
        <v>1838</v>
      </c>
      <c r="B304" s="32"/>
      <c r="C304" s="32"/>
      <c r="D304" s="32"/>
      <c r="E304" s="5"/>
      <c r="F304" s="5"/>
      <c r="H304" s="5"/>
      <c r="K304" s="5"/>
      <c r="L304" s="5"/>
      <c r="M304" s="7"/>
      <c r="N304" s="7"/>
      <c r="O304" s="7"/>
      <c r="S304" s="7"/>
      <c r="T304" s="7"/>
      <c r="U304" s="7"/>
      <c r="V304" s="7"/>
    </row>
    <row r="305" ht="15.75" customHeight="1">
      <c r="A305" s="4" t="s">
        <v>1832</v>
      </c>
      <c r="B305" s="32"/>
      <c r="C305" s="32"/>
      <c r="D305" s="32"/>
      <c r="E305" s="5"/>
      <c r="F305" s="5"/>
      <c r="H305" s="5"/>
      <c r="K305" s="5"/>
      <c r="L305" s="5"/>
      <c r="M305" s="7"/>
      <c r="N305" s="7"/>
      <c r="O305" s="7"/>
      <c r="S305" s="7"/>
      <c r="T305" s="7"/>
      <c r="U305" s="7"/>
      <c r="V305" s="7"/>
    </row>
    <row r="306" ht="15.75" customHeight="1">
      <c r="A306" s="4" t="s">
        <v>1841</v>
      </c>
      <c r="B306" s="32"/>
      <c r="C306" s="32"/>
      <c r="D306" s="32"/>
      <c r="E306" s="5"/>
      <c r="F306" s="5"/>
      <c r="H306" s="5"/>
      <c r="K306" s="5"/>
      <c r="L306" s="5"/>
      <c r="M306" s="7"/>
      <c r="N306" s="7"/>
      <c r="O306" s="7"/>
      <c r="S306" s="7"/>
      <c r="T306" s="7"/>
      <c r="U306" s="7"/>
      <c r="V306" s="7"/>
    </row>
    <row r="307" ht="15.75" customHeight="1">
      <c r="A307" s="4" t="s">
        <v>1834</v>
      </c>
      <c r="B307" s="32"/>
      <c r="C307" s="32"/>
      <c r="D307" s="32"/>
      <c r="E307" s="5"/>
      <c r="F307" s="5"/>
      <c r="H307" s="5"/>
      <c r="K307" s="5"/>
      <c r="L307" s="5"/>
      <c r="M307" s="7"/>
      <c r="N307" s="7"/>
      <c r="O307" s="7"/>
      <c r="S307" s="7"/>
      <c r="T307" s="7"/>
      <c r="U307" s="7"/>
      <c r="V307" s="7"/>
    </row>
    <row r="308" ht="15.75" customHeight="1">
      <c r="A308" s="4" t="s">
        <v>1843</v>
      </c>
      <c r="B308" s="32"/>
      <c r="C308" s="32"/>
      <c r="D308" s="32"/>
      <c r="E308" s="5"/>
      <c r="F308" s="5"/>
      <c r="H308" s="5"/>
      <c r="K308" s="5"/>
      <c r="L308" s="5"/>
      <c r="M308" s="7"/>
      <c r="N308" s="7"/>
      <c r="O308" s="7"/>
      <c r="S308" s="7"/>
      <c r="T308" s="7"/>
      <c r="U308" s="7"/>
      <c r="V308" s="7"/>
    </row>
    <row r="309" ht="15.75" customHeight="1">
      <c r="A309" s="4"/>
      <c r="B309" s="40"/>
      <c r="C309" s="40"/>
      <c r="D309" s="40"/>
      <c r="E309" s="5"/>
      <c r="F309" s="5"/>
      <c r="H309" s="5"/>
      <c r="K309" s="5"/>
      <c r="L309" s="5"/>
      <c r="M309" s="5"/>
      <c r="N309" s="5"/>
      <c r="S309" s="7"/>
      <c r="T309" s="7"/>
      <c r="U309" s="7"/>
      <c r="V309" s="7"/>
    </row>
    <row r="310" ht="15.75" customHeight="1">
      <c r="A310" s="4" t="s">
        <v>1835</v>
      </c>
      <c r="B310" s="32"/>
      <c r="C310" s="32"/>
      <c r="D310" s="32"/>
      <c r="E310" s="5"/>
      <c r="F310" s="5"/>
      <c r="H310" s="5"/>
      <c r="K310" s="5"/>
      <c r="L310" s="5"/>
      <c r="M310" s="7"/>
      <c r="N310" s="7"/>
      <c r="O310" s="7"/>
      <c r="S310" s="7"/>
      <c r="T310" s="7"/>
      <c r="U310" s="7"/>
      <c r="V310" s="7"/>
    </row>
    <row r="311" ht="15.75" customHeight="1">
      <c r="A311" s="5"/>
      <c r="B311" s="40"/>
      <c r="C311" s="40"/>
      <c r="D311" s="40"/>
      <c r="E311" s="5"/>
      <c r="F311" s="5"/>
      <c r="H311" s="5"/>
      <c r="K311" s="5"/>
      <c r="L311" s="5"/>
      <c r="M311" s="5"/>
      <c r="N311" s="5"/>
      <c r="S311" s="7"/>
      <c r="T311" s="7"/>
      <c r="U311" s="7"/>
      <c r="V311" s="7"/>
    </row>
    <row r="312" ht="15.75" customHeight="1">
      <c r="A312" s="4"/>
      <c r="B312" s="40"/>
      <c r="C312" s="40"/>
      <c r="D312" s="40"/>
      <c r="E312" s="5"/>
      <c r="F312" s="5"/>
      <c r="H312" s="5"/>
      <c r="K312" s="5"/>
      <c r="L312" s="5"/>
      <c r="M312" s="5"/>
      <c r="N312" s="5"/>
      <c r="S312" s="7"/>
      <c r="T312" s="7"/>
      <c r="U312" s="7"/>
      <c r="V312" s="7"/>
    </row>
    <row r="313" ht="15.75" customHeight="1">
      <c r="A313" s="4" t="s">
        <v>1854</v>
      </c>
      <c r="B313" s="32"/>
      <c r="C313" s="32"/>
      <c r="D313" s="32"/>
      <c r="E313" s="5"/>
      <c r="F313" s="5"/>
      <c r="H313" s="5"/>
      <c r="K313" s="5"/>
      <c r="L313" s="5"/>
      <c r="M313" s="7"/>
      <c r="N313" s="7"/>
      <c r="O313" s="7"/>
      <c r="S313" s="7"/>
      <c r="T313" s="7"/>
      <c r="U313" s="7"/>
      <c r="V313" s="7"/>
    </row>
    <row r="314" ht="15.75" customHeight="1">
      <c r="A314" s="4" t="s">
        <v>1837</v>
      </c>
      <c r="B314" s="32"/>
      <c r="C314" s="32"/>
      <c r="D314" s="32"/>
      <c r="E314" s="5"/>
      <c r="F314" s="5"/>
      <c r="H314" s="5"/>
      <c r="K314" s="5"/>
      <c r="L314" s="5"/>
      <c r="M314" s="7"/>
      <c r="N314" s="7"/>
      <c r="O314" s="7"/>
      <c r="S314" s="7"/>
      <c r="T314" s="7"/>
      <c r="U314" s="7"/>
      <c r="V314" s="7"/>
    </row>
    <row r="315" ht="15.75" customHeight="1">
      <c r="A315" s="4" t="s">
        <v>1845</v>
      </c>
      <c r="B315" s="32"/>
      <c r="C315" s="32"/>
      <c r="D315" s="32"/>
      <c r="E315" s="5"/>
      <c r="F315" s="5"/>
      <c r="H315" s="5"/>
      <c r="K315" s="5"/>
      <c r="L315" s="5"/>
      <c r="M315" s="7"/>
      <c r="N315" s="7"/>
      <c r="O315" s="7"/>
      <c r="S315" s="7"/>
      <c r="T315" s="7"/>
      <c r="U315" s="7"/>
      <c r="V315" s="7"/>
    </row>
    <row r="316" ht="15.75" customHeight="1">
      <c r="A316" s="4" t="s">
        <v>1842</v>
      </c>
      <c r="B316" s="32"/>
      <c r="C316" s="32"/>
      <c r="D316" s="32"/>
      <c r="E316" s="5"/>
      <c r="F316" s="5"/>
      <c r="H316" s="5"/>
      <c r="K316" s="5"/>
      <c r="L316" s="5"/>
      <c r="M316" s="7"/>
      <c r="N316" s="7"/>
      <c r="O316" s="7"/>
      <c r="S316" s="7"/>
      <c r="T316" s="7"/>
      <c r="U316" s="7"/>
      <c r="V316" s="7"/>
    </row>
    <row r="317" ht="15.75" customHeight="1">
      <c r="A317" s="4" t="s">
        <v>1837</v>
      </c>
      <c r="B317" s="32"/>
      <c r="C317" s="32"/>
      <c r="D317" s="32"/>
      <c r="E317" s="5"/>
      <c r="F317" s="5"/>
      <c r="H317" s="5"/>
      <c r="K317" s="5"/>
      <c r="L317" s="5"/>
      <c r="M317" s="7"/>
      <c r="N317" s="7"/>
      <c r="O317" s="7"/>
      <c r="S317" s="7"/>
      <c r="T317" s="7"/>
      <c r="U317" s="7"/>
      <c r="V317" s="7"/>
    </row>
    <row r="318" ht="15.75" customHeight="1">
      <c r="A318" s="4" t="s">
        <v>1847</v>
      </c>
      <c r="B318" s="32"/>
      <c r="C318" s="32"/>
      <c r="D318" s="32"/>
      <c r="E318" s="5"/>
      <c r="F318" s="5"/>
      <c r="H318" s="5"/>
      <c r="K318" s="5"/>
      <c r="L318" s="5"/>
      <c r="M318" s="7"/>
      <c r="N318" s="7"/>
      <c r="O318" s="7"/>
      <c r="S318" s="7"/>
      <c r="T318" s="7"/>
      <c r="U318" s="7"/>
      <c r="V318" s="7"/>
    </row>
    <row r="319" ht="15.75" customHeight="1">
      <c r="A319" s="4" t="s">
        <v>1846</v>
      </c>
      <c r="B319" s="32"/>
      <c r="C319" s="32"/>
      <c r="D319" s="32"/>
      <c r="E319" s="5"/>
      <c r="F319" s="5"/>
      <c r="H319" s="5"/>
      <c r="K319" s="5"/>
      <c r="L319" s="5"/>
      <c r="M319" s="7"/>
      <c r="N319" s="7"/>
      <c r="O319" s="7"/>
      <c r="S319" s="7"/>
      <c r="T319" s="7"/>
      <c r="U319" s="7"/>
      <c r="V319" s="7"/>
    </row>
    <row r="320" ht="15.75" customHeight="1">
      <c r="A320" s="4" t="s">
        <v>1833</v>
      </c>
      <c r="B320" s="32"/>
      <c r="C320" s="32"/>
      <c r="D320" s="32"/>
      <c r="E320" s="5"/>
      <c r="F320" s="5"/>
      <c r="H320" s="5"/>
      <c r="K320" s="5"/>
      <c r="L320" s="5"/>
      <c r="M320" s="7"/>
      <c r="N320" s="7"/>
      <c r="O320" s="7"/>
      <c r="S320" s="7"/>
      <c r="T320" s="7"/>
      <c r="U320" s="7"/>
      <c r="V320" s="7"/>
    </row>
    <row r="321" ht="15.75" customHeight="1">
      <c r="A321" s="4" t="s">
        <v>1832</v>
      </c>
      <c r="B321" s="32"/>
      <c r="C321" s="32"/>
      <c r="D321" s="32"/>
      <c r="E321" s="5"/>
      <c r="F321" s="5"/>
      <c r="H321" s="5"/>
      <c r="K321" s="5"/>
      <c r="L321" s="5"/>
      <c r="M321" s="7"/>
      <c r="N321" s="7"/>
      <c r="O321" s="7"/>
      <c r="S321" s="7"/>
      <c r="T321" s="7"/>
      <c r="U321" s="7"/>
      <c r="V321" s="7"/>
    </row>
    <row r="322" ht="15.75" customHeight="1">
      <c r="A322" s="4" t="s">
        <v>1834</v>
      </c>
      <c r="B322" s="32"/>
      <c r="C322" s="32"/>
      <c r="D322" s="32"/>
      <c r="E322" s="5"/>
      <c r="F322" s="5"/>
      <c r="H322" s="5"/>
      <c r="K322" s="5"/>
      <c r="L322" s="5"/>
      <c r="M322" s="7"/>
      <c r="N322" s="7"/>
      <c r="O322" s="7"/>
      <c r="S322" s="7"/>
      <c r="T322" s="7"/>
      <c r="U322" s="7"/>
      <c r="V322" s="7"/>
    </row>
    <row r="323" ht="15.75" customHeight="1">
      <c r="A323" s="4" t="s">
        <v>1832</v>
      </c>
      <c r="B323" s="32"/>
      <c r="C323" s="32"/>
      <c r="D323" s="32"/>
      <c r="E323" s="5"/>
      <c r="F323" s="5"/>
      <c r="H323" s="5"/>
      <c r="K323" s="5"/>
      <c r="L323" s="5"/>
      <c r="M323" s="7"/>
      <c r="N323" s="7"/>
      <c r="O323" s="7"/>
      <c r="S323" s="7"/>
      <c r="T323" s="7"/>
      <c r="U323" s="7"/>
      <c r="V323" s="7"/>
    </row>
    <row r="324" ht="15.75" customHeight="1">
      <c r="A324" s="4"/>
      <c r="B324" s="40"/>
      <c r="C324" s="40"/>
      <c r="D324" s="40"/>
      <c r="E324" s="5"/>
      <c r="F324" s="5"/>
      <c r="H324" s="5"/>
      <c r="K324" s="5"/>
      <c r="L324" s="5"/>
      <c r="M324" s="5"/>
      <c r="N324" s="5"/>
      <c r="S324" s="7"/>
      <c r="T324" s="7"/>
      <c r="U324" s="7"/>
      <c r="V324" s="7"/>
    </row>
    <row r="325" ht="15.75" customHeight="1">
      <c r="A325" s="4" t="s">
        <v>1835</v>
      </c>
      <c r="B325" s="32"/>
      <c r="C325" s="32"/>
      <c r="D325" s="32"/>
      <c r="E325" s="5"/>
      <c r="F325" s="5"/>
      <c r="H325" s="5"/>
      <c r="K325" s="5"/>
      <c r="L325" s="5"/>
      <c r="M325" s="7"/>
      <c r="N325" s="7"/>
      <c r="O325" s="7"/>
      <c r="S325" s="7"/>
      <c r="T325" s="7"/>
      <c r="U325" s="7"/>
      <c r="V325" s="7"/>
    </row>
    <row r="326" ht="15.75" customHeight="1">
      <c r="A326" s="5"/>
      <c r="B326" s="40"/>
      <c r="C326" s="40"/>
      <c r="D326" s="40"/>
      <c r="E326" s="5"/>
      <c r="F326" s="5"/>
      <c r="H326" s="5"/>
      <c r="K326" s="5"/>
      <c r="L326" s="5"/>
      <c r="M326" s="5"/>
      <c r="N326" s="5"/>
      <c r="S326" s="7"/>
      <c r="T326" s="7"/>
      <c r="U326" s="7"/>
      <c r="V326" s="7"/>
    </row>
    <row r="327" ht="15.75" customHeight="1">
      <c r="A327" s="4"/>
      <c r="B327" s="40"/>
      <c r="C327" s="40"/>
      <c r="D327" s="40"/>
      <c r="E327" s="5"/>
      <c r="F327" s="5"/>
      <c r="H327" s="5"/>
      <c r="K327" s="5"/>
      <c r="L327" s="5"/>
      <c r="M327" s="5"/>
      <c r="N327" s="5"/>
      <c r="S327" s="7"/>
      <c r="T327" s="7"/>
      <c r="U327" s="7"/>
      <c r="V327" s="7"/>
    </row>
    <row r="328" ht="15.75" customHeight="1">
      <c r="A328" s="4" t="s">
        <v>1855</v>
      </c>
      <c r="B328" s="32"/>
      <c r="C328" s="32"/>
      <c r="D328" s="32"/>
      <c r="E328" s="5"/>
      <c r="F328" s="5"/>
      <c r="H328" s="5"/>
      <c r="K328" s="5"/>
      <c r="L328" s="5"/>
      <c r="M328" s="7"/>
      <c r="N328" s="7"/>
      <c r="O328" s="7"/>
      <c r="S328" s="7"/>
      <c r="T328" s="7"/>
      <c r="U328" s="7"/>
      <c r="V328" s="7"/>
    </row>
    <row r="329" ht="15.75" customHeight="1">
      <c r="A329" s="4" t="s">
        <v>1841</v>
      </c>
      <c r="B329" s="32"/>
      <c r="C329" s="32"/>
      <c r="D329" s="32"/>
      <c r="E329" s="5"/>
      <c r="F329" s="5"/>
      <c r="H329" s="5"/>
      <c r="K329" s="5"/>
      <c r="L329" s="5"/>
      <c r="M329" s="7"/>
      <c r="N329" s="7"/>
      <c r="O329" s="7"/>
      <c r="S329" s="7"/>
      <c r="T329" s="7"/>
      <c r="U329" s="7"/>
      <c r="V329" s="7"/>
    </row>
    <row r="330" ht="15.75" customHeight="1">
      <c r="A330" s="4" t="s">
        <v>1838</v>
      </c>
      <c r="B330" s="32"/>
      <c r="C330" s="32"/>
      <c r="D330" s="32"/>
      <c r="E330" s="5"/>
      <c r="F330" s="5"/>
      <c r="H330" s="5"/>
      <c r="K330" s="5"/>
      <c r="L330" s="5"/>
      <c r="M330" s="7"/>
      <c r="N330" s="7"/>
      <c r="O330" s="7"/>
      <c r="S330" s="7"/>
      <c r="T330" s="7"/>
      <c r="U330" s="7"/>
      <c r="V330" s="7"/>
    </row>
    <row r="331" ht="15.75" customHeight="1">
      <c r="A331" s="4" t="s">
        <v>1843</v>
      </c>
      <c r="B331" s="32"/>
      <c r="C331" s="32"/>
      <c r="D331" s="32"/>
      <c r="E331" s="5"/>
      <c r="F331" s="5"/>
      <c r="H331" s="5"/>
      <c r="K331" s="5"/>
      <c r="L331" s="5"/>
      <c r="M331" s="7"/>
      <c r="N331" s="7"/>
      <c r="O331" s="7"/>
      <c r="S331" s="7"/>
      <c r="T331" s="7"/>
      <c r="U331" s="7"/>
      <c r="V331" s="7"/>
    </row>
    <row r="332" ht="15.75" customHeight="1">
      <c r="A332" s="4" t="s">
        <v>1841</v>
      </c>
      <c r="B332" s="32"/>
      <c r="C332" s="32"/>
      <c r="D332" s="32"/>
      <c r="E332" s="5"/>
      <c r="F332" s="5"/>
      <c r="H332" s="5"/>
      <c r="K332" s="5"/>
      <c r="L332" s="5"/>
      <c r="M332" s="7"/>
      <c r="N332" s="7"/>
      <c r="O332" s="7"/>
      <c r="S332" s="7"/>
      <c r="T332" s="7"/>
      <c r="U332" s="7"/>
      <c r="V332" s="7"/>
    </row>
    <row r="333" ht="15.75" customHeight="1">
      <c r="A333" s="4" t="s">
        <v>1845</v>
      </c>
      <c r="B333" s="32"/>
      <c r="C333" s="32"/>
      <c r="D333" s="32"/>
      <c r="E333" s="5"/>
      <c r="F333" s="5"/>
      <c r="H333" s="5"/>
      <c r="K333" s="5"/>
      <c r="L333" s="5"/>
      <c r="M333" s="7"/>
      <c r="N333" s="7"/>
      <c r="O333" s="7"/>
      <c r="S333" s="7"/>
      <c r="T333" s="7"/>
      <c r="U333" s="7"/>
      <c r="V333" s="7"/>
    </row>
    <row r="334" ht="15.75" customHeight="1">
      <c r="A334" s="4" t="s">
        <v>1837</v>
      </c>
      <c r="B334" s="32"/>
      <c r="C334" s="32"/>
      <c r="D334" s="32"/>
      <c r="E334" s="5"/>
      <c r="F334" s="5"/>
      <c r="H334" s="5"/>
      <c r="K334" s="5"/>
      <c r="L334" s="5"/>
      <c r="M334" s="7"/>
      <c r="N334" s="7"/>
      <c r="O334" s="7"/>
      <c r="S334" s="7"/>
      <c r="T334" s="7"/>
      <c r="U334" s="7"/>
      <c r="V334" s="7"/>
    </row>
    <row r="335" ht="15.75" customHeight="1">
      <c r="A335" s="4" t="s">
        <v>1838</v>
      </c>
      <c r="B335" s="32"/>
      <c r="C335" s="32"/>
      <c r="D335" s="32"/>
      <c r="E335" s="5"/>
      <c r="F335" s="5"/>
      <c r="H335" s="5"/>
      <c r="K335" s="5"/>
      <c r="L335" s="5"/>
      <c r="M335" s="7"/>
      <c r="N335" s="7"/>
      <c r="O335" s="7"/>
      <c r="S335" s="7"/>
      <c r="T335" s="7"/>
      <c r="U335" s="7"/>
      <c r="V335" s="7"/>
    </row>
    <row r="336" ht="15.75" customHeight="1">
      <c r="A336" s="4" t="s">
        <v>1852</v>
      </c>
      <c r="B336" s="32"/>
      <c r="C336" s="32"/>
      <c r="D336" s="32"/>
      <c r="E336" s="5"/>
      <c r="F336" s="5"/>
      <c r="H336" s="5"/>
      <c r="K336" s="5"/>
      <c r="L336" s="5"/>
      <c r="M336" s="7"/>
      <c r="N336" s="7"/>
      <c r="O336" s="7"/>
      <c r="S336" s="7"/>
      <c r="T336" s="7"/>
      <c r="U336" s="7"/>
      <c r="V336" s="7"/>
    </row>
    <row r="337" ht="15.75" customHeight="1">
      <c r="A337" s="4" t="s">
        <v>1837</v>
      </c>
      <c r="B337" s="32"/>
      <c r="C337" s="32"/>
      <c r="D337" s="32"/>
      <c r="E337" s="5"/>
      <c r="F337" s="5"/>
      <c r="H337" s="5"/>
      <c r="K337" s="5"/>
      <c r="L337" s="5"/>
      <c r="M337" s="7"/>
      <c r="N337" s="7"/>
      <c r="O337" s="7"/>
      <c r="S337" s="7"/>
      <c r="T337" s="7"/>
      <c r="U337" s="7"/>
      <c r="V337" s="7"/>
    </row>
    <row r="338" ht="15.75" customHeight="1">
      <c r="A338" s="4" t="s">
        <v>1841</v>
      </c>
      <c r="B338" s="32"/>
      <c r="C338" s="32"/>
      <c r="D338" s="32"/>
      <c r="E338" s="5"/>
      <c r="F338" s="5"/>
      <c r="H338" s="5"/>
      <c r="K338" s="5"/>
      <c r="L338" s="5"/>
      <c r="M338" s="7"/>
      <c r="N338" s="7"/>
      <c r="O338" s="7"/>
      <c r="S338" s="7"/>
      <c r="T338" s="7"/>
      <c r="U338" s="7"/>
      <c r="V338" s="7"/>
    </row>
    <row r="339" ht="15.75" customHeight="1">
      <c r="A339" s="4" t="s">
        <v>1838</v>
      </c>
      <c r="B339" s="32"/>
      <c r="C339" s="32"/>
      <c r="D339" s="32"/>
      <c r="E339" s="5"/>
      <c r="F339" s="5"/>
      <c r="H339" s="5"/>
      <c r="K339" s="5"/>
      <c r="L339" s="5"/>
      <c r="M339" s="7"/>
      <c r="N339" s="7"/>
      <c r="O339" s="7"/>
      <c r="S339" s="7"/>
      <c r="T339" s="7"/>
      <c r="U339" s="7"/>
      <c r="V339" s="7"/>
    </row>
    <row r="340" ht="15.75" customHeight="1">
      <c r="A340" s="4" t="s">
        <v>1830</v>
      </c>
      <c r="B340" s="32"/>
      <c r="C340" s="32"/>
      <c r="D340" s="32"/>
      <c r="E340" s="5"/>
      <c r="F340" s="5"/>
      <c r="H340" s="5"/>
      <c r="K340" s="5"/>
      <c r="L340" s="5"/>
      <c r="M340" s="7"/>
      <c r="N340" s="7"/>
      <c r="O340" s="7"/>
      <c r="S340" s="7"/>
      <c r="T340" s="7"/>
      <c r="U340" s="7"/>
      <c r="V340" s="7"/>
    </row>
    <row r="341" ht="15.75" customHeight="1">
      <c r="A341" s="4" t="s">
        <v>1832</v>
      </c>
      <c r="B341" s="32"/>
      <c r="C341" s="32"/>
      <c r="D341" s="32"/>
      <c r="E341" s="5"/>
      <c r="F341" s="5"/>
      <c r="H341" s="5"/>
      <c r="K341" s="5"/>
      <c r="L341" s="5"/>
      <c r="M341" s="7"/>
      <c r="N341" s="7"/>
      <c r="O341" s="7"/>
      <c r="S341" s="7"/>
      <c r="T341" s="7"/>
      <c r="U341" s="7"/>
      <c r="V341" s="7"/>
    </row>
    <row r="342" ht="15.75" customHeight="1">
      <c r="A342" s="4"/>
      <c r="B342" s="40"/>
      <c r="C342" s="40"/>
      <c r="D342" s="40"/>
      <c r="E342" s="5"/>
      <c r="F342" s="5"/>
      <c r="H342" s="5"/>
      <c r="K342" s="5"/>
      <c r="L342" s="5"/>
      <c r="M342" s="5"/>
      <c r="N342" s="5"/>
      <c r="S342" s="7"/>
      <c r="T342" s="7"/>
      <c r="U342" s="7"/>
      <c r="V342" s="7"/>
    </row>
    <row r="343" ht="15.75" customHeight="1">
      <c r="A343" s="4" t="s">
        <v>1835</v>
      </c>
      <c r="B343" s="32"/>
      <c r="C343" s="32"/>
      <c r="D343" s="32"/>
      <c r="E343" s="5"/>
      <c r="F343" s="5"/>
      <c r="H343" s="5"/>
      <c r="K343" s="5"/>
      <c r="L343" s="5"/>
      <c r="M343" s="7"/>
      <c r="N343" s="7"/>
      <c r="O343" s="7"/>
      <c r="S343" s="7"/>
      <c r="T343" s="7"/>
      <c r="U343" s="7"/>
      <c r="V343" s="7"/>
    </row>
    <row r="344" ht="15.75" customHeight="1">
      <c r="A344" s="5"/>
      <c r="B344" s="40"/>
      <c r="C344" s="40"/>
      <c r="D344" s="40"/>
      <c r="E344" s="5"/>
      <c r="F344" s="5"/>
      <c r="H344" s="5"/>
      <c r="K344" s="5"/>
      <c r="L344" s="5"/>
      <c r="M344" s="5"/>
      <c r="N344" s="5"/>
      <c r="S344" s="7"/>
      <c r="T344" s="7"/>
      <c r="U344" s="7"/>
      <c r="V344" s="7"/>
    </row>
    <row r="345" ht="15.75" customHeight="1">
      <c r="A345" s="4"/>
      <c r="B345" s="40"/>
      <c r="C345" s="40"/>
      <c r="D345" s="40"/>
      <c r="E345" s="5"/>
      <c r="F345" s="5"/>
      <c r="H345" s="5"/>
      <c r="K345" s="5"/>
      <c r="L345" s="5"/>
      <c r="M345" s="5"/>
      <c r="N345" s="5"/>
      <c r="S345" s="7"/>
      <c r="T345" s="7"/>
      <c r="U345" s="7"/>
      <c r="V345" s="7"/>
    </row>
    <row r="346" ht="15.75" customHeight="1">
      <c r="A346" s="4" t="s">
        <v>1828</v>
      </c>
      <c r="B346" s="32"/>
      <c r="C346" s="32"/>
      <c r="D346" s="32"/>
      <c r="E346" s="5"/>
      <c r="F346" s="5"/>
      <c r="H346" s="5"/>
      <c r="K346" s="5"/>
      <c r="L346" s="5"/>
      <c r="M346" s="7"/>
      <c r="N346" s="7"/>
      <c r="O346" s="7"/>
      <c r="S346" s="7"/>
      <c r="T346" s="7"/>
      <c r="U346" s="7"/>
      <c r="V346" s="7"/>
    </row>
    <row r="347" ht="15.75" customHeight="1">
      <c r="A347" s="4" t="s">
        <v>1829</v>
      </c>
      <c r="B347" s="32"/>
      <c r="C347" s="32"/>
      <c r="D347" s="32"/>
      <c r="E347" s="5"/>
      <c r="F347" s="5"/>
      <c r="H347" s="5"/>
      <c r="K347" s="5"/>
      <c r="L347" s="5"/>
      <c r="M347" s="7"/>
      <c r="N347" s="7"/>
      <c r="O347" s="7"/>
      <c r="S347" s="7"/>
      <c r="T347" s="7"/>
      <c r="U347" s="7"/>
      <c r="V347" s="7"/>
    </row>
    <row r="348" ht="15.75" customHeight="1">
      <c r="A348" s="4" t="s">
        <v>1843</v>
      </c>
      <c r="B348" s="32"/>
      <c r="C348" s="32"/>
      <c r="D348" s="32"/>
      <c r="E348" s="5"/>
      <c r="F348" s="5"/>
      <c r="H348" s="5"/>
      <c r="K348" s="5"/>
      <c r="L348" s="5"/>
      <c r="M348" s="7"/>
      <c r="N348" s="7"/>
      <c r="O348" s="7"/>
      <c r="S348" s="7"/>
      <c r="T348" s="7"/>
      <c r="U348" s="7"/>
      <c r="V348" s="7"/>
    </row>
    <row r="349" ht="15.75" customHeight="1">
      <c r="A349" s="4" t="s">
        <v>1841</v>
      </c>
      <c r="B349" s="32"/>
      <c r="C349" s="32"/>
      <c r="D349" s="32"/>
      <c r="E349" s="5"/>
      <c r="F349" s="5"/>
      <c r="H349" s="5"/>
      <c r="K349" s="5"/>
      <c r="L349" s="5"/>
      <c r="M349" s="7"/>
      <c r="N349" s="7"/>
      <c r="O349" s="7"/>
      <c r="S349" s="7"/>
      <c r="T349" s="7"/>
      <c r="U349" s="7"/>
      <c r="V349" s="7"/>
    </row>
    <row r="350" ht="15.75" customHeight="1">
      <c r="A350" s="4" t="s">
        <v>1843</v>
      </c>
      <c r="B350" s="32"/>
      <c r="C350" s="32"/>
      <c r="D350" s="32"/>
      <c r="E350" s="5"/>
      <c r="F350" s="5"/>
      <c r="H350" s="5"/>
      <c r="K350" s="5"/>
      <c r="L350" s="5"/>
      <c r="M350" s="7"/>
      <c r="N350" s="7"/>
      <c r="O350" s="7"/>
      <c r="S350" s="7"/>
      <c r="T350" s="7"/>
      <c r="U350" s="7"/>
      <c r="V350" s="7"/>
    </row>
    <row r="351" ht="15.75" customHeight="1">
      <c r="A351" s="4"/>
      <c r="B351" s="40"/>
      <c r="C351" s="40"/>
      <c r="D351" s="40"/>
      <c r="E351" s="5"/>
      <c r="F351" s="5"/>
      <c r="H351" s="5"/>
      <c r="K351" s="5"/>
      <c r="L351" s="5"/>
      <c r="M351" s="5"/>
      <c r="N351" s="5"/>
      <c r="S351" s="7"/>
      <c r="T351" s="7"/>
      <c r="U351" s="7"/>
      <c r="V351" s="7"/>
    </row>
    <row r="352" ht="15.75" customHeight="1">
      <c r="A352" s="4" t="s">
        <v>1835</v>
      </c>
      <c r="B352" s="32"/>
      <c r="C352" s="32"/>
      <c r="D352" s="32"/>
      <c r="E352" s="5"/>
      <c r="F352" s="5"/>
      <c r="H352" s="5"/>
      <c r="K352" s="5"/>
      <c r="L352" s="5"/>
      <c r="M352" s="7"/>
      <c r="N352" s="7"/>
      <c r="O352" s="7"/>
      <c r="S352" s="7"/>
      <c r="T352" s="7"/>
      <c r="U352" s="7"/>
      <c r="V352" s="7"/>
    </row>
    <row r="353" ht="15.75" customHeight="1">
      <c r="A353" s="5"/>
      <c r="B353" s="40"/>
      <c r="C353" s="40"/>
      <c r="D353" s="40"/>
      <c r="E353" s="5"/>
      <c r="F353" s="5"/>
      <c r="H353" s="5"/>
      <c r="K353" s="5"/>
      <c r="L353" s="5"/>
      <c r="M353" s="5"/>
      <c r="N353" s="5"/>
      <c r="S353" s="7"/>
      <c r="T353" s="7"/>
      <c r="U353" s="7"/>
      <c r="V353" s="7"/>
    </row>
    <row r="354" ht="15.75" customHeight="1">
      <c r="A354" s="4"/>
      <c r="B354" s="40"/>
      <c r="C354" s="40"/>
      <c r="D354" s="40"/>
      <c r="E354" s="5"/>
      <c r="F354" s="5"/>
      <c r="H354" s="5"/>
      <c r="K354" s="5"/>
      <c r="L354" s="5"/>
      <c r="M354" s="5"/>
      <c r="N354" s="5"/>
      <c r="S354" s="7"/>
      <c r="T354" s="7"/>
      <c r="U354" s="7"/>
      <c r="V354" s="7"/>
    </row>
    <row r="355" ht="15.75" customHeight="1">
      <c r="A355" s="4" t="s">
        <v>1850</v>
      </c>
      <c r="B355" s="32"/>
      <c r="C355" s="32"/>
      <c r="D355" s="32"/>
      <c r="E355" s="5"/>
      <c r="F355" s="5"/>
      <c r="H355" s="5"/>
      <c r="K355" s="5"/>
      <c r="L355" s="5"/>
      <c r="M355" s="7"/>
      <c r="N355" s="7"/>
      <c r="O355" s="7"/>
      <c r="S355" s="7"/>
      <c r="T355" s="7"/>
      <c r="U355" s="7"/>
      <c r="V355" s="7"/>
    </row>
    <row r="356" ht="15.75" customHeight="1">
      <c r="A356" s="4" t="s">
        <v>1843</v>
      </c>
      <c r="B356" s="32"/>
      <c r="C356" s="32"/>
      <c r="D356" s="32"/>
      <c r="E356" s="5"/>
      <c r="F356" s="5"/>
      <c r="H356" s="5"/>
      <c r="K356" s="5"/>
      <c r="L356" s="5"/>
      <c r="M356" s="7"/>
      <c r="N356" s="7"/>
      <c r="O356" s="7"/>
      <c r="S356" s="7"/>
      <c r="T356" s="7"/>
      <c r="U356" s="7"/>
      <c r="V356" s="7"/>
    </row>
    <row r="357" ht="15.75" customHeight="1">
      <c r="A357" s="4" t="s">
        <v>1841</v>
      </c>
      <c r="B357" s="32"/>
      <c r="C357" s="32"/>
      <c r="D357" s="32"/>
      <c r="E357" s="5"/>
      <c r="F357" s="5"/>
      <c r="H357" s="5"/>
      <c r="K357" s="5"/>
      <c r="L357" s="5"/>
      <c r="M357" s="7"/>
      <c r="N357" s="7"/>
      <c r="O357" s="7"/>
      <c r="S357" s="7"/>
      <c r="T357" s="7"/>
      <c r="U357" s="7"/>
      <c r="V357" s="7"/>
    </row>
    <row r="358" ht="15.75" customHeight="1">
      <c r="A358" s="4" t="s">
        <v>1845</v>
      </c>
      <c r="B358" s="32"/>
      <c r="C358" s="32"/>
      <c r="D358" s="32"/>
      <c r="E358" s="5"/>
      <c r="F358" s="5"/>
      <c r="H358" s="5"/>
      <c r="K358" s="5"/>
      <c r="L358" s="5"/>
      <c r="M358" s="7"/>
      <c r="N358" s="7"/>
      <c r="O358" s="7"/>
      <c r="S358" s="7"/>
      <c r="T358" s="7"/>
      <c r="U358" s="7"/>
      <c r="V358" s="7"/>
    </row>
    <row r="359" ht="15.75" customHeight="1">
      <c r="A359" s="4" t="s">
        <v>1830</v>
      </c>
      <c r="B359" s="32"/>
      <c r="C359" s="32"/>
      <c r="D359" s="32"/>
      <c r="E359" s="5"/>
      <c r="F359" s="5"/>
      <c r="H359" s="5"/>
      <c r="K359" s="5"/>
      <c r="L359" s="5"/>
      <c r="M359" s="7"/>
      <c r="N359" s="7"/>
      <c r="O359" s="7"/>
      <c r="S359" s="7"/>
      <c r="T359" s="7"/>
      <c r="U359" s="7"/>
      <c r="V359" s="7"/>
    </row>
    <row r="360" ht="15.75" customHeight="1">
      <c r="A360" s="4" t="s">
        <v>1834</v>
      </c>
      <c r="B360" s="32"/>
      <c r="C360" s="32"/>
      <c r="D360" s="32"/>
      <c r="E360" s="5"/>
      <c r="F360" s="5"/>
      <c r="H360" s="5"/>
      <c r="K360" s="5"/>
      <c r="L360" s="5"/>
      <c r="M360" s="7"/>
      <c r="N360" s="7"/>
      <c r="O360" s="7"/>
      <c r="S360" s="7"/>
      <c r="T360" s="7"/>
      <c r="U360" s="7"/>
      <c r="V360" s="7"/>
    </row>
    <row r="361" ht="15.75" customHeight="1">
      <c r="A361" s="4" t="s">
        <v>1837</v>
      </c>
      <c r="B361" s="32"/>
      <c r="C361" s="32"/>
      <c r="D361" s="32"/>
      <c r="E361" s="5"/>
      <c r="F361" s="5"/>
      <c r="H361" s="5"/>
      <c r="K361" s="5"/>
      <c r="L361" s="5"/>
      <c r="M361" s="7"/>
      <c r="N361" s="7"/>
      <c r="O361" s="7"/>
      <c r="S361" s="7"/>
      <c r="T361" s="7"/>
      <c r="U361" s="7"/>
      <c r="V361" s="7"/>
    </row>
    <row r="362" ht="15.75" customHeight="1">
      <c r="A362" s="4" t="s">
        <v>1829</v>
      </c>
      <c r="B362" s="32"/>
      <c r="C362" s="32"/>
      <c r="D362" s="32"/>
      <c r="E362" s="5"/>
      <c r="F362" s="5"/>
      <c r="H362" s="5"/>
      <c r="K362" s="5"/>
      <c r="L362" s="5"/>
      <c r="M362" s="7"/>
      <c r="N362" s="7"/>
      <c r="O362" s="7"/>
      <c r="S362" s="7"/>
      <c r="T362" s="7"/>
      <c r="U362" s="7"/>
      <c r="V362" s="7"/>
    </row>
    <row r="363" ht="15.75" customHeight="1">
      <c r="A363" s="4" t="s">
        <v>1832</v>
      </c>
      <c r="B363" s="32"/>
      <c r="C363" s="32"/>
      <c r="D363" s="32"/>
      <c r="E363" s="5"/>
      <c r="F363" s="5"/>
      <c r="H363" s="5"/>
      <c r="K363" s="5"/>
      <c r="L363" s="5"/>
      <c r="M363" s="7"/>
      <c r="N363" s="7"/>
      <c r="O363" s="7"/>
      <c r="S363" s="7"/>
      <c r="T363" s="7"/>
      <c r="U363" s="7"/>
      <c r="V363" s="7"/>
    </row>
    <row r="364" ht="15.75" customHeight="1">
      <c r="A364" s="4" t="s">
        <v>1841</v>
      </c>
      <c r="B364" s="32"/>
      <c r="C364" s="32"/>
      <c r="D364" s="32"/>
      <c r="E364" s="5"/>
      <c r="F364" s="5"/>
      <c r="H364" s="5"/>
      <c r="K364" s="5"/>
      <c r="L364" s="5"/>
      <c r="M364" s="7"/>
      <c r="N364" s="7"/>
      <c r="O364" s="7"/>
      <c r="S364" s="7"/>
      <c r="T364" s="7"/>
      <c r="U364" s="7"/>
      <c r="V364" s="7"/>
    </row>
    <row r="365" ht="15.75" customHeight="1">
      <c r="A365" s="4" t="s">
        <v>1834</v>
      </c>
      <c r="B365" s="32"/>
      <c r="C365" s="32"/>
      <c r="D365" s="32"/>
      <c r="E365" s="5"/>
      <c r="F365" s="5"/>
      <c r="H365" s="5"/>
      <c r="K365" s="5"/>
      <c r="L365" s="5"/>
      <c r="M365" s="7"/>
      <c r="N365" s="7"/>
      <c r="O365" s="7"/>
      <c r="S365" s="7"/>
      <c r="T365" s="7"/>
      <c r="U365" s="7"/>
      <c r="V365" s="7"/>
    </row>
    <row r="366" ht="15.75" customHeight="1">
      <c r="A366" s="4" t="s">
        <v>1843</v>
      </c>
      <c r="B366" s="32"/>
      <c r="C366" s="32"/>
      <c r="D366" s="32"/>
      <c r="E366" s="5"/>
      <c r="F366" s="5"/>
      <c r="H366" s="5"/>
      <c r="K366" s="5"/>
      <c r="L366" s="5"/>
      <c r="M366" s="7"/>
      <c r="N366" s="7"/>
      <c r="O366" s="7"/>
      <c r="S366" s="7"/>
      <c r="T366" s="7"/>
      <c r="U366" s="7"/>
      <c r="V366" s="7"/>
    </row>
    <row r="367" ht="15.75" customHeight="1">
      <c r="A367" s="4"/>
      <c r="B367" s="40"/>
      <c r="C367" s="40"/>
      <c r="D367" s="40"/>
      <c r="E367" s="5"/>
      <c r="F367" s="5"/>
      <c r="H367" s="5"/>
      <c r="K367" s="5"/>
      <c r="L367" s="5"/>
      <c r="M367" s="5"/>
      <c r="N367" s="5"/>
      <c r="S367" s="7"/>
      <c r="T367" s="7"/>
      <c r="U367" s="7"/>
      <c r="V367" s="7"/>
    </row>
    <row r="368" ht="15.75" customHeight="1">
      <c r="A368" s="4" t="s">
        <v>1835</v>
      </c>
      <c r="B368" s="32"/>
      <c r="C368" s="32"/>
      <c r="D368" s="32"/>
      <c r="E368" s="5"/>
      <c r="F368" s="5"/>
      <c r="H368" s="5"/>
      <c r="K368" s="5"/>
      <c r="L368" s="5"/>
      <c r="M368" s="7"/>
      <c r="N368" s="7"/>
      <c r="O368" s="7"/>
      <c r="S368" s="7"/>
      <c r="T368" s="7"/>
      <c r="U368" s="7"/>
      <c r="V368" s="7"/>
    </row>
    <row r="369" ht="15.75" customHeight="1">
      <c r="A369" s="5"/>
      <c r="B369" s="40"/>
      <c r="C369" s="40"/>
      <c r="D369" s="40"/>
      <c r="E369" s="5"/>
      <c r="F369" s="5"/>
      <c r="H369" s="5"/>
      <c r="K369" s="5"/>
      <c r="L369" s="5"/>
      <c r="M369" s="5"/>
      <c r="N369" s="5"/>
      <c r="S369" s="7"/>
      <c r="T369" s="7"/>
      <c r="U369" s="7"/>
      <c r="V369" s="7"/>
    </row>
    <row r="370" ht="15.75" customHeight="1">
      <c r="A370" s="4"/>
      <c r="B370" s="40"/>
      <c r="C370" s="40"/>
      <c r="D370" s="40"/>
      <c r="E370" s="5"/>
      <c r="F370" s="5"/>
      <c r="H370" s="5"/>
      <c r="K370" s="5"/>
      <c r="L370" s="5"/>
      <c r="M370" s="5"/>
      <c r="N370" s="5"/>
      <c r="S370" s="7"/>
      <c r="T370" s="7"/>
      <c r="U370" s="7"/>
      <c r="V370" s="7"/>
    </row>
    <row r="371" ht="15.75" customHeight="1">
      <c r="A371" s="4" t="s">
        <v>1828</v>
      </c>
      <c r="B371" s="32"/>
      <c r="C371" s="32"/>
      <c r="D371" s="32"/>
      <c r="E371" s="5"/>
      <c r="F371" s="5"/>
      <c r="H371" s="5"/>
      <c r="K371" s="5"/>
      <c r="L371" s="5"/>
      <c r="M371" s="7"/>
      <c r="N371" s="7"/>
      <c r="O371" s="7"/>
      <c r="S371" s="7"/>
      <c r="T371" s="7"/>
      <c r="U371" s="7"/>
      <c r="V371" s="7"/>
    </row>
    <row r="372" ht="15.75" customHeight="1">
      <c r="A372" s="4" t="s">
        <v>1843</v>
      </c>
      <c r="B372" s="32"/>
      <c r="C372" s="32"/>
      <c r="D372" s="32"/>
      <c r="E372" s="5"/>
      <c r="F372" s="5"/>
      <c r="H372" s="5"/>
      <c r="K372" s="5"/>
      <c r="L372" s="5"/>
      <c r="M372" s="7"/>
      <c r="N372" s="7"/>
      <c r="O372" s="7"/>
      <c r="S372" s="7"/>
      <c r="T372" s="7"/>
      <c r="U372" s="7"/>
      <c r="V372" s="7"/>
    </row>
    <row r="373" ht="15.75" customHeight="1">
      <c r="A373" s="4" t="s">
        <v>1847</v>
      </c>
      <c r="B373" s="32"/>
      <c r="C373" s="32"/>
      <c r="D373" s="32"/>
      <c r="E373" s="5"/>
      <c r="F373" s="5"/>
      <c r="H373" s="5"/>
      <c r="K373" s="5"/>
      <c r="L373" s="5"/>
      <c r="M373" s="7"/>
      <c r="N373" s="7"/>
      <c r="O373" s="7"/>
      <c r="S373" s="7"/>
      <c r="T373" s="7"/>
      <c r="U373" s="7"/>
      <c r="V373" s="7"/>
    </row>
    <row r="374" ht="15.75" customHeight="1">
      <c r="A374" s="4" t="s">
        <v>1832</v>
      </c>
      <c r="B374" s="32"/>
      <c r="C374" s="32"/>
      <c r="D374" s="32"/>
      <c r="E374" s="5"/>
      <c r="F374" s="5"/>
      <c r="H374" s="5"/>
      <c r="K374" s="5"/>
      <c r="L374" s="5"/>
      <c r="M374" s="7"/>
      <c r="N374" s="7"/>
      <c r="O374" s="7"/>
      <c r="S374" s="7"/>
      <c r="T374" s="7"/>
      <c r="U374" s="7"/>
      <c r="V374" s="7"/>
    </row>
    <row r="375" ht="15.75" customHeight="1">
      <c r="A375" s="4" t="s">
        <v>1841</v>
      </c>
      <c r="B375" s="32"/>
      <c r="C375" s="32"/>
      <c r="D375" s="32"/>
      <c r="E375" s="5"/>
      <c r="F375" s="5"/>
      <c r="H375" s="5"/>
      <c r="K375" s="5"/>
      <c r="L375" s="5"/>
      <c r="M375" s="7"/>
      <c r="N375" s="7"/>
      <c r="O375" s="7"/>
      <c r="S375" s="7"/>
      <c r="T375" s="7"/>
      <c r="U375" s="7"/>
      <c r="V375" s="7"/>
    </row>
    <row r="376" ht="15.75" customHeight="1">
      <c r="A376" s="4"/>
      <c r="B376" s="40"/>
      <c r="C376" s="40"/>
      <c r="D376" s="40"/>
      <c r="E376" s="5"/>
      <c r="F376" s="5"/>
      <c r="H376" s="5"/>
      <c r="K376" s="5"/>
      <c r="L376" s="5"/>
      <c r="M376" s="5"/>
      <c r="N376" s="5"/>
      <c r="S376" s="7"/>
      <c r="T376" s="7"/>
      <c r="U376" s="7"/>
      <c r="V376" s="7"/>
    </row>
    <row r="377" ht="15.75" customHeight="1">
      <c r="A377" s="4" t="s">
        <v>1856</v>
      </c>
      <c r="B377" s="32"/>
      <c r="C377" s="32"/>
      <c r="D377" s="32"/>
      <c r="E377" s="5"/>
      <c r="F377" s="5"/>
      <c r="H377" s="5"/>
      <c r="K377" s="5"/>
      <c r="L377" s="5"/>
      <c r="M377" s="7"/>
      <c r="N377" s="7"/>
      <c r="O377" s="7"/>
      <c r="S377" s="7"/>
      <c r="T377" s="7"/>
      <c r="U377" s="7"/>
      <c r="V377" s="7"/>
    </row>
    <row r="378" ht="15.75" customHeight="1">
      <c r="A378" s="5"/>
      <c r="B378" s="40"/>
      <c r="C378" s="40"/>
      <c r="D378" s="40"/>
      <c r="E378" s="5"/>
      <c r="F378" s="5"/>
      <c r="H378" s="5"/>
      <c r="K378" s="5"/>
      <c r="L378" s="5"/>
      <c r="M378" s="5"/>
      <c r="N378" s="5"/>
      <c r="S378" s="7"/>
      <c r="T378" s="7"/>
      <c r="U378" s="7"/>
      <c r="V378" s="7"/>
    </row>
    <row r="379" ht="15.75" customHeight="1">
      <c r="A379" s="5"/>
      <c r="B379" s="40"/>
      <c r="C379" s="40"/>
      <c r="D379" s="40"/>
      <c r="E379" s="5"/>
      <c r="F379" s="5"/>
      <c r="H379" s="5"/>
      <c r="K379" s="5"/>
      <c r="L379" s="5"/>
      <c r="M379" s="5"/>
      <c r="N379" s="5"/>
      <c r="S379" s="7"/>
      <c r="T379" s="7"/>
      <c r="U379" s="7"/>
      <c r="V379" s="7"/>
    </row>
    <row r="380" ht="15.75" customHeight="1">
      <c r="A380" s="5"/>
      <c r="B380" s="40"/>
      <c r="C380" s="40"/>
      <c r="D380" s="40"/>
      <c r="E380" s="5"/>
      <c r="F380" s="5"/>
      <c r="H380" s="5"/>
      <c r="K380" s="5"/>
      <c r="L380" s="5"/>
      <c r="M380" s="5"/>
      <c r="N380" s="5"/>
      <c r="S380" s="7"/>
      <c r="T380" s="7"/>
      <c r="U380" s="7"/>
      <c r="V380" s="7"/>
    </row>
    <row r="381" ht="15.75" customHeight="1">
      <c r="A381" s="5"/>
      <c r="B381" s="40"/>
      <c r="C381" s="40"/>
      <c r="D381" s="40"/>
      <c r="E381" s="5"/>
      <c r="F381" s="5"/>
      <c r="H381" s="5"/>
      <c r="K381" s="5"/>
      <c r="L381" s="5"/>
      <c r="M381" s="5"/>
      <c r="N381" s="5"/>
      <c r="S381" s="7"/>
      <c r="T381" s="7"/>
      <c r="U381" s="7"/>
      <c r="V381" s="7"/>
    </row>
    <row r="382" ht="15.75" customHeight="1">
      <c r="A382" s="5"/>
      <c r="B382" s="40"/>
      <c r="C382" s="40"/>
      <c r="D382" s="40"/>
      <c r="E382" s="5"/>
      <c r="F382" s="5"/>
      <c r="H382" s="5"/>
      <c r="K382" s="5"/>
      <c r="L382" s="5"/>
      <c r="M382" s="5"/>
      <c r="N382" s="5"/>
      <c r="S382" s="7"/>
      <c r="T382" s="7"/>
      <c r="U382" s="7"/>
      <c r="V382" s="7"/>
    </row>
    <row r="383" ht="15.75" customHeight="1">
      <c r="A383" s="5"/>
      <c r="B383" s="40"/>
      <c r="C383" s="40"/>
      <c r="D383" s="40"/>
      <c r="E383" s="5"/>
      <c r="F383" s="5"/>
      <c r="H383" s="5"/>
      <c r="K383" s="5"/>
      <c r="L383" s="5"/>
      <c r="M383" s="5"/>
      <c r="N383" s="5"/>
      <c r="S383" s="7"/>
      <c r="T383" s="7"/>
      <c r="U383" s="7"/>
      <c r="V383" s="7"/>
    </row>
    <row r="384" ht="15.75" customHeight="1">
      <c r="A384" s="5"/>
      <c r="B384" s="40"/>
      <c r="C384" s="40"/>
      <c r="D384" s="40"/>
      <c r="E384" s="5"/>
      <c r="F384" s="5"/>
      <c r="H384" s="5"/>
      <c r="K384" s="5"/>
      <c r="L384" s="5"/>
      <c r="M384" s="5"/>
      <c r="N384" s="5"/>
      <c r="S384" s="7"/>
      <c r="T384" s="7"/>
      <c r="U384" s="7"/>
      <c r="V384" s="7"/>
    </row>
    <row r="385" ht="15.75" customHeight="1">
      <c r="A385" s="5"/>
      <c r="B385" s="40"/>
      <c r="C385" s="40"/>
      <c r="D385" s="40"/>
      <c r="E385" s="5"/>
      <c r="F385" s="5"/>
      <c r="H385" s="5"/>
      <c r="K385" s="5"/>
      <c r="L385" s="5"/>
      <c r="M385" s="5"/>
      <c r="N385" s="5"/>
      <c r="S385" s="7"/>
      <c r="T385" s="7"/>
      <c r="U385" s="7"/>
      <c r="V385" s="7"/>
    </row>
    <row r="386" ht="15.75" customHeight="1">
      <c r="A386" s="5"/>
      <c r="B386" s="40"/>
      <c r="C386" s="40"/>
      <c r="D386" s="40"/>
      <c r="E386" s="5"/>
      <c r="F386" s="5"/>
      <c r="H386" s="5"/>
      <c r="K386" s="5"/>
      <c r="L386" s="5"/>
      <c r="M386" s="5"/>
      <c r="N386" s="5"/>
      <c r="S386" s="7"/>
      <c r="T386" s="7"/>
      <c r="U386" s="7"/>
      <c r="V386" s="7"/>
    </row>
    <row r="387" ht="15.75" customHeight="1">
      <c r="A387" s="5"/>
      <c r="B387" s="40"/>
      <c r="C387" s="40"/>
      <c r="D387" s="40"/>
      <c r="E387" s="5"/>
      <c r="F387" s="5"/>
      <c r="H387" s="5"/>
      <c r="K387" s="5"/>
      <c r="L387" s="5"/>
      <c r="M387" s="5"/>
      <c r="N387" s="5"/>
      <c r="S387" s="7"/>
      <c r="T387" s="7"/>
      <c r="U387" s="7"/>
      <c r="V387" s="7"/>
    </row>
    <row r="388" ht="15.75" customHeight="1">
      <c r="A388" s="5"/>
      <c r="B388" s="40"/>
      <c r="C388" s="40"/>
      <c r="D388" s="40"/>
      <c r="E388" s="5"/>
      <c r="F388" s="5"/>
      <c r="H388" s="5"/>
      <c r="K388" s="5"/>
      <c r="L388" s="5"/>
      <c r="M388" s="5"/>
      <c r="N388" s="5"/>
      <c r="S388" s="7"/>
      <c r="T388" s="7"/>
      <c r="U388" s="7"/>
      <c r="V388" s="7"/>
    </row>
    <row r="389" ht="15.75" customHeight="1">
      <c r="A389" s="5"/>
      <c r="B389" s="40"/>
      <c r="C389" s="40"/>
      <c r="D389" s="40"/>
      <c r="E389" s="5"/>
      <c r="F389" s="5"/>
      <c r="H389" s="5"/>
      <c r="K389" s="5"/>
      <c r="L389" s="5"/>
      <c r="M389" s="5"/>
      <c r="N389" s="5"/>
      <c r="S389" s="7"/>
      <c r="T389" s="7"/>
      <c r="U389" s="7"/>
      <c r="V389" s="7"/>
    </row>
    <row r="390" ht="15.75" customHeight="1">
      <c r="A390" s="5"/>
      <c r="B390" s="40"/>
      <c r="C390" s="40"/>
      <c r="D390" s="40"/>
      <c r="E390" s="5"/>
      <c r="F390" s="5"/>
      <c r="H390" s="5"/>
      <c r="K390" s="5"/>
      <c r="L390" s="5"/>
      <c r="M390" s="5"/>
      <c r="N390" s="5"/>
      <c r="S390" s="7"/>
      <c r="T390" s="7"/>
      <c r="U390" s="7"/>
      <c r="V390" s="7"/>
    </row>
    <row r="391" ht="15.75" customHeight="1">
      <c r="A391" s="5"/>
      <c r="B391" s="40"/>
      <c r="C391" s="40"/>
      <c r="D391" s="40"/>
      <c r="E391" s="5"/>
      <c r="F391" s="5"/>
      <c r="H391" s="5"/>
      <c r="K391" s="5"/>
      <c r="L391" s="5"/>
      <c r="M391" s="5"/>
      <c r="N391" s="5"/>
      <c r="S391" s="7"/>
      <c r="T391" s="7"/>
      <c r="U391" s="7"/>
      <c r="V391" s="7"/>
    </row>
    <row r="392" ht="15.75" customHeight="1">
      <c r="A392" s="5"/>
      <c r="B392" s="40"/>
      <c r="C392" s="40"/>
      <c r="D392" s="40"/>
      <c r="E392" s="5"/>
      <c r="F392" s="5"/>
      <c r="H392" s="5"/>
      <c r="K392" s="5"/>
      <c r="L392" s="5"/>
      <c r="M392" s="5"/>
      <c r="N392" s="5"/>
      <c r="S392" s="7"/>
      <c r="T392" s="7"/>
      <c r="U392" s="7"/>
      <c r="V392" s="7"/>
    </row>
    <row r="393" ht="15.75" customHeight="1">
      <c r="A393" s="5"/>
      <c r="B393" s="40"/>
      <c r="C393" s="40"/>
      <c r="D393" s="40"/>
      <c r="E393" s="5"/>
      <c r="F393" s="5"/>
      <c r="H393" s="5"/>
      <c r="K393" s="5"/>
      <c r="L393" s="5"/>
      <c r="M393" s="5"/>
      <c r="N393" s="5"/>
      <c r="S393" s="7"/>
      <c r="T393" s="7"/>
      <c r="U393" s="7"/>
      <c r="V393" s="7"/>
    </row>
    <row r="394" ht="15.75" customHeight="1">
      <c r="A394" s="5"/>
      <c r="B394" s="40"/>
      <c r="C394" s="40"/>
      <c r="D394" s="40"/>
      <c r="E394" s="5"/>
      <c r="F394" s="5"/>
      <c r="H394" s="5"/>
      <c r="K394" s="5"/>
      <c r="L394" s="5"/>
      <c r="M394" s="5"/>
      <c r="N394" s="5"/>
      <c r="S394" s="7"/>
      <c r="T394" s="7"/>
      <c r="U394" s="7"/>
      <c r="V394" s="7"/>
    </row>
    <row r="395" ht="15.75" customHeight="1">
      <c r="A395" s="5"/>
      <c r="B395" s="40"/>
      <c r="C395" s="40"/>
      <c r="D395" s="40"/>
      <c r="E395" s="5"/>
      <c r="F395" s="5"/>
      <c r="H395" s="5"/>
      <c r="K395" s="5"/>
      <c r="L395" s="5"/>
      <c r="M395" s="5"/>
      <c r="N395" s="5"/>
      <c r="S395" s="7"/>
      <c r="T395" s="7"/>
      <c r="U395" s="7"/>
      <c r="V395" s="7"/>
    </row>
    <row r="396" ht="15.75" customHeight="1">
      <c r="A396" s="5"/>
      <c r="B396" s="40"/>
      <c r="C396" s="40"/>
      <c r="D396" s="40"/>
      <c r="E396" s="5"/>
      <c r="F396" s="5"/>
      <c r="H396" s="5"/>
      <c r="K396" s="5"/>
      <c r="L396" s="5"/>
      <c r="M396" s="5"/>
      <c r="N396" s="5"/>
      <c r="S396" s="7"/>
      <c r="T396" s="7"/>
      <c r="U396" s="7"/>
      <c r="V396" s="7"/>
    </row>
    <row r="397" ht="15.75" customHeight="1">
      <c r="A397" s="5"/>
      <c r="B397" s="40"/>
      <c r="C397" s="40"/>
      <c r="D397" s="40"/>
      <c r="E397" s="5"/>
      <c r="F397" s="5"/>
      <c r="H397" s="5"/>
      <c r="K397" s="5"/>
      <c r="L397" s="5"/>
      <c r="M397" s="5"/>
      <c r="N397" s="5"/>
      <c r="S397" s="7"/>
      <c r="T397" s="7"/>
      <c r="U397" s="7"/>
      <c r="V397" s="7"/>
    </row>
    <row r="398" ht="15.75" customHeight="1">
      <c r="A398" s="5"/>
      <c r="B398" s="40"/>
      <c r="C398" s="40"/>
      <c r="D398" s="40"/>
      <c r="E398" s="5"/>
      <c r="F398" s="5"/>
      <c r="H398" s="5"/>
      <c r="K398" s="5"/>
      <c r="L398" s="5"/>
      <c r="M398" s="5"/>
      <c r="N398" s="5"/>
      <c r="S398" s="7"/>
      <c r="T398" s="7"/>
      <c r="U398" s="7"/>
      <c r="V398" s="7"/>
    </row>
    <row r="399" ht="15.75" customHeight="1">
      <c r="A399" s="5"/>
      <c r="B399" s="40"/>
      <c r="C399" s="40"/>
      <c r="D399" s="40"/>
      <c r="E399" s="5"/>
      <c r="F399" s="5"/>
      <c r="H399" s="5"/>
      <c r="K399" s="5"/>
      <c r="L399" s="5"/>
      <c r="M399" s="5"/>
      <c r="N399" s="5"/>
      <c r="S399" s="7"/>
      <c r="T399" s="7"/>
      <c r="U399" s="7"/>
      <c r="V399" s="7"/>
    </row>
    <row r="400" ht="15.75" customHeight="1">
      <c r="A400" s="5"/>
      <c r="B400" s="40"/>
      <c r="C400" s="40"/>
      <c r="D400" s="40"/>
      <c r="E400" s="5"/>
      <c r="F400" s="5"/>
      <c r="H400" s="5"/>
      <c r="K400" s="5"/>
      <c r="L400" s="5"/>
      <c r="M400" s="5"/>
      <c r="N400" s="5"/>
      <c r="S400" s="7"/>
      <c r="T400" s="7"/>
      <c r="U400" s="7"/>
      <c r="V400" s="7"/>
    </row>
    <row r="401" ht="15.75" customHeight="1">
      <c r="A401" s="5"/>
      <c r="B401" s="40"/>
      <c r="C401" s="40"/>
      <c r="D401" s="40"/>
      <c r="E401" s="5"/>
      <c r="F401" s="5"/>
      <c r="H401" s="5"/>
      <c r="K401" s="5"/>
      <c r="L401" s="5"/>
      <c r="M401" s="5"/>
      <c r="N401" s="5"/>
      <c r="S401" s="7"/>
      <c r="T401" s="7"/>
      <c r="U401" s="7"/>
      <c r="V401" s="7"/>
    </row>
    <row r="402" ht="15.75" customHeight="1">
      <c r="A402" s="5"/>
      <c r="B402" s="40"/>
      <c r="C402" s="40"/>
      <c r="D402" s="40"/>
      <c r="E402" s="5"/>
      <c r="F402" s="5"/>
      <c r="H402" s="5"/>
      <c r="K402" s="5"/>
      <c r="L402" s="5"/>
      <c r="M402" s="5"/>
      <c r="N402" s="5"/>
      <c r="S402" s="7"/>
      <c r="T402" s="7"/>
      <c r="U402" s="7"/>
      <c r="V402" s="7"/>
    </row>
    <row r="403" ht="15.75" customHeight="1">
      <c r="A403" s="5"/>
      <c r="B403" s="40"/>
      <c r="C403" s="40"/>
      <c r="D403" s="40"/>
      <c r="E403" s="5"/>
      <c r="F403" s="5"/>
      <c r="H403" s="5"/>
      <c r="K403" s="5"/>
      <c r="L403" s="5"/>
      <c r="M403" s="5"/>
      <c r="N403" s="5"/>
      <c r="S403" s="7"/>
      <c r="T403" s="7"/>
      <c r="U403" s="7"/>
      <c r="V403" s="7"/>
    </row>
    <row r="404" ht="15.75" customHeight="1">
      <c r="A404" s="5"/>
      <c r="B404" s="40"/>
      <c r="C404" s="40"/>
      <c r="D404" s="40"/>
      <c r="E404" s="5"/>
      <c r="F404" s="5"/>
      <c r="H404" s="5"/>
      <c r="K404" s="5"/>
      <c r="L404" s="5"/>
      <c r="M404" s="5"/>
      <c r="N404" s="5"/>
      <c r="S404" s="7"/>
      <c r="T404" s="7"/>
      <c r="U404" s="7"/>
      <c r="V404" s="7"/>
    </row>
    <row r="405" ht="15.75" customHeight="1">
      <c r="A405" s="5"/>
      <c r="B405" s="40"/>
      <c r="C405" s="40"/>
      <c r="D405" s="40"/>
      <c r="E405" s="5"/>
      <c r="F405" s="5"/>
      <c r="H405" s="5"/>
      <c r="K405" s="5"/>
      <c r="L405" s="5"/>
      <c r="M405" s="5"/>
      <c r="N405" s="5"/>
      <c r="S405" s="7"/>
      <c r="T405" s="7"/>
      <c r="U405" s="7"/>
      <c r="V405" s="7"/>
    </row>
    <row r="406" ht="15.75" customHeight="1">
      <c r="A406" s="5"/>
      <c r="B406" s="40"/>
      <c r="C406" s="40"/>
      <c r="D406" s="40"/>
      <c r="E406" s="5"/>
      <c r="F406" s="5"/>
      <c r="H406" s="5"/>
      <c r="K406" s="5"/>
      <c r="L406" s="5"/>
      <c r="M406" s="5"/>
      <c r="N406" s="5"/>
      <c r="S406" s="7"/>
      <c r="T406" s="7"/>
      <c r="U406" s="7"/>
      <c r="V406" s="7"/>
    </row>
    <row r="407" ht="15.75" customHeight="1">
      <c r="A407" s="5"/>
      <c r="B407" s="40"/>
      <c r="C407" s="40"/>
      <c r="D407" s="40"/>
      <c r="E407" s="5"/>
      <c r="F407" s="5"/>
      <c r="H407" s="5"/>
      <c r="K407" s="5"/>
      <c r="L407" s="5"/>
      <c r="M407" s="5"/>
      <c r="N407" s="5"/>
      <c r="S407" s="7"/>
      <c r="T407" s="7"/>
      <c r="U407" s="7"/>
      <c r="V407" s="7"/>
    </row>
    <row r="408" ht="15.75" customHeight="1">
      <c r="A408" s="5"/>
      <c r="B408" s="40"/>
      <c r="C408" s="40"/>
      <c r="D408" s="40"/>
      <c r="E408" s="5"/>
      <c r="F408" s="5"/>
      <c r="H408" s="5"/>
      <c r="K408" s="5"/>
      <c r="L408" s="5"/>
      <c r="M408" s="5"/>
      <c r="N408" s="5"/>
      <c r="S408" s="7"/>
      <c r="T408" s="7"/>
      <c r="U408" s="7"/>
      <c r="V408" s="7"/>
    </row>
    <row r="409" ht="15.75" customHeight="1">
      <c r="A409" s="5"/>
      <c r="B409" s="40"/>
      <c r="C409" s="40"/>
      <c r="D409" s="40"/>
      <c r="E409" s="5"/>
      <c r="F409" s="5"/>
      <c r="H409" s="5"/>
      <c r="K409" s="5"/>
      <c r="L409" s="5"/>
      <c r="M409" s="5"/>
      <c r="N409" s="5"/>
      <c r="S409" s="7"/>
      <c r="T409" s="7"/>
      <c r="U409" s="7"/>
      <c r="V409" s="7"/>
    </row>
    <row r="410" ht="15.75" customHeight="1">
      <c r="A410" s="5"/>
      <c r="B410" s="40"/>
      <c r="C410" s="40"/>
      <c r="D410" s="40"/>
      <c r="E410" s="5"/>
      <c r="F410" s="5"/>
      <c r="H410" s="5"/>
      <c r="K410" s="5"/>
      <c r="L410" s="5"/>
      <c r="M410" s="5"/>
      <c r="N410" s="5"/>
      <c r="S410" s="7"/>
      <c r="T410" s="7"/>
      <c r="U410" s="7"/>
      <c r="V410" s="7"/>
    </row>
    <row r="411" ht="15.75" customHeight="1">
      <c r="A411" s="5"/>
      <c r="B411" s="40"/>
      <c r="C411" s="40"/>
      <c r="D411" s="40"/>
      <c r="E411" s="5"/>
      <c r="F411" s="5"/>
      <c r="H411" s="5"/>
      <c r="K411" s="5"/>
      <c r="L411" s="5"/>
      <c r="M411" s="5"/>
      <c r="N411" s="5"/>
      <c r="S411" s="7"/>
      <c r="T411" s="7"/>
      <c r="U411" s="7"/>
      <c r="V411" s="7"/>
    </row>
    <row r="412" ht="15.75" customHeight="1">
      <c r="A412" s="5"/>
      <c r="B412" s="40"/>
      <c r="C412" s="40"/>
      <c r="D412" s="40"/>
      <c r="E412" s="5"/>
      <c r="F412" s="5"/>
      <c r="H412" s="5"/>
      <c r="K412" s="5"/>
      <c r="L412" s="5"/>
      <c r="M412" s="5"/>
      <c r="N412" s="5"/>
      <c r="S412" s="7"/>
      <c r="T412" s="7"/>
      <c r="U412" s="7"/>
      <c r="V412" s="7"/>
    </row>
    <row r="413" ht="15.75" customHeight="1">
      <c r="A413" s="5"/>
      <c r="B413" s="40"/>
      <c r="C413" s="40"/>
      <c r="D413" s="40"/>
      <c r="E413" s="5"/>
      <c r="F413" s="5"/>
      <c r="H413" s="5"/>
      <c r="K413" s="5"/>
      <c r="L413" s="5"/>
      <c r="M413" s="5"/>
      <c r="N413" s="5"/>
      <c r="S413" s="7"/>
      <c r="T413" s="7"/>
      <c r="U413" s="7"/>
      <c r="V413" s="7"/>
    </row>
    <row r="414" ht="15.75" customHeight="1">
      <c r="A414" s="5"/>
      <c r="B414" s="40"/>
      <c r="C414" s="40"/>
      <c r="D414" s="40"/>
      <c r="E414" s="5"/>
      <c r="F414" s="5"/>
      <c r="H414" s="5"/>
      <c r="K414" s="5"/>
      <c r="L414" s="5"/>
      <c r="M414" s="5"/>
      <c r="N414" s="5"/>
      <c r="S414" s="7"/>
      <c r="T414" s="7"/>
      <c r="U414" s="7"/>
      <c r="V414" s="7"/>
    </row>
    <row r="415" ht="15.75" customHeight="1">
      <c r="A415" s="5"/>
      <c r="B415" s="40"/>
      <c r="C415" s="40"/>
      <c r="D415" s="40"/>
      <c r="E415" s="5"/>
      <c r="F415" s="5"/>
      <c r="H415" s="5"/>
      <c r="K415" s="5"/>
      <c r="L415" s="5"/>
      <c r="M415" s="5"/>
      <c r="N415" s="5"/>
      <c r="S415" s="7"/>
      <c r="T415" s="7"/>
      <c r="U415" s="7"/>
      <c r="V415" s="7"/>
    </row>
    <row r="416" ht="15.75" customHeight="1">
      <c r="A416" s="5"/>
      <c r="B416" s="40"/>
      <c r="C416" s="40"/>
      <c r="D416" s="40"/>
      <c r="E416" s="5"/>
      <c r="F416" s="5"/>
      <c r="H416" s="5"/>
      <c r="K416" s="5"/>
      <c r="L416" s="5"/>
      <c r="M416" s="5"/>
      <c r="N416" s="5"/>
      <c r="S416" s="7"/>
      <c r="T416" s="7"/>
      <c r="U416" s="7"/>
      <c r="V416" s="7"/>
    </row>
    <row r="417" ht="15.75" customHeight="1">
      <c r="A417" s="5"/>
      <c r="B417" s="40"/>
      <c r="C417" s="40"/>
      <c r="D417" s="40"/>
      <c r="E417" s="5"/>
      <c r="F417" s="5"/>
      <c r="H417" s="5"/>
      <c r="K417" s="5"/>
      <c r="L417" s="5"/>
      <c r="M417" s="5"/>
      <c r="N417" s="5"/>
      <c r="S417" s="7"/>
      <c r="T417" s="7"/>
      <c r="U417" s="7"/>
      <c r="V417" s="7"/>
    </row>
    <row r="418" ht="15.75" customHeight="1">
      <c r="A418" s="5"/>
      <c r="B418" s="40"/>
      <c r="C418" s="40"/>
      <c r="D418" s="40"/>
      <c r="E418" s="5"/>
      <c r="F418" s="5"/>
      <c r="H418" s="5"/>
      <c r="K418" s="5"/>
      <c r="L418" s="5"/>
      <c r="M418" s="5"/>
      <c r="N418" s="5"/>
      <c r="S418" s="7"/>
      <c r="T418" s="7"/>
      <c r="U418" s="7"/>
      <c r="V418" s="7"/>
    </row>
    <row r="419" ht="15.75" customHeight="1">
      <c r="A419" s="5"/>
      <c r="B419" s="40"/>
      <c r="C419" s="40"/>
      <c r="D419" s="40"/>
      <c r="E419" s="5"/>
      <c r="F419" s="5"/>
      <c r="H419" s="5"/>
      <c r="K419" s="5"/>
      <c r="L419" s="5"/>
      <c r="M419" s="5"/>
      <c r="N419" s="5"/>
      <c r="S419" s="7"/>
      <c r="T419" s="7"/>
      <c r="U419" s="7"/>
      <c r="V419" s="7"/>
    </row>
    <row r="420" ht="15.75" customHeight="1">
      <c r="A420" s="5"/>
      <c r="B420" s="40"/>
      <c r="C420" s="40"/>
      <c r="D420" s="40"/>
      <c r="E420" s="5"/>
      <c r="F420" s="5"/>
      <c r="H420" s="5"/>
      <c r="K420" s="5"/>
      <c r="L420" s="5"/>
      <c r="M420" s="5"/>
      <c r="N420" s="5"/>
      <c r="S420" s="7"/>
      <c r="T420" s="7"/>
      <c r="U420" s="7"/>
      <c r="V420" s="7"/>
    </row>
    <row r="421" ht="15.75" customHeight="1">
      <c r="A421" s="5"/>
      <c r="B421" s="40"/>
      <c r="C421" s="40"/>
      <c r="D421" s="40"/>
      <c r="E421" s="5"/>
      <c r="F421" s="5"/>
      <c r="H421" s="5"/>
      <c r="K421" s="5"/>
      <c r="L421" s="5"/>
      <c r="M421" s="5"/>
      <c r="N421" s="5"/>
      <c r="S421" s="7"/>
      <c r="T421" s="7"/>
      <c r="U421" s="7"/>
      <c r="V421" s="7"/>
    </row>
    <row r="422" ht="15.75" customHeight="1">
      <c r="A422" s="5"/>
      <c r="B422" s="40"/>
      <c r="C422" s="40"/>
      <c r="D422" s="40"/>
      <c r="E422" s="5"/>
      <c r="F422" s="5"/>
      <c r="H422" s="5"/>
      <c r="K422" s="5"/>
      <c r="L422" s="5"/>
      <c r="M422" s="5"/>
      <c r="N422" s="5"/>
      <c r="S422" s="7"/>
      <c r="T422" s="7"/>
      <c r="U422" s="7"/>
      <c r="V422" s="7"/>
    </row>
    <row r="423" ht="15.75" customHeight="1">
      <c r="A423" s="5"/>
      <c r="B423" s="40"/>
      <c r="C423" s="40"/>
      <c r="D423" s="40"/>
      <c r="E423" s="5"/>
      <c r="F423" s="5"/>
      <c r="H423" s="5"/>
      <c r="K423" s="5"/>
      <c r="L423" s="5"/>
      <c r="M423" s="5"/>
      <c r="N423" s="5"/>
      <c r="S423" s="7"/>
      <c r="T423" s="7"/>
      <c r="U423" s="7"/>
      <c r="V423" s="7"/>
    </row>
    <row r="424" ht="15.75" customHeight="1">
      <c r="A424" s="5"/>
      <c r="B424" s="40"/>
      <c r="C424" s="40"/>
      <c r="D424" s="40"/>
      <c r="E424" s="5"/>
      <c r="F424" s="5"/>
      <c r="H424" s="5"/>
      <c r="K424" s="5"/>
      <c r="L424" s="5"/>
      <c r="M424" s="5"/>
      <c r="N424" s="5"/>
      <c r="S424" s="7"/>
      <c r="T424" s="7"/>
      <c r="U424" s="7"/>
      <c r="V424" s="7"/>
    </row>
    <row r="425" ht="15.75" customHeight="1">
      <c r="A425" s="5"/>
      <c r="B425" s="40"/>
      <c r="C425" s="40"/>
      <c r="D425" s="40"/>
      <c r="E425" s="5"/>
      <c r="F425" s="5"/>
      <c r="H425" s="5"/>
      <c r="K425" s="5"/>
      <c r="L425" s="5"/>
      <c r="M425" s="5"/>
      <c r="N425" s="5"/>
      <c r="S425" s="7"/>
      <c r="T425" s="7"/>
      <c r="U425" s="7"/>
      <c r="V425" s="7"/>
    </row>
    <row r="426" ht="15.75" customHeight="1">
      <c r="A426" s="5"/>
      <c r="B426" s="40"/>
      <c r="C426" s="40"/>
      <c r="D426" s="40"/>
      <c r="E426" s="5"/>
      <c r="F426" s="5"/>
      <c r="H426" s="5"/>
      <c r="K426" s="5"/>
      <c r="L426" s="5"/>
      <c r="M426" s="5"/>
      <c r="N426" s="5"/>
      <c r="S426" s="7"/>
      <c r="T426" s="7"/>
      <c r="U426" s="7"/>
      <c r="V426" s="7"/>
    </row>
    <row r="427" ht="15.75" customHeight="1">
      <c r="A427" s="5"/>
      <c r="B427" s="40"/>
      <c r="C427" s="40"/>
      <c r="D427" s="40"/>
      <c r="E427" s="5"/>
      <c r="F427" s="5"/>
      <c r="H427" s="5"/>
      <c r="K427" s="5"/>
      <c r="L427" s="5"/>
      <c r="M427" s="5"/>
      <c r="N427" s="5"/>
      <c r="S427" s="7"/>
      <c r="T427" s="7"/>
      <c r="U427" s="7"/>
      <c r="V427" s="7"/>
    </row>
    <row r="428" ht="15.75" customHeight="1">
      <c r="A428" s="5"/>
      <c r="B428" s="40"/>
      <c r="C428" s="40"/>
      <c r="D428" s="40"/>
      <c r="E428" s="5"/>
      <c r="F428" s="5"/>
      <c r="H428" s="5"/>
      <c r="K428" s="5"/>
      <c r="L428" s="5"/>
      <c r="M428" s="5"/>
      <c r="N428" s="5"/>
      <c r="S428" s="7"/>
      <c r="T428" s="7"/>
      <c r="U428" s="7"/>
      <c r="V428" s="7"/>
    </row>
    <row r="429" ht="15.75" customHeight="1">
      <c r="A429" s="5"/>
      <c r="B429" s="40"/>
      <c r="C429" s="40"/>
      <c r="D429" s="40"/>
      <c r="E429" s="5"/>
      <c r="F429" s="5"/>
      <c r="H429" s="5"/>
      <c r="K429" s="5"/>
      <c r="L429" s="5"/>
      <c r="M429" s="5"/>
      <c r="N429" s="5"/>
      <c r="S429" s="7"/>
      <c r="T429" s="7"/>
      <c r="U429" s="7"/>
      <c r="V429" s="7"/>
    </row>
    <row r="430" ht="15.75" customHeight="1">
      <c r="A430" s="5"/>
      <c r="B430" s="40"/>
      <c r="C430" s="40"/>
      <c r="D430" s="40"/>
      <c r="E430" s="5"/>
      <c r="F430" s="5"/>
      <c r="H430" s="5"/>
      <c r="K430" s="5"/>
      <c r="L430" s="5"/>
      <c r="M430" s="5"/>
      <c r="N430" s="5"/>
      <c r="S430" s="7"/>
      <c r="T430" s="7"/>
      <c r="U430" s="7"/>
      <c r="V430" s="7"/>
    </row>
    <row r="431" ht="15.75" customHeight="1">
      <c r="A431" s="5"/>
      <c r="B431" s="40"/>
      <c r="C431" s="40"/>
      <c r="D431" s="40"/>
      <c r="E431" s="5"/>
      <c r="F431" s="5"/>
      <c r="H431" s="5"/>
      <c r="K431" s="5"/>
      <c r="L431" s="5"/>
      <c r="M431" s="5"/>
      <c r="N431" s="5"/>
      <c r="S431" s="7"/>
      <c r="T431" s="7"/>
      <c r="U431" s="7"/>
      <c r="V431" s="7"/>
    </row>
    <row r="432" ht="15.75" customHeight="1">
      <c r="A432" s="5"/>
      <c r="B432" s="40"/>
      <c r="C432" s="40"/>
      <c r="D432" s="40"/>
      <c r="E432" s="5"/>
      <c r="F432" s="5"/>
      <c r="H432" s="5"/>
      <c r="K432" s="5"/>
      <c r="L432" s="5"/>
      <c r="M432" s="5"/>
      <c r="N432" s="5"/>
      <c r="S432" s="7"/>
      <c r="T432" s="7"/>
      <c r="U432" s="7"/>
      <c r="V432" s="7"/>
    </row>
    <row r="433" ht="15.75" customHeight="1">
      <c r="A433" s="5"/>
      <c r="B433" s="40"/>
      <c r="C433" s="40"/>
      <c r="D433" s="40"/>
      <c r="E433" s="5"/>
      <c r="F433" s="5"/>
      <c r="H433" s="5"/>
      <c r="K433" s="5"/>
      <c r="L433" s="5"/>
      <c r="M433" s="5"/>
      <c r="N433" s="5"/>
      <c r="S433" s="7"/>
      <c r="T433" s="7"/>
      <c r="U433" s="7"/>
      <c r="V433" s="7"/>
    </row>
    <row r="434" ht="15.75" customHeight="1">
      <c r="A434" s="5"/>
      <c r="B434" s="40"/>
      <c r="C434" s="40"/>
      <c r="D434" s="40"/>
      <c r="E434" s="5"/>
      <c r="F434" s="5"/>
      <c r="H434" s="5"/>
      <c r="K434" s="5"/>
      <c r="L434" s="5"/>
      <c r="M434" s="5"/>
      <c r="N434" s="5"/>
      <c r="S434" s="7"/>
      <c r="T434" s="7"/>
      <c r="U434" s="7"/>
      <c r="V434" s="7"/>
    </row>
    <row r="435" ht="15.75" customHeight="1">
      <c r="A435" s="5"/>
      <c r="B435" s="40"/>
      <c r="C435" s="40"/>
      <c r="D435" s="40"/>
      <c r="E435" s="5"/>
      <c r="F435" s="5"/>
      <c r="H435" s="5"/>
      <c r="K435" s="5"/>
      <c r="L435" s="5"/>
      <c r="M435" s="5"/>
      <c r="N435" s="5"/>
      <c r="S435" s="7"/>
      <c r="T435" s="7"/>
      <c r="U435" s="7"/>
      <c r="V435" s="7"/>
    </row>
    <row r="436" ht="15.75" customHeight="1">
      <c r="A436" s="5"/>
      <c r="B436" s="40"/>
      <c r="C436" s="40"/>
      <c r="D436" s="40"/>
      <c r="E436" s="5"/>
      <c r="F436" s="5"/>
      <c r="H436" s="5"/>
      <c r="K436" s="5"/>
      <c r="L436" s="5"/>
      <c r="M436" s="5"/>
      <c r="N436" s="5"/>
      <c r="S436" s="7"/>
      <c r="T436" s="7"/>
      <c r="U436" s="7"/>
      <c r="V436" s="7"/>
    </row>
    <row r="437" ht="15.75" customHeight="1">
      <c r="A437" s="5"/>
      <c r="B437" s="40"/>
      <c r="C437" s="40"/>
      <c r="D437" s="40"/>
      <c r="E437" s="5"/>
      <c r="F437" s="5"/>
      <c r="H437" s="5"/>
      <c r="K437" s="5"/>
      <c r="L437" s="5"/>
      <c r="M437" s="5"/>
      <c r="N437" s="5"/>
      <c r="S437" s="7"/>
      <c r="T437" s="7"/>
      <c r="U437" s="7"/>
      <c r="V437" s="7"/>
    </row>
    <row r="438" ht="15.75" customHeight="1">
      <c r="A438" s="5"/>
      <c r="B438" s="40"/>
      <c r="C438" s="40"/>
      <c r="D438" s="40"/>
      <c r="E438" s="5"/>
      <c r="F438" s="5"/>
      <c r="H438" s="5"/>
      <c r="K438" s="5"/>
      <c r="L438" s="5"/>
      <c r="M438" s="5"/>
      <c r="N438" s="5"/>
      <c r="S438" s="7"/>
      <c r="T438" s="7"/>
      <c r="U438" s="7"/>
      <c r="V438" s="7"/>
    </row>
    <row r="439" ht="15.75" customHeight="1">
      <c r="A439" s="5"/>
      <c r="B439" s="40"/>
      <c r="C439" s="40"/>
      <c r="D439" s="40"/>
      <c r="E439" s="5"/>
      <c r="F439" s="5"/>
      <c r="H439" s="5"/>
      <c r="K439" s="5"/>
      <c r="L439" s="5"/>
      <c r="M439" s="5"/>
      <c r="N439" s="5"/>
      <c r="S439" s="7"/>
      <c r="T439" s="7"/>
      <c r="U439" s="7"/>
      <c r="V439" s="7"/>
    </row>
    <row r="440" ht="15.75" customHeight="1">
      <c r="A440" s="5"/>
      <c r="B440" s="40"/>
      <c r="C440" s="40"/>
      <c r="D440" s="40"/>
      <c r="E440" s="5"/>
      <c r="F440" s="5"/>
      <c r="H440" s="5"/>
      <c r="K440" s="5"/>
      <c r="L440" s="5"/>
      <c r="M440" s="5"/>
      <c r="N440" s="5"/>
      <c r="S440" s="7"/>
      <c r="T440" s="7"/>
      <c r="U440" s="7"/>
      <c r="V440" s="7"/>
    </row>
    <row r="441" ht="15.75" customHeight="1">
      <c r="A441" s="5"/>
      <c r="B441" s="40"/>
      <c r="C441" s="40"/>
      <c r="D441" s="40"/>
      <c r="E441" s="5"/>
      <c r="F441" s="5"/>
      <c r="H441" s="5"/>
      <c r="K441" s="5"/>
      <c r="L441" s="5"/>
      <c r="M441" s="5"/>
      <c r="N441" s="5"/>
      <c r="S441" s="7"/>
      <c r="T441" s="7"/>
      <c r="U441" s="7"/>
      <c r="V441" s="7"/>
    </row>
    <row r="442" ht="15.75" customHeight="1">
      <c r="A442" s="5"/>
      <c r="B442" s="40"/>
      <c r="C442" s="40"/>
      <c r="D442" s="40"/>
      <c r="E442" s="5"/>
      <c r="F442" s="5"/>
      <c r="H442" s="5"/>
      <c r="K442" s="5"/>
      <c r="L442" s="5"/>
      <c r="M442" s="5"/>
      <c r="N442" s="5"/>
      <c r="S442" s="7"/>
      <c r="T442" s="7"/>
      <c r="U442" s="7"/>
      <c r="V442" s="7"/>
    </row>
    <row r="443" ht="15.75" customHeight="1">
      <c r="A443" s="5"/>
      <c r="B443" s="40"/>
      <c r="C443" s="40"/>
      <c r="D443" s="40"/>
      <c r="E443" s="5"/>
      <c r="F443" s="5"/>
      <c r="H443" s="5"/>
      <c r="K443" s="5"/>
      <c r="L443" s="5"/>
      <c r="M443" s="5"/>
      <c r="N443" s="5"/>
      <c r="S443" s="7"/>
      <c r="T443" s="7"/>
      <c r="U443" s="7"/>
      <c r="V443" s="7"/>
    </row>
    <row r="444" ht="15.75" customHeight="1">
      <c r="A444" s="5"/>
      <c r="B444" s="40"/>
      <c r="C444" s="40"/>
      <c r="D444" s="40"/>
      <c r="E444" s="5"/>
      <c r="F444" s="5"/>
      <c r="H444" s="5"/>
      <c r="K444" s="5"/>
      <c r="L444" s="5"/>
      <c r="M444" s="5"/>
      <c r="N444" s="5"/>
      <c r="S444" s="7"/>
      <c r="T444" s="7"/>
      <c r="U444" s="7"/>
      <c r="V444" s="7"/>
    </row>
    <row r="445" ht="15.75" customHeight="1">
      <c r="A445" s="5"/>
      <c r="B445" s="40"/>
      <c r="C445" s="40"/>
      <c r="D445" s="40"/>
      <c r="E445" s="5"/>
      <c r="F445" s="5"/>
      <c r="H445" s="5"/>
      <c r="K445" s="5"/>
      <c r="L445" s="5"/>
      <c r="M445" s="5"/>
      <c r="N445" s="5"/>
      <c r="S445" s="7"/>
      <c r="T445" s="7"/>
      <c r="U445" s="7"/>
      <c r="V445" s="7"/>
    </row>
    <row r="446" ht="15.75" customHeight="1">
      <c r="A446" s="5"/>
      <c r="B446" s="40"/>
      <c r="C446" s="40"/>
      <c r="D446" s="40"/>
      <c r="E446" s="5"/>
      <c r="F446" s="5"/>
      <c r="H446" s="5"/>
      <c r="K446" s="5"/>
      <c r="L446" s="5"/>
      <c r="M446" s="5"/>
      <c r="N446" s="5"/>
      <c r="S446" s="7"/>
      <c r="T446" s="7"/>
      <c r="U446" s="7"/>
      <c r="V446" s="7"/>
    </row>
    <row r="447" ht="15.75" customHeight="1">
      <c r="A447" s="5"/>
      <c r="B447" s="40"/>
      <c r="C447" s="40"/>
      <c r="D447" s="40"/>
      <c r="E447" s="5"/>
      <c r="F447" s="5"/>
      <c r="H447" s="5"/>
      <c r="K447" s="5"/>
      <c r="L447" s="5"/>
      <c r="M447" s="5"/>
      <c r="N447" s="5"/>
      <c r="S447" s="7"/>
      <c r="T447" s="7"/>
      <c r="U447" s="7"/>
      <c r="V447" s="7"/>
    </row>
    <row r="448" ht="15.75" customHeight="1">
      <c r="A448" s="5"/>
      <c r="B448" s="40"/>
      <c r="C448" s="40"/>
      <c r="D448" s="40"/>
      <c r="E448" s="5"/>
      <c r="F448" s="5"/>
      <c r="H448" s="5"/>
      <c r="K448" s="5"/>
      <c r="L448" s="5"/>
      <c r="M448" s="5"/>
      <c r="N448" s="5"/>
      <c r="S448" s="7"/>
      <c r="T448" s="7"/>
      <c r="U448" s="7"/>
      <c r="V448" s="7"/>
    </row>
    <row r="449" ht="15.75" customHeight="1">
      <c r="A449" s="5"/>
      <c r="B449" s="40"/>
      <c r="C449" s="40"/>
      <c r="D449" s="40"/>
      <c r="E449" s="5"/>
      <c r="F449" s="5"/>
      <c r="H449" s="5"/>
      <c r="K449" s="5"/>
      <c r="L449" s="5"/>
      <c r="M449" s="5"/>
      <c r="N449" s="5"/>
      <c r="S449" s="7"/>
      <c r="T449" s="7"/>
      <c r="U449" s="7"/>
      <c r="V449" s="7"/>
    </row>
    <row r="450" ht="15.75" customHeight="1">
      <c r="A450" s="5"/>
      <c r="B450" s="40"/>
      <c r="C450" s="40"/>
      <c r="D450" s="40"/>
      <c r="E450" s="5"/>
      <c r="F450" s="5"/>
      <c r="H450" s="5"/>
      <c r="K450" s="5"/>
      <c r="L450" s="5"/>
      <c r="M450" s="5"/>
      <c r="N450" s="5"/>
      <c r="S450" s="7"/>
      <c r="T450" s="7"/>
      <c r="U450" s="7"/>
      <c r="V450" s="7"/>
    </row>
    <row r="451" ht="15.75" customHeight="1">
      <c r="A451" s="5"/>
      <c r="B451" s="40"/>
      <c r="C451" s="40"/>
      <c r="D451" s="40"/>
      <c r="E451" s="5"/>
      <c r="F451" s="5"/>
      <c r="H451" s="5"/>
      <c r="K451" s="5"/>
      <c r="L451" s="5"/>
      <c r="M451" s="5"/>
      <c r="N451" s="5"/>
      <c r="S451" s="7"/>
      <c r="T451" s="7"/>
      <c r="U451" s="7"/>
      <c r="V451" s="7"/>
    </row>
    <row r="452" ht="15.75" customHeight="1">
      <c r="A452" s="5"/>
      <c r="B452" s="40"/>
      <c r="C452" s="40"/>
      <c r="D452" s="40"/>
      <c r="E452" s="5"/>
      <c r="F452" s="5"/>
      <c r="H452" s="5"/>
      <c r="K452" s="5"/>
      <c r="L452" s="5"/>
      <c r="M452" s="5"/>
      <c r="N452" s="5"/>
      <c r="S452" s="7"/>
      <c r="T452" s="7"/>
      <c r="U452" s="7"/>
      <c r="V452" s="7"/>
    </row>
    <row r="453" ht="15.75" customHeight="1">
      <c r="A453" s="5"/>
      <c r="B453" s="40"/>
      <c r="C453" s="40"/>
      <c r="D453" s="40"/>
      <c r="E453" s="5"/>
      <c r="F453" s="5"/>
      <c r="H453" s="5"/>
      <c r="K453" s="5"/>
      <c r="L453" s="5"/>
      <c r="M453" s="5"/>
      <c r="N453" s="5"/>
      <c r="S453" s="7"/>
      <c r="T453" s="7"/>
      <c r="U453" s="7"/>
      <c r="V453" s="7"/>
    </row>
    <row r="454" ht="15.75" customHeight="1">
      <c r="A454" s="5"/>
      <c r="B454" s="40"/>
      <c r="C454" s="40"/>
      <c r="D454" s="40"/>
      <c r="E454" s="5"/>
      <c r="F454" s="5"/>
      <c r="H454" s="5"/>
      <c r="K454" s="5"/>
      <c r="L454" s="5"/>
      <c r="M454" s="5"/>
      <c r="N454" s="5"/>
      <c r="S454" s="7"/>
      <c r="T454" s="7"/>
      <c r="U454" s="7"/>
      <c r="V454" s="7"/>
    </row>
    <row r="455" ht="15.75" customHeight="1">
      <c r="A455" s="5"/>
      <c r="B455" s="40"/>
      <c r="C455" s="40"/>
      <c r="D455" s="40"/>
      <c r="E455" s="5"/>
      <c r="F455" s="5"/>
      <c r="H455" s="5"/>
      <c r="K455" s="5"/>
      <c r="L455" s="5"/>
      <c r="M455" s="5"/>
      <c r="N455" s="5"/>
      <c r="S455" s="7"/>
      <c r="T455" s="7"/>
      <c r="U455" s="7"/>
      <c r="V455" s="7"/>
    </row>
    <row r="456" ht="15.75" customHeight="1">
      <c r="A456" s="5"/>
      <c r="B456" s="40"/>
      <c r="C456" s="40"/>
      <c r="D456" s="40"/>
      <c r="E456" s="5"/>
      <c r="F456" s="5"/>
      <c r="H456" s="5"/>
      <c r="K456" s="5"/>
      <c r="L456" s="5"/>
      <c r="M456" s="5"/>
      <c r="N456" s="5"/>
      <c r="S456" s="7"/>
      <c r="T456" s="7"/>
      <c r="U456" s="7"/>
      <c r="V456" s="7"/>
    </row>
    <row r="457" ht="15.75" customHeight="1">
      <c r="A457" s="5"/>
      <c r="B457" s="40"/>
      <c r="C457" s="40"/>
      <c r="D457" s="40"/>
      <c r="E457" s="5"/>
      <c r="F457" s="5"/>
      <c r="H457" s="5"/>
      <c r="K457" s="5"/>
      <c r="L457" s="5"/>
      <c r="M457" s="5"/>
      <c r="N457" s="5"/>
      <c r="S457" s="7"/>
      <c r="T457" s="7"/>
      <c r="U457" s="7"/>
      <c r="V457" s="7"/>
    </row>
    <row r="458" ht="15.75" customHeight="1">
      <c r="A458" s="5"/>
      <c r="B458" s="40"/>
      <c r="C458" s="40"/>
      <c r="D458" s="40"/>
      <c r="E458" s="5"/>
      <c r="F458" s="5"/>
      <c r="H458" s="5"/>
      <c r="K458" s="5"/>
      <c r="L458" s="5"/>
      <c r="M458" s="5"/>
      <c r="N458" s="5"/>
      <c r="S458" s="7"/>
      <c r="T458" s="7"/>
      <c r="U458" s="7"/>
      <c r="V458" s="7"/>
    </row>
    <row r="459" ht="15.75" customHeight="1">
      <c r="A459" s="5"/>
      <c r="B459" s="40"/>
      <c r="C459" s="40"/>
      <c r="D459" s="40"/>
      <c r="E459" s="5"/>
      <c r="F459" s="5"/>
      <c r="H459" s="5"/>
      <c r="K459" s="5"/>
      <c r="L459" s="5"/>
      <c r="M459" s="5"/>
      <c r="N459" s="5"/>
      <c r="S459" s="7"/>
      <c r="T459" s="7"/>
      <c r="U459" s="7"/>
      <c r="V459" s="7"/>
    </row>
    <row r="460" ht="15.75" customHeight="1">
      <c r="A460" s="5"/>
      <c r="B460" s="40"/>
      <c r="C460" s="40"/>
      <c r="D460" s="40"/>
      <c r="E460" s="5"/>
      <c r="F460" s="5"/>
      <c r="H460" s="5"/>
      <c r="K460" s="5"/>
      <c r="L460" s="5"/>
      <c r="M460" s="5"/>
      <c r="N460" s="5"/>
      <c r="S460" s="7"/>
      <c r="T460" s="7"/>
      <c r="U460" s="7"/>
      <c r="V460" s="7"/>
    </row>
    <row r="461" ht="15.75" customHeight="1">
      <c r="A461" s="5"/>
      <c r="B461" s="40"/>
      <c r="C461" s="40"/>
      <c r="D461" s="40"/>
      <c r="E461" s="5"/>
      <c r="F461" s="5"/>
      <c r="H461" s="5"/>
      <c r="K461" s="5"/>
      <c r="L461" s="5"/>
      <c r="M461" s="5"/>
      <c r="N461" s="5"/>
      <c r="S461" s="7"/>
      <c r="T461" s="7"/>
      <c r="U461" s="7"/>
      <c r="V461" s="7"/>
    </row>
    <row r="462" ht="15.75" customHeight="1">
      <c r="A462" s="5"/>
      <c r="B462" s="40"/>
      <c r="C462" s="40"/>
      <c r="D462" s="40"/>
      <c r="E462" s="5"/>
      <c r="F462" s="5"/>
      <c r="H462" s="5"/>
      <c r="K462" s="5"/>
      <c r="L462" s="5"/>
      <c r="M462" s="5"/>
      <c r="N462" s="5"/>
      <c r="S462" s="7"/>
      <c r="T462" s="7"/>
      <c r="U462" s="7"/>
      <c r="V462" s="7"/>
    </row>
    <row r="463" ht="15.75" customHeight="1">
      <c r="A463" s="5"/>
      <c r="B463" s="40"/>
      <c r="C463" s="40"/>
      <c r="D463" s="40"/>
      <c r="E463" s="5"/>
      <c r="F463" s="5"/>
      <c r="H463" s="5"/>
      <c r="K463" s="5"/>
      <c r="L463" s="5"/>
      <c r="M463" s="5"/>
      <c r="N463" s="5"/>
      <c r="S463" s="7"/>
      <c r="T463" s="7"/>
      <c r="U463" s="7"/>
      <c r="V463" s="7"/>
    </row>
    <row r="464" ht="15.75" customHeight="1">
      <c r="A464" s="5"/>
      <c r="B464" s="40"/>
      <c r="C464" s="40"/>
      <c r="D464" s="40"/>
      <c r="E464" s="5"/>
      <c r="F464" s="5"/>
      <c r="H464" s="5"/>
      <c r="K464" s="5"/>
      <c r="L464" s="5"/>
      <c r="M464" s="5"/>
      <c r="N464" s="5"/>
      <c r="S464" s="7"/>
      <c r="T464" s="7"/>
      <c r="U464" s="7"/>
      <c r="V464" s="7"/>
    </row>
    <row r="465" ht="15.75" customHeight="1">
      <c r="A465" s="5"/>
      <c r="B465" s="40"/>
      <c r="C465" s="40"/>
      <c r="D465" s="40"/>
      <c r="E465" s="5"/>
      <c r="F465" s="5"/>
      <c r="H465" s="5"/>
      <c r="K465" s="5"/>
      <c r="L465" s="5"/>
      <c r="M465" s="5"/>
      <c r="N465" s="5"/>
      <c r="S465" s="7"/>
      <c r="T465" s="7"/>
      <c r="U465" s="7"/>
      <c r="V465" s="7"/>
    </row>
    <row r="466" ht="15.75" customHeight="1">
      <c r="A466" s="5"/>
      <c r="B466" s="40"/>
      <c r="C466" s="40"/>
      <c r="D466" s="40"/>
      <c r="E466" s="5"/>
      <c r="F466" s="5"/>
      <c r="H466" s="5"/>
      <c r="K466" s="5"/>
      <c r="L466" s="5"/>
      <c r="M466" s="5"/>
      <c r="N466" s="5"/>
      <c r="S466" s="7"/>
      <c r="T466" s="7"/>
      <c r="U466" s="7"/>
      <c r="V466" s="7"/>
    </row>
    <row r="467" ht="15.75" customHeight="1">
      <c r="A467" s="5"/>
      <c r="B467" s="40"/>
      <c r="C467" s="40"/>
      <c r="D467" s="40"/>
      <c r="E467" s="5"/>
      <c r="F467" s="5"/>
      <c r="H467" s="5"/>
      <c r="K467" s="5"/>
      <c r="L467" s="5"/>
      <c r="M467" s="5"/>
      <c r="N467" s="5"/>
      <c r="S467" s="7"/>
      <c r="T467" s="7"/>
      <c r="U467" s="7"/>
      <c r="V467" s="7"/>
    </row>
    <row r="468" ht="15.75" customHeight="1">
      <c r="A468" s="5"/>
      <c r="B468" s="40"/>
      <c r="C468" s="40"/>
      <c r="D468" s="40"/>
      <c r="E468" s="5"/>
      <c r="F468" s="5"/>
      <c r="H468" s="5"/>
      <c r="K468" s="5"/>
      <c r="L468" s="5"/>
      <c r="M468" s="5"/>
      <c r="N468" s="5"/>
      <c r="S468" s="7"/>
      <c r="T468" s="7"/>
      <c r="U468" s="7"/>
      <c r="V468" s="7"/>
    </row>
    <row r="469" ht="15.75" customHeight="1">
      <c r="A469" s="5"/>
      <c r="B469" s="40"/>
      <c r="C469" s="40"/>
      <c r="D469" s="40"/>
      <c r="E469" s="5"/>
      <c r="F469" s="5"/>
      <c r="H469" s="5"/>
      <c r="K469" s="5"/>
      <c r="L469" s="5"/>
      <c r="M469" s="5"/>
      <c r="N469" s="5"/>
      <c r="S469" s="7"/>
      <c r="T469" s="7"/>
      <c r="U469" s="7"/>
      <c r="V469" s="7"/>
    </row>
    <row r="470" ht="15.75" customHeight="1">
      <c r="A470" s="5"/>
      <c r="B470" s="40"/>
      <c r="C470" s="40"/>
      <c r="D470" s="40"/>
      <c r="E470" s="5"/>
      <c r="F470" s="5"/>
      <c r="H470" s="5"/>
      <c r="K470" s="5"/>
      <c r="L470" s="5"/>
      <c r="M470" s="5"/>
      <c r="N470" s="5"/>
      <c r="S470" s="7"/>
      <c r="T470" s="7"/>
      <c r="U470" s="7"/>
      <c r="V470" s="7"/>
    </row>
    <row r="471" ht="15.75" customHeight="1">
      <c r="A471" s="5"/>
      <c r="B471" s="40"/>
      <c r="C471" s="40"/>
      <c r="D471" s="40"/>
      <c r="E471" s="5"/>
      <c r="F471" s="5"/>
      <c r="H471" s="5"/>
      <c r="K471" s="5"/>
      <c r="L471" s="5"/>
      <c r="M471" s="5"/>
      <c r="N471" s="5"/>
      <c r="S471" s="7"/>
      <c r="T471" s="7"/>
      <c r="U471" s="7"/>
      <c r="V471" s="7"/>
    </row>
    <row r="472" ht="15.75" customHeight="1">
      <c r="A472" s="5"/>
      <c r="B472" s="40"/>
      <c r="C472" s="40"/>
      <c r="D472" s="40"/>
      <c r="E472" s="5"/>
      <c r="F472" s="5"/>
      <c r="H472" s="5"/>
      <c r="K472" s="5"/>
      <c r="L472" s="5"/>
      <c r="M472" s="5"/>
      <c r="N472" s="5"/>
      <c r="S472" s="7"/>
      <c r="T472" s="7"/>
      <c r="U472" s="7"/>
      <c r="V472" s="7"/>
    </row>
    <row r="473" ht="15.75" customHeight="1">
      <c r="A473" s="5"/>
      <c r="B473" s="40"/>
      <c r="C473" s="40"/>
      <c r="D473" s="40"/>
      <c r="E473" s="5"/>
      <c r="F473" s="5"/>
      <c r="H473" s="5"/>
      <c r="K473" s="5"/>
      <c r="L473" s="5"/>
      <c r="M473" s="5"/>
      <c r="N473" s="5"/>
      <c r="S473" s="7"/>
      <c r="T473" s="7"/>
      <c r="U473" s="7"/>
      <c r="V473" s="7"/>
    </row>
    <row r="474" ht="15.75" customHeight="1">
      <c r="A474" s="5"/>
      <c r="B474" s="40"/>
      <c r="C474" s="40"/>
      <c r="D474" s="40"/>
      <c r="E474" s="5"/>
      <c r="F474" s="5"/>
      <c r="H474" s="5"/>
      <c r="K474" s="5"/>
      <c r="L474" s="5"/>
      <c r="M474" s="5"/>
      <c r="N474" s="5"/>
      <c r="S474" s="7"/>
      <c r="T474" s="7"/>
      <c r="U474" s="7"/>
      <c r="V474" s="7"/>
    </row>
    <row r="475" ht="15.75" customHeight="1">
      <c r="A475" s="5"/>
      <c r="B475" s="40"/>
      <c r="C475" s="40"/>
      <c r="D475" s="40"/>
      <c r="E475" s="5"/>
      <c r="F475" s="5"/>
      <c r="H475" s="5"/>
      <c r="K475" s="5"/>
      <c r="L475" s="5"/>
      <c r="M475" s="5"/>
      <c r="N475" s="5"/>
      <c r="S475" s="7"/>
      <c r="T475" s="7"/>
      <c r="U475" s="7"/>
      <c r="V475" s="7"/>
    </row>
    <row r="476" ht="15.75" customHeight="1">
      <c r="A476" s="5"/>
      <c r="B476" s="40"/>
      <c r="C476" s="40"/>
      <c r="D476" s="40"/>
      <c r="E476" s="5"/>
      <c r="F476" s="5"/>
      <c r="H476" s="5"/>
      <c r="K476" s="5"/>
      <c r="L476" s="5"/>
      <c r="M476" s="5"/>
      <c r="N476" s="5"/>
      <c r="S476" s="7"/>
      <c r="T476" s="7"/>
      <c r="U476" s="7"/>
      <c r="V476" s="7"/>
    </row>
    <row r="477" ht="15.75" customHeight="1">
      <c r="A477" s="5"/>
      <c r="B477" s="40"/>
      <c r="C477" s="40"/>
      <c r="D477" s="40"/>
      <c r="E477" s="5"/>
      <c r="F477" s="5"/>
      <c r="H477" s="5"/>
      <c r="K477" s="5"/>
      <c r="L477" s="5"/>
      <c r="M477" s="5"/>
      <c r="N477" s="5"/>
      <c r="S477" s="7"/>
      <c r="T477" s="7"/>
      <c r="U477" s="7"/>
      <c r="V477" s="7"/>
    </row>
    <row r="478" ht="15.75" customHeight="1">
      <c r="A478" s="5"/>
      <c r="B478" s="40"/>
      <c r="C478" s="40"/>
      <c r="D478" s="40"/>
      <c r="E478" s="5"/>
      <c r="F478" s="5"/>
      <c r="H478" s="5"/>
      <c r="K478" s="5"/>
      <c r="L478" s="5"/>
      <c r="M478" s="5"/>
      <c r="N478" s="5"/>
      <c r="S478" s="7"/>
      <c r="T478" s="7"/>
      <c r="U478" s="7"/>
      <c r="V478" s="7"/>
    </row>
    <row r="479" ht="15.75" customHeight="1">
      <c r="A479" s="5"/>
      <c r="B479" s="40"/>
      <c r="C479" s="40"/>
      <c r="D479" s="40"/>
      <c r="E479" s="5"/>
      <c r="F479" s="5"/>
      <c r="H479" s="5"/>
      <c r="K479" s="5"/>
      <c r="L479" s="5"/>
      <c r="M479" s="5"/>
      <c r="N479" s="5"/>
      <c r="S479" s="7"/>
      <c r="T479" s="7"/>
      <c r="U479" s="7"/>
      <c r="V479" s="7"/>
    </row>
    <row r="480" ht="15.75" customHeight="1">
      <c r="A480" s="5"/>
      <c r="B480" s="40"/>
      <c r="C480" s="40"/>
      <c r="D480" s="40"/>
      <c r="E480" s="5"/>
      <c r="F480" s="5"/>
      <c r="H480" s="5"/>
      <c r="K480" s="5"/>
      <c r="L480" s="5"/>
      <c r="M480" s="5"/>
      <c r="N480" s="5"/>
      <c r="S480" s="7"/>
      <c r="T480" s="7"/>
      <c r="U480" s="7"/>
      <c r="V480" s="7"/>
    </row>
    <row r="481" ht="15.75" customHeight="1">
      <c r="A481" s="5"/>
      <c r="B481" s="40"/>
      <c r="C481" s="40"/>
      <c r="D481" s="40"/>
      <c r="E481" s="5"/>
      <c r="F481" s="5"/>
      <c r="H481" s="5"/>
      <c r="K481" s="5"/>
      <c r="L481" s="5"/>
      <c r="M481" s="5"/>
      <c r="N481" s="5"/>
      <c r="S481" s="7"/>
      <c r="T481" s="7"/>
      <c r="U481" s="7"/>
      <c r="V481" s="7"/>
    </row>
    <row r="482" ht="15.75" customHeight="1">
      <c r="A482" s="5"/>
      <c r="B482" s="40"/>
      <c r="C482" s="40"/>
      <c r="D482" s="40"/>
      <c r="E482" s="5"/>
      <c r="F482" s="5"/>
      <c r="H482" s="5"/>
      <c r="K482" s="5"/>
      <c r="L482" s="5"/>
      <c r="M482" s="5"/>
      <c r="N482" s="5"/>
      <c r="S482" s="7"/>
      <c r="T482" s="7"/>
      <c r="U482" s="7"/>
      <c r="V482" s="7"/>
    </row>
    <row r="483" ht="15.75" customHeight="1">
      <c r="A483" s="5"/>
      <c r="B483" s="40"/>
      <c r="C483" s="40"/>
      <c r="D483" s="40"/>
      <c r="E483" s="5"/>
      <c r="F483" s="5"/>
      <c r="H483" s="5"/>
      <c r="K483" s="5"/>
      <c r="L483" s="5"/>
      <c r="M483" s="5"/>
      <c r="N483" s="5"/>
      <c r="S483" s="7"/>
      <c r="T483" s="7"/>
      <c r="U483" s="7"/>
      <c r="V483" s="7"/>
    </row>
    <row r="484" ht="15.75" customHeight="1">
      <c r="A484" s="5"/>
      <c r="B484" s="40"/>
      <c r="C484" s="40"/>
      <c r="D484" s="40"/>
      <c r="E484" s="5"/>
      <c r="F484" s="5"/>
      <c r="H484" s="5"/>
      <c r="K484" s="5"/>
      <c r="L484" s="5"/>
      <c r="M484" s="5"/>
      <c r="N484" s="5"/>
      <c r="S484" s="7"/>
      <c r="T484" s="7"/>
      <c r="U484" s="7"/>
      <c r="V484" s="7"/>
    </row>
    <row r="485" ht="15.75" customHeight="1">
      <c r="A485" s="5"/>
      <c r="B485" s="40"/>
      <c r="C485" s="40"/>
      <c r="D485" s="40"/>
      <c r="E485" s="5"/>
      <c r="F485" s="5"/>
      <c r="H485" s="5"/>
      <c r="K485" s="5"/>
      <c r="L485" s="5"/>
      <c r="M485" s="5"/>
      <c r="N485" s="5"/>
      <c r="S485" s="7"/>
      <c r="T485" s="7"/>
      <c r="U485" s="7"/>
      <c r="V485" s="7"/>
    </row>
    <row r="486" ht="15.75" customHeight="1">
      <c r="A486" s="5"/>
      <c r="B486" s="40"/>
      <c r="C486" s="40"/>
      <c r="D486" s="40"/>
      <c r="E486" s="5"/>
      <c r="F486" s="5"/>
      <c r="H486" s="5"/>
      <c r="K486" s="5"/>
      <c r="L486" s="5"/>
      <c r="M486" s="5"/>
      <c r="N486" s="5"/>
      <c r="S486" s="7"/>
      <c r="T486" s="7"/>
      <c r="U486" s="7"/>
      <c r="V486" s="7"/>
    </row>
    <row r="487" ht="15.75" customHeight="1">
      <c r="A487" s="5"/>
      <c r="B487" s="40"/>
      <c r="C487" s="40"/>
      <c r="D487" s="40"/>
      <c r="E487" s="5"/>
      <c r="F487" s="5"/>
      <c r="H487" s="5"/>
      <c r="K487" s="5"/>
      <c r="L487" s="5"/>
      <c r="M487" s="5"/>
      <c r="N487" s="5"/>
      <c r="S487" s="7"/>
      <c r="T487" s="7"/>
      <c r="U487" s="7"/>
      <c r="V487" s="7"/>
    </row>
    <row r="488" ht="15.75" customHeight="1">
      <c r="A488" s="5"/>
      <c r="B488" s="40"/>
      <c r="C488" s="40"/>
      <c r="D488" s="40"/>
      <c r="E488" s="5"/>
      <c r="F488" s="5"/>
      <c r="H488" s="5"/>
      <c r="K488" s="5"/>
      <c r="L488" s="5"/>
      <c r="M488" s="5"/>
      <c r="N488" s="5"/>
      <c r="S488" s="7"/>
      <c r="T488" s="7"/>
      <c r="U488" s="7"/>
      <c r="V488" s="7"/>
    </row>
    <row r="489" ht="15.75" customHeight="1">
      <c r="A489" s="5"/>
      <c r="B489" s="40"/>
      <c r="C489" s="40"/>
      <c r="D489" s="40"/>
      <c r="E489" s="5"/>
      <c r="F489" s="5"/>
      <c r="H489" s="5"/>
      <c r="K489" s="5"/>
      <c r="L489" s="5"/>
      <c r="M489" s="5"/>
      <c r="N489" s="5"/>
      <c r="S489" s="7"/>
      <c r="T489" s="7"/>
      <c r="U489" s="7"/>
      <c r="V489" s="7"/>
    </row>
    <row r="490" ht="15.75" customHeight="1">
      <c r="A490" s="5"/>
      <c r="B490" s="40"/>
      <c r="C490" s="40"/>
      <c r="D490" s="40"/>
      <c r="E490" s="5"/>
      <c r="F490" s="5"/>
      <c r="H490" s="5"/>
      <c r="K490" s="5"/>
      <c r="L490" s="5"/>
      <c r="M490" s="5"/>
      <c r="N490" s="5"/>
      <c r="S490" s="7"/>
      <c r="T490" s="7"/>
      <c r="U490" s="7"/>
      <c r="V490" s="7"/>
    </row>
    <row r="491" ht="15.75" customHeight="1">
      <c r="A491" s="5"/>
      <c r="B491" s="40"/>
      <c r="C491" s="40"/>
      <c r="D491" s="40"/>
      <c r="E491" s="5"/>
      <c r="F491" s="5"/>
      <c r="H491" s="5"/>
      <c r="K491" s="5"/>
      <c r="L491" s="5"/>
      <c r="M491" s="5"/>
      <c r="N491" s="5"/>
      <c r="S491" s="7"/>
      <c r="T491" s="7"/>
      <c r="U491" s="7"/>
      <c r="V491" s="7"/>
    </row>
    <row r="492" ht="15.75" customHeight="1">
      <c r="A492" s="5"/>
      <c r="B492" s="40"/>
      <c r="C492" s="40"/>
      <c r="D492" s="40"/>
      <c r="E492" s="5"/>
      <c r="F492" s="5"/>
      <c r="H492" s="5"/>
      <c r="K492" s="5"/>
      <c r="L492" s="5"/>
      <c r="M492" s="5"/>
      <c r="N492" s="5"/>
      <c r="S492" s="7"/>
      <c r="T492" s="7"/>
      <c r="U492" s="7"/>
      <c r="V492" s="7"/>
    </row>
    <row r="493" ht="15.75" customHeight="1">
      <c r="A493" s="5"/>
      <c r="B493" s="40"/>
      <c r="C493" s="40"/>
      <c r="D493" s="40"/>
      <c r="E493" s="5"/>
      <c r="F493" s="5"/>
      <c r="H493" s="5"/>
      <c r="K493" s="5"/>
      <c r="L493" s="5"/>
      <c r="M493" s="5"/>
      <c r="N493" s="5"/>
      <c r="S493" s="7"/>
      <c r="T493" s="7"/>
      <c r="U493" s="7"/>
      <c r="V493" s="7"/>
    </row>
    <row r="494" ht="15.75" customHeight="1">
      <c r="A494" s="5"/>
      <c r="B494" s="40"/>
      <c r="C494" s="40"/>
      <c r="D494" s="40"/>
      <c r="E494" s="5"/>
      <c r="F494" s="5"/>
      <c r="H494" s="5"/>
      <c r="K494" s="5"/>
      <c r="L494" s="5"/>
      <c r="M494" s="5"/>
      <c r="N494" s="5"/>
      <c r="S494" s="7"/>
      <c r="T494" s="7"/>
      <c r="U494" s="7"/>
      <c r="V494" s="7"/>
    </row>
    <row r="495" ht="15.75" customHeight="1">
      <c r="A495" s="5"/>
      <c r="B495" s="40"/>
      <c r="C495" s="40"/>
      <c r="D495" s="40"/>
      <c r="E495" s="5"/>
      <c r="F495" s="5"/>
      <c r="H495" s="5"/>
      <c r="K495" s="5"/>
      <c r="L495" s="5"/>
      <c r="M495" s="5"/>
      <c r="N495" s="5"/>
      <c r="S495" s="7"/>
      <c r="T495" s="7"/>
      <c r="U495" s="7"/>
      <c r="V495" s="7"/>
    </row>
    <row r="496" ht="15.75" customHeight="1">
      <c r="A496" s="5"/>
      <c r="B496" s="40"/>
      <c r="C496" s="40"/>
      <c r="D496" s="40"/>
      <c r="E496" s="5"/>
      <c r="F496" s="5"/>
      <c r="H496" s="5"/>
      <c r="K496" s="5"/>
      <c r="L496" s="5"/>
      <c r="M496" s="5"/>
      <c r="N496" s="5"/>
      <c r="S496" s="7"/>
      <c r="T496" s="7"/>
      <c r="U496" s="7"/>
      <c r="V496" s="7"/>
    </row>
    <row r="497" ht="15.75" customHeight="1">
      <c r="A497" s="5"/>
      <c r="B497" s="40"/>
      <c r="C497" s="40"/>
      <c r="D497" s="40"/>
      <c r="E497" s="5"/>
      <c r="F497" s="5"/>
      <c r="H497" s="5"/>
      <c r="K497" s="5"/>
      <c r="L497" s="5"/>
      <c r="M497" s="5"/>
      <c r="N497" s="5"/>
      <c r="S497" s="7"/>
      <c r="T497" s="7"/>
      <c r="U497" s="7"/>
      <c r="V497" s="7"/>
    </row>
    <row r="498" ht="15.75" customHeight="1">
      <c r="A498" s="5"/>
      <c r="B498" s="40"/>
      <c r="C498" s="40"/>
      <c r="D498" s="40"/>
      <c r="E498" s="5"/>
      <c r="F498" s="5"/>
      <c r="H498" s="5"/>
      <c r="K498" s="5"/>
      <c r="L498" s="5"/>
      <c r="M498" s="5"/>
      <c r="N498" s="5"/>
      <c r="S498" s="7"/>
      <c r="T498" s="7"/>
      <c r="U498" s="7"/>
      <c r="V498" s="7"/>
    </row>
    <row r="499" ht="15.75" customHeight="1">
      <c r="A499" s="5"/>
      <c r="B499" s="40"/>
      <c r="C499" s="40"/>
      <c r="D499" s="40"/>
      <c r="E499" s="5"/>
      <c r="F499" s="5"/>
      <c r="H499" s="5"/>
      <c r="K499" s="5"/>
      <c r="L499" s="5"/>
      <c r="M499" s="5"/>
      <c r="N499" s="5"/>
      <c r="S499" s="7"/>
      <c r="T499" s="7"/>
      <c r="U499" s="7"/>
      <c r="V499" s="7"/>
    </row>
    <row r="500" ht="15.75" customHeight="1">
      <c r="A500" s="5"/>
      <c r="B500" s="40"/>
      <c r="C500" s="40"/>
      <c r="D500" s="40"/>
      <c r="E500" s="5"/>
      <c r="F500" s="5"/>
      <c r="H500" s="5"/>
      <c r="K500" s="5"/>
      <c r="L500" s="5"/>
      <c r="M500" s="5"/>
      <c r="N500" s="5"/>
      <c r="S500" s="7"/>
      <c r="T500" s="7"/>
      <c r="U500" s="7"/>
      <c r="V500" s="7"/>
    </row>
    <row r="501" ht="15.75" customHeight="1">
      <c r="A501" s="5"/>
      <c r="B501" s="40"/>
      <c r="C501" s="40"/>
      <c r="D501" s="40"/>
      <c r="E501" s="5"/>
      <c r="F501" s="5"/>
      <c r="H501" s="5"/>
      <c r="K501" s="5"/>
      <c r="L501" s="5"/>
      <c r="M501" s="5"/>
      <c r="N501" s="5"/>
      <c r="S501" s="7"/>
      <c r="T501" s="7"/>
      <c r="U501" s="7"/>
      <c r="V501" s="7"/>
    </row>
    <row r="502" ht="15.75" customHeight="1">
      <c r="A502" s="5"/>
      <c r="B502" s="40"/>
      <c r="C502" s="40"/>
      <c r="D502" s="40"/>
      <c r="E502" s="5"/>
      <c r="F502" s="5"/>
      <c r="H502" s="5"/>
      <c r="K502" s="5"/>
      <c r="L502" s="5"/>
      <c r="M502" s="5"/>
      <c r="N502" s="5"/>
      <c r="S502" s="7"/>
      <c r="T502" s="7"/>
      <c r="U502" s="7"/>
      <c r="V502" s="7"/>
    </row>
    <row r="503" ht="15.75" customHeight="1">
      <c r="A503" s="5"/>
      <c r="B503" s="40"/>
      <c r="C503" s="40"/>
      <c r="D503" s="40"/>
      <c r="E503" s="5"/>
      <c r="F503" s="5"/>
      <c r="H503" s="5"/>
      <c r="K503" s="5"/>
      <c r="L503" s="5"/>
      <c r="M503" s="5"/>
      <c r="N503" s="5"/>
      <c r="S503" s="7"/>
      <c r="T503" s="7"/>
      <c r="U503" s="7"/>
      <c r="V503" s="7"/>
    </row>
    <row r="504" ht="15.75" customHeight="1">
      <c r="A504" s="5"/>
      <c r="B504" s="40"/>
      <c r="C504" s="40"/>
      <c r="D504" s="40"/>
      <c r="E504" s="5"/>
      <c r="F504" s="5"/>
      <c r="H504" s="5"/>
      <c r="K504" s="5"/>
      <c r="L504" s="5"/>
      <c r="M504" s="5"/>
      <c r="N504" s="5"/>
      <c r="S504" s="7"/>
      <c r="T504" s="7"/>
      <c r="U504" s="7"/>
      <c r="V504" s="7"/>
    </row>
    <row r="505" ht="15.75" customHeight="1">
      <c r="A505" s="5"/>
      <c r="B505" s="40"/>
      <c r="C505" s="40"/>
      <c r="D505" s="40"/>
      <c r="E505" s="5"/>
      <c r="F505" s="5"/>
      <c r="H505" s="5"/>
      <c r="K505" s="5"/>
      <c r="L505" s="5"/>
      <c r="M505" s="5"/>
      <c r="N505" s="5"/>
      <c r="S505" s="7"/>
      <c r="T505" s="7"/>
      <c r="U505" s="7"/>
      <c r="V505" s="7"/>
    </row>
    <row r="506" ht="15.75" customHeight="1">
      <c r="A506" s="5"/>
      <c r="B506" s="40"/>
      <c r="C506" s="40"/>
      <c r="D506" s="40"/>
      <c r="E506" s="5"/>
      <c r="F506" s="5"/>
      <c r="H506" s="5"/>
      <c r="K506" s="5"/>
      <c r="L506" s="5"/>
      <c r="M506" s="5"/>
      <c r="N506" s="5"/>
      <c r="S506" s="7"/>
      <c r="T506" s="7"/>
      <c r="U506" s="7"/>
      <c r="V506" s="7"/>
    </row>
    <row r="507" ht="15.75" customHeight="1">
      <c r="A507" s="5"/>
      <c r="B507" s="40"/>
      <c r="C507" s="40"/>
      <c r="D507" s="40"/>
      <c r="E507" s="5"/>
      <c r="F507" s="5"/>
      <c r="H507" s="5"/>
      <c r="K507" s="5"/>
      <c r="L507" s="5"/>
      <c r="M507" s="5"/>
      <c r="N507" s="5"/>
      <c r="S507" s="7"/>
      <c r="T507" s="7"/>
      <c r="U507" s="7"/>
      <c r="V507" s="7"/>
    </row>
    <row r="508" ht="15.75" customHeight="1">
      <c r="A508" s="5"/>
      <c r="B508" s="40"/>
      <c r="C508" s="40"/>
      <c r="D508" s="40"/>
      <c r="E508" s="5"/>
      <c r="F508" s="5"/>
      <c r="H508" s="5"/>
      <c r="K508" s="5"/>
      <c r="L508" s="5"/>
      <c r="M508" s="5"/>
      <c r="N508" s="5"/>
      <c r="S508" s="7"/>
      <c r="T508" s="7"/>
      <c r="U508" s="7"/>
      <c r="V508" s="7"/>
    </row>
    <row r="509" ht="15.75" customHeight="1">
      <c r="A509" s="5"/>
      <c r="B509" s="40"/>
      <c r="C509" s="40"/>
      <c r="D509" s="40"/>
      <c r="E509" s="5"/>
      <c r="F509" s="5"/>
      <c r="H509" s="5"/>
      <c r="K509" s="5"/>
      <c r="L509" s="5"/>
      <c r="M509" s="5"/>
      <c r="N509" s="5"/>
      <c r="S509" s="7"/>
      <c r="T509" s="7"/>
      <c r="U509" s="7"/>
      <c r="V509" s="7"/>
    </row>
    <row r="510" ht="15.75" customHeight="1">
      <c r="A510" s="5"/>
      <c r="B510" s="40"/>
      <c r="C510" s="40"/>
      <c r="D510" s="40"/>
      <c r="E510" s="5"/>
      <c r="F510" s="5"/>
      <c r="H510" s="5"/>
      <c r="K510" s="5"/>
      <c r="L510" s="5"/>
      <c r="M510" s="5"/>
      <c r="N510" s="5"/>
      <c r="S510" s="7"/>
      <c r="T510" s="7"/>
      <c r="U510" s="7"/>
      <c r="V510" s="7"/>
    </row>
    <row r="511" ht="15.75" customHeight="1">
      <c r="A511" s="5"/>
      <c r="B511" s="40"/>
      <c r="C511" s="40"/>
      <c r="D511" s="40"/>
      <c r="E511" s="5"/>
      <c r="F511" s="5"/>
      <c r="H511" s="5"/>
      <c r="K511" s="5"/>
      <c r="L511" s="5"/>
      <c r="M511" s="5"/>
      <c r="N511" s="5"/>
      <c r="S511" s="7"/>
      <c r="T511" s="7"/>
      <c r="U511" s="7"/>
      <c r="V511" s="7"/>
    </row>
    <row r="512" ht="15.75" customHeight="1">
      <c r="A512" s="5"/>
      <c r="B512" s="40"/>
      <c r="C512" s="40"/>
      <c r="D512" s="40"/>
      <c r="E512" s="5"/>
      <c r="F512" s="5"/>
      <c r="H512" s="5"/>
      <c r="K512" s="5"/>
      <c r="L512" s="5"/>
      <c r="M512" s="5"/>
      <c r="N512" s="5"/>
      <c r="S512" s="7"/>
      <c r="T512" s="7"/>
      <c r="U512" s="7"/>
      <c r="V512" s="7"/>
    </row>
    <row r="513" ht="15.75" customHeight="1">
      <c r="A513" s="5"/>
      <c r="B513" s="40"/>
      <c r="C513" s="40"/>
      <c r="D513" s="40"/>
      <c r="E513" s="5"/>
      <c r="F513" s="5"/>
      <c r="H513" s="5"/>
      <c r="K513" s="5"/>
      <c r="L513" s="5"/>
      <c r="M513" s="5"/>
      <c r="N513" s="5"/>
      <c r="S513" s="7"/>
      <c r="T513" s="7"/>
      <c r="U513" s="7"/>
      <c r="V513" s="7"/>
    </row>
    <row r="514" ht="15.75" customHeight="1">
      <c r="A514" s="5"/>
      <c r="B514" s="40"/>
      <c r="C514" s="40"/>
      <c r="D514" s="40"/>
      <c r="E514" s="5"/>
      <c r="F514" s="5"/>
      <c r="H514" s="5"/>
      <c r="K514" s="5"/>
      <c r="L514" s="5"/>
      <c r="M514" s="5"/>
      <c r="N514" s="5"/>
      <c r="S514" s="7"/>
      <c r="T514" s="7"/>
      <c r="U514" s="7"/>
      <c r="V514" s="7"/>
    </row>
    <row r="515" ht="15.75" customHeight="1">
      <c r="A515" s="5"/>
      <c r="B515" s="40"/>
      <c r="C515" s="40"/>
      <c r="D515" s="40"/>
      <c r="E515" s="5"/>
      <c r="F515" s="5"/>
      <c r="H515" s="5"/>
      <c r="K515" s="5"/>
      <c r="L515" s="5"/>
      <c r="M515" s="5"/>
      <c r="N515" s="5"/>
      <c r="S515" s="7"/>
      <c r="T515" s="7"/>
      <c r="U515" s="7"/>
      <c r="V515" s="7"/>
    </row>
    <row r="516" ht="15.75" customHeight="1">
      <c r="A516" s="5"/>
      <c r="B516" s="40"/>
      <c r="C516" s="40"/>
      <c r="D516" s="40"/>
      <c r="E516" s="5"/>
      <c r="F516" s="5"/>
      <c r="H516" s="5"/>
      <c r="K516" s="5"/>
      <c r="L516" s="5"/>
      <c r="M516" s="5"/>
      <c r="N516" s="5"/>
      <c r="S516" s="7"/>
      <c r="T516" s="7"/>
      <c r="U516" s="7"/>
      <c r="V516" s="7"/>
    </row>
    <row r="517" ht="15.75" customHeight="1">
      <c r="A517" s="5"/>
      <c r="B517" s="40"/>
      <c r="C517" s="40"/>
      <c r="D517" s="40"/>
      <c r="E517" s="5"/>
      <c r="F517" s="5"/>
      <c r="H517" s="5"/>
      <c r="K517" s="5"/>
      <c r="L517" s="5"/>
      <c r="M517" s="5"/>
      <c r="N517" s="5"/>
      <c r="S517" s="7"/>
      <c r="T517" s="7"/>
      <c r="U517" s="7"/>
      <c r="V517" s="7"/>
    </row>
    <row r="518" ht="15.75" customHeight="1">
      <c r="A518" s="5"/>
      <c r="B518" s="40"/>
      <c r="C518" s="40"/>
      <c r="D518" s="40"/>
      <c r="E518" s="5"/>
      <c r="F518" s="5"/>
      <c r="H518" s="5"/>
      <c r="K518" s="5"/>
      <c r="L518" s="5"/>
      <c r="M518" s="5"/>
      <c r="N518" s="5"/>
      <c r="S518" s="7"/>
      <c r="T518" s="7"/>
      <c r="U518" s="7"/>
      <c r="V518" s="7"/>
    </row>
    <row r="519" ht="15.75" customHeight="1">
      <c r="A519" s="5"/>
      <c r="B519" s="40"/>
      <c r="C519" s="40"/>
      <c r="D519" s="40"/>
      <c r="E519" s="5"/>
      <c r="F519" s="5"/>
      <c r="H519" s="5"/>
      <c r="K519" s="5"/>
      <c r="L519" s="5"/>
      <c r="M519" s="5"/>
      <c r="N519" s="5"/>
      <c r="S519" s="7"/>
      <c r="T519" s="7"/>
      <c r="U519" s="7"/>
      <c r="V519" s="7"/>
    </row>
    <row r="520" ht="15.75" customHeight="1">
      <c r="A520" s="5"/>
      <c r="B520" s="40"/>
      <c r="C520" s="40"/>
      <c r="D520" s="40"/>
      <c r="E520" s="5"/>
      <c r="F520" s="5"/>
      <c r="H520" s="5"/>
      <c r="K520" s="5"/>
      <c r="L520" s="5"/>
      <c r="M520" s="5"/>
      <c r="N520" s="5"/>
      <c r="S520" s="7"/>
      <c r="T520" s="7"/>
      <c r="U520" s="7"/>
      <c r="V520" s="7"/>
    </row>
    <row r="521" ht="15.75" customHeight="1">
      <c r="A521" s="5"/>
      <c r="B521" s="40"/>
      <c r="C521" s="40"/>
      <c r="D521" s="40"/>
      <c r="E521" s="5"/>
      <c r="F521" s="5"/>
      <c r="H521" s="5"/>
      <c r="K521" s="5"/>
      <c r="L521" s="5"/>
      <c r="M521" s="5"/>
      <c r="N521" s="5"/>
      <c r="S521" s="7"/>
      <c r="T521" s="7"/>
      <c r="U521" s="7"/>
      <c r="V521" s="7"/>
    </row>
    <row r="522" ht="15.75" customHeight="1">
      <c r="A522" s="5"/>
      <c r="B522" s="40"/>
      <c r="C522" s="40"/>
      <c r="D522" s="40"/>
      <c r="E522" s="5"/>
      <c r="F522" s="5"/>
      <c r="H522" s="5"/>
      <c r="K522" s="5"/>
      <c r="L522" s="5"/>
      <c r="M522" s="5"/>
      <c r="N522" s="5"/>
      <c r="S522" s="7"/>
      <c r="T522" s="7"/>
      <c r="U522" s="7"/>
      <c r="V522" s="7"/>
    </row>
    <row r="523" ht="15.75" customHeight="1">
      <c r="A523" s="5"/>
      <c r="B523" s="40"/>
      <c r="C523" s="40"/>
      <c r="D523" s="40"/>
      <c r="E523" s="5"/>
      <c r="F523" s="5"/>
      <c r="H523" s="5"/>
      <c r="K523" s="5"/>
      <c r="L523" s="5"/>
      <c r="M523" s="5"/>
      <c r="N523" s="5"/>
      <c r="S523" s="7"/>
      <c r="T523" s="7"/>
      <c r="U523" s="7"/>
      <c r="V523" s="7"/>
    </row>
    <row r="524" ht="15.75" customHeight="1">
      <c r="A524" s="5"/>
      <c r="B524" s="40"/>
      <c r="C524" s="40"/>
      <c r="D524" s="40"/>
      <c r="E524" s="5"/>
      <c r="F524" s="5"/>
      <c r="H524" s="5"/>
      <c r="K524" s="5"/>
      <c r="L524" s="5"/>
      <c r="M524" s="5"/>
      <c r="N524" s="5"/>
      <c r="S524" s="7"/>
      <c r="T524" s="7"/>
      <c r="U524" s="7"/>
      <c r="V524" s="7"/>
    </row>
    <row r="525" ht="15.75" customHeight="1">
      <c r="A525" s="5"/>
      <c r="B525" s="40"/>
      <c r="C525" s="40"/>
      <c r="D525" s="40"/>
      <c r="E525" s="5"/>
      <c r="F525" s="5"/>
      <c r="H525" s="5"/>
      <c r="K525" s="5"/>
      <c r="L525" s="5"/>
      <c r="M525" s="5"/>
      <c r="N525" s="5"/>
      <c r="S525" s="7"/>
      <c r="T525" s="7"/>
      <c r="U525" s="7"/>
      <c r="V525" s="7"/>
    </row>
    <row r="526" ht="15.75" customHeight="1">
      <c r="A526" s="5"/>
      <c r="B526" s="40"/>
      <c r="C526" s="40"/>
      <c r="D526" s="40"/>
      <c r="E526" s="5"/>
      <c r="F526" s="5"/>
      <c r="H526" s="5"/>
      <c r="K526" s="5"/>
      <c r="L526" s="5"/>
      <c r="M526" s="5"/>
      <c r="N526" s="5"/>
      <c r="S526" s="7"/>
      <c r="T526" s="7"/>
      <c r="U526" s="7"/>
      <c r="V526" s="7"/>
    </row>
    <row r="527" ht="15.75" customHeight="1">
      <c r="A527" s="5"/>
      <c r="B527" s="40"/>
      <c r="C527" s="40"/>
      <c r="D527" s="40"/>
      <c r="E527" s="5"/>
      <c r="F527" s="5"/>
      <c r="H527" s="5"/>
      <c r="K527" s="5"/>
      <c r="L527" s="5"/>
      <c r="M527" s="5"/>
      <c r="N527" s="5"/>
      <c r="S527" s="7"/>
      <c r="T527" s="7"/>
      <c r="U527" s="7"/>
      <c r="V527" s="7"/>
    </row>
    <row r="528" ht="15.75" customHeight="1">
      <c r="A528" s="5"/>
      <c r="B528" s="40"/>
      <c r="C528" s="40"/>
      <c r="D528" s="40"/>
      <c r="E528" s="5"/>
      <c r="F528" s="5"/>
      <c r="H528" s="5"/>
      <c r="K528" s="5"/>
      <c r="L528" s="5"/>
      <c r="M528" s="5"/>
      <c r="N528" s="5"/>
      <c r="S528" s="7"/>
      <c r="T528" s="7"/>
      <c r="U528" s="7"/>
      <c r="V528" s="7"/>
    </row>
    <row r="529" ht="15.75" customHeight="1">
      <c r="A529" s="5"/>
      <c r="B529" s="40"/>
      <c r="C529" s="40"/>
      <c r="D529" s="40"/>
      <c r="E529" s="5"/>
      <c r="F529" s="5"/>
      <c r="H529" s="5"/>
      <c r="K529" s="5"/>
      <c r="L529" s="5"/>
      <c r="M529" s="5"/>
      <c r="N529" s="5"/>
      <c r="S529" s="7"/>
      <c r="T529" s="7"/>
      <c r="U529" s="7"/>
      <c r="V529" s="7"/>
    </row>
    <row r="530" ht="15.75" customHeight="1">
      <c r="A530" s="5"/>
      <c r="B530" s="40"/>
      <c r="C530" s="40"/>
      <c r="D530" s="40"/>
      <c r="E530" s="5"/>
      <c r="F530" s="5"/>
      <c r="H530" s="5"/>
      <c r="K530" s="5"/>
      <c r="L530" s="5"/>
      <c r="M530" s="5"/>
      <c r="N530" s="5"/>
      <c r="S530" s="7"/>
      <c r="T530" s="7"/>
      <c r="U530" s="7"/>
      <c r="V530" s="7"/>
    </row>
    <row r="531" ht="15.75" customHeight="1">
      <c r="A531" s="5"/>
      <c r="B531" s="40"/>
      <c r="C531" s="40"/>
      <c r="D531" s="40"/>
      <c r="E531" s="5"/>
      <c r="F531" s="5"/>
      <c r="H531" s="5"/>
      <c r="K531" s="5"/>
      <c r="L531" s="5"/>
      <c r="M531" s="5"/>
      <c r="N531" s="5"/>
      <c r="S531" s="7"/>
      <c r="T531" s="7"/>
      <c r="U531" s="7"/>
      <c r="V531" s="7"/>
    </row>
    <row r="532" ht="15.75" customHeight="1">
      <c r="A532" s="5"/>
      <c r="B532" s="40"/>
      <c r="C532" s="40"/>
      <c r="D532" s="40"/>
      <c r="E532" s="5"/>
      <c r="F532" s="5"/>
      <c r="H532" s="5"/>
      <c r="K532" s="5"/>
      <c r="L532" s="5"/>
      <c r="M532" s="5"/>
      <c r="N532" s="5"/>
      <c r="S532" s="7"/>
      <c r="T532" s="7"/>
      <c r="U532" s="7"/>
      <c r="V532" s="7"/>
    </row>
    <row r="533" ht="15.75" customHeight="1">
      <c r="A533" s="5"/>
      <c r="B533" s="40"/>
      <c r="C533" s="40"/>
      <c r="D533" s="40"/>
      <c r="E533" s="5"/>
      <c r="F533" s="5"/>
      <c r="H533" s="5"/>
      <c r="K533" s="5"/>
      <c r="L533" s="5"/>
      <c r="M533" s="5"/>
      <c r="N533" s="5"/>
      <c r="S533" s="7"/>
      <c r="T533" s="7"/>
      <c r="U533" s="7"/>
      <c r="V533" s="7"/>
    </row>
    <row r="534" ht="15.75" customHeight="1">
      <c r="A534" s="5"/>
      <c r="B534" s="40"/>
      <c r="C534" s="40"/>
      <c r="D534" s="40"/>
      <c r="E534" s="5"/>
      <c r="F534" s="5"/>
      <c r="H534" s="5"/>
      <c r="K534" s="5"/>
      <c r="L534" s="5"/>
      <c r="M534" s="5"/>
      <c r="N534" s="5"/>
      <c r="S534" s="7"/>
      <c r="T534" s="7"/>
      <c r="U534" s="7"/>
      <c r="V534" s="7"/>
    </row>
    <row r="535" ht="15.75" customHeight="1">
      <c r="A535" s="5"/>
      <c r="B535" s="40"/>
      <c r="C535" s="40"/>
      <c r="D535" s="40"/>
      <c r="E535" s="5"/>
      <c r="F535" s="5"/>
      <c r="H535" s="5"/>
      <c r="K535" s="5"/>
      <c r="L535" s="5"/>
      <c r="M535" s="5"/>
      <c r="N535" s="5"/>
      <c r="S535" s="7"/>
      <c r="T535" s="7"/>
      <c r="U535" s="7"/>
      <c r="V535" s="7"/>
    </row>
    <row r="536" ht="15.75" customHeight="1">
      <c r="A536" s="5"/>
      <c r="B536" s="40"/>
      <c r="C536" s="40"/>
      <c r="D536" s="40"/>
      <c r="E536" s="5"/>
      <c r="F536" s="5"/>
      <c r="H536" s="5"/>
      <c r="K536" s="5"/>
      <c r="L536" s="5"/>
      <c r="M536" s="5"/>
      <c r="N536" s="5"/>
      <c r="S536" s="7"/>
      <c r="T536" s="7"/>
      <c r="U536" s="7"/>
      <c r="V536" s="7"/>
    </row>
    <row r="537" ht="15.75" customHeight="1">
      <c r="A537" s="5"/>
      <c r="B537" s="40"/>
      <c r="C537" s="40"/>
      <c r="D537" s="40"/>
      <c r="E537" s="5"/>
      <c r="F537" s="5"/>
      <c r="H537" s="5"/>
      <c r="K537" s="5"/>
      <c r="L537" s="5"/>
      <c r="M537" s="5"/>
      <c r="N537" s="5"/>
      <c r="S537" s="7"/>
      <c r="T537" s="7"/>
      <c r="U537" s="7"/>
      <c r="V537" s="7"/>
    </row>
    <row r="538" ht="15.75" customHeight="1">
      <c r="A538" s="5"/>
      <c r="B538" s="40"/>
      <c r="C538" s="40"/>
      <c r="D538" s="40"/>
      <c r="E538" s="5"/>
      <c r="F538" s="5"/>
      <c r="H538" s="5"/>
      <c r="K538" s="5"/>
      <c r="L538" s="5"/>
      <c r="M538" s="5"/>
      <c r="N538" s="5"/>
      <c r="S538" s="7"/>
      <c r="T538" s="7"/>
      <c r="U538" s="7"/>
      <c r="V538" s="7"/>
    </row>
    <row r="539" ht="15.75" customHeight="1">
      <c r="A539" s="5"/>
      <c r="B539" s="40"/>
      <c r="C539" s="40"/>
      <c r="D539" s="40"/>
      <c r="E539" s="5"/>
      <c r="F539" s="5"/>
      <c r="H539" s="5"/>
      <c r="K539" s="5"/>
      <c r="L539" s="5"/>
      <c r="M539" s="5"/>
      <c r="N539" s="5"/>
      <c r="S539" s="7"/>
      <c r="T539" s="7"/>
      <c r="U539" s="7"/>
      <c r="V539" s="7"/>
    </row>
    <row r="540" ht="15.75" customHeight="1">
      <c r="A540" s="5"/>
      <c r="B540" s="40"/>
      <c r="C540" s="40"/>
      <c r="D540" s="40"/>
      <c r="E540" s="5"/>
      <c r="F540" s="5"/>
      <c r="H540" s="5"/>
      <c r="K540" s="5"/>
      <c r="L540" s="5"/>
      <c r="M540" s="5"/>
      <c r="N540" s="5"/>
      <c r="S540" s="7"/>
      <c r="T540" s="7"/>
      <c r="U540" s="7"/>
      <c r="V540" s="7"/>
    </row>
    <row r="541" ht="15.75" customHeight="1">
      <c r="A541" s="5"/>
      <c r="B541" s="40"/>
      <c r="C541" s="40"/>
      <c r="D541" s="40"/>
      <c r="E541" s="5"/>
      <c r="F541" s="5"/>
      <c r="H541" s="5"/>
      <c r="K541" s="5"/>
      <c r="L541" s="5"/>
      <c r="M541" s="5"/>
      <c r="N541" s="5"/>
      <c r="S541" s="7"/>
      <c r="T541" s="7"/>
      <c r="U541" s="7"/>
      <c r="V541" s="7"/>
    </row>
    <row r="542" ht="15.75" customHeight="1">
      <c r="A542" s="5"/>
      <c r="B542" s="40"/>
      <c r="C542" s="40"/>
      <c r="D542" s="40"/>
      <c r="E542" s="5"/>
      <c r="F542" s="5"/>
      <c r="H542" s="5"/>
      <c r="K542" s="5"/>
      <c r="L542" s="5"/>
      <c r="M542" s="5"/>
      <c r="N542" s="5"/>
      <c r="S542" s="7"/>
      <c r="T542" s="7"/>
      <c r="U542" s="7"/>
      <c r="V542" s="7"/>
    </row>
    <row r="543" ht="15.75" customHeight="1">
      <c r="A543" s="5"/>
      <c r="B543" s="40"/>
      <c r="C543" s="40"/>
      <c r="D543" s="40"/>
      <c r="E543" s="5"/>
      <c r="F543" s="5"/>
      <c r="H543" s="5"/>
      <c r="K543" s="5"/>
      <c r="L543" s="5"/>
      <c r="M543" s="5"/>
      <c r="N543" s="5"/>
      <c r="S543" s="7"/>
      <c r="T543" s="7"/>
      <c r="U543" s="7"/>
      <c r="V543" s="7"/>
    </row>
    <row r="544" ht="15.75" customHeight="1">
      <c r="A544" s="5"/>
      <c r="B544" s="40"/>
      <c r="C544" s="40"/>
      <c r="D544" s="40"/>
      <c r="E544" s="5"/>
      <c r="F544" s="5"/>
      <c r="H544" s="5"/>
      <c r="K544" s="5"/>
      <c r="L544" s="5"/>
      <c r="M544" s="5"/>
      <c r="N544" s="5"/>
      <c r="S544" s="7"/>
      <c r="T544" s="7"/>
      <c r="U544" s="7"/>
      <c r="V544" s="7"/>
    </row>
    <row r="545" ht="15.75" customHeight="1">
      <c r="A545" s="5"/>
      <c r="B545" s="40"/>
      <c r="C545" s="40"/>
      <c r="D545" s="40"/>
      <c r="E545" s="5"/>
      <c r="F545" s="5"/>
      <c r="H545" s="5"/>
      <c r="K545" s="5"/>
      <c r="L545" s="5"/>
      <c r="M545" s="5"/>
      <c r="N545" s="5"/>
      <c r="S545" s="7"/>
      <c r="T545" s="7"/>
      <c r="U545" s="7"/>
      <c r="V545" s="7"/>
    </row>
    <row r="546" ht="15.75" customHeight="1">
      <c r="A546" s="5"/>
      <c r="B546" s="40"/>
      <c r="C546" s="40"/>
      <c r="D546" s="40"/>
      <c r="E546" s="5"/>
      <c r="F546" s="5"/>
      <c r="H546" s="5"/>
      <c r="K546" s="5"/>
      <c r="L546" s="5"/>
      <c r="M546" s="5"/>
      <c r="N546" s="5"/>
      <c r="S546" s="7"/>
      <c r="T546" s="7"/>
      <c r="U546" s="7"/>
      <c r="V546" s="7"/>
    </row>
    <row r="547" ht="15.75" customHeight="1">
      <c r="A547" s="5"/>
      <c r="B547" s="40"/>
      <c r="C547" s="40"/>
      <c r="D547" s="40"/>
      <c r="E547" s="5"/>
      <c r="F547" s="5"/>
      <c r="H547" s="5"/>
      <c r="K547" s="5"/>
      <c r="L547" s="5"/>
      <c r="M547" s="5"/>
      <c r="N547" s="5"/>
      <c r="S547" s="7"/>
      <c r="T547" s="7"/>
      <c r="U547" s="7"/>
      <c r="V547" s="7"/>
    </row>
    <row r="548" ht="15.75" customHeight="1">
      <c r="A548" s="5"/>
      <c r="B548" s="40"/>
      <c r="C548" s="40"/>
      <c r="D548" s="40"/>
      <c r="E548" s="5"/>
      <c r="F548" s="5"/>
      <c r="H548" s="5"/>
      <c r="K548" s="5"/>
      <c r="L548" s="5"/>
      <c r="M548" s="5"/>
      <c r="N548" s="5"/>
      <c r="S548" s="7"/>
      <c r="T548" s="7"/>
      <c r="U548" s="7"/>
      <c r="V548" s="7"/>
    </row>
    <row r="549" ht="15.75" customHeight="1">
      <c r="A549" s="5"/>
      <c r="B549" s="40"/>
      <c r="C549" s="40"/>
      <c r="D549" s="40"/>
      <c r="E549" s="5"/>
      <c r="F549" s="5"/>
      <c r="H549" s="5"/>
      <c r="K549" s="5"/>
      <c r="L549" s="5"/>
      <c r="M549" s="5"/>
      <c r="N549" s="5"/>
      <c r="S549" s="7"/>
      <c r="T549" s="7"/>
      <c r="U549" s="7"/>
      <c r="V549" s="7"/>
    </row>
    <row r="550" ht="15.75" customHeight="1">
      <c r="A550" s="5"/>
      <c r="B550" s="40"/>
      <c r="C550" s="40"/>
      <c r="D550" s="40"/>
      <c r="E550" s="5"/>
      <c r="F550" s="5"/>
      <c r="H550" s="5"/>
      <c r="K550" s="5"/>
      <c r="L550" s="5"/>
      <c r="M550" s="5"/>
      <c r="N550" s="5"/>
      <c r="S550" s="7"/>
      <c r="T550" s="7"/>
      <c r="U550" s="7"/>
      <c r="V550" s="7"/>
    </row>
    <row r="551" ht="15.75" customHeight="1">
      <c r="A551" s="5"/>
      <c r="B551" s="40"/>
      <c r="C551" s="40"/>
      <c r="D551" s="40"/>
      <c r="E551" s="5"/>
      <c r="F551" s="5"/>
      <c r="H551" s="5"/>
      <c r="K551" s="5"/>
      <c r="L551" s="5"/>
      <c r="M551" s="5"/>
      <c r="N551" s="5"/>
      <c r="S551" s="7"/>
      <c r="T551" s="7"/>
      <c r="U551" s="7"/>
      <c r="V551" s="7"/>
    </row>
    <row r="552" ht="15.75" customHeight="1">
      <c r="A552" s="5"/>
      <c r="B552" s="40"/>
      <c r="C552" s="40"/>
      <c r="D552" s="40"/>
      <c r="E552" s="5"/>
      <c r="F552" s="5"/>
      <c r="H552" s="5"/>
      <c r="K552" s="5"/>
      <c r="L552" s="5"/>
      <c r="M552" s="5"/>
      <c r="N552" s="5"/>
      <c r="S552" s="7"/>
      <c r="T552" s="7"/>
      <c r="U552" s="7"/>
      <c r="V552" s="7"/>
    </row>
    <row r="553" ht="15.75" customHeight="1">
      <c r="A553" s="5"/>
      <c r="B553" s="40"/>
      <c r="C553" s="40"/>
      <c r="D553" s="40"/>
      <c r="E553" s="5"/>
      <c r="F553" s="5"/>
      <c r="H553" s="5"/>
      <c r="K553" s="5"/>
      <c r="L553" s="5"/>
      <c r="M553" s="5"/>
      <c r="N553" s="5"/>
      <c r="S553" s="7"/>
      <c r="T553" s="7"/>
      <c r="U553" s="7"/>
      <c r="V553" s="7"/>
    </row>
    <row r="554" ht="15.75" customHeight="1">
      <c r="A554" s="5"/>
      <c r="B554" s="40"/>
      <c r="C554" s="40"/>
      <c r="D554" s="40"/>
      <c r="E554" s="5"/>
      <c r="F554" s="5"/>
      <c r="H554" s="5"/>
      <c r="K554" s="5"/>
      <c r="L554" s="5"/>
      <c r="M554" s="5"/>
      <c r="N554" s="5"/>
      <c r="S554" s="7"/>
      <c r="T554" s="7"/>
      <c r="U554" s="7"/>
      <c r="V554" s="7"/>
    </row>
    <row r="555" ht="15.75" customHeight="1">
      <c r="A555" s="5"/>
      <c r="B555" s="40"/>
      <c r="C555" s="40"/>
      <c r="D555" s="40"/>
      <c r="E555" s="5"/>
      <c r="F555" s="5"/>
      <c r="H555" s="5"/>
      <c r="K555" s="5"/>
      <c r="L555" s="5"/>
      <c r="M555" s="5"/>
      <c r="N555" s="5"/>
      <c r="S555" s="7"/>
      <c r="T555" s="7"/>
      <c r="U555" s="7"/>
      <c r="V555" s="7"/>
    </row>
    <row r="556" ht="15.75" customHeight="1">
      <c r="A556" s="5"/>
      <c r="B556" s="40"/>
      <c r="C556" s="40"/>
      <c r="D556" s="40"/>
      <c r="E556" s="5"/>
      <c r="F556" s="5"/>
      <c r="H556" s="5"/>
      <c r="K556" s="5"/>
      <c r="L556" s="5"/>
      <c r="M556" s="5"/>
      <c r="N556" s="5"/>
      <c r="S556" s="7"/>
      <c r="T556" s="7"/>
      <c r="U556" s="7"/>
      <c r="V556" s="7"/>
    </row>
    <row r="557" ht="15.75" customHeight="1">
      <c r="A557" s="5"/>
      <c r="B557" s="40"/>
      <c r="C557" s="40"/>
      <c r="D557" s="40"/>
      <c r="E557" s="5"/>
      <c r="F557" s="5"/>
      <c r="H557" s="5"/>
      <c r="K557" s="5"/>
      <c r="L557" s="5"/>
      <c r="M557" s="5"/>
      <c r="N557" s="5"/>
      <c r="S557" s="7"/>
      <c r="T557" s="7"/>
      <c r="U557" s="7"/>
      <c r="V557" s="7"/>
    </row>
    <row r="558" ht="15.75" customHeight="1">
      <c r="A558" s="5"/>
      <c r="B558" s="40"/>
      <c r="C558" s="40"/>
      <c r="D558" s="40"/>
      <c r="E558" s="5"/>
      <c r="F558" s="5"/>
      <c r="H558" s="5"/>
      <c r="K558" s="5"/>
      <c r="L558" s="5"/>
      <c r="M558" s="5"/>
      <c r="N558" s="5"/>
      <c r="S558" s="7"/>
      <c r="T558" s="7"/>
      <c r="U558" s="7"/>
      <c r="V558" s="7"/>
    </row>
    <row r="559" ht="15.75" customHeight="1">
      <c r="A559" s="5"/>
      <c r="B559" s="40"/>
      <c r="C559" s="40"/>
      <c r="D559" s="40"/>
      <c r="E559" s="5"/>
      <c r="F559" s="5"/>
      <c r="H559" s="5"/>
      <c r="K559" s="5"/>
      <c r="L559" s="5"/>
      <c r="M559" s="5"/>
      <c r="N559" s="5"/>
      <c r="S559" s="7"/>
      <c r="T559" s="7"/>
      <c r="U559" s="7"/>
      <c r="V559" s="7"/>
    </row>
    <row r="560" ht="15.75" customHeight="1">
      <c r="A560" s="5"/>
      <c r="B560" s="40"/>
      <c r="C560" s="40"/>
      <c r="D560" s="40"/>
      <c r="E560" s="5"/>
      <c r="F560" s="5"/>
      <c r="H560" s="5"/>
      <c r="K560" s="5"/>
      <c r="L560" s="5"/>
      <c r="M560" s="5"/>
      <c r="N560" s="5"/>
      <c r="S560" s="7"/>
      <c r="T560" s="7"/>
      <c r="U560" s="7"/>
      <c r="V560" s="7"/>
    </row>
    <row r="561" ht="15.75" customHeight="1">
      <c r="A561" s="5"/>
      <c r="B561" s="40"/>
      <c r="C561" s="40"/>
      <c r="D561" s="40"/>
      <c r="E561" s="5"/>
      <c r="F561" s="5"/>
      <c r="H561" s="5"/>
      <c r="K561" s="5"/>
      <c r="L561" s="5"/>
      <c r="M561" s="5"/>
      <c r="N561" s="5"/>
      <c r="S561" s="7"/>
      <c r="T561" s="7"/>
      <c r="U561" s="7"/>
      <c r="V561" s="7"/>
    </row>
    <row r="562" ht="15.75" customHeight="1">
      <c r="A562" s="5"/>
      <c r="B562" s="40"/>
      <c r="C562" s="40"/>
      <c r="D562" s="40"/>
      <c r="E562" s="5"/>
      <c r="F562" s="5"/>
      <c r="H562" s="5"/>
      <c r="K562" s="5"/>
      <c r="L562" s="5"/>
      <c r="M562" s="5"/>
      <c r="N562" s="5"/>
      <c r="S562" s="7"/>
      <c r="T562" s="7"/>
      <c r="U562" s="7"/>
      <c r="V562" s="7"/>
    </row>
    <row r="563" ht="15.75" customHeight="1">
      <c r="A563" s="5"/>
      <c r="B563" s="40"/>
      <c r="C563" s="40"/>
      <c r="D563" s="40"/>
      <c r="E563" s="5"/>
      <c r="F563" s="5"/>
      <c r="H563" s="5"/>
      <c r="K563" s="5"/>
      <c r="L563" s="5"/>
      <c r="M563" s="5"/>
      <c r="N563" s="5"/>
      <c r="S563" s="7"/>
      <c r="T563" s="7"/>
      <c r="U563" s="7"/>
      <c r="V563" s="7"/>
    </row>
    <row r="564" ht="15.75" customHeight="1">
      <c r="A564" s="5"/>
      <c r="B564" s="40"/>
      <c r="C564" s="40"/>
      <c r="D564" s="40"/>
      <c r="E564" s="5"/>
      <c r="F564" s="5"/>
      <c r="H564" s="5"/>
      <c r="K564" s="5"/>
      <c r="L564" s="5"/>
      <c r="M564" s="5"/>
      <c r="N564" s="5"/>
      <c r="S564" s="7"/>
      <c r="T564" s="7"/>
      <c r="U564" s="7"/>
      <c r="V564" s="7"/>
    </row>
    <row r="565" ht="15.75" customHeight="1">
      <c r="A565" s="5"/>
      <c r="B565" s="40"/>
      <c r="C565" s="40"/>
      <c r="D565" s="40"/>
      <c r="E565" s="5"/>
      <c r="F565" s="5"/>
      <c r="H565" s="5"/>
      <c r="K565" s="5"/>
      <c r="L565" s="5"/>
      <c r="M565" s="5"/>
      <c r="N565" s="5"/>
      <c r="S565" s="7"/>
      <c r="T565" s="7"/>
      <c r="U565" s="7"/>
      <c r="V565" s="7"/>
    </row>
    <row r="566" ht="15.75" customHeight="1">
      <c r="A566" s="5"/>
      <c r="B566" s="40"/>
      <c r="C566" s="40"/>
      <c r="D566" s="40"/>
      <c r="E566" s="5"/>
      <c r="F566" s="5"/>
      <c r="H566" s="5"/>
      <c r="K566" s="5"/>
      <c r="L566" s="5"/>
      <c r="M566" s="5"/>
      <c r="N566" s="5"/>
      <c r="S566" s="7"/>
      <c r="T566" s="7"/>
      <c r="U566" s="7"/>
      <c r="V566" s="7"/>
    </row>
    <row r="567" ht="15.75" customHeight="1">
      <c r="A567" s="5"/>
      <c r="B567" s="40"/>
      <c r="C567" s="40"/>
      <c r="D567" s="40"/>
      <c r="E567" s="5"/>
      <c r="F567" s="5"/>
      <c r="H567" s="5"/>
      <c r="K567" s="5"/>
      <c r="L567" s="5"/>
      <c r="M567" s="5"/>
      <c r="N567" s="5"/>
      <c r="S567" s="7"/>
      <c r="T567" s="7"/>
      <c r="U567" s="7"/>
      <c r="V567" s="7"/>
    </row>
    <row r="568" ht="15.75" customHeight="1">
      <c r="A568" s="5"/>
      <c r="B568" s="40"/>
      <c r="C568" s="40"/>
      <c r="D568" s="40"/>
      <c r="E568" s="5"/>
      <c r="F568" s="5"/>
      <c r="H568" s="5"/>
      <c r="K568" s="5"/>
      <c r="L568" s="5"/>
      <c r="M568" s="5"/>
      <c r="N568" s="5"/>
      <c r="S568" s="7"/>
      <c r="T568" s="7"/>
      <c r="U568" s="7"/>
      <c r="V568" s="7"/>
    </row>
    <row r="569" ht="15.75" customHeight="1">
      <c r="A569" s="5"/>
      <c r="B569" s="40"/>
      <c r="C569" s="40"/>
      <c r="D569" s="40"/>
      <c r="E569" s="5"/>
      <c r="F569" s="5"/>
      <c r="H569" s="5"/>
      <c r="K569" s="5"/>
      <c r="L569" s="5"/>
      <c r="M569" s="5"/>
      <c r="N569" s="5"/>
      <c r="S569" s="7"/>
      <c r="T569" s="7"/>
      <c r="U569" s="7"/>
      <c r="V569" s="7"/>
    </row>
    <row r="570" ht="15.75" customHeight="1">
      <c r="A570" s="5"/>
      <c r="B570" s="40"/>
      <c r="C570" s="40"/>
      <c r="D570" s="40"/>
      <c r="E570" s="5"/>
      <c r="F570" s="5"/>
      <c r="H570" s="5"/>
      <c r="K570" s="5"/>
      <c r="L570" s="5"/>
      <c r="M570" s="5"/>
      <c r="N570" s="5"/>
      <c r="S570" s="7"/>
      <c r="T570" s="7"/>
      <c r="U570" s="7"/>
      <c r="V570" s="7"/>
    </row>
    <row r="571" ht="15.75" customHeight="1">
      <c r="A571" s="5"/>
      <c r="B571" s="40"/>
      <c r="C571" s="40"/>
      <c r="D571" s="40"/>
      <c r="E571" s="5"/>
      <c r="F571" s="5"/>
      <c r="H571" s="5"/>
      <c r="K571" s="5"/>
      <c r="L571" s="5"/>
      <c r="M571" s="5"/>
      <c r="N571" s="5"/>
      <c r="S571" s="7"/>
      <c r="T571" s="7"/>
      <c r="U571" s="7"/>
      <c r="V571" s="7"/>
    </row>
    <row r="572" ht="15.75" customHeight="1">
      <c r="A572" s="5"/>
      <c r="B572" s="40"/>
      <c r="C572" s="40"/>
      <c r="D572" s="40"/>
      <c r="E572" s="5"/>
      <c r="F572" s="5"/>
      <c r="H572" s="5"/>
      <c r="K572" s="5"/>
      <c r="L572" s="5"/>
      <c r="M572" s="5"/>
      <c r="N572" s="5"/>
      <c r="S572" s="7"/>
      <c r="T572" s="7"/>
      <c r="U572" s="7"/>
      <c r="V572" s="7"/>
    </row>
    <row r="573" ht="15.75" customHeight="1">
      <c r="A573" s="5"/>
      <c r="B573" s="40"/>
      <c r="C573" s="40"/>
      <c r="D573" s="40"/>
      <c r="E573" s="5"/>
      <c r="F573" s="5"/>
      <c r="H573" s="5"/>
      <c r="K573" s="5"/>
      <c r="L573" s="5"/>
      <c r="M573" s="5"/>
      <c r="N573" s="5"/>
      <c r="S573" s="7"/>
      <c r="T573" s="7"/>
      <c r="U573" s="7"/>
      <c r="V573" s="7"/>
    </row>
    <row r="574" ht="15.75" customHeight="1">
      <c r="A574" s="5"/>
      <c r="B574" s="40"/>
      <c r="C574" s="40"/>
      <c r="D574" s="40"/>
      <c r="E574" s="5"/>
      <c r="F574" s="5"/>
      <c r="H574" s="5"/>
      <c r="K574" s="5"/>
      <c r="L574" s="5"/>
      <c r="M574" s="5"/>
      <c r="N574" s="5"/>
      <c r="S574" s="7"/>
      <c r="T574" s="7"/>
      <c r="U574" s="7"/>
      <c r="V574" s="7"/>
    </row>
    <row r="575" ht="15.75" customHeight="1">
      <c r="A575" s="5"/>
      <c r="B575" s="40"/>
      <c r="C575" s="40"/>
      <c r="D575" s="40"/>
      <c r="E575" s="5"/>
      <c r="F575" s="5"/>
      <c r="H575" s="5"/>
      <c r="K575" s="5"/>
      <c r="L575" s="5"/>
      <c r="M575" s="5"/>
      <c r="N575" s="5"/>
      <c r="S575" s="7"/>
      <c r="T575" s="7"/>
      <c r="U575" s="7"/>
      <c r="V575" s="7"/>
    </row>
    <row r="576" ht="15.75" customHeight="1">
      <c r="A576" s="5"/>
      <c r="B576" s="40"/>
      <c r="C576" s="40"/>
      <c r="D576" s="40"/>
      <c r="E576" s="5"/>
      <c r="F576" s="5"/>
      <c r="H576" s="5"/>
      <c r="K576" s="5"/>
      <c r="L576" s="5"/>
      <c r="M576" s="5"/>
      <c r="N576" s="5"/>
      <c r="S576" s="7"/>
      <c r="T576" s="7"/>
      <c r="U576" s="7"/>
      <c r="V576" s="7"/>
    </row>
    <row r="577" ht="15.75" customHeight="1">
      <c r="A577" s="5"/>
      <c r="B577" s="40"/>
      <c r="C577" s="40"/>
      <c r="D577" s="40"/>
      <c r="E577" s="5"/>
      <c r="F577" s="5"/>
      <c r="H577" s="5"/>
      <c r="K577" s="5"/>
      <c r="L577" s="5"/>
      <c r="M577" s="5"/>
      <c r="N577" s="5"/>
      <c r="S577" s="7"/>
      <c r="T577" s="7"/>
      <c r="U577" s="7"/>
      <c r="V577" s="7"/>
    </row>
    <row r="578" ht="15.75" customHeight="1">
      <c r="A578" s="5"/>
      <c r="B578" s="5"/>
      <c r="C578" s="5"/>
      <c r="D578" s="5"/>
      <c r="E578" s="5"/>
      <c r="F578" s="5"/>
      <c r="H578" s="5"/>
      <c r="K578" s="5"/>
      <c r="L578" s="5"/>
      <c r="M578" s="5"/>
      <c r="N578" s="5"/>
    </row>
    <row r="579" ht="15.75" customHeight="1">
      <c r="A579" s="5"/>
      <c r="B579" s="5"/>
      <c r="C579" s="5"/>
      <c r="D579" s="5"/>
      <c r="E579" s="5"/>
      <c r="F579" s="5"/>
      <c r="H579" s="5"/>
      <c r="K579" s="5"/>
      <c r="L579" s="5"/>
      <c r="M579" s="5"/>
      <c r="N579" s="5"/>
    </row>
    <row r="580" ht="15.75" customHeight="1">
      <c r="A580" s="5"/>
      <c r="B580" s="5"/>
      <c r="C580" s="5"/>
      <c r="D580" s="5"/>
      <c r="E580" s="5"/>
      <c r="F580" s="5"/>
      <c r="H580" s="5"/>
      <c r="K580" s="5"/>
      <c r="L580" s="5"/>
      <c r="M580" s="5"/>
      <c r="N580" s="5"/>
    </row>
    <row r="581" ht="15.75" customHeight="1">
      <c r="A581" s="5"/>
      <c r="B581" s="5"/>
      <c r="C581" s="5"/>
      <c r="D581" s="5"/>
      <c r="E581" s="5"/>
      <c r="F581" s="5"/>
      <c r="H581" s="5"/>
      <c r="K581" s="5"/>
      <c r="L581" s="5"/>
      <c r="M581" s="5"/>
      <c r="N581" s="5"/>
    </row>
    <row r="582" ht="15.75" customHeight="1">
      <c r="A582" s="5"/>
      <c r="B582" s="5"/>
      <c r="C582" s="5"/>
      <c r="D582" s="5"/>
      <c r="E582" s="5"/>
      <c r="F582" s="5"/>
      <c r="H582" s="5"/>
      <c r="K582" s="5"/>
      <c r="L582" s="5"/>
      <c r="M582" s="5"/>
      <c r="N582" s="5"/>
    </row>
    <row r="583" ht="15.75" customHeight="1">
      <c r="A583" s="5"/>
      <c r="B583" s="5"/>
      <c r="C583" s="5"/>
      <c r="D583" s="5"/>
      <c r="E583" s="5"/>
      <c r="F583" s="5"/>
      <c r="H583" s="5"/>
      <c r="K583" s="5"/>
      <c r="L583" s="5"/>
      <c r="M583" s="5"/>
      <c r="N583" s="5"/>
    </row>
    <row r="584" ht="15.75" customHeight="1">
      <c r="A584" s="5"/>
      <c r="B584" s="5"/>
      <c r="C584" s="5"/>
      <c r="D584" s="5"/>
      <c r="E584" s="5"/>
      <c r="F584" s="5"/>
      <c r="H584" s="5"/>
      <c r="K584" s="5"/>
      <c r="L584" s="5"/>
      <c r="M584" s="5"/>
      <c r="N584" s="5"/>
    </row>
    <row r="585" ht="15.75" customHeight="1">
      <c r="A585" s="5"/>
      <c r="B585" s="5"/>
      <c r="C585" s="5"/>
      <c r="D585" s="5"/>
      <c r="E585" s="5"/>
      <c r="F585" s="5"/>
      <c r="H585" s="5"/>
      <c r="K585" s="5"/>
      <c r="L585" s="5"/>
      <c r="M585" s="5"/>
      <c r="N585" s="5"/>
    </row>
    <row r="586" ht="15.75" customHeight="1">
      <c r="A586" s="5"/>
      <c r="B586" s="5"/>
      <c r="C586" s="5"/>
      <c r="D586" s="5"/>
      <c r="E586" s="5"/>
      <c r="F586" s="5"/>
      <c r="H586" s="5"/>
      <c r="K586" s="5"/>
      <c r="L586" s="5"/>
      <c r="M586" s="5"/>
      <c r="N586" s="5"/>
    </row>
    <row r="587" ht="15.75" customHeight="1">
      <c r="A587" s="5"/>
      <c r="B587" s="5"/>
      <c r="C587" s="5"/>
      <c r="D587" s="5"/>
      <c r="E587" s="5"/>
      <c r="F587" s="5"/>
      <c r="H587" s="5"/>
      <c r="K587" s="5"/>
      <c r="L587" s="5"/>
      <c r="M587" s="5"/>
      <c r="N587" s="5"/>
    </row>
    <row r="588" ht="15.75" customHeight="1">
      <c r="A588" s="5"/>
      <c r="B588" s="5"/>
      <c r="C588" s="5"/>
      <c r="D588" s="5"/>
      <c r="E588" s="5"/>
      <c r="F588" s="5"/>
      <c r="H588" s="5"/>
      <c r="K588" s="5"/>
      <c r="L588" s="5"/>
      <c r="M588" s="5"/>
      <c r="N588" s="5"/>
    </row>
    <row r="589" ht="15.75" customHeight="1">
      <c r="A589" s="5"/>
      <c r="B589" s="5"/>
      <c r="C589" s="5"/>
      <c r="D589" s="5"/>
      <c r="E589" s="5"/>
      <c r="F589" s="5"/>
      <c r="H589" s="5"/>
      <c r="K589" s="5"/>
      <c r="L589" s="5"/>
      <c r="M589" s="5"/>
      <c r="N589" s="5"/>
    </row>
    <row r="590" ht="15.75" customHeight="1">
      <c r="A590" s="5"/>
      <c r="B590" s="5"/>
      <c r="C590" s="5"/>
      <c r="D590" s="5"/>
      <c r="E590" s="5"/>
      <c r="F590" s="5"/>
      <c r="H590" s="5"/>
      <c r="K590" s="5"/>
      <c r="L590" s="5"/>
      <c r="M590" s="5"/>
      <c r="N590" s="5"/>
    </row>
    <row r="591" ht="15.75" customHeight="1">
      <c r="A591" s="5"/>
      <c r="B591" s="5"/>
      <c r="C591" s="5"/>
      <c r="D591" s="5"/>
      <c r="E591" s="5"/>
      <c r="F591" s="5"/>
      <c r="H591" s="5"/>
      <c r="K591" s="5"/>
      <c r="L591" s="5"/>
      <c r="M591" s="5"/>
      <c r="N591" s="5"/>
    </row>
    <row r="592" ht="15.75" customHeight="1">
      <c r="A592" s="5"/>
      <c r="B592" s="5"/>
      <c r="C592" s="5"/>
      <c r="D592" s="5"/>
      <c r="E592" s="5"/>
      <c r="F592" s="5"/>
      <c r="H592" s="5"/>
      <c r="K592" s="5"/>
      <c r="L592" s="5"/>
      <c r="M592" s="5"/>
      <c r="N592" s="5"/>
    </row>
    <row r="593" ht="15.75" customHeight="1">
      <c r="A593" s="5"/>
      <c r="B593" s="5"/>
      <c r="C593" s="5"/>
      <c r="D593" s="5"/>
      <c r="E593" s="5"/>
      <c r="F593" s="5"/>
      <c r="H593" s="5"/>
      <c r="K593" s="5"/>
      <c r="L593" s="5"/>
      <c r="M593" s="5"/>
      <c r="N593" s="5"/>
    </row>
    <row r="594" ht="15.75" customHeight="1">
      <c r="A594" s="5"/>
      <c r="B594" s="5"/>
      <c r="C594" s="5"/>
      <c r="D594" s="5"/>
      <c r="E594" s="5"/>
      <c r="F594" s="5"/>
      <c r="H594" s="5"/>
      <c r="K594" s="5"/>
      <c r="L594" s="5"/>
      <c r="M594" s="5"/>
      <c r="N594" s="5"/>
    </row>
    <row r="595" ht="15.75" customHeight="1">
      <c r="A595" s="5"/>
      <c r="B595" s="5"/>
      <c r="C595" s="5"/>
      <c r="D595" s="5"/>
      <c r="E595" s="5"/>
      <c r="F595" s="5"/>
      <c r="H595" s="5"/>
      <c r="K595" s="5"/>
      <c r="L595" s="5"/>
      <c r="M595" s="5"/>
      <c r="N595" s="5"/>
    </row>
    <row r="596" ht="15.75" customHeight="1">
      <c r="A596" s="5"/>
      <c r="B596" s="5"/>
      <c r="C596" s="5"/>
      <c r="D596" s="5"/>
      <c r="E596" s="5"/>
      <c r="F596" s="5"/>
      <c r="H596" s="5"/>
      <c r="K596" s="5"/>
      <c r="L596" s="5"/>
      <c r="M596" s="5"/>
      <c r="N596" s="5"/>
    </row>
    <row r="597" ht="15.75" customHeight="1">
      <c r="A597" s="5"/>
      <c r="B597" s="5"/>
      <c r="C597" s="5"/>
      <c r="D597" s="5"/>
      <c r="E597" s="5"/>
      <c r="F597" s="5"/>
      <c r="H597" s="5"/>
      <c r="K597" s="5"/>
      <c r="L597" s="5"/>
      <c r="M597" s="5"/>
      <c r="N597" s="5"/>
    </row>
    <row r="598" ht="15.75" customHeight="1">
      <c r="A598" s="5"/>
      <c r="B598" s="5"/>
      <c r="C598" s="5"/>
      <c r="D598" s="5"/>
      <c r="E598" s="5"/>
      <c r="F598" s="5"/>
      <c r="H598" s="5"/>
      <c r="K598" s="5"/>
      <c r="L598" s="5"/>
      <c r="M598" s="5"/>
      <c r="N598" s="5"/>
    </row>
    <row r="599" ht="15.75" customHeight="1">
      <c r="A599" s="5"/>
      <c r="B599" s="5"/>
      <c r="C599" s="5"/>
      <c r="D599" s="5"/>
      <c r="E599" s="5"/>
      <c r="F599" s="5"/>
      <c r="H599" s="5"/>
      <c r="K599" s="5"/>
      <c r="L599" s="5"/>
      <c r="M599" s="5"/>
      <c r="N599" s="5"/>
    </row>
    <row r="600" ht="15.75" customHeight="1">
      <c r="A600" s="5"/>
      <c r="B600" s="5"/>
      <c r="C600" s="5"/>
      <c r="D600" s="5"/>
      <c r="E600" s="5"/>
      <c r="F600" s="5"/>
      <c r="H600" s="5"/>
      <c r="K600" s="5"/>
      <c r="L600" s="5"/>
      <c r="M600" s="5"/>
      <c r="N600" s="5"/>
    </row>
    <row r="601" ht="15.75" customHeight="1">
      <c r="A601" s="5"/>
      <c r="B601" s="5"/>
      <c r="C601" s="5"/>
      <c r="D601" s="5"/>
      <c r="E601" s="5"/>
      <c r="F601" s="5"/>
      <c r="H601" s="5"/>
      <c r="K601" s="5"/>
      <c r="L601" s="5"/>
      <c r="M601" s="5"/>
      <c r="N601" s="5"/>
    </row>
    <row r="602" ht="15.75" customHeight="1">
      <c r="A602" s="5"/>
      <c r="B602" s="5"/>
      <c r="C602" s="5"/>
      <c r="D602" s="5"/>
      <c r="E602" s="5"/>
      <c r="F602" s="5"/>
      <c r="H602" s="5"/>
      <c r="K602" s="5"/>
      <c r="L602" s="5"/>
      <c r="M602" s="5"/>
      <c r="N602" s="5"/>
    </row>
    <row r="603" ht="15.75" customHeight="1">
      <c r="A603" s="5"/>
      <c r="B603" s="5"/>
      <c r="C603" s="5"/>
      <c r="D603" s="5"/>
      <c r="E603" s="5"/>
      <c r="F603" s="5"/>
      <c r="H603" s="5"/>
      <c r="K603" s="5"/>
      <c r="L603" s="5"/>
      <c r="M603" s="5"/>
      <c r="N603" s="5"/>
    </row>
    <row r="604" ht="15.75" customHeight="1">
      <c r="A604" s="5"/>
      <c r="B604" s="5"/>
      <c r="C604" s="5"/>
      <c r="D604" s="5"/>
      <c r="E604" s="5"/>
      <c r="F604" s="5"/>
      <c r="H604" s="5"/>
      <c r="K604" s="5"/>
      <c r="L604" s="5"/>
      <c r="M604" s="5"/>
      <c r="N604" s="5"/>
    </row>
    <row r="605" ht="15.75" customHeight="1">
      <c r="A605" s="5"/>
      <c r="B605" s="5"/>
      <c r="C605" s="5"/>
      <c r="D605" s="5"/>
      <c r="E605" s="5"/>
      <c r="F605" s="5"/>
      <c r="H605" s="5"/>
      <c r="K605" s="5"/>
      <c r="L605" s="5"/>
      <c r="M605" s="5"/>
      <c r="N605" s="5"/>
    </row>
    <row r="606" ht="15.75" customHeight="1">
      <c r="A606" s="5"/>
      <c r="B606" s="5"/>
      <c r="C606" s="5"/>
      <c r="D606" s="5"/>
      <c r="E606" s="5"/>
      <c r="F606" s="5"/>
      <c r="H606" s="5"/>
      <c r="K606" s="5"/>
      <c r="L606" s="5"/>
      <c r="M606" s="5"/>
      <c r="N606" s="5"/>
    </row>
    <row r="607" ht="15.75" customHeight="1">
      <c r="A607" s="5"/>
      <c r="B607" s="5"/>
      <c r="C607" s="5"/>
      <c r="D607" s="5"/>
      <c r="E607" s="5"/>
      <c r="F607" s="5"/>
      <c r="H607" s="5"/>
      <c r="K607" s="5"/>
      <c r="L607" s="5"/>
      <c r="M607" s="5"/>
      <c r="N607" s="5"/>
    </row>
    <row r="608" ht="15.75" customHeight="1">
      <c r="A608" s="5"/>
      <c r="B608" s="5"/>
      <c r="C608" s="5"/>
      <c r="D608" s="5"/>
      <c r="E608" s="5"/>
      <c r="F608" s="5"/>
      <c r="H608" s="5"/>
      <c r="K608" s="5"/>
      <c r="L608" s="5"/>
      <c r="M608" s="5"/>
      <c r="N608" s="5"/>
    </row>
    <row r="609" ht="15.75" customHeight="1">
      <c r="A609" s="5"/>
      <c r="B609" s="5"/>
      <c r="C609" s="5"/>
      <c r="D609" s="5"/>
      <c r="E609" s="5"/>
      <c r="F609" s="5"/>
      <c r="H609" s="5"/>
      <c r="K609" s="5"/>
      <c r="L609" s="5"/>
      <c r="M609" s="5"/>
      <c r="N609" s="5"/>
    </row>
    <row r="610" ht="15.75" customHeight="1">
      <c r="A610" s="5"/>
      <c r="B610" s="5"/>
      <c r="C610" s="5"/>
      <c r="D610" s="5"/>
      <c r="E610" s="5"/>
      <c r="F610" s="5"/>
      <c r="H610" s="5"/>
      <c r="K610" s="5"/>
      <c r="L610" s="5"/>
      <c r="M610" s="5"/>
      <c r="N610" s="5"/>
    </row>
    <row r="611" ht="15.75" customHeight="1">
      <c r="A611" s="5"/>
      <c r="B611" s="5"/>
      <c r="C611" s="5"/>
      <c r="D611" s="5"/>
      <c r="E611" s="5"/>
      <c r="F611" s="5"/>
      <c r="H611" s="5"/>
      <c r="K611" s="5"/>
      <c r="L611" s="5"/>
      <c r="M611" s="5"/>
      <c r="N611" s="5"/>
    </row>
    <row r="612" ht="15.75" customHeight="1">
      <c r="A612" s="5"/>
      <c r="B612" s="5"/>
      <c r="C612" s="5"/>
      <c r="D612" s="5"/>
      <c r="E612" s="5"/>
      <c r="F612" s="5"/>
      <c r="H612" s="5"/>
      <c r="K612" s="5"/>
      <c r="L612" s="5"/>
      <c r="M612" s="5"/>
      <c r="N612" s="5"/>
    </row>
    <row r="613" ht="15.75" customHeight="1">
      <c r="A613" s="5"/>
      <c r="B613" s="5"/>
      <c r="C613" s="5"/>
      <c r="D613" s="5"/>
      <c r="E613" s="5"/>
      <c r="F613" s="5"/>
      <c r="H613" s="5"/>
      <c r="K613" s="5"/>
      <c r="L613" s="5"/>
      <c r="M613" s="5"/>
      <c r="N613" s="5"/>
    </row>
    <row r="614" ht="15.75" customHeight="1">
      <c r="A614" s="5"/>
      <c r="B614" s="5"/>
      <c r="C614" s="5"/>
      <c r="D614" s="5"/>
      <c r="E614" s="5"/>
      <c r="F614" s="5"/>
      <c r="H614" s="5"/>
      <c r="K614" s="5"/>
      <c r="L614" s="5"/>
      <c r="M614" s="5"/>
      <c r="N614" s="5"/>
    </row>
    <row r="615" ht="15.75" customHeight="1">
      <c r="A615" s="5"/>
      <c r="B615" s="5"/>
      <c r="C615" s="5"/>
      <c r="D615" s="5"/>
      <c r="E615" s="5"/>
      <c r="F615" s="5"/>
      <c r="H615" s="5"/>
      <c r="K615" s="5"/>
      <c r="L615" s="5"/>
      <c r="M615" s="5"/>
      <c r="N615" s="5"/>
    </row>
    <row r="616" ht="15.75" customHeight="1">
      <c r="A616" s="5"/>
      <c r="B616" s="5"/>
      <c r="C616" s="5"/>
      <c r="D616" s="5"/>
      <c r="E616" s="5"/>
      <c r="F616" s="5"/>
      <c r="H616" s="5"/>
      <c r="K616" s="5"/>
      <c r="L616" s="5"/>
      <c r="M616" s="5"/>
      <c r="N616" s="5"/>
    </row>
    <row r="617" ht="15.75" customHeight="1">
      <c r="A617" s="5"/>
      <c r="B617" s="5"/>
      <c r="C617" s="5"/>
      <c r="D617" s="5"/>
      <c r="E617" s="5"/>
      <c r="F617" s="5"/>
      <c r="H617" s="5"/>
      <c r="K617" s="5"/>
      <c r="L617" s="5"/>
      <c r="M617" s="5"/>
      <c r="N617" s="5"/>
    </row>
    <row r="618" ht="15.75" customHeight="1">
      <c r="A618" s="5"/>
      <c r="B618" s="5"/>
      <c r="C618" s="5"/>
      <c r="D618" s="5"/>
      <c r="E618" s="5"/>
      <c r="F618" s="5"/>
      <c r="H618" s="5"/>
      <c r="K618" s="5"/>
      <c r="L618" s="5"/>
      <c r="M618" s="5"/>
      <c r="N618" s="5"/>
    </row>
    <row r="619" ht="15.75" customHeight="1">
      <c r="A619" s="5"/>
      <c r="B619" s="5"/>
      <c r="C619" s="5"/>
      <c r="D619" s="5"/>
      <c r="E619" s="5"/>
      <c r="F619" s="5"/>
      <c r="H619" s="5"/>
      <c r="K619" s="5"/>
      <c r="L619" s="5"/>
      <c r="M619" s="5"/>
      <c r="N619" s="5"/>
    </row>
    <row r="620" ht="15.75" customHeight="1">
      <c r="A620" s="5"/>
      <c r="B620" s="5"/>
      <c r="C620" s="5"/>
      <c r="D620" s="5"/>
      <c r="E620" s="5"/>
      <c r="F620" s="5"/>
      <c r="H620" s="5"/>
      <c r="K620" s="5"/>
      <c r="L620" s="5"/>
      <c r="M620" s="5"/>
      <c r="N620" s="5"/>
    </row>
    <row r="621" ht="15.75" customHeight="1">
      <c r="A621" s="5"/>
      <c r="B621" s="5"/>
      <c r="C621" s="5"/>
      <c r="D621" s="5"/>
      <c r="E621" s="5"/>
      <c r="F621" s="5"/>
      <c r="H621" s="5"/>
      <c r="K621" s="5"/>
      <c r="L621" s="5"/>
      <c r="M621" s="5"/>
      <c r="N621" s="5"/>
    </row>
    <row r="622" ht="15.75" customHeight="1">
      <c r="A622" s="5"/>
      <c r="B622" s="5"/>
      <c r="C622" s="5"/>
      <c r="D622" s="5"/>
      <c r="E622" s="5"/>
      <c r="F622" s="5"/>
      <c r="H622" s="5"/>
      <c r="K622" s="5"/>
      <c r="L622" s="5"/>
      <c r="M622" s="5"/>
      <c r="N622" s="5"/>
    </row>
    <row r="623" ht="15.75" customHeight="1">
      <c r="A623" s="5"/>
      <c r="B623" s="5"/>
      <c r="C623" s="5"/>
      <c r="D623" s="5"/>
      <c r="E623" s="5"/>
      <c r="F623" s="5"/>
      <c r="H623" s="5"/>
      <c r="K623" s="5"/>
      <c r="L623" s="5"/>
      <c r="M623" s="5"/>
      <c r="N623" s="5"/>
    </row>
    <row r="624" ht="15.75" customHeight="1">
      <c r="A624" s="5"/>
      <c r="B624" s="5"/>
      <c r="C624" s="5"/>
      <c r="D624" s="5"/>
      <c r="E624" s="5"/>
      <c r="F624" s="5"/>
      <c r="H624" s="5"/>
      <c r="K624" s="5"/>
      <c r="L624" s="5"/>
      <c r="M624" s="5"/>
      <c r="N624" s="5"/>
    </row>
    <row r="625" ht="15.75" customHeight="1">
      <c r="A625" s="5"/>
      <c r="B625" s="5"/>
      <c r="C625" s="5"/>
      <c r="D625" s="5"/>
      <c r="E625" s="5"/>
      <c r="F625" s="5"/>
      <c r="H625" s="5"/>
      <c r="K625" s="5"/>
      <c r="L625" s="5"/>
      <c r="M625" s="5"/>
      <c r="N625" s="5"/>
    </row>
    <row r="626" ht="15.75" customHeight="1">
      <c r="A626" s="5"/>
      <c r="B626" s="5"/>
      <c r="C626" s="5"/>
      <c r="D626" s="5"/>
      <c r="E626" s="5"/>
      <c r="F626" s="5"/>
      <c r="H626" s="5"/>
      <c r="K626" s="5"/>
      <c r="L626" s="5"/>
      <c r="M626" s="5"/>
      <c r="N626" s="5"/>
    </row>
    <row r="627" ht="15.75" customHeight="1">
      <c r="A627" s="5"/>
      <c r="B627" s="5"/>
      <c r="C627" s="5"/>
      <c r="D627" s="5"/>
      <c r="E627" s="5"/>
      <c r="F627" s="5"/>
      <c r="H627" s="5"/>
      <c r="K627" s="5"/>
      <c r="L627" s="5"/>
      <c r="M627" s="5"/>
      <c r="N627" s="5"/>
    </row>
    <row r="628" ht="15.75" customHeight="1">
      <c r="A628" s="5"/>
      <c r="B628" s="5"/>
      <c r="C628" s="5"/>
      <c r="D628" s="5"/>
      <c r="E628" s="5"/>
      <c r="F628" s="5"/>
      <c r="H628" s="5"/>
      <c r="K628" s="5"/>
      <c r="L628" s="5"/>
      <c r="M628" s="5"/>
      <c r="N628" s="5"/>
    </row>
    <row r="629" ht="15.75" customHeight="1">
      <c r="A629" s="5"/>
      <c r="B629" s="5"/>
      <c r="C629" s="5"/>
      <c r="D629" s="5"/>
      <c r="E629" s="5"/>
      <c r="F629" s="5"/>
      <c r="H629" s="5"/>
      <c r="K629" s="5"/>
      <c r="L629" s="5"/>
      <c r="M629" s="5"/>
      <c r="N629" s="5"/>
    </row>
    <row r="630" ht="15.75" customHeight="1">
      <c r="A630" s="5"/>
      <c r="B630" s="5"/>
      <c r="C630" s="5"/>
      <c r="D630" s="5"/>
      <c r="E630" s="5"/>
      <c r="F630" s="5"/>
      <c r="H630" s="5"/>
      <c r="K630" s="5"/>
      <c r="L630" s="5"/>
      <c r="M630" s="5"/>
      <c r="N630" s="5"/>
    </row>
    <row r="631" ht="15.75" customHeight="1">
      <c r="A631" s="5"/>
      <c r="B631" s="5"/>
      <c r="C631" s="5"/>
      <c r="D631" s="5"/>
      <c r="E631" s="5"/>
      <c r="F631" s="5"/>
      <c r="H631" s="5"/>
      <c r="K631" s="5"/>
      <c r="L631" s="5"/>
      <c r="M631" s="5"/>
      <c r="N631" s="5"/>
    </row>
    <row r="632" ht="15.75" customHeight="1">
      <c r="A632" s="5"/>
      <c r="B632" s="5"/>
      <c r="C632" s="5"/>
      <c r="D632" s="5"/>
      <c r="E632" s="5"/>
      <c r="F632" s="5"/>
      <c r="H632" s="5"/>
      <c r="K632" s="5"/>
      <c r="L632" s="5"/>
      <c r="M632" s="5"/>
      <c r="N632" s="5"/>
    </row>
    <row r="633" ht="15.75" customHeight="1">
      <c r="A633" s="5"/>
      <c r="B633" s="5"/>
      <c r="C633" s="5"/>
      <c r="D633" s="5"/>
      <c r="E633" s="5"/>
      <c r="F633" s="5"/>
      <c r="H633" s="5"/>
      <c r="K633" s="5"/>
      <c r="L633" s="5"/>
      <c r="M633" s="5"/>
      <c r="N633" s="5"/>
    </row>
    <row r="634" ht="15.75" customHeight="1">
      <c r="A634" s="5"/>
      <c r="B634" s="5"/>
      <c r="C634" s="5"/>
      <c r="D634" s="5"/>
      <c r="E634" s="5"/>
      <c r="F634" s="5"/>
      <c r="H634" s="5"/>
      <c r="K634" s="5"/>
      <c r="L634" s="5"/>
      <c r="M634" s="5"/>
      <c r="N634" s="5"/>
    </row>
    <row r="635" ht="15.75" customHeight="1">
      <c r="A635" s="5"/>
      <c r="B635" s="5"/>
      <c r="C635" s="5"/>
      <c r="D635" s="5"/>
      <c r="E635" s="5"/>
      <c r="F635" s="5"/>
      <c r="H635" s="5"/>
      <c r="K635" s="5"/>
      <c r="L635" s="5"/>
      <c r="M635" s="5"/>
      <c r="N635" s="5"/>
    </row>
    <row r="636" ht="15.75" customHeight="1">
      <c r="A636" s="5"/>
      <c r="B636" s="5"/>
      <c r="C636" s="5"/>
      <c r="D636" s="5"/>
      <c r="E636" s="5"/>
      <c r="F636" s="5"/>
      <c r="H636" s="5"/>
      <c r="K636" s="5"/>
      <c r="L636" s="5"/>
      <c r="M636" s="5"/>
      <c r="N636" s="5"/>
    </row>
    <row r="637" ht="15.75" customHeight="1">
      <c r="A637" s="5"/>
      <c r="B637" s="5"/>
      <c r="C637" s="5"/>
      <c r="D637" s="5"/>
      <c r="E637" s="5"/>
      <c r="F637" s="5"/>
      <c r="H637" s="5"/>
      <c r="K637" s="5"/>
      <c r="L637" s="5"/>
      <c r="M637" s="5"/>
      <c r="N637" s="5"/>
    </row>
    <row r="638" ht="15.75" customHeight="1">
      <c r="A638" s="5"/>
      <c r="B638" s="5"/>
      <c r="C638" s="5"/>
      <c r="D638" s="5"/>
      <c r="E638" s="5"/>
      <c r="F638" s="5"/>
      <c r="H638" s="5"/>
      <c r="K638" s="5"/>
      <c r="L638" s="5"/>
      <c r="M638" s="5"/>
      <c r="N638" s="5"/>
    </row>
    <row r="639" ht="15.75" customHeight="1">
      <c r="A639" s="5"/>
      <c r="B639" s="5"/>
      <c r="C639" s="5"/>
      <c r="D639" s="5"/>
      <c r="E639" s="5"/>
      <c r="F639" s="5"/>
      <c r="H639" s="5"/>
      <c r="K639" s="5"/>
      <c r="L639" s="5"/>
      <c r="M639" s="5"/>
      <c r="N639" s="5"/>
    </row>
    <row r="640" ht="15.75" customHeight="1">
      <c r="A640" s="5"/>
      <c r="B640" s="5"/>
      <c r="C640" s="5"/>
      <c r="D640" s="5"/>
      <c r="E640" s="5"/>
      <c r="F640" s="5"/>
      <c r="H640" s="5"/>
      <c r="K640" s="5"/>
      <c r="L640" s="5"/>
      <c r="M640" s="5"/>
      <c r="N640" s="5"/>
    </row>
    <row r="641" ht="15.75" customHeight="1">
      <c r="A641" s="5"/>
      <c r="B641" s="5"/>
      <c r="C641" s="5"/>
      <c r="D641" s="5"/>
      <c r="E641" s="5"/>
      <c r="F641" s="5"/>
      <c r="H641" s="5"/>
      <c r="K641" s="5"/>
      <c r="L641" s="5"/>
      <c r="M641" s="5"/>
      <c r="N641" s="5"/>
    </row>
    <row r="642" ht="15.75" customHeight="1">
      <c r="A642" s="5"/>
      <c r="B642" s="5"/>
      <c r="C642" s="5"/>
      <c r="D642" s="5"/>
      <c r="E642" s="5"/>
      <c r="F642" s="5"/>
      <c r="H642" s="5"/>
      <c r="K642" s="5"/>
      <c r="L642" s="5"/>
      <c r="M642" s="5"/>
      <c r="N642" s="5"/>
    </row>
    <row r="643" ht="15.75" customHeight="1">
      <c r="A643" s="5"/>
      <c r="B643" s="5"/>
      <c r="C643" s="5"/>
      <c r="D643" s="5"/>
      <c r="E643" s="5"/>
      <c r="F643" s="5"/>
      <c r="H643" s="5"/>
      <c r="K643" s="5"/>
      <c r="L643" s="5"/>
      <c r="M643" s="5"/>
      <c r="N643" s="5"/>
    </row>
    <row r="644" ht="15.75" customHeight="1">
      <c r="A644" s="5"/>
      <c r="B644" s="5"/>
      <c r="C644" s="5"/>
      <c r="D644" s="5"/>
      <c r="E644" s="5"/>
      <c r="F644" s="5"/>
      <c r="H644" s="5"/>
      <c r="K644" s="5"/>
      <c r="L644" s="5"/>
      <c r="M644" s="5"/>
      <c r="N644" s="5"/>
    </row>
    <row r="645" ht="15.75" customHeight="1">
      <c r="A645" s="5"/>
      <c r="B645" s="5"/>
      <c r="C645" s="5"/>
      <c r="D645" s="5"/>
      <c r="E645" s="5"/>
      <c r="F645" s="5"/>
      <c r="H645" s="5"/>
      <c r="K645" s="5"/>
      <c r="L645" s="5"/>
      <c r="M645" s="5"/>
      <c r="N645" s="5"/>
    </row>
    <row r="646" ht="15.75" customHeight="1">
      <c r="A646" s="5"/>
      <c r="B646" s="5"/>
      <c r="C646" s="5"/>
      <c r="D646" s="5"/>
      <c r="E646" s="5"/>
      <c r="F646" s="5"/>
      <c r="H646" s="5"/>
      <c r="K646" s="5"/>
      <c r="L646" s="5"/>
      <c r="M646" s="5"/>
      <c r="N646" s="5"/>
    </row>
    <row r="647" ht="15.75" customHeight="1">
      <c r="A647" s="5"/>
      <c r="B647" s="5"/>
      <c r="C647" s="5"/>
      <c r="D647" s="5"/>
      <c r="E647" s="5"/>
      <c r="F647" s="5"/>
      <c r="H647" s="5"/>
      <c r="K647" s="5"/>
      <c r="L647" s="5"/>
      <c r="M647" s="5"/>
      <c r="N647" s="5"/>
    </row>
    <row r="648" ht="15.75" customHeight="1">
      <c r="A648" s="5"/>
      <c r="B648" s="5"/>
      <c r="C648" s="5"/>
      <c r="D648" s="5"/>
      <c r="E648" s="5"/>
      <c r="F648" s="5"/>
      <c r="H648" s="5"/>
      <c r="K648" s="5"/>
      <c r="L648" s="5"/>
      <c r="M648" s="5"/>
      <c r="N648" s="5"/>
    </row>
    <row r="649" ht="15.75" customHeight="1">
      <c r="A649" s="5"/>
      <c r="B649" s="5"/>
      <c r="C649" s="5"/>
      <c r="D649" s="5"/>
      <c r="E649" s="5"/>
      <c r="F649" s="5"/>
      <c r="H649" s="5"/>
      <c r="K649" s="5"/>
      <c r="L649" s="5"/>
      <c r="M649" s="5"/>
      <c r="N649" s="5"/>
    </row>
    <row r="650" ht="15.75" customHeight="1">
      <c r="A650" s="5"/>
      <c r="B650" s="5"/>
      <c r="C650" s="5"/>
      <c r="D650" s="5"/>
      <c r="E650" s="5"/>
      <c r="F650" s="5"/>
      <c r="H650" s="5"/>
      <c r="K650" s="5"/>
      <c r="L650" s="5"/>
      <c r="M650" s="5"/>
      <c r="N650" s="5"/>
    </row>
    <row r="651" ht="15.75" customHeight="1">
      <c r="A651" s="5"/>
      <c r="B651" s="5"/>
      <c r="C651" s="5"/>
      <c r="D651" s="5"/>
      <c r="E651" s="5"/>
      <c r="F651" s="5"/>
      <c r="H651" s="5"/>
      <c r="K651" s="5"/>
      <c r="L651" s="5"/>
      <c r="M651" s="5"/>
      <c r="N651" s="5"/>
    </row>
    <row r="652" ht="15.75" customHeight="1">
      <c r="A652" s="5"/>
      <c r="B652" s="5"/>
      <c r="C652" s="5"/>
      <c r="D652" s="5"/>
      <c r="E652" s="5"/>
      <c r="F652" s="5"/>
      <c r="H652" s="5"/>
      <c r="K652" s="5"/>
      <c r="L652" s="5"/>
      <c r="M652" s="5"/>
      <c r="N652" s="5"/>
    </row>
    <row r="653" ht="15.75" customHeight="1">
      <c r="A653" s="5"/>
      <c r="B653" s="5"/>
      <c r="C653" s="5"/>
      <c r="D653" s="5"/>
      <c r="E653" s="5"/>
      <c r="F653" s="5"/>
      <c r="H653" s="5"/>
      <c r="K653" s="5"/>
      <c r="L653" s="5"/>
      <c r="M653" s="5"/>
      <c r="N653" s="5"/>
    </row>
    <row r="654" ht="15.75" customHeight="1">
      <c r="A654" s="5"/>
      <c r="B654" s="5"/>
      <c r="C654" s="5"/>
      <c r="D654" s="5"/>
      <c r="E654" s="5"/>
      <c r="F654" s="5"/>
      <c r="H654" s="5"/>
      <c r="K654" s="5"/>
      <c r="L654" s="5"/>
      <c r="M654" s="5"/>
      <c r="N654" s="5"/>
    </row>
    <row r="655" ht="15.75" customHeight="1">
      <c r="A655" s="5"/>
      <c r="B655" s="5"/>
      <c r="C655" s="5"/>
      <c r="D655" s="5"/>
      <c r="E655" s="5"/>
      <c r="F655" s="5"/>
      <c r="H655" s="5"/>
      <c r="K655" s="5"/>
      <c r="L655" s="5"/>
      <c r="M655" s="5"/>
      <c r="N655" s="5"/>
    </row>
    <row r="656" ht="15.75" customHeight="1">
      <c r="A656" s="5"/>
      <c r="B656" s="5"/>
      <c r="C656" s="5"/>
      <c r="D656" s="5"/>
      <c r="E656" s="5"/>
      <c r="F656" s="5"/>
      <c r="H656" s="5"/>
      <c r="K656" s="5"/>
      <c r="L656" s="5"/>
      <c r="M656" s="5"/>
      <c r="N656" s="5"/>
    </row>
    <row r="657" ht="15.75" customHeight="1">
      <c r="A657" s="5"/>
      <c r="B657" s="5"/>
      <c r="C657" s="5"/>
      <c r="D657" s="5"/>
      <c r="E657" s="5"/>
      <c r="F657" s="5"/>
      <c r="H657" s="5"/>
      <c r="K657" s="5"/>
      <c r="L657" s="5"/>
      <c r="M657" s="5"/>
      <c r="N657" s="5"/>
    </row>
    <row r="658" ht="15.75" customHeight="1">
      <c r="A658" s="5"/>
      <c r="B658" s="5"/>
      <c r="C658" s="5"/>
      <c r="D658" s="5"/>
      <c r="E658" s="5"/>
      <c r="F658" s="5"/>
      <c r="H658" s="5"/>
      <c r="K658" s="5"/>
      <c r="L658" s="5"/>
      <c r="M658" s="5"/>
      <c r="N658" s="5"/>
    </row>
    <row r="659" ht="15.75" customHeight="1">
      <c r="A659" s="5"/>
      <c r="B659" s="5"/>
      <c r="C659" s="5"/>
      <c r="D659" s="5"/>
      <c r="E659" s="5"/>
      <c r="F659" s="5"/>
      <c r="H659" s="5"/>
      <c r="K659" s="5"/>
      <c r="L659" s="5"/>
      <c r="M659" s="5"/>
      <c r="N659" s="5"/>
    </row>
    <row r="660" ht="15.75" customHeight="1">
      <c r="A660" s="5"/>
      <c r="B660" s="5"/>
      <c r="C660" s="5"/>
      <c r="D660" s="5"/>
      <c r="E660" s="5"/>
      <c r="F660" s="5"/>
      <c r="H660" s="5"/>
      <c r="K660" s="5"/>
      <c r="L660" s="5"/>
      <c r="M660" s="5"/>
      <c r="N660" s="5"/>
    </row>
    <row r="661" ht="15.75" customHeight="1">
      <c r="A661" s="5"/>
      <c r="B661" s="5"/>
      <c r="C661" s="5"/>
      <c r="D661" s="5"/>
      <c r="E661" s="5"/>
      <c r="F661" s="5"/>
      <c r="H661" s="5"/>
      <c r="K661" s="5"/>
      <c r="L661" s="5"/>
      <c r="M661" s="5"/>
      <c r="N661" s="5"/>
    </row>
    <row r="662" ht="15.75" customHeight="1">
      <c r="A662" s="5"/>
      <c r="B662" s="5"/>
      <c r="C662" s="5"/>
      <c r="D662" s="5"/>
      <c r="E662" s="5"/>
      <c r="F662" s="5"/>
      <c r="H662" s="5"/>
      <c r="K662" s="5"/>
      <c r="L662" s="5"/>
      <c r="M662" s="5"/>
      <c r="N662" s="5"/>
    </row>
    <row r="663" ht="15.75" customHeight="1">
      <c r="A663" s="5"/>
      <c r="B663" s="5"/>
      <c r="C663" s="5"/>
      <c r="D663" s="5"/>
      <c r="E663" s="5"/>
      <c r="F663" s="5"/>
      <c r="H663" s="5"/>
      <c r="K663" s="5"/>
      <c r="L663" s="5"/>
      <c r="M663" s="5"/>
      <c r="N663" s="5"/>
    </row>
    <row r="664" ht="15.75" customHeight="1">
      <c r="A664" s="5"/>
      <c r="B664" s="5"/>
      <c r="C664" s="5"/>
      <c r="D664" s="5"/>
      <c r="E664" s="5"/>
      <c r="F664" s="5"/>
      <c r="H664" s="5"/>
      <c r="K664" s="5"/>
      <c r="L664" s="5"/>
      <c r="M664" s="5"/>
      <c r="N664" s="5"/>
    </row>
    <row r="665" ht="15.75" customHeight="1">
      <c r="A665" s="5"/>
      <c r="B665" s="5"/>
      <c r="C665" s="5"/>
      <c r="D665" s="5"/>
      <c r="E665" s="5"/>
      <c r="F665" s="5"/>
      <c r="H665" s="5"/>
      <c r="K665" s="5"/>
      <c r="L665" s="5"/>
      <c r="M665" s="5"/>
      <c r="N665" s="5"/>
    </row>
    <row r="666" ht="15.75" customHeight="1">
      <c r="A666" s="5"/>
      <c r="B666" s="5"/>
      <c r="C666" s="5"/>
      <c r="D666" s="5"/>
      <c r="E666" s="5"/>
      <c r="F666" s="5"/>
      <c r="H666" s="5"/>
      <c r="K666" s="5"/>
      <c r="L666" s="5"/>
      <c r="M666" s="5"/>
      <c r="N666" s="5"/>
    </row>
    <row r="667" ht="15.75" customHeight="1">
      <c r="A667" s="5"/>
      <c r="B667" s="5"/>
      <c r="C667" s="5"/>
      <c r="D667" s="5"/>
      <c r="E667" s="5"/>
      <c r="F667" s="5"/>
      <c r="H667" s="5"/>
      <c r="K667" s="5"/>
      <c r="L667" s="5"/>
      <c r="M667" s="5"/>
      <c r="N667" s="5"/>
    </row>
    <row r="668" ht="15.75" customHeight="1">
      <c r="A668" s="5"/>
      <c r="B668" s="5"/>
      <c r="C668" s="5"/>
      <c r="D668" s="5"/>
      <c r="E668" s="5"/>
      <c r="F668" s="5"/>
      <c r="H668" s="5"/>
      <c r="K668" s="5"/>
      <c r="L668" s="5"/>
      <c r="M668" s="5"/>
      <c r="N668" s="5"/>
    </row>
    <row r="669" ht="15.75" customHeight="1">
      <c r="A669" s="5"/>
      <c r="B669" s="5"/>
      <c r="C669" s="5"/>
      <c r="D669" s="5"/>
      <c r="E669" s="5"/>
      <c r="F669" s="5"/>
      <c r="H669" s="5"/>
      <c r="K669" s="5"/>
      <c r="L669" s="5"/>
      <c r="M669" s="5"/>
      <c r="N669" s="5"/>
    </row>
    <row r="670" ht="15.75" customHeight="1">
      <c r="A670" s="5"/>
      <c r="B670" s="5"/>
      <c r="C670" s="5"/>
      <c r="D670" s="5"/>
      <c r="E670" s="5"/>
      <c r="F670" s="5"/>
      <c r="H670" s="5"/>
      <c r="K670" s="5"/>
      <c r="L670" s="5"/>
      <c r="M670" s="5"/>
      <c r="N670" s="5"/>
    </row>
    <row r="671" ht="15.75" customHeight="1">
      <c r="A671" s="5"/>
      <c r="B671" s="5"/>
      <c r="C671" s="5"/>
      <c r="D671" s="5"/>
      <c r="E671" s="5"/>
      <c r="F671" s="5"/>
      <c r="H671" s="5"/>
      <c r="K671" s="5"/>
      <c r="L671" s="5"/>
      <c r="M671" s="5"/>
      <c r="N671" s="5"/>
    </row>
    <row r="672" ht="15.75" customHeight="1">
      <c r="A672" s="5"/>
      <c r="B672" s="5"/>
      <c r="C672" s="5"/>
      <c r="D672" s="5"/>
      <c r="E672" s="5"/>
      <c r="F672" s="5"/>
      <c r="H672" s="5"/>
      <c r="K672" s="5"/>
      <c r="L672" s="5"/>
      <c r="M672" s="5"/>
      <c r="N672" s="5"/>
    </row>
    <row r="673" ht="15.75" customHeight="1">
      <c r="A673" s="5"/>
      <c r="B673" s="5"/>
      <c r="C673" s="5"/>
      <c r="D673" s="5"/>
      <c r="E673" s="5"/>
      <c r="F673" s="5"/>
      <c r="H673" s="5"/>
      <c r="K673" s="5"/>
      <c r="L673" s="5"/>
      <c r="M673" s="5"/>
      <c r="N673" s="5"/>
    </row>
    <row r="674" ht="15.75" customHeight="1">
      <c r="A674" s="5"/>
      <c r="B674" s="5"/>
      <c r="C674" s="5"/>
      <c r="D674" s="5"/>
      <c r="E674" s="5"/>
      <c r="F674" s="5"/>
      <c r="H674" s="5"/>
      <c r="K674" s="5"/>
      <c r="L674" s="5"/>
      <c r="M674" s="5"/>
      <c r="N674" s="5"/>
    </row>
    <row r="675" ht="15.75" customHeight="1">
      <c r="A675" s="5"/>
      <c r="B675" s="5"/>
      <c r="C675" s="5"/>
      <c r="D675" s="5"/>
      <c r="E675" s="5"/>
      <c r="F675" s="5"/>
      <c r="H675" s="5"/>
      <c r="K675" s="5"/>
      <c r="L675" s="5"/>
      <c r="M675" s="5"/>
      <c r="N675" s="5"/>
    </row>
    <row r="676" ht="15.75" customHeight="1">
      <c r="A676" s="5"/>
      <c r="B676" s="5"/>
      <c r="C676" s="5"/>
      <c r="D676" s="5"/>
      <c r="E676" s="5"/>
      <c r="F676" s="5"/>
      <c r="H676" s="5"/>
      <c r="K676" s="5"/>
      <c r="L676" s="5"/>
      <c r="M676" s="5"/>
      <c r="N676" s="5"/>
    </row>
    <row r="677" ht="15.75" customHeight="1">
      <c r="A677" s="5"/>
      <c r="B677" s="5"/>
      <c r="C677" s="5"/>
      <c r="D677" s="5"/>
      <c r="E677" s="5"/>
      <c r="F677" s="5"/>
      <c r="H677" s="5"/>
      <c r="K677" s="5"/>
      <c r="L677" s="5"/>
      <c r="M677" s="5"/>
      <c r="N677" s="5"/>
    </row>
    <row r="678" ht="15.75" customHeight="1">
      <c r="A678" s="5"/>
      <c r="B678" s="5"/>
      <c r="C678" s="5"/>
      <c r="D678" s="5"/>
      <c r="E678" s="5"/>
      <c r="F678" s="5"/>
      <c r="H678" s="5"/>
      <c r="K678" s="5"/>
      <c r="L678" s="5"/>
      <c r="M678" s="5"/>
      <c r="N678" s="5"/>
    </row>
    <row r="679" ht="15.75" customHeight="1">
      <c r="A679" s="5"/>
      <c r="B679" s="5"/>
      <c r="C679" s="5"/>
      <c r="D679" s="5"/>
      <c r="E679" s="5"/>
      <c r="F679" s="5"/>
      <c r="H679" s="5"/>
      <c r="K679" s="5"/>
      <c r="L679" s="5"/>
      <c r="M679" s="5"/>
      <c r="N679" s="5"/>
    </row>
    <row r="680" ht="15.75" customHeight="1">
      <c r="A680" s="5"/>
      <c r="B680" s="5"/>
      <c r="C680" s="5"/>
      <c r="D680" s="5"/>
      <c r="E680" s="5"/>
      <c r="F680" s="5"/>
      <c r="H680" s="5"/>
      <c r="K680" s="5"/>
      <c r="L680" s="5"/>
      <c r="M680" s="5"/>
      <c r="N680" s="5"/>
    </row>
    <row r="681" ht="15.75" customHeight="1">
      <c r="A681" s="5"/>
      <c r="B681" s="5"/>
      <c r="C681" s="5"/>
      <c r="D681" s="5"/>
      <c r="E681" s="5"/>
      <c r="F681" s="5"/>
      <c r="H681" s="5"/>
      <c r="K681" s="5"/>
      <c r="L681" s="5"/>
      <c r="M681" s="5"/>
      <c r="N681" s="5"/>
    </row>
    <row r="682" ht="15.75" customHeight="1">
      <c r="A682" s="5"/>
      <c r="B682" s="5"/>
      <c r="C682" s="5"/>
      <c r="D682" s="5"/>
      <c r="E682" s="5"/>
      <c r="F682" s="5"/>
      <c r="H682" s="5"/>
      <c r="K682" s="5"/>
      <c r="L682" s="5"/>
      <c r="M682" s="5"/>
      <c r="N682" s="5"/>
    </row>
    <row r="683" ht="15.75" customHeight="1">
      <c r="A683" s="5"/>
      <c r="B683" s="5"/>
      <c r="C683" s="5"/>
      <c r="D683" s="5"/>
      <c r="E683" s="5"/>
      <c r="F683" s="5"/>
      <c r="H683" s="5"/>
      <c r="K683" s="5"/>
      <c r="L683" s="5"/>
      <c r="M683" s="5"/>
      <c r="N683" s="5"/>
    </row>
    <row r="684" ht="15.75" customHeight="1">
      <c r="A684" s="5"/>
      <c r="B684" s="5"/>
      <c r="C684" s="5"/>
      <c r="D684" s="5"/>
      <c r="E684" s="5"/>
      <c r="F684" s="5"/>
      <c r="H684" s="5"/>
      <c r="K684" s="5"/>
      <c r="L684" s="5"/>
      <c r="M684" s="5"/>
      <c r="N684" s="5"/>
    </row>
    <row r="685" ht="15.75" customHeight="1">
      <c r="A685" s="5"/>
      <c r="B685" s="5"/>
      <c r="C685" s="5"/>
      <c r="D685" s="5"/>
      <c r="E685" s="5"/>
      <c r="F685" s="5"/>
      <c r="H685" s="5"/>
      <c r="K685" s="5"/>
      <c r="L685" s="5"/>
      <c r="M685" s="5"/>
      <c r="N685" s="5"/>
    </row>
    <row r="686" ht="15.75" customHeight="1">
      <c r="A686" s="5"/>
      <c r="B686" s="5"/>
      <c r="C686" s="5"/>
      <c r="D686" s="5"/>
      <c r="E686" s="5"/>
      <c r="F686" s="5"/>
      <c r="H686" s="5"/>
      <c r="K686" s="5"/>
      <c r="L686" s="5"/>
      <c r="M686" s="5"/>
      <c r="N686" s="5"/>
    </row>
    <row r="687" ht="15.75" customHeight="1">
      <c r="A687" s="5"/>
      <c r="B687" s="5"/>
      <c r="C687" s="5"/>
      <c r="D687" s="5"/>
      <c r="E687" s="5"/>
      <c r="F687" s="5"/>
      <c r="H687" s="5"/>
      <c r="K687" s="5"/>
      <c r="L687" s="5"/>
      <c r="M687" s="5"/>
      <c r="N687" s="5"/>
    </row>
    <row r="688" ht="15.75" customHeight="1">
      <c r="A688" s="5"/>
      <c r="B688" s="5"/>
      <c r="C688" s="5"/>
      <c r="D688" s="5"/>
      <c r="E688" s="5"/>
      <c r="F688" s="5"/>
      <c r="H688" s="5"/>
      <c r="K688" s="5"/>
      <c r="L688" s="5"/>
      <c r="M688" s="5"/>
      <c r="N688" s="5"/>
    </row>
    <row r="689" ht="15.75" customHeight="1">
      <c r="A689" s="5"/>
      <c r="B689" s="5"/>
      <c r="C689" s="5"/>
      <c r="D689" s="5"/>
      <c r="E689" s="5"/>
      <c r="F689" s="5"/>
      <c r="H689" s="5"/>
      <c r="K689" s="5"/>
      <c r="L689" s="5"/>
      <c r="M689" s="5"/>
      <c r="N689" s="5"/>
    </row>
    <row r="690" ht="15.75" customHeight="1">
      <c r="A690" s="5"/>
      <c r="B690" s="5"/>
      <c r="C690" s="5"/>
      <c r="D690" s="5"/>
      <c r="E690" s="5"/>
      <c r="F690" s="5"/>
      <c r="H690" s="5"/>
      <c r="K690" s="5"/>
      <c r="L690" s="5"/>
      <c r="M690" s="5"/>
      <c r="N690" s="5"/>
    </row>
    <row r="691" ht="15.75" customHeight="1">
      <c r="A691" s="5"/>
      <c r="B691" s="5"/>
      <c r="C691" s="5"/>
      <c r="D691" s="5"/>
      <c r="E691" s="5"/>
      <c r="F691" s="5"/>
      <c r="H691" s="5"/>
      <c r="K691" s="5"/>
      <c r="L691" s="5"/>
      <c r="M691" s="5"/>
      <c r="N691" s="5"/>
    </row>
    <row r="692" ht="15.75" customHeight="1">
      <c r="A692" s="5"/>
      <c r="B692" s="5"/>
      <c r="C692" s="5"/>
      <c r="D692" s="5"/>
      <c r="E692" s="5"/>
      <c r="F692" s="5"/>
      <c r="H692" s="5"/>
      <c r="K692" s="5"/>
      <c r="L692" s="5"/>
      <c r="M692" s="5"/>
      <c r="N692" s="5"/>
    </row>
    <row r="693" ht="15.75" customHeight="1">
      <c r="A693" s="5"/>
      <c r="B693" s="5"/>
      <c r="C693" s="5"/>
      <c r="D693" s="5"/>
      <c r="E693" s="5"/>
      <c r="F693" s="5"/>
      <c r="H693" s="5"/>
      <c r="K693" s="5"/>
      <c r="L693" s="5"/>
      <c r="M693" s="5"/>
      <c r="N693" s="5"/>
    </row>
    <row r="694" ht="15.75" customHeight="1">
      <c r="A694" s="5"/>
      <c r="B694" s="5"/>
      <c r="C694" s="5"/>
      <c r="D694" s="5"/>
      <c r="E694" s="5"/>
      <c r="F694" s="5"/>
      <c r="H694" s="5"/>
      <c r="K694" s="5"/>
      <c r="L694" s="5"/>
      <c r="M694" s="5"/>
      <c r="N694" s="5"/>
    </row>
    <row r="695" ht="15.75" customHeight="1">
      <c r="A695" s="5"/>
      <c r="B695" s="5"/>
      <c r="C695" s="5"/>
      <c r="D695" s="5"/>
      <c r="E695" s="5"/>
      <c r="F695" s="5"/>
      <c r="H695" s="5"/>
      <c r="K695" s="5"/>
      <c r="L695" s="5"/>
      <c r="M695" s="5"/>
      <c r="N695" s="5"/>
    </row>
    <row r="696" ht="15.75" customHeight="1">
      <c r="A696" s="5"/>
      <c r="B696" s="5"/>
      <c r="C696" s="5"/>
      <c r="D696" s="5"/>
      <c r="E696" s="5"/>
      <c r="F696" s="5"/>
      <c r="H696" s="5"/>
      <c r="K696" s="5"/>
      <c r="L696" s="5"/>
      <c r="M696" s="5"/>
      <c r="N696" s="5"/>
    </row>
    <row r="697" ht="15.75" customHeight="1">
      <c r="A697" s="5"/>
      <c r="B697" s="5"/>
      <c r="C697" s="5"/>
      <c r="D697" s="5"/>
      <c r="E697" s="5"/>
      <c r="F697" s="5"/>
      <c r="H697" s="5"/>
      <c r="K697" s="5"/>
      <c r="L697" s="5"/>
      <c r="M697" s="5"/>
      <c r="N697" s="5"/>
    </row>
    <row r="698" ht="15.75" customHeight="1">
      <c r="A698" s="5"/>
      <c r="B698" s="5"/>
      <c r="C698" s="5"/>
      <c r="D698" s="5"/>
      <c r="E698" s="5"/>
      <c r="F698" s="5"/>
      <c r="H698" s="5"/>
      <c r="K698" s="5"/>
      <c r="L698" s="5"/>
      <c r="M698" s="5"/>
      <c r="N698" s="5"/>
    </row>
    <row r="699" ht="15.75" customHeight="1">
      <c r="A699" s="5"/>
      <c r="B699" s="5"/>
      <c r="C699" s="5"/>
      <c r="D699" s="5"/>
      <c r="E699" s="5"/>
      <c r="F699" s="5"/>
      <c r="H699" s="5"/>
      <c r="K699" s="5"/>
      <c r="L699" s="5"/>
      <c r="M699" s="5"/>
      <c r="N699" s="5"/>
    </row>
    <row r="700" ht="15.75" customHeight="1">
      <c r="A700" s="5"/>
      <c r="B700" s="5"/>
      <c r="C700" s="5"/>
      <c r="D700" s="5"/>
      <c r="E700" s="5"/>
      <c r="F700" s="5"/>
      <c r="H700" s="5"/>
      <c r="K700" s="5"/>
      <c r="L700" s="5"/>
      <c r="M700" s="5"/>
      <c r="N700" s="5"/>
    </row>
    <row r="701" ht="15.75" customHeight="1">
      <c r="A701" s="5"/>
      <c r="B701" s="5"/>
      <c r="C701" s="5"/>
      <c r="D701" s="5"/>
      <c r="E701" s="5"/>
      <c r="F701" s="5"/>
      <c r="H701" s="5"/>
      <c r="K701" s="5"/>
      <c r="L701" s="5"/>
      <c r="M701" s="5"/>
      <c r="N701" s="5"/>
    </row>
    <row r="702" ht="15.75" customHeight="1">
      <c r="A702" s="5"/>
      <c r="B702" s="5"/>
      <c r="C702" s="5"/>
      <c r="D702" s="5"/>
      <c r="E702" s="5"/>
      <c r="F702" s="5"/>
      <c r="H702" s="5"/>
      <c r="K702" s="5"/>
      <c r="L702" s="5"/>
      <c r="M702" s="5"/>
      <c r="N702" s="5"/>
    </row>
    <row r="703" ht="15.75" customHeight="1">
      <c r="A703" s="5"/>
      <c r="B703" s="5"/>
      <c r="C703" s="5"/>
      <c r="D703" s="5"/>
      <c r="E703" s="5"/>
      <c r="F703" s="5"/>
      <c r="H703" s="5"/>
      <c r="K703" s="5"/>
      <c r="L703" s="5"/>
      <c r="M703" s="5"/>
      <c r="N703" s="5"/>
    </row>
    <row r="704" ht="15.75" customHeight="1">
      <c r="A704" s="5"/>
      <c r="B704" s="5"/>
      <c r="C704" s="5"/>
      <c r="D704" s="5"/>
      <c r="E704" s="5"/>
      <c r="F704" s="5"/>
      <c r="H704" s="5"/>
      <c r="K704" s="5"/>
      <c r="L704" s="5"/>
      <c r="M704" s="5"/>
      <c r="N704" s="5"/>
    </row>
    <row r="705" ht="15.75" customHeight="1">
      <c r="A705" s="5"/>
      <c r="B705" s="5"/>
      <c r="C705" s="5"/>
      <c r="D705" s="5"/>
      <c r="E705" s="5"/>
      <c r="F705" s="5"/>
      <c r="H705" s="5"/>
      <c r="K705" s="5"/>
      <c r="L705" s="5"/>
      <c r="M705" s="5"/>
      <c r="N705" s="5"/>
    </row>
    <row r="706" ht="15.75" customHeight="1">
      <c r="A706" s="5"/>
      <c r="B706" s="5"/>
      <c r="C706" s="5"/>
      <c r="D706" s="5"/>
      <c r="E706" s="5"/>
      <c r="F706" s="5"/>
      <c r="H706" s="5"/>
      <c r="K706" s="5"/>
      <c r="L706" s="5"/>
      <c r="M706" s="5"/>
      <c r="N706" s="5"/>
    </row>
    <row r="707" ht="15.75" customHeight="1">
      <c r="A707" s="5"/>
      <c r="B707" s="5"/>
      <c r="C707" s="5"/>
      <c r="D707" s="5"/>
      <c r="E707" s="5"/>
      <c r="F707" s="5"/>
      <c r="H707" s="5"/>
      <c r="K707" s="5"/>
      <c r="L707" s="5"/>
      <c r="M707" s="5"/>
      <c r="N707" s="5"/>
    </row>
    <row r="708" ht="15.75" customHeight="1">
      <c r="A708" s="5"/>
      <c r="B708" s="5"/>
      <c r="C708" s="5"/>
      <c r="D708" s="5"/>
      <c r="E708" s="5"/>
      <c r="F708" s="5"/>
      <c r="H708" s="5"/>
      <c r="K708" s="5"/>
      <c r="L708" s="5"/>
      <c r="M708" s="5"/>
      <c r="N708" s="5"/>
    </row>
    <row r="709" ht="15.75" customHeight="1">
      <c r="A709" s="5"/>
      <c r="B709" s="5"/>
      <c r="C709" s="5"/>
      <c r="D709" s="5"/>
      <c r="E709" s="5"/>
      <c r="F709" s="5"/>
      <c r="H709" s="5"/>
      <c r="K709" s="5"/>
      <c r="L709" s="5"/>
      <c r="M709" s="5"/>
      <c r="N709" s="5"/>
    </row>
    <row r="710" ht="15.75" customHeight="1">
      <c r="A710" s="5"/>
      <c r="B710" s="5"/>
      <c r="C710" s="5"/>
      <c r="D710" s="5"/>
      <c r="E710" s="5"/>
      <c r="F710" s="5"/>
      <c r="H710" s="5"/>
      <c r="K710" s="5"/>
      <c r="L710" s="5"/>
      <c r="M710" s="5"/>
      <c r="N710" s="5"/>
    </row>
    <row r="711" ht="15.75" customHeight="1">
      <c r="A711" s="5"/>
      <c r="B711" s="5"/>
      <c r="C711" s="5"/>
      <c r="D711" s="5"/>
      <c r="E711" s="5"/>
      <c r="F711" s="5"/>
      <c r="H711" s="5"/>
      <c r="K711" s="5"/>
      <c r="L711" s="5"/>
      <c r="M711" s="5"/>
      <c r="N711" s="5"/>
    </row>
    <row r="712" ht="15.75" customHeight="1">
      <c r="A712" s="5"/>
      <c r="B712" s="5"/>
      <c r="C712" s="5"/>
      <c r="D712" s="5"/>
      <c r="E712" s="5"/>
      <c r="F712" s="5"/>
      <c r="H712" s="5"/>
      <c r="K712" s="5"/>
      <c r="L712" s="5"/>
      <c r="M712" s="5"/>
      <c r="N712" s="5"/>
    </row>
    <row r="713" ht="15.75" customHeight="1">
      <c r="A713" s="5"/>
      <c r="B713" s="5"/>
      <c r="C713" s="5"/>
      <c r="D713" s="5"/>
      <c r="E713" s="5"/>
      <c r="F713" s="5"/>
      <c r="H713" s="5"/>
      <c r="K713" s="5"/>
      <c r="L713" s="5"/>
      <c r="M713" s="5"/>
      <c r="N713" s="5"/>
    </row>
    <row r="714" ht="15.75" customHeight="1">
      <c r="A714" s="5"/>
      <c r="B714" s="5"/>
      <c r="C714" s="5"/>
      <c r="D714" s="5"/>
      <c r="E714" s="5"/>
      <c r="F714" s="5"/>
      <c r="H714" s="5"/>
      <c r="K714" s="5"/>
      <c r="L714" s="5"/>
      <c r="M714" s="5"/>
      <c r="N714" s="5"/>
    </row>
    <row r="715" ht="15.75" customHeight="1">
      <c r="A715" s="5"/>
      <c r="B715" s="5"/>
      <c r="C715" s="5"/>
      <c r="D715" s="5"/>
      <c r="E715" s="5"/>
      <c r="F715" s="5"/>
      <c r="H715" s="5"/>
      <c r="K715" s="5"/>
      <c r="L715" s="5"/>
      <c r="M715" s="5"/>
      <c r="N715" s="5"/>
    </row>
    <row r="716" ht="15.75" customHeight="1">
      <c r="A716" s="5"/>
      <c r="B716" s="5"/>
      <c r="C716" s="5"/>
      <c r="D716" s="5"/>
      <c r="E716" s="5"/>
      <c r="F716" s="5"/>
      <c r="H716" s="5"/>
      <c r="K716" s="5"/>
      <c r="L716" s="5"/>
      <c r="M716" s="5"/>
      <c r="N716" s="5"/>
    </row>
    <row r="717" ht="15.75" customHeight="1">
      <c r="A717" s="5"/>
      <c r="B717" s="5"/>
      <c r="C717" s="5"/>
      <c r="D717" s="5"/>
      <c r="E717" s="5"/>
      <c r="F717" s="5"/>
      <c r="H717" s="5"/>
      <c r="K717" s="5"/>
      <c r="L717" s="5"/>
      <c r="M717" s="5"/>
      <c r="N717" s="5"/>
    </row>
    <row r="718" ht="15.75" customHeight="1">
      <c r="A718" s="5"/>
      <c r="B718" s="5"/>
      <c r="C718" s="5"/>
      <c r="D718" s="5"/>
      <c r="E718" s="5"/>
      <c r="F718" s="5"/>
      <c r="H718" s="5"/>
      <c r="K718" s="5"/>
      <c r="L718" s="5"/>
      <c r="M718" s="5"/>
      <c r="N718" s="5"/>
    </row>
    <row r="719" ht="15.75" customHeight="1">
      <c r="A719" s="5"/>
      <c r="B719" s="5"/>
      <c r="C719" s="5"/>
      <c r="D719" s="5"/>
      <c r="E719" s="5"/>
      <c r="F719" s="5"/>
      <c r="H719" s="5"/>
      <c r="K719" s="5"/>
      <c r="L719" s="5"/>
      <c r="M719" s="5"/>
      <c r="N719" s="5"/>
    </row>
    <row r="720" ht="15.75" customHeight="1">
      <c r="A720" s="5"/>
      <c r="B720" s="5"/>
      <c r="C720" s="5"/>
      <c r="D720" s="5"/>
      <c r="E720" s="5"/>
      <c r="F720" s="5"/>
      <c r="H720" s="5"/>
      <c r="K720" s="5"/>
      <c r="L720" s="5"/>
      <c r="M720" s="5"/>
      <c r="N720" s="5"/>
    </row>
    <row r="721" ht="15.75" customHeight="1">
      <c r="A721" s="5"/>
      <c r="B721" s="5"/>
      <c r="C721" s="5"/>
      <c r="D721" s="5"/>
      <c r="E721" s="5"/>
      <c r="F721" s="5"/>
      <c r="H721" s="5"/>
      <c r="K721" s="5"/>
      <c r="L721" s="5"/>
      <c r="M721" s="5"/>
      <c r="N721" s="5"/>
    </row>
    <row r="722" ht="15.75" customHeight="1">
      <c r="A722" s="5"/>
      <c r="B722" s="5"/>
      <c r="C722" s="5"/>
      <c r="D722" s="5"/>
      <c r="E722" s="5"/>
      <c r="F722" s="5"/>
      <c r="H722" s="5"/>
      <c r="K722" s="5"/>
      <c r="L722" s="5"/>
      <c r="M722" s="5"/>
      <c r="N722" s="5"/>
    </row>
    <row r="723" ht="15.75" customHeight="1">
      <c r="A723" s="5"/>
      <c r="B723" s="5"/>
      <c r="C723" s="5"/>
      <c r="D723" s="5"/>
      <c r="E723" s="5"/>
      <c r="F723" s="5"/>
      <c r="H723" s="5"/>
      <c r="K723" s="5"/>
      <c r="L723" s="5"/>
      <c r="M723" s="5"/>
      <c r="N723" s="5"/>
    </row>
    <row r="724" ht="15.75" customHeight="1">
      <c r="A724" s="5"/>
      <c r="B724" s="5"/>
      <c r="C724" s="5"/>
      <c r="D724" s="5"/>
      <c r="E724" s="5"/>
      <c r="F724" s="5"/>
      <c r="H724" s="5"/>
      <c r="K724" s="5"/>
      <c r="L724" s="5"/>
      <c r="M724" s="5"/>
      <c r="N724" s="5"/>
    </row>
    <row r="725" ht="15.75" customHeight="1">
      <c r="A725" s="5"/>
      <c r="B725" s="5"/>
      <c r="C725" s="5"/>
      <c r="D725" s="5"/>
      <c r="E725" s="5"/>
      <c r="F725" s="5"/>
      <c r="H725" s="5"/>
      <c r="K725" s="5"/>
      <c r="L725" s="5"/>
      <c r="M725" s="5"/>
      <c r="N725" s="5"/>
    </row>
    <row r="726" ht="15.75" customHeight="1">
      <c r="A726" s="5"/>
      <c r="B726" s="5"/>
      <c r="C726" s="5"/>
      <c r="D726" s="5"/>
      <c r="E726" s="5"/>
      <c r="F726" s="5"/>
      <c r="H726" s="5"/>
      <c r="K726" s="5"/>
      <c r="L726" s="5"/>
      <c r="M726" s="5"/>
      <c r="N726" s="5"/>
    </row>
    <row r="727" ht="15.75" customHeight="1">
      <c r="A727" s="5"/>
      <c r="B727" s="5"/>
      <c r="C727" s="5"/>
      <c r="D727" s="5"/>
      <c r="E727" s="5"/>
      <c r="F727" s="5"/>
      <c r="H727" s="5"/>
      <c r="K727" s="5"/>
      <c r="L727" s="5"/>
      <c r="M727" s="5"/>
      <c r="N727" s="5"/>
    </row>
    <row r="728" ht="15.75" customHeight="1">
      <c r="A728" s="5"/>
      <c r="B728" s="5"/>
      <c r="C728" s="5"/>
      <c r="D728" s="5"/>
      <c r="E728" s="5"/>
      <c r="F728" s="5"/>
      <c r="H728" s="5"/>
      <c r="K728" s="5"/>
      <c r="L728" s="5"/>
      <c r="M728" s="5"/>
      <c r="N728" s="5"/>
    </row>
    <row r="729" ht="15.75" customHeight="1">
      <c r="A729" s="5"/>
      <c r="B729" s="5"/>
      <c r="C729" s="5"/>
      <c r="D729" s="5"/>
      <c r="E729" s="5"/>
      <c r="F729" s="5"/>
      <c r="H729" s="5"/>
      <c r="K729" s="5"/>
      <c r="L729" s="5"/>
      <c r="M729" s="5"/>
      <c r="N729" s="5"/>
    </row>
    <row r="730" ht="15.75" customHeight="1">
      <c r="A730" s="5"/>
      <c r="B730" s="5"/>
      <c r="C730" s="5"/>
      <c r="D730" s="5"/>
      <c r="E730" s="5"/>
      <c r="F730" s="5"/>
      <c r="H730" s="5"/>
      <c r="K730" s="5"/>
      <c r="L730" s="5"/>
      <c r="M730" s="5"/>
      <c r="N730" s="5"/>
    </row>
    <row r="731" ht="15.75" customHeight="1">
      <c r="A731" s="5"/>
      <c r="B731" s="5"/>
      <c r="C731" s="5"/>
      <c r="D731" s="5"/>
      <c r="E731" s="5"/>
      <c r="F731" s="5"/>
      <c r="H731" s="5"/>
      <c r="K731" s="5"/>
      <c r="L731" s="5"/>
      <c r="M731" s="5"/>
      <c r="N731" s="5"/>
    </row>
    <row r="732" ht="15.75" customHeight="1">
      <c r="A732" s="5"/>
      <c r="B732" s="5"/>
      <c r="C732" s="5"/>
      <c r="D732" s="5"/>
      <c r="E732" s="5"/>
      <c r="F732" s="5"/>
      <c r="H732" s="5"/>
      <c r="K732" s="5"/>
      <c r="L732" s="5"/>
      <c r="M732" s="5"/>
      <c r="N732" s="5"/>
    </row>
    <row r="733" ht="15.75" customHeight="1">
      <c r="A733" s="5"/>
      <c r="B733" s="5"/>
      <c r="C733" s="5"/>
      <c r="D733" s="5"/>
      <c r="E733" s="5"/>
      <c r="F733" s="5"/>
      <c r="H733" s="5"/>
      <c r="K733" s="5"/>
      <c r="L733" s="5"/>
      <c r="M733" s="5"/>
      <c r="N733" s="5"/>
    </row>
    <row r="734" ht="15.75" customHeight="1">
      <c r="A734" s="5"/>
      <c r="B734" s="5"/>
      <c r="C734" s="5"/>
      <c r="D734" s="5"/>
      <c r="E734" s="5"/>
      <c r="F734" s="5"/>
      <c r="H734" s="5"/>
      <c r="K734" s="5"/>
      <c r="L734" s="5"/>
      <c r="M734" s="5"/>
      <c r="N734" s="5"/>
    </row>
    <row r="735" ht="15.75" customHeight="1">
      <c r="A735" s="5"/>
      <c r="B735" s="5"/>
      <c r="C735" s="5"/>
      <c r="D735" s="5"/>
      <c r="E735" s="5"/>
      <c r="F735" s="5"/>
      <c r="H735" s="5"/>
      <c r="K735" s="5"/>
      <c r="L735" s="5"/>
      <c r="M735" s="5"/>
      <c r="N735" s="5"/>
    </row>
    <row r="736" ht="15.75" customHeight="1">
      <c r="A736" s="5"/>
      <c r="B736" s="5"/>
      <c r="C736" s="5"/>
      <c r="D736" s="5"/>
      <c r="E736" s="5"/>
      <c r="F736" s="5"/>
      <c r="H736" s="5"/>
      <c r="K736" s="5"/>
      <c r="L736" s="5"/>
      <c r="M736" s="5"/>
      <c r="N736" s="5"/>
    </row>
    <row r="737" ht="15.75" customHeight="1">
      <c r="A737" s="5"/>
      <c r="B737" s="5"/>
      <c r="C737" s="5"/>
      <c r="D737" s="5"/>
      <c r="E737" s="5"/>
      <c r="F737" s="5"/>
      <c r="H737" s="5"/>
      <c r="K737" s="5"/>
      <c r="L737" s="5"/>
      <c r="M737" s="5"/>
      <c r="N737" s="5"/>
    </row>
    <row r="738" ht="15.75" customHeight="1">
      <c r="A738" s="5"/>
      <c r="B738" s="5"/>
      <c r="C738" s="5"/>
      <c r="D738" s="5"/>
      <c r="E738" s="5"/>
      <c r="F738" s="5"/>
      <c r="H738" s="5"/>
      <c r="K738" s="5"/>
      <c r="L738" s="5"/>
      <c r="M738" s="5"/>
      <c r="N738" s="5"/>
    </row>
    <row r="739" ht="15.75" customHeight="1">
      <c r="A739" s="5"/>
      <c r="B739" s="5"/>
      <c r="C739" s="5"/>
      <c r="D739" s="5"/>
      <c r="E739" s="5"/>
      <c r="F739" s="5"/>
      <c r="H739" s="5"/>
      <c r="K739" s="5"/>
      <c r="L739" s="5"/>
      <c r="M739" s="5"/>
      <c r="N739" s="5"/>
    </row>
    <row r="740" ht="15.75" customHeight="1">
      <c r="A740" s="5"/>
      <c r="B740" s="5"/>
      <c r="C740" s="5"/>
      <c r="D740" s="5"/>
      <c r="E740" s="5"/>
      <c r="F740" s="5"/>
      <c r="H740" s="5"/>
      <c r="K740" s="5"/>
      <c r="L740" s="5"/>
      <c r="M740" s="5"/>
      <c r="N740" s="5"/>
    </row>
    <row r="741" ht="15.75" customHeight="1">
      <c r="A741" s="5"/>
      <c r="B741" s="5"/>
      <c r="C741" s="5"/>
      <c r="D741" s="5"/>
      <c r="E741" s="5"/>
      <c r="F741" s="5"/>
      <c r="H741" s="5"/>
      <c r="K741" s="5"/>
      <c r="L741" s="5"/>
      <c r="M741" s="5"/>
      <c r="N741" s="5"/>
    </row>
    <row r="742" ht="15.75" customHeight="1">
      <c r="A742" s="5"/>
      <c r="B742" s="5"/>
      <c r="C742" s="5"/>
      <c r="D742" s="5"/>
      <c r="E742" s="5"/>
      <c r="F742" s="5"/>
      <c r="H742" s="5"/>
      <c r="K742" s="5"/>
      <c r="L742" s="5"/>
      <c r="M742" s="5"/>
      <c r="N742" s="5"/>
    </row>
    <row r="743" ht="15.75" customHeight="1">
      <c r="A743" s="5"/>
      <c r="B743" s="5"/>
      <c r="C743" s="5"/>
      <c r="D743" s="5"/>
      <c r="E743" s="5"/>
      <c r="F743" s="5"/>
      <c r="H743" s="5"/>
      <c r="K743" s="5"/>
      <c r="L743" s="5"/>
      <c r="M743" s="5"/>
      <c r="N743" s="5"/>
    </row>
    <row r="744" ht="15.75" customHeight="1">
      <c r="A744" s="5"/>
      <c r="B744" s="5"/>
      <c r="C744" s="5"/>
      <c r="D744" s="5"/>
      <c r="E744" s="5"/>
      <c r="F744" s="5"/>
      <c r="H744" s="5"/>
      <c r="K744" s="5"/>
      <c r="L744" s="5"/>
      <c r="M744" s="5"/>
      <c r="N744" s="5"/>
    </row>
    <row r="745" ht="15.75" customHeight="1">
      <c r="A745" s="5"/>
      <c r="B745" s="5"/>
      <c r="C745" s="5"/>
      <c r="D745" s="5"/>
      <c r="E745" s="5"/>
      <c r="F745" s="5"/>
      <c r="H745" s="5"/>
      <c r="K745" s="5"/>
      <c r="L745" s="5"/>
      <c r="M745" s="5"/>
      <c r="N745" s="5"/>
    </row>
    <row r="746" ht="15.75" customHeight="1">
      <c r="A746" s="5"/>
      <c r="B746" s="5"/>
      <c r="C746" s="5"/>
      <c r="D746" s="5"/>
      <c r="E746" s="5"/>
      <c r="F746" s="5"/>
      <c r="H746" s="5"/>
      <c r="K746" s="5"/>
      <c r="L746" s="5"/>
      <c r="M746" s="5"/>
      <c r="N746" s="5"/>
    </row>
    <row r="747" ht="15.75" customHeight="1">
      <c r="A747" s="5"/>
      <c r="B747" s="5"/>
      <c r="C747" s="5"/>
      <c r="D747" s="5"/>
      <c r="E747" s="5"/>
      <c r="F747" s="5"/>
      <c r="H747" s="5"/>
      <c r="K747" s="5"/>
      <c r="L747" s="5"/>
      <c r="M747" s="5"/>
      <c r="N747" s="5"/>
    </row>
    <row r="748" ht="15.75" customHeight="1">
      <c r="A748" s="5"/>
      <c r="B748" s="5"/>
      <c r="C748" s="5"/>
      <c r="D748" s="5"/>
      <c r="E748" s="5"/>
      <c r="F748" s="5"/>
      <c r="H748" s="5"/>
      <c r="K748" s="5"/>
      <c r="L748" s="5"/>
      <c r="M748" s="5"/>
      <c r="N748" s="5"/>
    </row>
    <row r="749" ht="15.75" customHeight="1">
      <c r="A749" s="5"/>
      <c r="B749" s="5"/>
      <c r="C749" s="5"/>
      <c r="D749" s="5"/>
      <c r="E749" s="5"/>
      <c r="F749" s="5"/>
      <c r="H749" s="5"/>
      <c r="K749" s="5"/>
      <c r="L749" s="5"/>
      <c r="M749" s="5"/>
      <c r="N749" s="5"/>
    </row>
    <row r="750" ht="15.75" customHeight="1">
      <c r="A750" s="5"/>
      <c r="B750" s="5"/>
      <c r="C750" s="5"/>
      <c r="D750" s="5"/>
      <c r="E750" s="5"/>
      <c r="F750" s="5"/>
      <c r="H750" s="5"/>
      <c r="K750" s="5"/>
      <c r="L750" s="5"/>
      <c r="M750" s="5"/>
      <c r="N750" s="5"/>
    </row>
    <row r="751" ht="15.75" customHeight="1">
      <c r="A751" s="5"/>
      <c r="B751" s="5"/>
      <c r="C751" s="5"/>
      <c r="D751" s="5"/>
      <c r="E751" s="5"/>
      <c r="F751" s="5"/>
      <c r="H751" s="5"/>
      <c r="K751" s="5"/>
      <c r="L751" s="5"/>
      <c r="M751" s="5"/>
      <c r="N751" s="5"/>
    </row>
    <row r="752" ht="15.75" customHeight="1">
      <c r="A752" s="5"/>
      <c r="B752" s="5"/>
      <c r="C752" s="5"/>
      <c r="D752" s="5"/>
      <c r="E752" s="5"/>
      <c r="F752" s="5"/>
      <c r="H752" s="5"/>
      <c r="K752" s="5"/>
      <c r="L752" s="5"/>
      <c r="M752" s="5"/>
      <c r="N752" s="5"/>
    </row>
    <row r="753" ht="15.75" customHeight="1">
      <c r="A753" s="5"/>
      <c r="B753" s="5"/>
      <c r="C753" s="5"/>
      <c r="D753" s="5"/>
      <c r="E753" s="5"/>
      <c r="F753" s="5"/>
      <c r="H753" s="5"/>
      <c r="K753" s="5"/>
      <c r="L753" s="5"/>
      <c r="M753" s="5"/>
      <c r="N753" s="5"/>
    </row>
    <row r="754" ht="15.75" customHeight="1">
      <c r="A754" s="5"/>
      <c r="B754" s="5"/>
      <c r="C754" s="5"/>
      <c r="D754" s="5"/>
      <c r="E754" s="5"/>
      <c r="F754" s="5"/>
      <c r="H754" s="5"/>
      <c r="K754" s="5"/>
      <c r="L754" s="5"/>
      <c r="M754" s="5"/>
      <c r="N754" s="5"/>
    </row>
    <row r="755" ht="15.75" customHeight="1">
      <c r="A755" s="5"/>
      <c r="B755" s="5"/>
      <c r="C755" s="5"/>
      <c r="D755" s="5"/>
      <c r="E755" s="5"/>
      <c r="F755" s="5"/>
      <c r="H755" s="5"/>
      <c r="K755" s="5"/>
      <c r="L755" s="5"/>
      <c r="M755" s="5"/>
      <c r="N755" s="5"/>
    </row>
    <row r="756" ht="15.75" customHeight="1">
      <c r="A756" s="5"/>
      <c r="B756" s="5"/>
      <c r="C756" s="5"/>
      <c r="D756" s="5"/>
      <c r="E756" s="5"/>
      <c r="F756" s="5"/>
      <c r="H756" s="5"/>
      <c r="K756" s="5"/>
      <c r="L756" s="5"/>
      <c r="M756" s="5"/>
      <c r="N756" s="5"/>
    </row>
    <row r="757" ht="15.75" customHeight="1">
      <c r="A757" s="5"/>
      <c r="B757" s="5"/>
      <c r="C757" s="5"/>
      <c r="D757" s="5"/>
      <c r="E757" s="5"/>
      <c r="F757" s="5"/>
      <c r="H757" s="5"/>
      <c r="K757" s="5"/>
      <c r="L757" s="5"/>
      <c r="M757" s="5"/>
      <c r="N757" s="5"/>
    </row>
    <row r="758" ht="15.75" customHeight="1">
      <c r="A758" s="5"/>
      <c r="B758" s="5"/>
      <c r="C758" s="5"/>
      <c r="D758" s="5"/>
      <c r="E758" s="5"/>
      <c r="F758" s="5"/>
      <c r="H758" s="5"/>
      <c r="K758" s="5"/>
      <c r="L758" s="5"/>
      <c r="M758" s="5"/>
      <c r="N758" s="5"/>
    </row>
    <row r="759" ht="15.75" customHeight="1">
      <c r="A759" s="5"/>
      <c r="B759" s="5"/>
      <c r="C759" s="5"/>
      <c r="D759" s="5"/>
      <c r="E759" s="5"/>
      <c r="F759" s="5"/>
      <c r="H759" s="5"/>
      <c r="K759" s="5"/>
      <c r="L759" s="5"/>
      <c r="M759" s="5"/>
      <c r="N759" s="5"/>
    </row>
    <row r="760" ht="15.75" customHeight="1">
      <c r="A760" s="5"/>
      <c r="B760" s="5"/>
      <c r="C760" s="5"/>
      <c r="D760" s="5"/>
      <c r="E760" s="5"/>
      <c r="F760" s="5"/>
      <c r="H760" s="5"/>
      <c r="K760" s="5"/>
      <c r="L760" s="5"/>
      <c r="M760" s="5"/>
      <c r="N760" s="5"/>
    </row>
    <row r="761" ht="15.75" customHeight="1">
      <c r="A761" s="5"/>
      <c r="B761" s="5"/>
      <c r="C761" s="5"/>
      <c r="D761" s="5"/>
      <c r="E761" s="5"/>
      <c r="F761" s="5"/>
      <c r="H761" s="5"/>
      <c r="K761" s="5"/>
      <c r="L761" s="5"/>
      <c r="M761" s="5"/>
      <c r="N761" s="5"/>
    </row>
    <row r="762" ht="15.75" customHeight="1">
      <c r="A762" s="5"/>
      <c r="B762" s="5"/>
      <c r="C762" s="5"/>
      <c r="D762" s="5"/>
      <c r="E762" s="5"/>
      <c r="F762" s="5"/>
      <c r="H762" s="5"/>
      <c r="K762" s="5"/>
      <c r="L762" s="5"/>
      <c r="M762" s="5"/>
      <c r="N762" s="5"/>
    </row>
    <row r="763" ht="15.75" customHeight="1">
      <c r="A763" s="5"/>
      <c r="B763" s="5"/>
      <c r="C763" s="5"/>
      <c r="D763" s="5"/>
      <c r="E763" s="5"/>
      <c r="F763" s="5"/>
      <c r="H763" s="5"/>
      <c r="K763" s="5"/>
      <c r="L763" s="5"/>
      <c r="M763" s="5"/>
      <c r="N763" s="5"/>
    </row>
    <row r="764" ht="15.75" customHeight="1">
      <c r="A764" s="5"/>
      <c r="B764" s="5"/>
      <c r="C764" s="5"/>
      <c r="D764" s="5"/>
      <c r="E764" s="5"/>
      <c r="F764" s="5"/>
      <c r="H764" s="5"/>
      <c r="K764" s="5"/>
      <c r="L764" s="5"/>
      <c r="M764" s="5"/>
      <c r="N764" s="5"/>
    </row>
    <row r="765" ht="15.75" customHeight="1">
      <c r="A765" s="5"/>
      <c r="B765" s="5"/>
      <c r="C765" s="5"/>
      <c r="D765" s="5"/>
      <c r="E765" s="5"/>
      <c r="F765" s="5"/>
      <c r="H765" s="5"/>
      <c r="K765" s="5"/>
      <c r="L765" s="5"/>
      <c r="M765" s="5"/>
      <c r="N765" s="5"/>
    </row>
    <row r="766" ht="15.75" customHeight="1">
      <c r="A766" s="5"/>
      <c r="B766" s="5"/>
      <c r="C766" s="5"/>
      <c r="D766" s="5"/>
      <c r="E766" s="5"/>
      <c r="F766" s="5"/>
      <c r="H766" s="5"/>
      <c r="K766" s="5"/>
      <c r="L766" s="5"/>
      <c r="M766" s="5"/>
      <c r="N766" s="5"/>
    </row>
    <row r="767" ht="15.75" customHeight="1">
      <c r="A767" s="5"/>
      <c r="B767" s="5"/>
      <c r="C767" s="5"/>
      <c r="D767" s="5"/>
      <c r="E767" s="5"/>
      <c r="F767" s="5"/>
      <c r="H767" s="5"/>
      <c r="K767" s="5"/>
      <c r="L767" s="5"/>
      <c r="M767" s="5"/>
      <c r="N767" s="5"/>
    </row>
    <row r="768" ht="15.75" customHeight="1">
      <c r="A768" s="5"/>
      <c r="B768" s="5"/>
      <c r="C768" s="5"/>
      <c r="D768" s="5"/>
      <c r="E768" s="5"/>
      <c r="F768" s="5"/>
      <c r="H768" s="5"/>
      <c r="K768" s="5"/>
      <c r="L768" s="5"/>
      <c r="M768" s="5"/>
      <c r="N768" s="5"/>
    </row>
    <row r="769" ht="15.75" customHeight="1">
      <c r="A769" s="5"/>
      <c r="B769" s="5"/>
      <c r="C769" s="5"/>
      <c r="D769" s="5"/>
      <c r="E769" s="5"/>
      <c r="F769" s="5"/>
      <c r="H769" s="5"/>
      <c r="K769" s="5"/>
      <c r="L769" s="5"/>
      <c r="M769" s="5"/>
      <c r="N769" s="5"/>
    </row>
    <row r="770" ht="15.75" customHeight="1">
      <c r="A770" s="5"/>
      <c r="B770" s="5"/>
      <c r="C770" s="5"/>
      <c r="D770" s="5"/>
      <c r="E770" s="5"/>
      <c r="F770" s="5"/>
      <c r="H770" s="5"/>
      <c r="K770" s="5"/>
      <c r="L770" s="5"/>
      <c r="M770" s="5"/>
      <c r="N770" s="5"/>
    </row>
    <row r="771" ht="15.75" customHeight="1">
      <c r="A771" s="5"/>
      <c r="B771" s="5"/>
      <c r="C771" s="5"/>
      <c r="D771" s="5"/>
      <c r="E771" s="5"/>
      <c r="F771" s="5"/>
      <c r="H771" s="5"/>
      <c r="K771" s="5"/>
      <c r="L771" s="5"/>
      <c r="M771" s="5"/>
      <c r="N771" s="5"/>
    </row>
    <row r="772" ht="15.75" customHeight="1">
      <c r="A772" s="5"/>
      <c r="B772" s="5"/>
      <c r="C772" s="5"/>
      <c r="D772" s="5"/>
      <c r="E772" s="5"/>
      <c r="F772" s="5"/>
      <c r="H772" s="5"/>
      <c r="K772" s="5"/>
      <c r="L772" s="5"/>
      <c r="M772" s="5"/>
      <c r="N772" s="5"/>
    </row>
    <row r="773" ht="15.75" customHeight="1">
      <c r="A773" s="5"/>
      <c r="B773" s="5"/>
      <c r="C773" s="5"/>
      <c r="D773" s="5"/>
      <c r="E773" s="5"/>
      <c r="F773" s="5"/>
      <c r="H773" s="5"/>
      <c r="K773" s="5"/>
      <c r="L773" s="5"/>
      <c r="M773" s="5"/>
      <c r="N773" s="5"/>
    </row>
    <row r="774" ht="15.75" customHeight="1">
      <c r="A774" s="5"/>
      <c r="B774" s="5"/>
      <c r="C774" s="5"/>
      <c r="D774" s="5"/>
      <c r="E774" s="5"/>
      <c r="F774" s="5"/>
      <c r="H774" s="5"/>
      <c r="K774" s="5"/>
      <c r="L774" s="5"/>
      <c r="M774" s="5"/>
      <c r="N774" s="5"/>
    </row>
    <row r="775" ht="15.75" customHeight="1">
      <c r="A775" s="5"/>
      <c r="B775" s="5"/>
      <c r="C775" s="5"/>
      <c r="D775" s="5"/>
      <c r="E775" s="5"/>
      <c r="F775" s="5"/>
      <c r="H775" s="5"/>
      <c r="K775" s="5"/>
      <c r="L775" s="5"/>
      <c r="M775" s="5"/>
      <c r="N775" s="5"/>
    </row>
    <row r="776" ht="15.75" customHeight="1">
      <c r="A776" s="5"/>
      <c r="B776" s="5"/>
      <c r="C776" s="5"/>
      <c r="D776" s="5"/>
      <c r="E776" s="5"/>
      <c r="F776" s="5"/>
      <c r="H776" s="5"/>
      <c r="K776" s="5"/>
      <c r="L776" s="5"/>
      <c r="M776" s="5"/>
      <c r="N776" s="5"/>
    </row>
    <row r="777" ht="15.75" customHeight="1">
      <c r="A777" s="5"/>
      <c r="B777" s="5"/>
      <c r="C777" s="5"/>
      <c r="D777" s="5"/>
      <c r="E777" s="5"/>
      <c r="F777" s="5"/>
      <c r="H777" s="5"/>
      <c r="K777" s="5"/>
      <c r="L777" s="5"/>
      <c r="M777" s="5"/>
      <c r="N777" s="5"/>
    </row>
    <row r="778" ht="15.75" customHeight="1">
      <c r="A778" s="5"/>
      <c r="B778" s="5"/>
      <c r="C778" s="5"/>
      <c r="D778" s="5"/>
      <c r="E778" s="5"/>
      <c r="F778" s="5"/>
      <c r="H778" s="5"/>
      <c r="K778" s="5"/>
      <c r="L778" s="5"/>
      <c r="M778" s="5"/>
      <c r="N778" s="5"/>
    </row>
    <row r="779" ht="15.75" customHeight="1">
      <c r="A779" s="5"/>
      <c r="B779" s="5"/>
      <c r="C779" s="5"/>
      <c r="D779" s="5"/>
      <c r="E779" s="5"/>
      <c r="F779" s="5"/>
      <c r="H779" s="5"/>
      <c r="K779" s="5"/>
      <c r="L779" s="5"/>
      <c r="M779" s="5"/>
      <c r="N779" s="5"/>
    </row>
    <row r="780" ht="15.75" customHeight="1">
      <c r="A780" s="5"/>
      <c r="B780" s="5"/>
      <c r="C780" s="5"/>
      <c r="D780" s="5"/>
      <c r="E780" s="5"/>
      <c r="F780" s="5"/>
      <c r="H780" s="5"/>
      <c r="K780" s="5"/>
      <c r="L780" s="5"/>
      <c r="M780" s="5"/>
      <c r="N780" s="5"/>
    </row>
    <row r="781" ht="15.75" customHeight="1">
      <c r="A781" s="5"/>
      <c r="B781" s="5"/>
      <c r="C781" s="5"/>
      <c r="D781" s="5"/>
      <c r="E781" s="5"/>
      <c r="F781" s="5"/>
      <c r="H781" s="5"/>
      <c r="K781" s="5"/>
      <c r="L781" s="5"/>
      <c r="M781" s="5"/>
      <c r="N781" s="5"/>
    </row>
    <row r="782" ht="15.75" customHeight="1">
      <c r="A782" s="5"/>
      <c r="B782" s="5"/>
      <c r="C782" s="5"/>
      <c r="D782" s="5"/>
      <c r="E782" s="5"/>
      <c r="F782" s="5"/>
      <c r="H782" s="5"/>
      <c r="K782" s="5"/>
      <c r="L782" s="5"/>
      <c r="M782" s="5"/>
      <c r="N782" s="5"/>
    </row>
    <row r="783" ht="15.75" customHeight="1">
      <c r="A783" s="5"/>
      <c r="B783" s="5"/>
      <c r="C783" s="5"/>
      <c r="D783" s="5"/>
      <c r="E783" s="5"/>
      <c r="F783" s="5"/>
      <c r="H783" s="5"/>
      <c r="K783" s="5"/>
      <c r="L783" s="5"/>
      <c r="M783" s="5"/>
      <c r="N783" s="5"/>
    </row>
    <row r="784" ht="15.75" customHeight="1">
      <c r="A784" s="5"/>
      <c r="B784" s="5"/>
      <c r="C784" s="5"/>
      <c r="D784" s="5"/>
      <c r="E784" s="5"/>
      <c r="F784" s="5"/>
      <c r="H784" s="5"/>
      <c r="K784" s="5"/>
      <c r="L784" s="5"/>
      <c r="M784" s="5"/>
      <c r="N784" s="5"/>
    </row>
    <row r="785" ht="15.75" customHeight="1">
      <c r="A785" s="5"/>
      <c r="B785" s="5"/>
      <c r="C785" s="5"/>
      <c r="D785" s="5"/>
      <c r="E785" s="5"/>
      <c r="F785" s="5"/>
      <c r="H785" s="5"/>
      <c r="K785" s="5"/>
      <c r="L785" s="5"/>
      <c r="M785" s="5"/>
      <c r="N785" s="5"/>
    </row>
    <row r="786" ht="15.75" customHeight="1">
      <c r="A786" s="5"/>
      <c r="B786" s="5"/>
      <c r="C786" s="5"/>
      <c r="D786" s="5"/>
      <c r="E786" s="5"/>
      <c r="F786" s="5"/>
      <c r="H786" s="5"/>
      <c r="K786" s="5"/>
      <c r="L786" s="5"/>
      <c r="M786" s="5"/>
      <c r="N786" s="5"/>
    </row>
    <row r="787" ht="15.75" customHeight="1">
      <c r="A787" s="5"/>
      <c r="B787" s="5"/>
      <c r="C787" s="5"/>
      <c r="D787" s="5"/>
      <c r="E787" s="5"/>
      <c r="F787" s="5"/>
      <c r="H787" s="5"/>
      <c r="K787" s="5"/>
      <c r="L787" s="5"/>
      <c r="M787" s="5"/>
      <c r="N787" s="5"/>
    </row>
    <row r="788" ht="15.75" customHeight="1">
      <c r="A788" s="5"/>
      <c r="B788" s="5"/>
      <c r="C788" s="5"/>
      <c r="D788" s="5"/>
      <c r="E788" s="5"/>
      <c r="F788" s="5"/>
      <c r="H788" s="5"/>
      <c r="K788" s="5"/>
      <c r="L788" s="5"/>
      <c r="M788" s="5"/>
      <c r="N788" s="5"/>
    </row>
    <row r="789" ht="15.75" customHeight="1">
      <c r="A789" s="5"/>
      <c r="B789" s="5"/>
      <c r="C789" s="5"/>
      <c r="D789" s="5"/>
      <c r="E789" s="5"/>
      <c r="F789" s="5"/>
      <c r="H789" s="5"/>
      <c r="K789" s="5"/>
      <c r="L789" s="5"/>
      <c r="M789" s="5"/>
      <c r="N789" s="5"/>
    </row>
    <row r="790" ht="15.75" customHeight="1">
      <c r="A790" s="5"/>
      <c r="B790" s="5"/>
      <c r="C790" s="5"/>
      <c r="D790" s="5"/>
      <c r="E790" s="5"/>
      <c r="F790" s="5"/>
      <c r="H790" s="5"/>
      <c r="K790" s="5"/>
      <c r="L790" s="5"/>
      <c r="M790" s="5"/>
      <c r="N790" s="5"/>
    </row>
    <row r="791" ht="15.75" customHeight="1">
      <c r="A791" s="5"/>
      <c r="B791" s="5"/>
      <c r="C791" s="5"/>
      <c r="D791" s="5"/>
      <c r="E791" s="5"/>
      <c r="F791" s="5"/>
      <c r="H791" s="5"/>
      <c r="K791" s="5"/>
      <c r="L791" s="5"/>
      <c r="M791" s="5"/>
      <c r="N791" s="5"/>
    </row>
    <row r="792" ht="15.75" customHeight="1">
      <c r="A792" s="5"/>
      <c r="B792" s="5"/>
      <c r="C792" s="5"/>
      <c r="D792" s="5"/>
      <c r="E792" s="5"/>
      <c r="F792" s="5"/>
      <c r="H792" s="5"/>
      <c r="K792" s="5"/>
      <c r="L792" s="5"/>
      <c r="M792" s="5"/>
      <c r="N792" s="5"/>
    </row>
    <row r="793" ht="15.75" customHeight="1">
      <c r="A793" s="5"/>
      <c r="B793" s="5"/>
      <c r="C793" s="5"/>
      <c r="D793" s="5"/>
      <c r="E793" s="5"/>
      <c r="F793" s="5"/>
      <c r="H793" s="5"/>
      <c r="K793" s="5"/>
      <c r="L793" s="5"/>
      <c r="M793" s="5"/>
      <c r="N793" s="5"/>
    </row>
    <row r="794" ht="15.75" customHeight="1">
      <c r="A794" s="5"/>
      <c r="B794" s="5"/>
      <c r="C794" s="5"/>
      <c r="D794" s="5"/>
      <c r="E794" s="5"/>
      <c r="F794" s="5"/>
      <c r="H794" s="5"/>
      <c r="K794" s="5"/>
      <c r="L794" s="5"/>
      <c r="M794" s="5"/>
      <c r="N794" s="5"/>
    </row>
    <row r="795" ht="15.75" customHeight="1">
      <c r="A795" s="5"/>
      <c r="B795" s="5"/>
      <c r="C795" s="5"/>
      <c r="D795" s="5"/>
      <c r="E795" s="5"/>
      <c r="F795" s="5"/>
      <c r="H795" s="5"/>
      <c r="K795" s="5"/>
      <c r="L795" s="5"/>
      <c r="M795" s="5"/>
      <c r="N795" s="5"/>
    </row>
    <row r="796" ht="15.75" customHeight="1">
      <c r="A796" s="5"/>
      <c r="B796" s="5"/>
      <c r="C796" s="5"/>
      <c r="D796" s="5"/>
      <c r="E796" s="5"/>
      <c r="F796" s="5"/>
      <c r="H796" s="5"/>
      <c r="K796" s="5"/>
      <c r="L796" s="5"/>
      <c r="M796" s="5"/>
      <c r="N796" s="5"/>
    </row>
    <row r="797" ht="15.75" customHeight="1">
      <c r="A797" s="5"/>
      <c r="B797" s="5"/>
      <c r="C797" s="5"/>
      <c r="D797" s="5"/>
      <c r="E797" s="5"/>
      <c r="F797" s="5"/>
      <c r="H797" s="5"/>
      <c r="K797" s="5"/>
      <c r="L797" s="5"/>
      <c r="M797" s="5"/>
      <c r="N797" s="5"/>
    </row>
    <row r="798" ht="15.75" customHeight="1">
      <c r="A798" s="5"/>
      <c r="B798" s="5"/>
      <c r="C798" s="5"/>
      <c r="D798" s="5"/>
      <c r="E798" s="5"/>
      <c r="F798" s="5"/>
      <c r="H798" s="5"/>
      <c r="K798" s="5"/>
      <c r="L798" s="5"/>
      <c r="M798" s="5"/>
      <c r="N798" s="5"/>
    </row>
    <row r="799" ht="15.75" customHeight="1">
      <c r="A799" s="5"/>
      <c r="B799" s="5"/>
      <c r="C799" s="5"/>
      <c r="D799" s="5"/>
      <c r="E799" s="5"/>
      <c r="F799" s="5"/>
      <c r="H799" s="5"/>
      <c r="K799" s="5"/>
      <c r="L799" s="5"/>
      <c r="M799" s="5"/>
      <c r="N799" s="5"/>
    </row>
    <row r="800" ht="15.75" customHeight="1">
      <c r="A800" s="5"/>
      <c r="B800" s="5"/>
      <c r="C800" s="5"/>
      <c r="D800" s="5"/>
      <c r="E800" s="5"/>
      <c r="F800" s="5"/>
      <c r="H800" s="5"/>
      <c r="K800" s="5"/>
      <c r="L800" s="5"/>
      <c r="M800" s="5"/>
      <c r="N800" s="5"/>
    </row>
    <row r="801" ht="15.75" customHeight="1">
      <c r="A801" s="5"/>
      <c r="B801" s="5"/>
      <c r="C801" s="5"/>
      <c r="D801" s="5"/>
      <c r="E801" s="5"/>
      <c r="F801" s="5"/>
      <c r="H801" s="5"/>
      <c r="K801" s="5"/>
      <c r="L801" s="5"/>
      <c r="M801" s="5"/>
      <c r="N801" s="5"/>
    </row>
    <row r="802" ht="15.75" customHeight="1">
      <c r="A802" s="5"/>
      <c r="B802" s="5"/>
      <c r="C802" s="5"/>
      <c r="D802" s="5"/>
      <c r="E802" s="5"/>
      <c r="F802" s="5"/>
      <c r="H802" s="5"/>
      <c r="K802" s="5"/>
      <c r="L802" s="5"/>
      <c r="M802" s="5"/>
      <c r="N802" s="5"/>
    </row>
    <row r="803" ht="15.75" customHeight="1">
      <c r="A803" s="5"/>
      <c r="B803" s="5"/>
      <c r="C803" s="5"/>
      <c r="D803" s="5"/>
      <c r="E803" s="5"/>
      <c r="F803" s="5"/>
      <c r="H803" s="5"/>
      <c r="K803" s="5"/>
      <c r="L803" s="5"/>
      <c r="M803" s="5"/>
      <c r="N803" s="5"/>
    </row>
    <row r="804" ht="15.75" customHeight="1">
      <c r="A804" s="5"/>
      <c r="B804" s="5"/>
      <c r="C804" s="5"/>
      <c r="D804" s="5"/>
      <c r="E804" s="5"/>
      <c r="F804" s="5"/>
      <c r="H804" s="5"/>
      <c r="K804" s="5"/>
      <c r="L804" s="5"/>
      <c r="M804" s="5"/>
      <c r="N804" s="5"/>
    </row>
    <row r="805" ht="15.75" customHeight="1">
      <c r="A805" s="5"/>
      <c r="B805" s="5"/>
      <c r="C805" s="5"/>
      <c r="D805" s="5"/>
      <c r="E805" s="5"/>
      <c r="F805" s="5"/>
      <c r="H805" s="5"/>
      <c r="K805" s="5"/>
      <c r="L805" s="5"/>
      <c r="M805" s="5"/>
      <c r="N805" s="5"/>
    </row>
    <row r="806" ht="15.75" customHeight="1">
      <c r="A806" s="5"/>
      <c r="B806" s="5"/>
      <c r="C806" s="5"/>
      <c r="D806" s="5"/>
      <c r="E806" s="5"/>
      <c r="F806" s="5"/>
      <c r="H806" s="5"/>
      <c r="K806" s="5"/>
      <c r="L806" s="5"/>
      <c r="M806" s="5"/>
      <c r="N806" s="5"/>
    </row>
    <row r="807" ht="15.75" customHeight="1">
      <c r="A807" s="5"/>
      <c r="B807" s="5"/>
      <c r="C807" s="5"/>
      <c r="D807" s="5"/>
      <c r="E807" s="5"/>
      <c r="F807" s="5"/>
      <c r="H807" s="5"/>
      <c r="K807" s="5"/>
      <c r="L807" s="5"/>
      <c r="M807" s="5"/>
      <c r="N807" s="5"/>
    </row>
    <row r="808" ht="15.75" customHeight="1">
      <c r="A808" s="5"/>
      <c r="B808" s="5"/>
      <c r="C808" s="5"/>
      <c r="D808" s="5"/>
      <c r="E808" s="5"/>
      <c r="F808" s="5"/>
      <c r="H808" s="5"/>
      <c r="K808" s="5"/>
      <c r="L808" s="5"/>
      <c r="M808" s="5"/>
      <c r="N808" s="5"/>
    </row>
    <row r="809" ht="15.75" customHeight="1">
      <c r="A809" s="5"/>
      <c r="B809" s="5"/>
      <c r="C809" s="5"/>
      <c r="D809" s="5"/>
      <c r="E809" s="5"/>
      <c r="F809" s="5"/>
      <c r="H809" s="5"/>
      <c r="K809" s="5"/>
      <c r="L809" s="5"/>
      <c r="M809" s="5"/>
      <c r="N809" s="5"/>
    </row>
    <row r="810" ht="15.75" customHeight="1">
      <c r="A810" s="5"/>
      <c r="B810" s="5"/>
      <c r="C810" s="5"/>
      <c r="D810" s="5"/>
      <c r="E810" s="5"/>
      <c r="F810" s="5"/>
      <c r="H810" s="5"/>
      <c r="K810" s="5"/>
      <c r="L810" s="5"/>
      <c r="M810" s="5"/>
      <c r="N810" s="5"/>
    </row>
    <row r="811" ht="15.75" customHeight="1">
      <c r="A811" s="5"/>
      <c r="B811" s="5"/>
      <c r="C811" s="5"/>
      <c r="D811" s="5"/>
      <c r="E811" s="5"/>
      <c r="F811" s="5"/>
      <c r="H811" s="5"/>
      <c r="K811" s="5"/>
      <c r="L811" s="5"/>
      <c r="M811" s="5"/>
      <c r="N811" s="5"/>
    </row>
    <row r="812" ht="15.75" customHeight="1">
      <c r="A812" s="5"/>
      <c r="B812" s="5"/>
      <c r="C812" s="5"/>
      <c r="D812" s="5"/>
      <c r="E812" s="5"/>
      <c r="F812" s="5"/>
      <c r="H812" s="5"/>
      <c r="K812" s="5"/>
      <c r="L812" s="5"/>
      <c r="M812" s="5"/>
      <c r="N812" s="5"/>
    </row>
    <row r="813" ht="15.75" customHeight="1">
      <c r="A813" s="5"/>
      <c r="B813" s="5"/>
      <c r="C813" s="5"/>
      <c r="D813" s="5"/>
      <c r="E813" s="5"/>
      <c r="F813" s="5"/>
      <c r="H813" s="5"/>
      <c r="K813" s="5"/>
      <c r="L813" s="5"/>
      <c r="M813" s="5"/>
      <c r="N813" s="5"/>
    </row>
    <row r="814" ht="15.75" customHeight="1">
      <c r="A814" s="5"/>
      <c r="B814" s="5"/>
      <c r="C814" s="5"/>
      <c r="D814" s="5"/>
      <c r="E814" s="5"/>
      <c r="F814" s="5"/>
      <c r="H814" s="5"/>
      <c r="K814" s="5"/>
      <c r="L814" s="5"/>
      <c r="M814" s="5"/>
      <c r="N814" s="5"/>
    </row>
    <row r="815" ht="15.75" customHeight="1">
      <c r="A815" s="5"/>
      <c r="B815" s="5"/>
      <c r="C815" s="5"/>
      <c r="D815" s="5"/>
      <c r="E815" s="5"/>
      <c r="F815" s="5"/>
      <c r="H815" s="5"/>
      <c r="K815" s="5"/>
      <c r="L815" s="5"/>
      <c r="M815" s="5"/>
      <c r="N815" s="5"/>
    </row>
    <row r="816" ht="15.75" customHeight="1">
      <c r="A816" s="5"/>
      <c r="B816" s="5"/>
      <c r="C816" s="5"/>
      <c r="D816" s="5"/>
      <c r="E816" s="5"/>
      <c r="F816" s="5"/>
      <c r="H816" s="5"/>
      <c r="K816" s="5"/>
      <c r="L816" s="5"/>
      <c r="M816" s="5"/>
      <c r="N816" s="5"/>
    </row>
    <row r="817" ht="15.75" customHeight="1">
      <c r="A817" s="5"/>
      <c r="B817" s="5"/>
      <c r="C817" s="5"/>
      <c r="D817" s="5"/>
      <c r="E817" s="5"/>
      <c r="F817" s="5"/>
      <c r="H817" s="5"/>
      <c r="K817" s="5"/>
      <c r="L817" s="5"/>
      <c r="M817" s="5"/>
      <c r="N817" s="5"/>
    </row>
    <row r="818" ht="15.75" customHeight="1">
      <c r="A818" s="5"/>
      <c r="B818" s="5"/>
      <c r="C818" s="5"/>
      <c r="D818" s="5"/>
      <c r="E818" s="5"/>
      <c r="F818" s="5"/>
      <c r="H818" s="5"/>
      <c r="K818" s="5"/>
      <c r="L818" s="5"/>
      <c r="M818" s="5"/>
      <c r="N818" s="5"/>
    </row>
    <row r="819" ht="15.75" customHeight="1">
      <c r="A819" s="5"/>
      <c r="B819" s="5"/>
      <c r="C819" s="5"/>
      <c r="D819" s="5"/>
      <c r="E819" s="5"/>
      <c r="F819" s="5"/>
      <c r="H819" s="5"/>
      <c r="K819" s="5"/>
      <c r="L819" s="5"/>
      <c r="M819" s="5"/>
      <c r="N819" s="5"/>
    </row>
    <row r="820" ht="15.75" customHeight="1">
      <c r="A820" s="5"/>
      <c r="B820" s="5"/>
      <c r="C820" s="5"/>
      <c r="D820" s="5"/>
      <c r="E820" s="5"/>
      <c r="F820" s="5"/>
      <c r="H820" s="5"/>
      <c r="K820" s="5"/>
      <c r="L820" s="5"/>
      <c r="M820" s="5"/>
      <c r="N820" s="5"/>
    </row>
    <row r="821" ht="15.75" customHeight="1">
      <c r="A821" s="5"/>
      <c r="B821" s="5"/>
      <c r="C821" s="5"/>
      <c r="D821" s="5"/>
      <c r="E821" s="5"/>
      <c r="F821" s="5"/>
      <c r="H821" s="5"/>
      <c r="K821" s="5"/>
      <c r="L821" s="5"/>
      <c r="M821" s="5"/>
      <c r="N821" s="5"/>
    </row>
    <row r="822" ht="15.75" customHeight="1">
      <c r="A822" s="5"/>
      <c r="B822" s="5"/>
      <c r="C822" s="5"/>
      <c r="D822" s="5"/>
      <c r="E822" s="5"/>
      <c r="F822" s="5"/>
      <c r="H822" s="5"/>
      <c r="K822" s="5"/>
      <c r="L822" s="5"/>
      <c r="M822" s="5"/>
      <c r="N822" s="5"/>
    </row>
    <row r="823" ht="15.75" customHeight="1">
      <c r="A823" s="5"/>
      <c r="B823" s="5"/>
      <c r="C823" s="5"/>
      <c r="D823" s="5"/>
      <c r="E823" s="5"/>
      <c r="F823" s="5"/>
      <c r="H823" s="5"/>
      <c r="K823" s="5"/>
      <c r="L823" s="5"/>
      <c r="M823" s="5"/>
      <c r="N823" s="5"/>
    </row>
    <row r="824" ht="15.75" customHeight="1">
      <c r="A824" s="5"/>
      <c r="B824" s="5"/>
      <c r="C824" s="5"/>
      <c r="D824" s="5"/>
      <c r="E824" s="5"/>
      <c r="F824" s="5"/>
      <c r="H824" s="5"/>
      <c r="K824" s="5"/>
      <c r="L824" s="5"/>
      <c r="M824" s="5"/>
      <c r="N824" s="5"/>
    </row>
    <row r="825" ht="15.75" customHeight="1">
      <c r="A825" s="5"/>
      <c r="B825" s="5"/>
      <c r="C825" s="5"/>
      <c r="D825" s="5"/>
      <c r="E825" s="5"/>
      <c r="F825" s="5"/>
      <c r="H825" s="5"/>
      <c r="K825" s="5"/>
      <c r="L825" s="5"/>
      <c r="M825" s="5"/>
      <c r="N825" s="5"/>
    </row>
    <row r="826" ht="15.75" customHeight="1">
      <c r="A826" s="5"/>
      <c r="B826" s="5"/>
      <c r="C826" s="5"/>
      <c r="D826" s="5"/>
      <c r="E826" s="5"/>
      <c r="F826" s="5"/>
      <c r="H826" s="5"/>
      <c r="K826" s="5"/>
      <c r="L826" s="5"/>
      <c r="M826" s="5"/>
      <c r="N826" s="5"/>
    </row>
    <row r="827" ht="15.75" customHeight="1">
      <c r="A827" s="5"/>
      <c r="B827" s="5"/>
      <c r="C827" s="5"/>
      <c r="D827" s="5"/>
      <c r="E827" s="5"/>
      <c r="F827" s="5"/>
      <c r="H827" s="5"/>
      <c r="K827" s="5"/>
      <c r="L827" s="5"/>
      <c r="M827" s="5"/>
      <c r="N827" s="5"/>
    </row>
    <row r="828" ht="15.75" customHeight="1">
      <c r="A828" s="5"/>
      <c r="B828" s="5"/>
      <c r="C828" s="5"/>
      <c r="D828" s="5"/>
      <c r="E828" s="5"/>
      <c r="F828" s="5"/>
      <c r="H828" s="5"/>
      <c r="K828" s="5"/>
      <c r="L828" s="5"/>
      <c r="M828" s="5"/>
      <c r="N828" s="5"/>
    </row>
    <row r="829" ht="15.75" customHeight="1">
      <c r="A829" s="5"/>
      <c r="B829" s="5"/>
      <c r="C829" s="5"/>
      <c r="D829" s="5"/>
      <c r="E829" s="5"/>
      <c r="F829" s="5"/>
      <c r="H829" s="5"/>
      <c r="K829" s="5"/>
      <c r="L829" s="5"/>
      <c r="M829" s="5"/>
      <c r="N829" s="5"/>
    </row>
    <row r="830" ht="15.75" customHeight="1">
      <c r="A830" s="5"/>
      <c r="B830" s="5"/>
      <c r="C830" s="5"/>
      <c r="D830" s="5"/>
      <c r="E830" s="5"/>
      <c r="F830" s="5"/>
      <c r="H830" s="5"/>
      <c r="K830" s="5"/>
      <c r="L830" s="5"/>
      <c r="M830" s="5"/>
      <c r="N830" s="5"/>
    </row>
    <row r="831" ht="15.75" customHeight="1">
      <c r="A831" s="5"/>
      <c r="B831" s="5"/>
      <c r="C831" s="5"/>
      <c r="D831" s="5"/>
      <c r="E831" s="5"/>
      <c r="F831" s="5"/>
      <c r="H831" s="5"/>
      <c r="K831" s="5"/>
      <c r="L831" s="5"/>
      <c r="M831" s="5"/>
      <c r="N831" s="5"/>
    </row>
    <row r="832" ht="15.75" customHeight="1">
      <c r="A832" s="5"/>
      <c r="B832" s="5"/>
      <c r="C832" s="5"/>
      <c r="D832" s="5"/>
      <c r="E832" s="5"/>
      <c r="F832" s="5"/>
      <c r="H832" s="5"/>
      <c r="K832" s="5"/>
      <c r="L832" s="5"/>
      <c r="M832" s="5"/>
      <c r="N832" s="5"/>
    </row>
    <row r="833" ht="15.75" customHeight="1">
      <c r="A833" s="5"/>
      <c r="B833" s="5"/>
      <c r="C833" s="5"/>
      <c r="D833" s="5"/>
      <c r="E833" s="5"/>
      <c r="F833" s="5"/>
      <c r="H833" s="5"/>
      <c r="K833" s="5"/>
      <c r="L833" s="5"/>
      <c r="M833" s="5"/>
      <c r="N833" s="5"/>
    </row>
    <row r="834" ht="15.75" customHeight="1">
      <c r="A834" s="5"/>
      <c r="B834" s="5"/>
      <c r="C834" s="5"/>
      <c r="D834" s="5"/>
      <c r="E834" s="5"/>
      <c r="F834" s="5"/>
      <c r="H834" s="5"/>
      <c r="K834" s="5"/>
      <c r="L834" s="5"/>
      <c r="M834" s="5"/>
      <c r="N834" s="5"/>
    </row>
    <row r="835" ht="15.75" customHeight="1">
      <c r="A835" s="5"/>
      <c r="B835" s="5"/>
      <c r="C835" s="5"/>
      <c r="D835" s="5"/>
      <c r="E835" s="5"/>
      <c r="F835" s="5"/>
      <c r="H835" s="5"/>
      <c r="K835" s="5"/>
      <c r="L835" s="5"/>
      <c r="M835" s="5"/>
      <c r="N835" s="5"/>
    </row>
    <row r="836" ht="15.75" customHeight="1">
      <c r="A836" s="5"/>
      <c r="B836" s="5"/>
      <c r="C836" s="5"/>
      <c r="D836" s="5"/>
      <c r="E836" s="5"/>
      <c r="F836" s="5"/>
      <c r="H836" s="5"/>
      <c r="K836" s="5"/>
      <c r="L836" s="5"/>
      <c r="M836" s="5"/>
      <c r="N836" s="5"/>
    </row>
    <row r="837" ht="15.75" customHeight="1">
      <c r="A837" s="5"/>
      <c r="B837" s="5"/>
      <c r="C837" s="5"/>
      <c r="D837" s="5"/>
      <c r="E837" s="5"/>
      <c r="F837" s="5"/>
      <c r="H837" s="5"/>
      <c r="K837" s="5"/>
      <c r="L837" s="5"/>
      <c r="M837" s="5"/>
      <c r="N837" s="5"/>
    </row>
    <row r="838" ht="15.75" customHeight="1">
      <c r="A838" s="5"/>
      <c r="B838" s="5"/>
      <c r="C838" s="5"/>
      <c r="D838" s="5"/>
      <c r="E838" s="5"/>
      <c r="F838" s="5"/>
      <c r="H838" s="5"/>
      <c r="K838" s="5"/>
      <c r="L838" s="5"/>
      <c r="M838" s="5"/>
      <c r="N838" s="5"/>
    </row>
    <row r="839" ht="15.75" customHeight="1">
      <c r="A839" s="5"/>
      <c r="B839" s="5"/>
      <c r="C839" s="5"/>
      <c r="D839" s="5"/>
      <c r="E839" s="5"/>
      <c r="F839" s="5"/>
      <c r="H839" s="5"/>
      <c r="K839" s="5"/>
      <c r="L839" s="5"/>
      <c r="M839" s="5"/>
      <c r="N839" s="5"/>
    </row>
    <row r="840" ht="15.75" customHeight="1">
      <c r="A840" s="5"/>
      <c r="B840" s="5"/>
      <c r="C840" s="5"/>
      <c r="D840" s="5"/>
      <c r="E840" s="5"/>
      <c r="F840" s="5"/>
      <c r="H840" s="5"/>
      <c r="K840" s="5"/>
      <c r="L840" s="5"/>
      <c r="M840" s="5"/>
      <c r="N840" s="5"/>
    </row>
    <row r="841" ht="15.75" customHeight="1">
      <c r="A841" s="5"/>
      <c r="B841" s="5"/>
      <c r="C841" s="5"/>
      <c r="D841" s="5"/>
      <c r="E841" s="5"/>
      <c r="F841" s="5"/>
      <c r="H841" s="5"/>
      <c r="K841" s="5"/>
      <c r="L841" s="5"/>
      <c r="M841" s="5"/>
      <c r="N841" s="5"/>
    </row>
    <row r="842" ht="15.75" customHeight="1">
      <c r="A842" s="5"/>
      <c r="B842" s="5"/>
      <c r="C842" s="5"/>
      <c r="D842" s="5"/>
      <c r="E842" s="5"/>
      <c r="F842" s="5"/>
      <c r="H842" s="5"/>
      <c r="K842" s="5"/>
      <c r="L842" s="5"/>
      <c r="M842" s="5"/>
      <c r="N842" s="5"/>
    </row>
    <row r="843" ht="15.75" customHeight="1">
      <c r="A843" s="5"/>
      <c r="B843" s="5"/>
      <c r="C843" s="5"/>
      <c r="D843" s="5"/>
      <c r="E843" s="5"/>
      <c r="F843" s="5"/>
      <c r="H843" s="5"/>
      <c r="K843" s="5"/>
      <c r="L843" s="5"/>
      <c r="M843" s="5"/>
      <c r="N843" s="5"/>
    </row>
    <row r="844" ht="15.75" customHeight="1">
      <c r="A844" s="5"/>
      <c r="B844" s="5"/>
      <c r="C844" s="5"/>
      <c r="D844" s="5"/>
      <c r="E844" s="5"/>
      <c r="F844" s="5"/>
      <c r="H844" s="5"/>
      <c r="K844" s="5"/>
      <c r="L844" s="5"/>
      <c r="M844" s="5"/>
      <c r="N844" s="5"/>
    </row>
    <row r="845" ht="15.75" customHeight="1">
      <c r="A845" s="5"/>
      <c r="B845" s="5"/>
      <c r="C845" s="5"/>
      <c r="D845" s="5"/>
      <c r="E845" s="5"/>
      <c r="F845" s="5"/>
      <c r="H845" s="5"/>
      <c r="K845" s="5"/>
      <c r="L845" s="5"/>
      <c r="M845" s="5"/>
      <c r="N845" s="5"/>
    </row>
    <row r="846" ht="15.75" customHeight="1">
      <c r="A846" s="5"/>
      <c r="B846" s="5"/>
      <c r="C846" s="5"/>
      <c r="D846" s="5"/>
      <c r="E846" s="5"/>
      <c r="F846" s="5"/>
      <c r="H846" s="5"/>
      <c r="K846" s="5"/>
      <c r="L846" s="5"/>
      <c r="M846" s="5"/>
      <c r="N846" s="5"/>
    </row>
    <row r="847" ht="15.75" customHeight="1">
      <c r="A847" s="5"/>
      <c r="B847" s="5"/>
      <c r="C847" s="5"/>
      <c r="D847" s="5"/>
      <c r="E847" s="5"/>
      <c r="F847" s="5"/>
      <c r="H847" s="5"/>
      <c r="K847" s="5"/>
      <c r="L847" s="5"/>
      <c r="M847" s="5"/>
      <c r="N847" s="5"/>
    </row>
    <row r="848" ht="15.75" customHeight="1">
      <c r="A848" s="5"/>
      <c r="B848" s="5"/>
      <c r="C848" s="5"/>
      <c r="D848" s="5"/>
      <c r="E848" s="5"/>
      <c r="F848" s="5"/>
      <c r="H848" s="5"/>
      <c r="K848" s="5"/>
      <c r="L848" s="5"/>
      <c r="M848" s="5"/>
      <c r="N848" s="5"/>
    </row>
    <row r="849" ht="15.75" customHeight="1">
      <c r="A849" s="5"/>
      <c r="B849" s="5"/>
      <c r="C849" s="5"/>
      <c r="D849" s="5"/>
      <c r="E849" s="5"/>
      <c r="F849" s="5"/>
      <c r="H849" s="5"/>
      <c r="K849" s="5"/>
      <c r="L849" s="5"/>
      <c r="M849" s="5"/>
      <c r="N849" s="5"/>
    </row>
    <row r="850" ht="15.75" customHeight="1">
      <c r="A850" s="5"/>
      <c r="B850" s="5"/>
      <c r="C850" s="5"/>
      <c r="D850" s="5"/>
      <c r="E850" s="5"/>
      <c r="F850" s="5"/>
      <c r="H850" s="5"/>
      <c r="K850" s="5"/>
      <c r="L850" s="5"/>
      <c r="M850" s="5"/>
      <c r="N850" s="5"/>
    </row>
    <row r="851" ht="15.75" customHeight="1">
      <c r="A851" s="5"/>
      <c r="B851" s="5"/>
      <c r="C851" s="5"/>
      <c r="D851" s="5"/>
      <c r="E851" s="5"/>
      <c r="F851" s="5"/>
      <c r="H851" s="5"/>
      <c r="K851" s="5"/>
      <c r="L851" s="5"/>
      <c r="M851" s="5"/>
      <c r="N851" s="5"/>
    </row>
    <row r="852" ht="15.75" customHeight="1">
      <c r="A852" s="5"/>
      <c r="B852" s="5"/>
      <c r="C852" s="5"/>
      <c r="D852" s="5"/>
      <c r="E852" s="5"/>
      <c r="F852" s="5"/>
      <c r="H852" s="5"/>
      <c r="K852" s="5"/>
      <c r="L852" s="5"/>
      <c r="M852" s="5"/>
      <c r="N852" s="5"/>
    </row>
    <row r="853" ht="15.75" customHeight="1">
      <c r="A853" s="5"/>
      <c r="B853" s="5"/>
      <c r="C853" s="5"/>
      <c r="D853" s="5"/>
      <c r="E853" s="5"/>
      <c r="F853" s="5"/>
      <c r="H853" s="5"/>
      <c r="K853" s="5"/>
      <c r="L853" s="5"/>
      <c r="M853" s="5"/>
      <c r="N853" s="5"/>
    </row>
    <row r="854" ht="15.75" customHeight="1">
      <c r="A854" s="5"/>
      <c r="B854" s="5"/>
      <c r="C854" s="5"/>
      <c r="D854" s="5"/>
      <c r="E854" s="5"/>
      <c r="F854" s="5"/>
      <c r="H854" s="5"/>
      <c r="K854" s="5"/>
      <c r="L854" s="5"/>
      <c r="M854" s="5"/>
      <c r="N854" s="5"/>
    </row>
    <row r="855" ht="15.75" customHeight="1">
      <c r="A855" s="5"/>
      <c r="B855" s="5"/>
      <c r="C855" s="5"/>
      <c r="D855" s="5"/>
      <c r="E855" s="5"/>
      <c r="F855" s="5"/>
      <c r="H855" s="5"/>
      <c r="K855" s="5"/>
      <c r="L855" s="5"/>
      <c r="M855" s="5"/>
      <c r="N855" s="5"/>
    </row>
    <row r="856" ht="15.75" customHeight="1">
      <c r="A856" s="5"/>
      <c r="B856" s="5"/>
      <c r="C856" s="5"/>
      <c r="D856" s="5"/>
      <c r="E856" s="5"/>
      <c r="F856" s="5"/>
      <c r="H856" s="5"/>
      <c r="K856" s="5"/>
      <c r="L856" s="5"/>
      <c r="M856" s="5"/>
      <c r="N856" s="5"/>
    </row>
    <row r="857" ht="15.75" customHeight="1">
      <c r="A857" s="5"/>
      <c r="B857" s="5"/>
      <c r="C857" s="5"/>
      <c r="D857" s="5"/>
      <c r="E857" s="5"/>
      <c r="F857" s="5"/>
      <c r="H857" s="5"/>
      <c r="K857" s="5"/>
      <c r="L857" s="5"/>
      <c r="M857" s="5"/>
      <c r="N857" s="5"/>
    </row>
    <row r="858" ht="15.75" customHeight="1">
      <c r="A858" s="5"/>
      <c r="B858" s="5"/>
      <c r="C858" s="5"/>
      <c r="D858" s="5"/>
      <c r="E858" s="5"/>
      <c r="F858" s="5"/>
      <c r="H858" s="5"/>
      <c r="K858" s="5"/>
      <c r="L858" s="5"/>
      <c r="M858" s="5"/>
      <c r="N858" s="5"/>
    </row>
    <row r="859" ht="15.75" customHeight="1">
      <c r="A859" s="5"/>
      <c r="B859" s="5"/>
      <c r="C859" s="5"/>
      <c r="D859" s="5"/>
      <c r="E859" s="5"/>
      <c r="F859" s="5"/>
      <c r="H859" s="5"/>
      <c r="K859" s="5"/>
      <c r="L859" s="5"/>
      <c r="M859" s="5"/>
      <c r="N859" s="5"/>
    </row>
    <row r="860" ht="15.75" customHeight="1">
      <c r="A860" s="5"/>
      <c r="B860" s="5"/>
      <c r="C860" s="5"/>
      <c r="D860" s="5"/>
      <c r="E860" s="5"/>
      <c r="F860" s="5"/>
      <c r="H860" s="5"/>
      <c r="K860" s="5"/>
      <c r="L860" s="5"/>
      <c r="M860" s="5"/>
      <c r="N860" s="5"/>
    </row>
    <row r="861" ht="15.75" customHeight="1">
      <c r="A861" s="5"/>
      <c r="B861" s="5"/>
      <c r="C861" s="5"/>
      <c r="D861" s="5"/>
      <c r="E861" s="5"/>
      <c r="F861" s="5"/>
      <c r="H861" s="5"/>
      <c r="K861" s="5"/>
      <c r="L861" s="5"/>
      <c r="M861" s="5"/>
      <c r="N861" s="5"/>
    </row>
    <row r="862" ht="15.75" customHeight="1">
      <c r="A862" s="5"/>
      <c r="B862" s="5"/>
      <c r="C862" s="5"/>
      <c r="D862" s="5"/>
      <c r="E862" s="5"/>
      <c r="F862" s="5"/>
      <c r="H862" s="5"/>
      <c r="K862" s="5"/>
      <c r="L862" s="5"/>
      <c r="M862" s="5"/>
      <c r="N862" s="5"/>
    </row>
    <row r="863" ht="15.75" customHeight="1">
      <c r="A863" s="5"/>
      <c r="B863" s="5"/>
      <c r="C863" s="5"/>
      <c r="D863" s="5"/>
      <c r="E863" s="5"/>
      <c r="F863" s="5"/>
      <c r="H863" s="5"/>
      <c r="K863" s="5"/>
      <c r="L863" s="5"/>
      <c r="M863" s="5"/>
      <c r="N863" s="5"/>
    </row>
    <row r="864" ht="15.75" customHeight="1">
      <c r="A864" s="5"/>
      <c r="B864" s="5"/>
      <c r="C864" s="5"/>
      <c r="D864" s="5"/>
      <c r="E864" s="5"/>
      <c r="F864" s="5"/>
      <c r="H864" s="5"/>
      <c r="K864" s="5"/>
      <c r="L864" s="5"/>
      <c r="M864" s="5"/>
      <c r="N864" s="5"/>
    </row>
    <row r="865" ht="15.75" customHeight="1">
      <c r="A865" s="5"/>
      <c r="B865" s="5"/>
      <c r="C865" s="5"/>
      <c r="D865" s="5"/>
      <c r="E865" s="5"/>
      <c r="F865" s="5"/>
      <c r="H865" s="5"/>
      <c r="K865" s="5"/>
      <c r="L865" s="5"/>
      <c r="M865" s="5"/>
      <c r="N865" s="5"/>
    </row>
    <row r="866" ht="15.75" customHeight="1">
      <c r="A866" s="5"/>
      <c r="B866" s="5"/>
      <c r="C866" s="5"/>
      <c r="D866" s="5"/>
      <c r="E866" s="5"/>
      <c r="F866" s="5"/>
      <c r="H866" s="5"/>
      <c r="K866" s="5"/>
      <c r="L866" s="5"/>
      <c r="M866" s="5"/>
      <c r="N866" s="5"/>
    </row>
    <row r="867" ht="15.75" customHeight="1">
      <c r="A867" s="5"/>
      <c r="B867" s="5"/>
      <c r="C867" s="5"/>
      <c r="D867" s="5"/>
      <c r="E867" s="5"/>
      <c r="F867" s="5"/>
      <c r="H867" s="5"/>
      <c r="K867" s="5"/>
      <c r="L867" s="5"/>
      <c r="M867" s="5"/>
      <c r="N867" s="5"/>
    </row>
    <row r="868" ht="15.75" customHeight="1">
      <c r="A868" s="5"/>
      <c r="B868" s="5"/>
      <c r="C868" s="5"/>
      <c r="D868" s="5"/>
      <c r="E868" s="5"/>
      <c r="F868" s="5"/>
      <c r="H868" s="5"/>
      <c r="K868" s="5"/>
      <c r="L868" s="5"/>
      <c r="M868" s="5"/>
      <c r="N868" s="5"/>
    </row>
    <row r="869" ht="15.75" customHeight="1">
      <c r="A869" s="5"/>
      <c r="B869" s="5"/>
      <c r="C869" s="5"/>
      <c r="D869" s="5"/>
      <c r="E869" s="5"/>
      <c r="F869" s="5"/>
      <c r="H869" s="5"/>
      <c r="K869" s="5"/>
      <c r="L869" s="5"/>
      <c r="M869" s="5"/>
      <c r="N869" s="5"/>
    </row>
    <row r="870" ht="15.75" customHeight="1">
      <c r="A870" s="5"/>
      <c r="B870" s="5"/>
      <c r="C870" s="5"/>
      <c r="D870" s="5"/>
      <c r="E870" s="5"/>
      <c r="F870" s="5"/>
      <c r="H870" s="5"/>
      <c r="K870" s="5"/>
      <c r="L870" s="5"/>
      <c r="M870" s="5"/>
      <c r="N870" s="5"/>
    </row>
    <row r="871" ht="15.75" customHeight="1">
      <c r="A871" s="5"/>
      <c r="B871" s="5"/>
      <c r="C871" s="5"/>
      <c r="D871" s="5"/>
      <c r="E871" s="5"/>
      <c r="F871" s="5"/>
      <c r="H871" s="5"/>
      <c r="K871" s="5"/>
      <c r="L871" s="5"/>
      <c r="M871" s="5"/>
      <c r="N871" s="5"/>
    </row>
    <row r="872" ht="15.75" customHeight="1">
      <c r="A872" s="5"/>
      <c r="B872" s="5"/>
      <c r="C872" s="5"/>
      <c r="D872" s="5"/>
      <c r="E872" s="5"/>
      <c r="F872" s="5"/>
      <c r="H872" s="5"/>
      <c r="K872" s="5"/>
      <c r="L872" s="5"/>
      <c r="M872" s="5"/>
      <c r="N872" s="5"/>
    </row>
    <row r="873" ht="15.75" customHeight="1">
      <c r="A873" s="5"/>
      <c r="B873" s="5"/>
      <c r="C873" s="5"/>
      <c r="D873" s="5"/>
      <c r="E873" s="5"/>
      <c r="F873" s="5"/>
      <c r="H873" s="5"/>
      <c r="K873" s="5"/>
      <c r="L873" s="5"/>
      <c r="M873" s="5"/>
      <c r="N873" s="5"/>
    </row>
    <row r="874" ht="15.75" customHeight="1">
      <c r="A874" s="5"/>
      <c r="B874" s="5"/>
      <c r="C874" s="5"/>
      <c r="D874" s="5"/>
      <c r="E874" s="5"/>
      <c r="F874" s="5"/>
      <c r="H874" s="5"/>
      <c r="K874" s="5"/>
      <c r="L874" s="5"/>
      <c r="M874" s="5"/>
      <c r="N874" s="5"/>
    </row>
    <row r="875" ht="15.75" customHeight="1">
      <c r="A875" s="5"/>
      <c r="B875" s="5"/>
      <c r="C875" s="5"/>
      <c r="D875" s="5"/>
      <c r="E875" s="5"/>
      <c r="F875" s="5"/>
      <c r="H875" s="5"/>
      <c r="K875" s="5"/>
      <c r="L875" s="5"/>
      <c r="M875" s="5"/>
      <c r="N875" s="5"/>
    </row>
    <row r="876" ht="15.75" customHeight="1">
      <c r="A876" s="5"/>
      <c r="B876" s="5"/>
      <c r="C876" s="5"/>
      <c r="D876" s="5"/>
      <c r="E876" s="5"/>
      <c r="F876" s="5"/>
      <c r="H876" s="5"/>
      <c r="K876" s="5"/>
      <c r="L876" s="5"/>
      <c r="M876" s="5"/>
      <c r="N876" s="5"/>
    </row>
    <row r="877" ht="15.75" customHeight="1">
      <c r="A877" s="5"/>
      <c r="B877" s="5"/>
      <c r="C877" s="5"/>
      <c r="D877" s="5"/>
      <c r="E877" s="5"/>
      <c r="F877" s="5"/>
      <c r="H877" s="5"/>
      <c r="K877" s="5"/>
      <c r="L877" s="5"/>
      <c r="M877" s="5"/>
      <c r="N877" s="5"/>
    </row>
    <row r="878" ht="15.75" customHeight="1">
      <c r="A878" s="5"/>
      <c r="B878" s="5"/>
      <c r="C878" s="5"/>
      <c r="D878" s="5"/>
      <c r="E878" s="5"/>
      <c r="F878" s="5"/>
      <c r="H878" s="5"/>
      <c r="K878" s="5"/>
      <c r="L878" s="5"/>
      <c r="M878" s="5"/>
      <c r="N878" s="5"/>
    </row>
    <row r="879" ht="15.75" customHeight="1">
      <c r="A879" s="5"/>
      <c r="B879" s="5"/>
      <c r="C879" s="5"/>
      <c r="D879" s="5"/>
      <c r="E879" s="5"/>
      <c r="F879" s="5"/>
      <c r="H879" s="5"/>
      <c r="K879" s="5"/>
      <c r="L879" s="5"/>
      <c r="M879" s="5"/>
      <c r="N879" s="5"/>
    </row>
    <row r="880" ht="15.75" customHeight="1">
      <c r="A880" s="5"/>
      <c r="B880" s="5"/>
      <c r="C880" s="5"/>
      <c r="D880" s="5"/>
      <c r="E880" s="5"/>
      <c r="F880" s="5"/>
      <c r="H880" s="5"/>
      <c r="K880" s="5"/>
      <c r="L880" s="5"/>
      <c r="M880" s="5"/>
      <c r="N880" s="5"/>
    </row>
    <row r="881" ht="15.75" customHeight="1">
      <c r="A881" s="5"/>
      <c r="B881" s="5"/>
      <c r="C881" s="5"/>
      <c r="D881" s="5"/>
      <c r="E881" s="5"/>
      <c r="F881" s="5"/>
      <c r="H881" s="5"/>
      <c r="K881" s="5"/>
      <c r="L881" s="5"/>
      <c r="M881" s="5"/>
      <c r="N881" s="5"/>
    </row>
    <row r="882" ht="15.75" customHeight="1">
      <c r="A882" s="5"/>
      <c r="B882" s="5"/>
      <c r="C882" s="5"/>
      <c r="D882" s="5"/>
      <c r="E882" s="5"/>
      <c r="F882" s="5"/>
      <c r="H882" s="5"/>
      <c r="K882" s="5"/>
      <c r="L882" s="5"/>
      <c r="M882" s="5"/>
      <c r="N882" s="5"/>
    </row>
    <row r="883" ht="15.75" customHeight="1">
      <c r="A883" s="5"/>
      <c r="B883" s="5"/>
      <c r="C883" s="5"/>
      <c r="D883" s="5"/>
      <c r="E883" s="5"/>
      <c r="F883" s="5"/>
      <c r="H883" s="5"/>
      <c r="K883" s="5"/>
      <c r="L883" s="5"/>
      <c r="M883" s="5"/>
      <c r="N883" s="5"/>
    </row>
    <row r="884" ht="15.75" customHeight="1">
      <c r="A884" s="5"/>
      <c r="B884" s="5"/>
      <c r="C884" s="5"/>
      <c r="D884" s="5"/>
      <c r="E884" s="5"/>
      <c r="F884" s="5"/>
      <c r="H884" s="5"/>
      <c r="K884" s="5"/>
      <c r="L884" s="5"/>
      <c r="M884" s="5"/>
      <c r="N884" s="5"/>
    </row>
    <row r="885" ht="15.75" customHeight="1">
      <c r="A885" s="5"/>
      <c r="B885" s="5"/>
      <c r="C885" s="5"/>
      <c r="D885" s="5"/>
      <c r="E885" s="5"/>
      <c r="F885" s="5"/>
      <c r="H885" s="5"/>
      <c r="K885" s="5"/>
      <c r="L885" s="5"/>
      <c r="M885" s="5"/>
      <c r="N885" s="5"/>
    </row>
    <row r="886" ht="15.75" customHeight="1">
      <c r="A886" s="5"/>
      <c r="B886" s="5"/>
      <c r="C886" s="5"/>
      <c r="D886" s="5"/>
      <c r="E886" s="5"/>
      <c r="F886" s="5"/>
      <c r="H886" s="5"/>
      <c r="K886" s="5"/>
      <c r="L886" s="5"/>
      <c r="M886" s="5"/>
      <c r="N886" s="5"/>
    </row>
    <row r="887" ht="15.75" customHeight="1">
      <c r="A887" s="5"/>
      <c r="B887" s="5"/>
      <c r="C887" s="5"/>
      <c r="D887" s="5"/>
      <c r="E887" s="5"/>
      <c r="F887" s="5"/>
      <c r="H887" s="5"/>
      <c r="K887" s="5"/>
      <c r="L887" s="5"/>
      <c r="M887" s="5"/>
      <c r="N887" s="5"/>
    </row>
    <row r="888" ht="15.75" customHeight="1">
      <c r="A888" s="5"/>
      <c r="B888" s="5"/>
      <c r="C888" s="5"/>
      <c r="D888" s="5"/>
      <c r="E888" s="5"/>
      <c r="F888" s="5"/>
      <c r="H888" s="5"/>
      <c r="K888" s="5"/>
      <c r="L888" s="5"/>
      <c r="M888" s="5"/>
      <c r="N888" s="5"/>
    </row>
    <row r="889" ht="15.75" customHeight="1">
      <c r="A889" s="5"/>
      <c r="B889" s="5"/>
      <c r="C889" s="5"/>
      <c r="D889" s="5"/>
      <c r="E889" s="5"/>
      <c r="F889" s="5"/>
      <c r="H889" s="5"/>
      <c r="K889" s="5"/>
      <c r="L889" s="5"/>
      <c r="M889" s="5"/>
      <c r="N889" s="5"/>
    </row>
    <row r="890" ht="15.75" customHeight="1">
      <c r="A890" s="5"/>
      <c r="B890" s="5"/>
      <c r="C890" s="5"/>
      <c r="D890" s="5"/>
      <c r="E890" s="5"/>
      <c r="F890" s="5"/>
      <c r="H890" s="5"/>
      <c r="K890" s="5"/>
      <c r="L890" s="5"/>
      <c r="M890" s="5"/>
      <c r="N890" s="5"/>
    </row>
    <row r="891" ht="15.75" customHeight="1">
      <c r="A891" s="5"/>
      <c r="B891" s="5"/>
      <c r="C891" s="5"/>
      <c r="D891" s="5"/>
      <c r="E891" s="5"/>
      <c r="F891" s="5"/>
      <c r="H891" s="5"/>
      <c r="K891" s="5"/>
      <c r="L891" s="5"/>
      <c r="M891" s="5"/>
      <c r="N891" s="5"/>
    </row>
    <row r="892" ht="15.75" customHeight="1">
      <c r="A892" s="5"/>
      <c r="B892" s="5"/>
      <c r="C892" s="5"/>
      <c r="D892" s="5"/>
      <c r="E892" s="5"/>
      <c r="F892" s="5"/>
      <c r="H892" s="5"/>
      <c r="K892" s="5"/>
      <c r="L892" s="5"/>
      <c r="M892" s="5"/>
      <c r="N892" s="5"/>
    </row>
    <row r="893" ht="15.75" customHeight="1">
      <c r="A893" s="5"/>
      <c r="B893" s="5"/>
      <c r="C893" s="5"/>
      <c r="D893" s="5"/>
      <c r="E893" s="5"/>
      <c r="F893" s="5"/>
      <c r="H893" s="5"/>
      <c r="K893" s="5"/>
      <c r="L893" s="5"/>
      <c r="M893" s="5"/>
      <c r="N893" s="5"/>
    </row>
    <row r="894" ht="15.75" customHeight="1">
      <c r="A894" s="5"/>
      <c r="B894" s="5"/>
      <c r="C894" s="5"/>
      <c r="D894" s="5"/>
      <c r="E894" s="5"/>
      <c r="F894" s="5"/>
      <c r="H894" s="5"/>
      <c r="K894" s="5"/>
      <c r="L894" s="5"/>
      <c r="M894" s="5"/>
      <c r="N894" s="5"/>
    </row>
    <row r="895" ht="15.75" customHeight="1">
      <c r="A895" s="5"/>
      <c r="B895" s="5"/>
      <c r="C895" s="5"/>
      <c r="D895" s="5"/>
      <c r="E895" s="5"/>
      <c r="F895" s="5"/>
      <c r="H895" s="5"/>
      <c r="K895" s="5"/>
      <c r="L895" s="5"/>
      <c r="M895" s="5"/>
      <c r="N895" s="5"/>
    </row>
    <row r="896" ht="15.75" customHeight="1">
      <c r="A896" s="5"/>
      <c r="B896" s="5"/>
      <c r="C896" s="5"/>
      <c r="D896" s="5"/>
      <c r="E896" s="5"/>
      <c r="F896" s="5"/>
      <c r="H896" s="5"/>
      <c r="K896" s="5"/>
      <c r="L896" s="5"/>
      <c r="M896" s="5"/>
      <c r="N896" s="5"/>
    </row>
    <row r="897" ht="15.75" customHeight="1">
      <c r="A897" s="5"/>
      <c r="B897" s="5"/>
      <c r="C897" s="5"/>
      <c r="D897" s="5"/>
      <c r="E897" s="5"/>
      <c r="F897" s="5"/>
      <c r="H897" s="5"/>
      <c r="K897" s="5"/>
      <c r="L897" s="5"/>
      <c r="M897" s="5"/>
      <c r="N897" s="5"/>
    </row>
    <row r="898" ht="15.75" customHeight="1">
      <c r="A898" s="5"/>
      <c r="B898" s="5"/>
      <c r="C898" s="5"/>
      <c r="D898" s="5"/>
      <c r="E898" s="5"/>
      <c r="F898" s="5"/>
      <c r="H898" s="5"/>
      <c r="K898" s="5"/>
      <c r="L898" s="5"/>
      <c r="M898" s="5"/>
      <c r="N898" s="5"/>
    </row>
    <row r="899" ht="15.75" customHeight="1">
      <c r="A899" s="5"/>
      <c r="B899" s="5"/>
      <c r="C899" s="5"/>
      <c r="D899" s="5"/>
      <c r="E899" s="5"/>
      <c r="F899" s="5"/>
      <c r="H899" s="5"/>
      <c r="K899" s="5"/>
      <c r="L899" s="5"/>
      <c r="M899" s="5"/>
      <c r="N899" s="5"/>
    </row>
    <row r="900" ht="15.75" customHeight="1">
      <c r="A900" s="5"/>
      <c r="B900" s="5"/>
      <c r="C900" s="5"/>
      <c r="D900" s="5"/>
      <c r="E900" s="5"/>
      <c r="F900" s="5"/>
      <c r="H900" s="5"/>
      <c r="K900" s="5"/>
      <c r="L900" s="5"/>
      <c r="M900" s="5"/>
      <c r="N900" s="5"/>
    </row>
    <row r="901" ht="15.75" customHeight="1">
      <c r="A901" s="5"/>
      <c r="B901" s="5"/>
      <c r="C901" s="5"/>
      <c r="D901" s="5"/>
      <c r="E901" s="5"/>
      <c r="F901" s="5"/>
      <c r="H901" s="5"/>
      <c r="K901" s="5"/>
      <c r="L901" s="5"/>
      <c r="M901" s="5"/>
      <c r="N901" s="5"/>
    </row>
    <row r="902" ht="15.75" customHeight="1">
      <c r="A902" s="5"/>
      <c r="B902" s="5"/>
      <c r="C902" s="5"/>
      <c r="D902" s="5"/>
      <c r="E902" s="5"/>
      <c r="F902" s="5"/>
      <c r="H902" s="5"/>
      <c r="K902" s="5"/>
      <c r="L902" s="5"/>
      <c r="M902" s="5"/>
      <c r="N902" s="5"/>
    </row>
    <row r="903" ht="15.75" customHeight="1">
      <c r="A903" s="5"/>
      <c r="B903" s="5"/>
      <c r="C903" s="5"/>
      <c r="D903" s="5"/>
      <c r="E903" s="5"/>
      <c r="F903" s="5"/>
      <c r="H903" s="5"/>
      <c r="K903" s="5"/>
      <c r="L903" s="5"/>
      <c r="M903" s="5"/>
      <c r="N903" s="5"/>
    </row>
    <row r="904" ht="15.75" customHeight="1">
      <c r="A904" s="5"/>
      <c r="B904" s="5"/>
      <c r="C904" s="5"/>
      <c r="D904" s="5"/>
      <c r="E904" s="5"/>
      <c r="F904" s="5"/>
      <c r="H904" s="5"/>
      <c r="K904" s="5"/>
      <c r="L904" s="5"/>
      <c r="M904" s="5"/>
      <c r="N904" s="5"/>
    </row>
    <row r="905" ht="15.75" customHeight="1">
      <c r="A905" s="5"/>
      <c r="B905" s="5"/>
      <c r="C905" s="5"/>
      <c r="D905" s="5"/>
      <c r="E905" s="5"/>
      <c r="F905" s="5"/>
      <c r="H905" s="5"/>
      <c r="K905" s="5"/>
      <c r="L905" s="5"/>
      <c r="M905" s="5"/>
      <c r="N905" s="5"/>
    </row>
    <row r="906" ht="15.75" customHeight="1">
      <c r="A906" s="5"/>
      <c r="B906" s="5"/>
      <c r="C906" s="5"/>
      <c r="D906" s="5"/>
      <c r="E906" s="5"/>
      <c r="F906" s="5"/>
      <c r="H906" s="5"/>
      <c r="K906" s="5"/>
      <c r="L906" s="5"/>
      <c r="M906" s="5"/>
      <c r="N906" s="5"/>
    </row>
    <row r="907" ht="15.75" customHeight="1">
      <c r="A907" s="5"/>
      <c r="B907" s="5"/>
      <c r="C907" s="5"/>
      <c r="D907" s="5"/>
      <c r="E907" s="5"/>
      <c r="F907" s="5"/>
      <c r="H907" s="5"/>
      <c r="K907" s="5"/>
      <c r="L907" s="5"/>
      <c r="M907" s="5"/>
      <c r="N907" s="5"/>
    </row>
    <row r="908" ht="15.75" customHeight="1">
      <c r="A908" s="5"/>
      <c r="B908" s="5"/>
      <c r="C908" s="5"/>
      <c r="D908" s="5"/>
      <c r="E908" s="5"/>
      <c r="F908" s="5"/>
      <c r="H908" s="5"/>
      <c r="K908" s="5"/>
      <c r="L908" s="5"/>
      <c r="M908" s="5"/>
      <c r="N908" s="5"/>
    </row>
    <row r="909" ht="15.75" customHeight="1">
      <c r="A909" s="5"/>
      <c r="B909" s="5"/>
      <c r="C909" s="5"/>
      <c r="D909" s="5"/>
      <c r="E909" s="5"/>
      <c r="F909" s="5"/>
      <c r="H909" s="5"/>
      <c r="K909" s="5"/>
      <c r="L909" s="5"/>
      <c r="M909" s="5"/>
      <c r="N909" s="5"/>
    </row>
    <row r="910" ht="15.75" customHeight="1">
      <c r="A910" s="5"/>
      <c r="B910" s="5"/>
      <c r="C910" s="5"/>
      <c r="D910" s="5"/>
      <c r="E910" s="5"/>
      <c r="F910" s="5"/>
      <c r="H910" s="5"/>
      <c r="K910" s="5"/>
      <c r="L910" s="5"/>
      <c r="M910" s="5"/>
      <c r="N910" s="5"/>
    </row>
    <row r="911" ht="15.75" customHeight="1">
      <c r="A911" s="5"/>
      <c r="B911" s="5"/>
      <c r="C911" s="5"/>
      <c r="D911" s="5"/>
      <c r="E911" s="5"/>
      <c r="F911" s="5"/>
      <c r="H911" s="5"/>
      <c r="K911" s="5"/>
      <c r="L911" s="5"/>
      <c r="M911" s="5"/>
      <c r="N911" s="5"/>
    </row>
    <row r="912" ht="15.75" customHeight="1">
      <c r="A912" s="5"/>
      <c r="B912" s="5"/>
      <c r="C912" s="5"/>
      <c r="D912" s="5"/>
      <c r="E912" s="5"/>
      <c r="F912" s="5"/>
      <c r="H912" s="5"/>
      <c r="K912" s="5"/>
      <c r="L912" s="5"/>
      <c r="M912" s="5"/>
      <c r="N912" s="5"/>
    </row>
    <row r="913" ht="15.75" customHeight="1">
      <c r="A913" s="5"/>
      <c r="B913" s="5"/>
      <c r="C913" s="5"/>
      <c r="D913" s="5"/>
      <c r="E913" s="5"/>
      <c r="F913" s="5"/>
      <c r="H913" s="5"/>
      <c r="K913" s="5"/>
      <c r="L913" s="5"/>
      <c r="M913" s="5"/>
      <c r="N913" s="5"/>
    </row>
    <row r="914" ht="15.75" customHeight="1">
      <c r="A914" s="5"/>
      <c r="B914" s="5"/>
      <c r="C914" s="5"/>
      <c r="D914" s="5"/>
      <c r="E914" s="5"/>
      <c r="F914" s="5"/>
      <c r="H914" s="5"/>
      <c r="K914" s="5"/>
      <c r="L914" s="5"/>
      <c r="M914" s="5"/>
      <c r="N914" s="5"/>
    </row>
    <row r="915" ht="15.75" customHeight="1">
      <c r="A915" s="5"/>
      <c r="B915" s="5"/>
      <c r="C915" s="5"/>
      <c r="D915" s="5"/>
      <c r="E915" s="5"/>
      <c r="F915" s="5"/>
      <c r="H915" s="5"/>
      <c r="K915" s="5"/>
      <c r="L915" s="5"/>
      <c r="M915" s="5"/>
      <c r="N915" s="5"/>
    </row>
    <row r="916" ht="15.75" customHeight="1">
      <c r="A916" s="5"/>
      <c r="B916" s="5"/>
      <c r="C916" s="5"/>
      <c r="D916" s="5"/>
      <c r="E916" s="5"/>
      <c r="F916" s="5"/>
      <c r="H916" s="5"/>
      <c r="K916" s="5"/>
      <c r="L916" s="5"/>
      <c r="M916" s="5"/>
      <c r="N916" s="5"/>
    </row>
    <row r="917" ht="15.75" customHeight="1">
      <c r="A917" s="5"/>
      <c r="B917" s="5"/>
      <c r="C917" s="5"/>
      <c r="D917" s="5"/>
      <c r="E917" s="5"/>
      <c r="F917" s="5"/>
      <c r="H917" s="5"/>
      <c r="K917" s="5"/>
      <c r="L917" s="5"/>
      <c r="M917" s="5"/>
      <c r="N917" s="5"/>
    </row>
    <row r="918" ht="15.75" customHeight="1">
      <c r="A918" s="5"/>
      <c r="B918" s="5"/>
      <c r="C918" s="5"/>
      <c r="D918" s="5"/>
      <c r="E918" s="5"/>
      <c r="F918" s="5"/>
      <c r="H918" s="5"/>
      <c r="K918" s="5"/>
      <c r="L918" s="5"/>
      <c r="M918" s="5"/>
      <c r="N918" s="5"/>
    </row>
    <row r="919" ht="15.75" customHeight="1">
      <c r="A919" s="5"/>
      <c r="B919" s="5"/>
      <c r="C919" s="5"/>
      <c r="D919" s="5"/>
      <c r="E919" s="5"/>
      <c r="F919" s="5"/>
      <c r="H919" s="5"/>
      <c r="K919" s="5"/>
      <c r="L919" s="5"/>
      <c r="M919" s="5"/>
      <c r="N919" s="5"/>
    </row>
    <row r="920" ht="15.75" customHeight="1">
      <c r="A920" s="5"/>
      <c r="B920" s="5"/>
      <c r="C920" s="5"/>
      <c r="D920" s="5"/>
      <c r="E920" s="5"/>
      <c r="F920" s="5"/>
      <c r="H920" s="5"/>
      <c r="K920" s="5"/>
      <c r="L920" s="5"/>
      <c r="M920" s="5"/>
      <c r="N920" s="5"/>
    </row>
    <row r="921" ht="15.75" customHeight="1">
      <c r="A921" s="5"/>
      <c r="B921" s="5"/>
      <c r="C921" s="5"/>
      <c r="D921" s="5"/>
      <c r="E921" s="5"/>
      <c r="F921" s="5"/>
      <c r="H921" s="5"/>
      <c r="K921" s="5"/>
      <c r="L921" s="5"/>
      <c r="M921" s="5"/>
      <c r="N921" s="5"/>
    </row>
    <row r="922" ht="15.75" customHeight="1">
      <c r="A922" s="5"/>
      <c r="B922" s="5"/>
      <c r="C922" s="5"/>
      <c r="D922" s="5"/>
      <c r="E922" s="5"/>
      <c r="F922" s="5"/>
      <c r="H922" s="5"/>
      <c r="K922" s="5"/>
      <c r="L922" s="5"/>
      <c r="M922" s="5"/>
      <c r="N922" s="5"/>
    </row>
    <row r="923" ht="15.75" customHeight="1">
      <c r="A923" s="5"/>
      <c r="B923" s="5"/>
      <c r="C923" s="5"/>
      <c r="D923" s="5"/>
      <c r="E923" s="5"/>
      <c r="F923" s="5"/>
      <c r="H923" s="5"/>
      <c r="K923" s="5"/>
      <c r="L923" s="5"/>
      <c r="M923" s="5"/>
      <c r="N923" s="5"/>
    </row>
    <row r="924" ht="15.75" customHeight="1">
      <c r="A924" s="5"/>
      <c r="B924" s="5"/>
      <c r="C924" s="5"/>
      <c r="D924" s="5"/>
      <c r="E924" s="5"/>
      <c r="F924" s="5"/>
      <c r="H924" s="5"/>
      <c r="K924" s="5"/>
      <c r="L924" s="5"/>
      <c r="M924" s="5"/>
      <c r="N924" s="5"/>
    </row>
    <row r="925" ht="15.75" customHeight="1">
      <c r="A925" s="5"/>
      <c r="B925" s="5"/>
      <c r="C925" s="5"/>
      <c r="D925" s="5"/>
      <c r="E925" s="5"/>
      <c r="F925" s="5"/>
      <c r="H925" s="5"/>
      <c r="K925" s="5"/>
      <c r="L925" s="5"/>
      <c r="M925" s="5"/>
      <c r="N925" s="5"/>
    </row>
    <row r="926" ht="15.75" customHeight="1">
      <c r="A926" s="5"/>
      <c r="B926" s="5"/>
      <c r="C926" s="5"/>
      <c r="D926" s="5"/>
      <c r="E926" s="5"/>
      <c r="F926" s="5"/>
      <c r="H926" s="5"/>
      <c r="K926" s="5"/>
      <c r="L926" s="5"/>
      <c r="M926" s="5"/>
      <c r="N926" s="5"/>
    </row>
    <row r="927" ht="15.75" customHeight="1">
      <c r="A927" s="5"/>
      <c r="B927" s="5"/>
      <c r="C927" s="5"/>
      <c r="D927" s="5"/>
      <c r="E927" s="5"/>
      <c r="F927" s="5"/>
      <c r="H927" s="5"/>
      <c r="K927" s="5"/>
      <c r="L927" s="5"/>
      <c r="M927" s="5"/>
      <c r="N927" s="5"/>
    </row>
    <row r="928" ht="15.75" customHeight="1">
      <c r="A928" s="5"/>
      <c r="B928" s="5"/>
      <c r="C928" s="5"/>
      <c r="D928" s="5"/>
      <c r="E928" s="5"/>
      <c r="F928" s="5"/>
      <c r="H928" s="5"/>
      <c r="K928" s="5"/>
      <c r="L928" s="5"/>
      <c r="M928" s="5"/>
      <c r="N928" s="5"/>
    </row>
    <row r="929" ht="15.75" customHeight="1">
      <c r="A929" s="5"/>
      <c r="B929" s="5"/>
      <c r="C929" s="5"/>
      <c r="D929" s="5"/>
      <c r="E929" s="5"/>
      <c r="F929" s="5"/>
      <c r="H929" s="5"/>
      <c r="K929" s="5"/>
      <c r="L929" s="5"/>
      <c r="M929" s="5"/>
      <c r="N929" s="5"/>
    </row>
    <row r="930" ht="15.75" customHeight="1">
      <c r="A930" s="5"/>
      <c r="B930" s="5"/>
      <c r="C930" s="5"/>
      <c r="D930" s="5"/>
      <c r="E930" s="5"/>
      <c r="F930" s="5"/>
      <c r="H930" s="5"/>
      <c r="K930" s="5"/>
      <c r="L930" s="5"/>
      <c r="M930" s="5"/>
      <c r="N930" s="5"/>
    </row>
    <row r="931" ht="15.75" customHeight="1">
      <c r="A931" s="5"/>
      <c r="B931" s="5"/>
      <c r="C931" s="5"/>
      <c r="D931" s="5"/>
      <c r="E931" s="5"/>
      <c r="F931" s="5"/>
      <c r="H931" s="5"/>
      <c r="K931" s="5"/>
      <c r="L931" s="5"/>
      <c r="M931" s="5"/>
      <c r="N931" s="5"/>
    </row>
    <row r="932" ht="15.75" customHeight="1">
      <c r="A932" s="5"/>
      <c r="B932" s="5"/>
      <c r="C932" s="5"/>
      <c r="D932" s="5"/>
      <c r="E932" s="5"/>
      <c r="F932" s="5"/>
      <c r="H932" s="5"/>
      <c r="K932" s="5"/>
      <c r="L932" s="5"/>
      <c r="M932" s="5"/>
      <c r="N932" s="5"/>
    </row>
    <row r="933" ht="15.75" customHeight="1">
      <c r="A933" s="5"/>
      <c r="B933" s="5"/>
      <c r="C933" s="5"/>
      <c r="D933" s="5"/>
      <c r="E933" s="5"/>
      <c r="F933" s="5"/>
      <c r="H933" s="5"/>
      <c r="K933" s="5"/>
      <c r="L933" s="5"/>
      <c r="M933" s="5"/>
      <c r="N933" s="5"/>
    </row>
    <row r="934" ht="15.75" customHeight="1">
      <c r="A934" s="5"/>
      <c r="B934" s="5"/>
      <c r="C934" s="5"/>
      <c r="D934" s="5"/>
      <c r="E934" s="5"/>
      <c r="F934" s="5"/>
      <c r="H934" s="5"/>
      <c r="K934" s="5"/>
      <c r="L934" s="5"/>
      <c r="M934" s="5"/>
      <c r="N934" s="5"/>
    </row>
    <row r="935" ht="15.75" customHeight="1">
      <c r="A935" s="5"/>
      <c r="B935" s="5"/>
      <c r="C935" s="5"/>
      <c r="D935" s="5"/>
      <c r="E935" s="5"/>
      <c r="F935" s="5"/>
      <c r="H935" s="5"/>
      <c r="K935" s="5"/>
      <c r="L935" s="5"/>
      <c r="M935" s="5"/>
      <c r="N935" s="5"/>
    </row>
    <row r="936" ht="15.75" customHeight="1">
      <c r="A936" s="5"/>
      <c r="B936" s="5"/>
      <c r="C936" s="5"/>
      <c r="D936" s="5"/>
      <c r="E936" s="5"/>
      <c r="F936" s="5"/>
      <c r="H936" s="5"/>
      <c r="K936" s="5"/>
      <c r="L936" s="5"/>
      <c r="M936" s="5"/>
      <c r="N936" s="5"/>
    </row>
    <row r="937" ht="15.75" customHeight="1">
      <c r="A937" s="5"/>
      <c r="B937" s="5"/>
      <c r="C937" s="5"/>
      <c r="D937" s="5"/>
      <c r="E937" s="5"/>
      <c r="F937" s="5"/>
      <c r="H937" s="5"/>
      <c r="K937" s="5"/>
      <c r="L937" s="5"/>
      <c r="M937" s="5"/>
      <c r="N937" s="5"/>
    </row>
    <row r="938" ht="15.75" customHeight="1">
      <c r="A938" s="5"/>
      <c r="B938" s="5"/>
      <c r="C938" s="5"/>
      <c r="D938" s="5"/>
      <c r="E938" s="5"/>
      <c r="F938" s="5"/>
      <c r="H938" s="5"/>
      <c r="K938" s="5"/>
      <c r="L938" s="5"/>
      <c r="M938" s="5"/>
      <c r="N938" s="5"/>
    </row>
    <row r="939" ht="15.75" customHeight="1">
      <c r="A939" s="5"/>
      <c r="B939" s="5"/>
      <c r="C939" s="5"/>
      <c r="D939" s="5"/>
      <c r="E939" s="5"/>
      <c r="F939" s="5"/>
      <c r="H939" s="5"/>
      <c r="K939" s="5"/>
      <c r="L939" s="5"/>
      <c r="M939" s="5"/>
      <c r="N939" s="5"/>
    </row>
    <row r="940" ht="15.75" customHeight="1">
      <c r="A940" s="5"/>
      <c r="B940" s="5"/>
      <c r="C940" s="5"/>
      <c r="D940" s="5"/>
      <c r="E940" s="5"/>
      <c r="F940" s="5"/>
      <c r="H940" s="5"/>
      <c r="K940" s="5"/>
      <c r="L940" s="5"/>
      <c r="M940" s="5"/>
      <c r="N940" s="5"/>
    </row>
    <row r="941" ht="15.75" customHeight="1">
      <c r="A941" s="5"/>
      <c r="B941" s="5"/>
      <c r="C941" s="5"/>
      <c r="D941" s="5"/>
      <c r="E941" s="5"/>
      <c r="F941" s="5"/>
      <c r="H941" s="5"/>
      <c r="K941" s="5"/>
      <c r="L941" s="5"/>
      <c r="M941" s="5"/>
      <c r="N941" s="5"/>
    </row>
    <row r="942" ht="15.75" customHeight="1">
      <c r="A942" s="5"/>
      <c r="B942" s="5"/>
      <c r="C942" s="5"/>
      <c r="D942" s="5"/>
      <c r="E942" s="5"/>
      <c r="F942" s="5"/>
      <c r="H942" s="5"/>
      <c r="K942" s="5"/>
      <c r="L942" s="5"/>
      <c r="M942" s="5"/>
      <c r="N942" s="5"/>
    </row>
    <row r="943" ht="15.75" customHeight="1">
      <c r="A943" s="5"/>
      <c r="B943" s="5"/>
      <c r="C943" s="5"/>
      <c r="D943" s="5"/>
      <c r="E943" s="5"/>
      <c r="F943" s="5"/>
      <c r="H943" s="5"/>
      <c r="K943" s="5"/>
      <c r="L943" s="5"/>
      <c r="M943" s="5"/>
      <c r="N943" s="5"/>
    </row>
    <row r="944" ht="15.75" customHeight="1">
      <c r="A944" s="5"/>
      <c r="B944" s="5"/>
      <c r="C944" s="5"/>
      <c r="D944" s="5"/>
      <c r="E944" s="5"/>
      <c r="F944" s="5"/>
      <c r="H944" s="5"/>
      <c r="K944" s="5"/>
      <c r="L944" s="5"/>
      <c r="M944" s="5"/>
      <c r="N944" s="5"/>
    </row>
    <row r="945" ht="15.75" customHeight="1">
      <c r="A945" s="5"/>
      <c r="B945" s="5"/>
      <c r="C945" s="5"/>
      <c r="D945" s="5"/>
      <c r="E945" s="5"/>
      <c r="F945" s="5"/>
      <c r="H945" s="5"/>
      <c r="K945" s="5"/>
      <c r="L945" s="5"/>
      <c r="M945" s="5"/>
      <c r="N945" s="5"/>
    </row>
    <row r="946" ht="15.75" customHeight="1">
      <c r="A946" s="5"/>
      <c r="B946" s="5"/>
      <c r="C946" s="5"/>
      <c r="D946" s="5"/>
      <c r="E946" s="5"/>
      <c r="F946" s="5"/>
      <c r="H946" s="5"/>
      <c r="K946" s="5"/>
      <c r="L946" s="5"/>
      <c r="M946" s="5"/>
      <c r="N946" s="5"/>
    </row>
    <row r="947" ht="15.75" customHeight="1">
      <c r="A947" s="5"/>
      <c r="B947" s="5"/>
      <c r="C947" s="5"/>
      <c r="D947" s="5"/>
      <c r="E947" s="5"/>
      <c r="F947" s="5"/>
      <c r="H947" s="5"/>
      <c r="K947" s="5"/>
      <c r="L947" s="5"/>
      <c r="M947" s="5"/>
      <c r="N947" s="5"/>
    </row>
    <row r="948" ht="15.75" customHeight="1">
      <c r="A948" s="5"/>
      <c r="B948" s="5"/>
      <c r="C948" s="5"/>
      <c r="D948" s="5"/>
      <c r="E948" s="5"/>
      <c r="F948" s="5"/>
      <c r="H948" s="5"/>
      <c r="K948" s="5"/>
      <c r="L948" s="5"/>
      <c r="M948" s="5"/>
      <c r="N948" s="5"/>
    </row>
    <row r="949" ht="15.75" customHeight="1">
      <c r="A949" s="5"/>
      <c r="B949" s="5"/>
      <c r="C949" s="5"/>
      <c r="D949" s="5"/>
      <c r="E949" s="5"/>
      <c r="F949" s="5"/>
      <c r="H949" s="5"/>
      <c r="K949" s="5"/>
      <c r="L949" s="5"/>
      <c r="M949" s="5"/>
      <c r="N949" s="5"/>
    </row>
    <row r="950" ht="15.75" customHeight="1">
      <c r="A950" s="5"/>
      <c r="B950" s="5"/>
      <c r="C950" s="5"/>
      <c r="D950" s="5"/>
      <c r="E950" s="5"/>
      <c r="F950" s="5"/>
      <c r="H950" s="5"/>
      <c r="K950" s="5"/>
      <c r="L950" s="5"/>
      <c r="M950" s="5"/>
      <c r="N950" s="5"/>
    </row>
    <row r="951" ht="15.75" customHeight="1">
      <c r="A951" s="5"/>
      <c r="B951" s="5"/>
      <c r="C951" s="5"/>
      <c r="D951" s="5"/>
      <c r="E951" s="5"/>
      <c r="F951" s="5"/>
      <c r="H951" s="5"/>
      <c r="K951" s="5"/>
      <c r="L951" s="5"/>
      <c r="M951" s="5"/>
      <c r="N951" s="5"/>
    </row>
    <row r="952" ht="15.75" customHeight="1">
      <c r="A952" s="5"/>
      <c r="B952" s="5"/>
      <c r="C952" s="5"/>
      <c r="D952" s="5"/>
      <c r="E952" s="5"/>
      <c r="F952" s="5"/>
      <c r="H952" s="5"/>
      <c r="K952" s="5"/>
      <c r="L952" s="5"/>
      <c r="M952" s="5"/>
      <c r="N952" s="5"/>
    </row>
    <row r="953" ht="15.75" customHeight="1">
      <c r="A953" s="5"/>
      <c r="B953" s="5"/>
      <c r="C953" s="5"/>
      <c r="D953" s="5"/>
      <c r="E953" s="5"/>
      <c r="F953" s="5"/>
      <c r="H953" s="5"/>
      <c r="K953" s="5"/>
      <c r="L953" s="5"/>
      <c r="M953" s="5"/>
      <c r="N953" s="5"/>
    </row>
    <row r="954" ht="15.75" customHeight="1">
      <c r="A954" s="5"/>
      <c r="B954" s="5"/>
      <c r="C954" s="5"/>
      <c r="D954" s="5"/>
      <c r="E954" s="5"/>
      <c r="F954" s="5"/>
      <c r="H954" s="5"/>
      <c r="K954" s="5"/>
      <c r="L954" s="5"/>
      <c r="M954" s="5"/>
      <c r="N954" s="5"/>
    </row>
    <row r="955" ht="15.75" customHeight="1">
      <c r="A955" s="5"/>
      <c r="B955" s="5"/>
      <c r="C955" s="5"/>
      <c r="D955" s="5"/>
      <c r="E955" s="5"/>
      <c r="F955" s="5"/>
      <c r="H955" s="5"/>
      <c r="K955" s="5"/>
      <c r="L955" s="5"/>
      <c r="M955" s="5"/>
      <c r="N955" s="5"/>
    </row>
    <row r="956" ht="15.75" customHeight="1">
      <c r="A956" s="5"/>
      <c r="B956" s="5"/>
      <c r="C956" s="5"/>
      <c r="D956" s="5"/>
      <c r="E956" s="5"/>
      <c r="F956" s="5"/>
      <c r="H956" s="5"/>
      <c r="K956" s="5"/>
      <c r="L956" s="5"/>
      <c r="M956" s="5"/>
      <c r="N956" s="5"/>
    </row>
    <row r="957" ht="15.75" customHeight="1">
      <c r="A957" s="5"/>
      <c r="B957" s="5"/>
      <c r="C957" s="5"/>
      <c r="D957" s="5"/>
      <c r="E957" s="5"/>
      <c r="F957" s="5"/>
      <c r="H957" s="5"/>
      <c r="K957" s="5"/>
      <c r="L957" s="5"/>
      <c r="M957" s="5"/>
      <c r="N957" s="5"/>
    </row>
    <row r="958" ht="15.75" customHeight="1">
      <c r="A958" s="5"/>
      <c r="B958" s="5"/>
      <c r="C958" s="5"/>
      <c r="D958" s="5"/>
      <c r="E958" s="5"/>
      <c r="F958" s="5"/>
      <c r="H958" s="5"/>
      <c r="K958" s="5"/>
      <c r="L958" s="5"/>
      <c r="M958" s="5"/>
      <c r="N958" s="5"/>
    </row>
    <row r="959" ht="15.75" customHeight="1">
      <c r="A959" s="5"/>
      <c r="B959" s="5"/>
      <c r="C959" s="5"/>
      <c r="D959" s="5"/>
      <c r="E959" s="5"/>
      <c r="F959" s="5"/>
      <c r="H959" s="5"/>
      <c r="K959" s="5"/>
      <c r="L959" s="5"/>
      <c r="M959" s="5"/>
      <c r="N959" s="5"/>
    </row>
    <row r="960" ht="15.75" customHeight="1">
      <c r="A960" s="5"/>
      <c r="B960" s="5"/>
      <c r="C960" s="5"/>
      <c r="D960" s="5"/>
      <c r="E960" s="5"/>
      <c r="F960" s="5"/>
      <c r="H960" s="5"/>
      <c r="K960" s="5"/>
      <c r="L960" s="5"/>
      <c r="M960" s="5"/>
      <c r="N960" s="5"/>
    </row>
    <row r="961" ht="15.75" customHeight="1">
      <c r="A961" s="5"/>
      <c r="B961" s="5"/>
      <c r="C961" s="5"/>
      <c r="D961" s="5"/>
      <c r="E961" s="5"/>
      <c r="F961" s="5"/>
      <c r="H961" s="5"/>
      <c r="K961" s="5"/>
      <c r="L961" s="5"/>
      <c r="M961" s="5"/>
      <c r="N961" s="5"/>
    </row>
    <row r="962" ht="15.75" customHeight="1">
      <c r="A962" s="5"/>
      <c r="B962" s="5"/>
      <c r="C962" s="5"/>
      <c r="D962" s="5"/>
      <c r="E962" s="5"/>
      <c r="F962" s="5"/>
      <c r="H962" s="5"/>
      <c r="K962" s="5"/>
      <c r="L962" s="5"/>
      <c r="M962" s="5"/>
      <c r="N962" s="5"/>
    </row>
    <row r="963" ht="15.75" customHeight="1">
      <c r="A963" s="5"/>
      <c r="B963" s="5"/>
      <c r="C963" s="5"/>
      <c r="D963" s="5"/>
      <c r="E963" s="5"/>
      <c r="F963" s="5"/>
      <c r="H963" s="5"/>
      <c r="K963" s="5"/>
      <c r="L963" s="5"/>
      <c r="M963" s="5"/>
      <c r="N963" s="5"/>
    </row>
    <row r="964" ht="15.75" customHeight="1">
      <c r="A964" s="5"/>
      <c r="B964" s="5"/>
      <c r="C964" s="5"/>
      <c r="D964" s="5"/>
      <c r="E964" s="5"/>
      <c r="F964" s="5"/>
      <c r="H964" s="5"/>
      <c r="K964" s="5"/>
      <c r="L964" s="5"/>
      <c r="M964" s="5"/>
      <c r="N964" s="5"/>
    </row>
    <row r="965" ht="15.75" customHeight="1">
      <c r="A965" s="5"/>
      <c r="B965" s="5"/>
      <c r="C965" s="5"/>
      <c r="D965" s="5"/>
      <c r="E965" s="5"/>
      <c r="F965" s="5"/>
      <c r="H965" s="5"/>
      <c r="K965" s="5"/>
      <c r="L965" s="5"/>
      <c r="M965" s="5"/>
      <c r="N965" s="5"/>
    </row>
    <row r="966" ht="15.75" customHeight="1">
      <c r="A966" s="5"/>
      <c r="B966" s="5"/>
      <c r="C966" s="5"/>
      <c r="D966" s="5"/>
      <c r="E966" s="5"/>
      <c r="F966" s="5"/>
      <c r="H966" s="5"/>
      <c r="K966" s="5"/>
      <c r="L966" s="5"/>
      <c r="M966" s="5"/>
      <c r="N966" s="5"/>
    </row>
    <row r="967" ht="15.75" customHeight="1">
      <c r="A967" s="5"/>
      <c r="B967" s="5"/>
      <c r="C967" s="5"/>
      <c r="D967" s="5"/>
      <c r="E967" s="5"/>
      <c r="F967" s="5"/>
      <c r="H967" s="5"/>
      <c r="K967" s="5"/>
      <c r="L967" s="5"/>
      <c r="M967" s="5"/>
      <c r="N967" s="5"/>
    </row>
    <row r="968" ht="15.75" customHeight="1">
      <c r="A968" s="5"/>
      <c r="B968" s="5"/>
      <c r="C968" s="5"/>
      <c r="D968" s="5"/>
      <c r="E968" s="5"/>
      <c r="F968" s="5"/>
      <c r="H968" s="5"/>
      <c r="K968" s="5"/>
      <c r="L968" s="5"/>
      <c r="M968" s="5"/>
      <c r="N968" s="5"/>
    </row>
    <row r="969" ht="15.75" customHeight="1">
      <c r="A969" s="5"/>
      <c r="B969" s="5"/>
      <c r="C969" s="5"/>
      <c r="D969" s="5"/>
      <c r="E969" s="5"/>
      <c r="F969" s="5"/>
      <c r="H969" s="5"/>
      <c r="K969" s="5"/>
      <c r="L969" s="5"/>
      <c r="M969" s="5"/>
      <c r="N969" s="5"/>
    </row>
    <row r="970" ht="15.75" customHeight="1">
      <c r="A970" s="5"/>
      <c r="B970" s="5"/>
      <c r="C970" s="5"/>
      <c r="D970" s="5"/>
      <c r="E970" s="5"/>
      <c r="F970" s="5"/>
      <c r="H970" s="5"/>
      <c r="K970" s="5"/>
      <c r="L970" s="5"/>
      <c r="M970" s="5"/>
      <c r="N970" s="5"/>
    </row>
    <row r="971" ht="15.75" customHeight="1">
      <c r="A971" s="5"/>
      <c r="B971" s="5"/>
      <c r="C971" s="5"/>
      <c r="D971" s="5"/>
      <c r="E971" s="5"/>
      <c r="F971" s="5"/>
      <c r="H971" s="5"/>
      <c r="K971" s="5"/>
      <c r="L971" s="5"/>
      <c r="M971" s="5"/>
      <c r="N971" s="5"/>
    </row>
    <row r="972" ht="15.75" customHeight="1">
      <c r="A972" s="5"/>
      <c r="B972" s="5"/>
      <c r="C972" s="5"/>
      <c r="D972" s="5"/>
      <c r="E972" s="5"/>
      <c r="F972" s="5"/>
      <c r="H972" s="5"/>
      <c r="K972" s="5"/>
      <c r="L972" s="5"/>
      <c r="M972" s="5"/>
      <c r="N972" s="5"/>
    </row>
    <row r="973" ht="15.75" customHeight="1">
      <c r="A973" s="5"/>
      <c r="B973" s="5"/>
      <c r="C973" s="5"/>
      <c r="D973" s="5"/>
      <c r="E973" s="5"/>
      <c r="F973" s="5"/>
      <c r="H973" s="5"/>
      <c r="K973" s="5"/>
      <c r="L973" s="5"/>
      <c r="M973" s="5"/>
      <c r="N973" s="5"/>
    </row>
    <row r="974" ht="15.75" customHeight="1">
      <c r="A974" s="5"/>
      <c r="B974" s="5"/>
      <c r="C974" s="5"/>
      <c r="D974" s="5"/>
      <c r="E974" s="5"/>
      <c r="F974" s="5"/>
      <c r="H974" s="5"/>
      <c r="K974" s="5"/>
      <c r="L974" s="5"/>
      <c r="M974" s="5"/>
      <c r="N974" s="5"/>
    </row>
    <row r="975" ht="15.75" customHeight="1">
      <c r="A975" s="5"/>
      <c r="B975" s="5"/>
      <c r="C975" s="5"/>
      <c r="D975" s="5"/>
      <c r="E975" s="5"/>
      <c r="F975" s="5"/>
      <c r="H975" s="5"/>
      <c r="K975" s="5"/>
      <c r="L975" s="5"/>
      <c r="M975" s="5"/>
      <c r="N975" s="5"/>
    </row>
    <row r="976" ht="15.75" customHeight="1">
      <c r="A976" s="5"/>
      <c r="B976" s="5"/>
      <c r="C976" s="5"/>
      <c r="D976" s="5"/>
      <c r="E976" s="5"/>
      <c r="F976" s="5"/>
      <c r="H976" s="5"/>
      <c r="K976" s="5"/>
      <c r="L976" s="5"/>
      <c r="M976" s="5"/>
      <c r="N976" s="5"/>
    </row>
    <row r="977" ht="15.75" customHeight="1">
      <c r="A977" s="5"/>
      <c r="B977" s="5"/>
      <c r="C977" s="5"/>
      <c r="D977" s="5"/>
      <c r="E977" s="5"/>
      <c r="F977" s="5"/>
      <c r="H977" s="5"/>
      <c r="K977" s="5"/>
      <c r="L977" s="5"/>
      <c r="M977" s="5"/>
      <c r="N977" s="5"/>
    </row>
    <row r="978" ht="15.75" customHeight="1">
      <c r="A978" s="5"/>
      <c r="B978" s="5"/>
      <c r="C978" s="5"/>
      <c r="D978" s="5"/>
      <c r="E978" s="5"/>
      <c r="F978" s="5"/>
      <c r="H978" s="5"/>
      <c r="K978" s="5"/>
      <c r="L978" s="5"/>
      <c r="M978" s="5"/>
      <c r="N978" s="5"/>
    </row>
    <row r="979" ht="15.75" customHeight="1">
      <c r="A979" s="5"/>
      <c r="B979" s="5"/>
      <c r="C979" s="5"/>
      <c r="D979" s="5"/>
      <c r="E979" s="5"/>
      <c r="F979" s="5"/>
      <c r="H979" s="5"/>
      <c r="K979" s="5"/>
      <c r="L979" s="5"/>
      <c r="M979" s="5"/>
      <c r="N979" s="5"/>
    </row>
    <row r="980" ht="15.75" customHeight="1">
      <c r="A980" s="5"/>
      <c r="B980" s="5"/>
      <c r="C980" s="5"/>
      <c r="D980" s="5"/>
      <c r="E980" s="5"/>
      <c r="F980" s="5"/>
      <c r="H980" s="5"/>
      <c r="K980" s="5"/>
      <c r="L980" s="5"/>
      <c r="M980" s="5"/>
      <c r="N980" s="5"/>
    </row>
    <row r="981" ht="15.75" customHeight="1">
      <c r="A981" s="5"/>
      <c r="B981" s="5"/>
      <c r="C981" s="5"/>
      <c r="D981" s="5"/>
      <c r="E981" s="5"/>
      <c r="F981" s="5"/>
      <c r="H981" s="5"/>
      <c r="K981" s="5"/>
      <c r="L981" s="5"/>
      <c r="M981" s="5"/>
      <c r="N981" s="5"/>
    </row>
    <row r="982" ht="15.75" customHeight="1">
      <c r="A982" s="5"/>
      <c r="B982" s="5"/>
      <c r="C982" s="5"/>
      <c r="D982" s="5"/>
      <c r="E982" s="5"/>
      <c r="F982" s="5"/>
      <c r="H982" s="5"/>
      <c r="K982" s="5"/>
      <c r="L982" s="5"/>
      <c r="M982" s="5"/>
      <c r="N982" s="5"/>
    </row>
    <row r="983" ht="15.75" customHeight="1">
      <c r="A983" s="5"/>
      <c r="B983" s="5"/>
      <c r="C983" s="5"/>
      <c r="D983" s="5"/>
      <c r="E983" s="5"/>
      <c r="F983" s="5"/>
      <c r="H983" s="5"/>
      <c r="K983" s="5"/>
      <c r="L983" s="5"/>
      <c r="M983" s="5"/>
      <c r="N983" s="5"/>
    </row>
    <row r="984" ht="15.75" customHeight="1">
      <c r="A984" s="5"/>
      <c r="B984" s="5"/>
      <c r="C984" s="5"/>
      <c r="D984" s="5"/>
      <c r="E984" s="5"/>
      <c r="F984" s="5"/>
      <c r="H984" s="5"/>
      <c r="K984" s="5"/>
      <c r="L984" s="5"/>
      <c r="M984" s="5"/>
      <c r="N984" s="5"/>
    </row>
    <row r="985" ht="15.75" customHeight="1">
      <c r="A985" s="5"/>
      <c r="B985" s="5"/>
      <c r="C985" s="5"/>
      <c r="D985" s="5"/>
      <c r="E985" s="5"/>
      <c r="F985" s="5"/>
      <c r="H985" s="5"/>
      <c r="K985" s="5"/>
      <c r="L985" s="5"/>
      <c r="M985" s="5"/>
      <c r="N985" s="5"/>
    </row>
    <row r="986" ht="15.75" customHeight="1">
      <c r="A986" s="5"/>
      <c r="B986" s="5"/>
      <c r="C986" s="5"/>
      <c r="D986" s="5"/>
      <c r="E986" s="5"/>
      <c r="F986" s="5"/>
      <c r="H986" s="5"/>
      <c r="K986" s="5"/>
      <c r="L986" s="5"/>
      <c r="M986" s="5"/>
      <c r="N986" s="5"/>
    </row>
    <row r="987" ht="15.75" customHeight="1">
      <c r="A987" s="5"/>
      <c r="B987" s="5"/>
      <c r="C987" s="5"/>
      <c r="D987" s="5"/>
      <c r="E987" s="5"/>
      <c r="F987" s="5"/>
      <c r="H987" s="5"/>
      <c r="K987" s="5"/>
      <c r="L987" s="5"/>
      <c r="M987" s="5"/>
      <c r="N987" s="5"/>
    </row>
    <row r="988" ht="15.75" customHeight="1">
      <c r="A988" s="5"/>
      <c r="B988" s="5"/>
      <c r="C988" s="5"/>
      <c r="D988" s="5"/>
      <c r="E988" s="5"/>
      <c r="F988" s="5"/>
      <c r="H988" s="5"/>
      <c r="K988" s="5"/>
      <c r="L988" s="5"/>
      <c r="M988" s="5"/>
      <c r="N988" s="5"/>
    </row>
    <row r="989" ht="15.75" customHeight="1">
      <c r="A989" s="5"/>
      <c r="B989" s="5"/>
      <c r="C989" s="5"/>
      <c r="D989" s="5"/>
      <c r="E989" s="5"/>
      <c r="F989" s="5"/>
      <c r="H989" s="5"/>
      <c r="K989" s="5"/>
      <c r="L989" s="5"/>
      <c r="M989" s="5"/>
      <c r="N989" s="5"/>
    </row>
    <row r="990" ht="15.75" customHeight="1">
      <c r="A990" s="5"/>
      <c r="B990" s="5"/>
      <c r="C990" s="5"/>
      <c r="D990" s="5"/>
      <c r="E990" s="5"/>
      <c r="F990" s="5"/>
      <c r="H990" s="5"/>
      <c r="K990" s="5"/>
      <c r="L990" s="5"/>
      <c r="M990" s="5"/>
      <c r="N990" s="5"/>
    </row>
    <row r="991" ht="15.75" customHeight="1">
      <c r="A991" s="5"/>
      <c r="B991" s="5"/>
      <c r="C991" s="5"/>
      <c r="D991" s="5"/>
      <c r="E991" s="5"/>
      <c r="F991" s="5"/>
      <c r="H991" s="5"/>
      <c r="K991" s="5"/>
      <c r="L991" s="5"/>
      <c r="M991" s="5"/>
      <c r="N991" s="5"/>
    </row>
    <row r="992" ht="15.75" customHeight="1">
      <c r="A992" s="5"/>
      <c r="B992" s="5"/>
      <c r="C992" s="5"/>
      <c r="D992" s="5"/>
      <c r="E992" s="5"/>
      <c r="F992" s="5"/>
      <c r="H992" s="5"/>
      <c r="K992" s="5"/>
      <c r="L992" s="5"/>
      <c r="M992" s="5"/>
      <c r="N992" s="5"/>
    </row>
    <row r="993" ht="15.75" customHeight="1">
      <c r="A993" s="5"/>
      <c r="B993" s="5"/>
      <c r="C993" s="5"/>
      <c r="D993" s="5"/>
      <c r="E993" s="5"/>
      <c r="F993" s="5"/>
      <c r="H993" s="5"/>
      <c r="K993" s="5"/>
      <c r="L993" s="5"/>
      <c r="M993" s="5"/>
      <c r="N993" s="5"/>
    </row>
    <row r="994" ht="15.75" customHeight="1">
      <c r="A994" s="5"/>
      <c r="B994" s="5"/>
      <c r="C994" s="5"/>
      <c r="D994" s="5"/>
      <c r="E994" s="5"/>
      <c r="F994" s="5"/>
      <c r="H994" s="5"/>
      <c r="K994" s="5"/>
      <c r="L994" s="5"/>
      <c r="M994" s="5"/>
      <c r="N994" s="5"/>
    </row>
    <row r="995" ht="15.75" customHeight="1">
      <c r="A995" s="5"/>
      <c r="B995" s="5"/>
      <c r="C995" s="5"/>
      <c r="D995" s="5"/>
      <c r="E995" s="5"/>
      <c r="F995" s="5"/>
      <c r="H995" s="5"/>
      <c r="K995" s="5"/>
      <c r="L995" s="5"/>
      <c r="M995" s="5"/>
      <c r="N995" s="5"/>
    </row>
    <row r="996" ht="15.75" customHeight="1">
      <c r="A996" s="5"/>
      <c r="B996" s="5"/>
      <c r="C996" s="5"/>
      <c r="D996" s="5"/>
      <c r="E996" s="5"/>
      <c r="F996" s="5"/>
      <c r="H996" s="5"/>
      <c r="K996" s="5"/>
      <c r="L996" s="5"/>
      <c r="M996" s="5"/>
      <c r="N996" s="5"/>
    </row>
    <row r="997" ht="15.75" customHeight="1">
      <c r="A997" s="5"/>
      <c r="B997" s="5"/>
      <c r="C997" s="5"/>
      <c r="D997" s="5"/>
      <c r="E997" s="5"/>
      <c r="F997" s="5"/>
      <c r="H997" s="5"/>
      <c r="K997" s="5"/>
      <c r="L997" s="5"/>
      <c r="M997" s="5"/>
      <c r="N997" s="5"/>
    </row>
    <row r="998" ht="15.75" customHeight="1">
      <c r="A998" s="5"/>
      <c r="B998" s="5"/>
      <c r="C998" s="5"/>
      <c r="D998" s="5"/>
      <c r="E998" s="5"/>
      <c r="F998" s="5"/>
      <c r="H998" s="5"/>
      <c r="K998" s="5"/>
      <c r="L998" s="5"/>
      <c r="M998" s="5"/>
      <c r="N998" s="5"/>
    </row>
    <row r="999" ht="15.75" customHeight="1">
      <c r="A999" s="5"/>
      <c r="B999" s="5"/>
      <c r="C999" s="5"/>
      <c r="D999" s="5"/>
      <c r="E999" s="5"/>
      <c r="F999" s="5"/>
      <c r="H999" s="5"/>
      <c r="K999" s="5"/>
      <c r="L999" s="5"/>
      <c r="M999" s="5"/>
      <c r="N999" s="5"/>
    </row>
    <row r="1000" ht="15.75" customHeight="1">
      <c r="A1000" s="5"/>
      <c r="B1000" s="5"/>
      <c r="C1000" s="5"/>
      <c r="D1000" s="5"/>
      <c r="E1000" s="5"/>
      <c r="F1000" s="5"/>
      <c r="H1000" s="5"/>
      <c r="K1000" s="5"/>
      <c r="L1000" s="5"/>
      <c r="M1000" s="5"/>
      <c r="N1000" s="5"/>
    </row>
  </sheetData>
  <hyperlinks>
    <hyperlink r:id="rId2" location="heading=h.n6hglmscm2wp" ref="A5"/>
    <hyperlink r:id="rId3" location="heading=h.1055r7t0glzr" ref="A6"/>
    <hyperlink r:id="rId4" location="heading=h.iqyumo4747wm" ref="A7"/>
    <hyperlink r:id="rId5" location="heading=h.6gj78ls0gjc0" ref="A10"/>
    <hyperlink r:id="rId6" location="heading=h.n2hzfrg6t34a" ref="A11"/>
  </hyperlinks>
  <printOptions/>
  <pageMargins bottom="1.0" footer="0.0" header="0.0" left="0.75" right="0.75" top="1.0"/>
  <pageSetup orientation="landscape"/>
  <drawing r:id="rId7"/>
  <legacyDrawing r:id="rId8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2023-04-30T19:55:09Z</dcterms:created>
  <dc:creator>openpyxl</dc:creator>
</cp:coreProperties>
</file>