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 firstSheet="5" activeTab="16"/>
  </bookViews>
  <sheets>
    <sheet name="Aula 1" sheetId="1" r:id="rId1"/>
    <sheet name="Aula2" sheetId="2" r:id="rId2"/>
    <sheet name="Aula3" sheetId="3" r:id="rId3"/>
    <sheet name="Planilha4" sheetId="4" r:id="rId4"/>
    <sheet name="Planilha5" sheetId="5" r:id="rId5"/>
    <sheet name="Planilha6" sheetId="6" r:id="rId6"/>
    <sheet name="Planilha7" sheetId="7" r:id="rId7"/>
    <sheet name="Planilha8" sheetId="8" r:id="rId8"/>
    <sheet name="Planilha9" sheetId="9" r:id="rId9"/>
    <sheet name="Planilha10" sheetId="10" r:id="rId10"/>
    <sheet name="Planilha11" sheetId="11" r:id="rId11"/>
    <sheet name="Planilha12" sheetId="12" r:id="rId12"/>
    <sheet name="Planilha13" sheetId="13" r:id="rId13"/>
    <sheet name="Planilha14" sheetId="14" r:id="rId14"/>
    <sheet name="Planilha15" sheetId="15" r:id="rId15"/>
    <sheet name="Planilha16" sheetId="16" r:id="rId16"/>
    <sheet name="Planilha17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<sst xmlns="http://schemas.openxmlformats.org/spreadsheetml/2006/main" count="239" uniqueCount="202">
  <si>
    <t>Elma Cristina</t>
  </si>
  <si>
    <t>Olá meu nome é</t>
  </si>
  <si>
    <t>A1</t>
  </si>
  <si>
    <t>Nasci em</t>
  </si>
  <si>
    <t>B1</t>
  </si>
  <si>
    <t>Esse ano faço</t>
  </si>
  <si>
    <t>B3</t>
  </si>
  <si>
    <t>anos</t>
  </si>
  <si>
    <t>Valor do dólar</t>
  </si>
  <si>
    <t>Cotação de produtos</t>
  </si>
  <si>
    <t>Item</t>
  </si>
  <si>
    <t>Quantidade</t>
  </si>
  <si>
    <t>Preço R$</t>
  </si>
  <si>
    <t>Total R$</t>
  </si>
  <si>
    <t>Total $</t>
  </si>
  <si>
    <t>Porca</t>
  </si>
  <si>
    <t>Parafuso</t>
  </si>
  <si>
    <t>Arruela</t>
  </si>
  <si>
    <t>Prego</t>
  </si>
  <si>
    <t>Total</t>
  </si>
  <si>
    <t>Boletim Escolar</t>
  </si>
  <si>
    <t>Nome</t>
  </si>
  <si>
    <t>Matéria</t>
  </si>
  <si>
    <t>1º Bim</t>
  </si>
  <si>
    <t>2º Bim</t>
  </si>
  <si>
    <t>3º Bim</t>
  </si>
  <si>
    <t>4º Bim</t>
  </si>
  <si>
    <t>Soma</t>
  </si>
  <si>
    <t>Média</t>
  </si>
  <si>
    <t>Português</t>
  </si>
  <si>
    <t>História</t>
  </si>
  <si>
    <t>Geografia</t>
  </si>
  <si>
    <t>Matemática</t>
  </si>
  <si>
    <t>Função Condicional</t>
  </si>
  <si>
    <t>&gt;</t>
  </si>
  <si>
    <t>Maior</t>
  </si>
  <si>
    <t>&lt;</t>
  </si>
  <si>
    <t>Menor</t>
  </si>
  <si>
    <t>&gt;=</t>
  </si>
  <si>
    <t xml:space="preserve">Maior Igual </t>
  </si>
  <si>
    <t>&lt;=</t>
  </si>
  <si>
    <t>Menor Igual</t>
  </si>
  <si>
    <t>=</t>
  </si>
  <si>
    <t>Igual</t>
  </si>
  <si>
    <t>&lt;&gt;</t>
  </si>
  <si>
    <t>Diferente</t>
  </si>
  <si>
    <t>Boletim 1° Bimestre</t>
  </si>
  <si>
    <t>1° prova</t>
  </si>
  <si>
    <t>2° prova</t>
  </si>
  <si>
    <t>Conceito</t>
  </si>
  <si>
    <t>Situação</t>
  </si>
  <si>
    <t>Front End</t>
  </si>
  <si>
    <t>UX</t>
  </si>
  <si>
    <t>UI</t>
  </si>
  <si>
    <t>Dev Web</t>
  </si>
  <si>
    <t>Back End</t>
  </si>
  <si>
    <t>Locação de ferramentas</t>
  </si>
  <si>
    <t>Multa</t>
  </si>
  <si>
    <t>Produto</t>
  </si>
  <si>
    <t>Preço por dia</t>
  </si>
  <si>
    <t>Data de Locação</t>
  </si>
  <si>
    <t>Dias Previstos</t>
  </si>
  <si>
    <t>Data Devolução</t>
  </si>
  <si>
    <t>Multa?</t>
  </si>
  <si>
    <t>Dias de Atraso</t>
  </si>
  <si>
    <t>Betorneira</t>
  </si>
  <si>
    <t>Furadeira</t>
  </si>
  <si>
    <t>Tico Tico</t>
  </si>
  <si>
    <t>Solda</t>
  </si>
  <si>
    <t>Esme</t>
  </si>
  <si>
    <t>Alunos</t>
  </si>
  <si>
    <t>1°Bi</t>
  </si>
  <si>
    <t>2°Bi</t>
  </si>
  <si>
    <t>3°Bi</t>
  </si>
  <si>
    <t>4°Bi</t>
  </si>
  <si>
    <t>Aprovado</t>
  </si>
  <si>
    <t>Matéria 1</t>
  </si>
  <si>
    <t>Reprovado</t>
  </si>
  <si>
    <t>Matéria 2</t>
  </si>
  <si>
    <t>Recuperação</t>
  </si>
  <si>
    <t>Matéria 3</t>
  </si>
  <si>
    <t>Matéria 4</t>
  </si>
  <si>
    <t>Matéria 5</t>
  </si>
  <si>
    <t>Matéria 6</t>
  </si>
  <si>
    <t>Matéria 7</t>
  </si>
  <si>
    <t>Matéria 8</t>
  </si>
  <si>
    <t>Gráficos Linhas</t>
  </si>
  <si>
    <t>Variação de preços</t>
  </si>
  <si>
    <t>Jan</t>
  </si>
  <si>
    <t>Feb</t>
  </si>
  <si>
    <t>Mar</t>
  </si>
  <si>
    <t>Apr</t>
  </si>
  <si>
    <t>May</t>
  </si>
  <si>
    <t>%Variação</t>
  </si>
  <si>
    <t>Arroz</t>
  </si>
  <si>
    <t>Feijão</t>
  </si>
  <si>
    <t>Trigo</t>
  </si>
  <si>
    <t>Gráfico de colas e pizzas</t>
  </si>
  <si>
    <t>Top Alunos</t>
  </si>
  <si>
    <t xml:space="preserve">Notas </t>
  </si>
  <si>
    <t>Aluno 1</t>
  </si>
  <si>
    <t>&gt;9</t>
  </si>
  <si>
    <t>Aluno 2</t>
  </si>
  <si>
    <t>&lt;7</t>
  </si>
  <si>
    <t>Aluno 3</t>
  </si>
  <si>
    <t>&gt;=7 e &lt;=9</t>
  </si>
  <si>
    <t>Aluno 4</t>
  </si>
  <si>
    <t>Aluno 5</t>
  </si>
  <si>
    <t>Aluno 6</t>
  </si>
  <si>
    <t>Formatação Condicional Icone</t>
  </si>
  <si>
    <t xml:space="preserve">Gráfico de Barras </t>
  </si>
  <si>
    <t>Notas 1° bimestre</t>
  </si>
  <si>
    <t>Fluxo de caixa</t>
  </si>
  <si>
    <t>Dia</t>
  </si>
  <si>
    <t>Saldo</t>
  </si>
  <si>
    <t>Nota</t>
  </si>
  <si>
    <t>Icone</t>
  </si>
  <si>
    <t>M1</t>
  </si>
  <si>
    <t>M2</t>
  </si>
  <si>
    <t>M3</t>
  </si>
  <si>
    <t>M4</t>
  </si>
  <si>
    <t>M5</t>
  </si>
  <si>
    <t>M6</t>
  </si>
  <si>
    <t>Procv</t>
  </si>
  <si>
    <t>Telefone</t>
  </si>
  <si>
    <t>CPF</t>
  </si>
  <si>
    <t xml:space="preserve">Cargo </t>
  </si>
  <si>
    <t>Setor</t>
  </si>
  <si>
    <t>Salário</t>
  </si>
  <si>
    <t>Sakura</t>
  </si>
  <si>
    <t>64 9999-001</t>
  </si>
  <si>
    <t>101.101.101-33</t>
  </si>
  <si>
    <t>Auxiliar</t>
  </si>
  <si>
    <t>RH</t>
  </si>
  <si>
    <t>Naruto</t>
  </si>
  <si>
    <t>64 9999-002</t>
  </si>
  <si>
    <t>101.101.101-34</t>
  </si>
  <si>
    <t>Compras</t>
  </si>
  <si>
    <t>Goku</t>
  </si>
  <si>
    <t>64 9999-003</t>
  </si>
  <si>
    <t>101.101.101-35</t>
  </si>
  <si>
    <t>Encarregado</t>
  </si>
  <si>
    <t>Vendas</t>
  </si>
  <si>
    <t>Buma</t>
  </si>
  <si>
    <t>64 9999-004</t>
  </si>
  <si>
    <t>101.101.101-36</t>
  </si>
  <si>
    <t>Gerente</t>
  </si>
  <si>
    <t>Sasuke</t>
  </si>
  <si>
    <t>64 9999-005</t>
  </si>
  <si>
    <t>101.101.101-37</t>
  </si>
  <si>
    <t>Rock Lee</t>
  </si>
  <si>
    <t>64 9999-006</t>
  </si>
  <si>
    <t>101.101.101-38</t>
  </si>
  <si>
    <t>Debruyne</t>
  </si>
  <si>
    <t>64 9999-007</t>
  </si>
  <si>
    <t>101.101.101-39</t>
  </si>
  <si>
    <t>Procura</t>
  </si>
  <si>
    <t>Cargo</t>
  </si>
  <si>
    <t xml:space="preserve">Maria </t>
  </si>
  <si>
    <t>Tabela IMC</t>
  </si>
  <si>
    <t>Peso</t>
  </si>
  <si>
    <t>Min</t>
  </si>
  <si>
    <t>Máx</t>
  </si>
  <si>
    <t>Classificação</t>
  </si>
  <si>
    <t>Altura</t>
  </si>
  <si>
    <t>Baixo Peso</t>
  </si>
  <si>
    <t>IMC</t>
  </si>
  <si>
    <t>Peso Ideal</t>
  </si>
  <si>
    <t>Sobrepeso</t>
  </si>
  <si>
    <t>Obesidade I</t>
  </si>
  <si>
    <t>Obesidade II</t>
  </si>
  <si>
    <t>Obesidade III</t>
  </si>
  <si>
    <t>Maria</t>
  </si>
  <si>
    <t>Mês</t>
  </si>
  <si>
    <t>Data de nascimento</t>
  </si>
  <si>
    <t>Janeiro</t>
  </si>
  <si>
    <t>Fevereiro</t>
  </si>
  <si>
    <t>Informativo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</si>
  <si>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</si>
  <si>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</si>
  <si>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</si>
  <si>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</si>
  <si>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</si>
  <si>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</si>
  <si>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</si>
  <si>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</si>
  <si>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</si>
  <si>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</si>
  <si>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Idade</t>
  </si>
  <si>
    <t>Busca</t>
  </si>
  <si>
    <t>PH</t>
  </si>
  <si>
    <t>64 9 9999-0001</t>
  </si>
  <si>
    <t>Adalto</t>
  </si>
  <si>
    <t>64 9 9999-0002</t>
  </si>
  <si>
    <t>Kawan</t>
  </si>
  <si>
    <t>64 9 9999-0003</t>
  </si>
  <si>
    <t>Worly</t>
  </si>
  <si>
    <t>64 9 9999-0004</t>
  </si>
  <si>
    <t>Francisco</t>
  </si>
  <si>
    <t>64 9 9999-0005</t>
  </si>
  <si>
    <t>Francesca</t>
  </si>
  <si>
    <t>64 9 9999-0006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</si>
</sst>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0.00_ "/>
    <numFmt numFmtId="181" formatCode="0.0_ "/>
  </numFmts>
  <fonts count="30">
    <font>
      <sz val="10"/>
      <color theme="1"/>
      <name val="Calibri"/>
      <charset val="134"/>
      <scheme val="minor"/>
    </font>
    <font>
      <sz val="10"/>
      <color theme="0"/>
      <name val="Calibri"/>
      <charset val="134"/>
      <scheme val="minor"/>
    </font>
    <font>
      <sz val="10"/>
      <color theme="5" tint="0.8"/>
      <name val="Calibri"/>
      <charset val="134"/>
      <scheme val="minor"/>
    </font>
    <font>
      <sz val="10"/>
      <color theme="0"/>
      <name val="David Libre"/>
      <charset val="134"/>
    </font>
    <font>
      <sz val="10"/>
      <color theme="1"/>
      <name val="David Libre"/>
      <charset val="134"/>
    </font>
    <font>
      <b/>
      <sz val="10"/>
      <color rgb="FFFFFF00"/>
      <name val="Calibri"/>
      <charset val="134"/>
      <scheme val="minor"/>
    </font>
    <font>
      <b/>
      <sz val="10"/>
      <color rgb="FFFF0000"/>
      <name val="Calibri"/>
      <charset val="134"/>
      <scheme val="minor"/>
    </font>
    <font>
      <sz val="10"/>
      <color theme="1"/>
      <name val="Algerian"/>
      <charset val="134"/>
    </font>
    <font>
      <b/>
      <sz val="11"/>
      <color theme="1"/>
      <name val="Agency FB"/>
      <charset val="134"/>
    </font>
    <font>
      <b/>
      <sz val="10"/>
      <color theme="0"/>
      <name val="Agency FB"/>
      <charset val="134"/>
    </font>
    <font>
      <b/>
      <sz val="10"/>
      <color theme="1"/>
      <name val="Agency FB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43612D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9" borderId="9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20" borderId="12" applyNumberFormat="0" applyAlignment="0" applyProtection="0">
      <alignment vertical="center"/>
    </xf>
    <xf numFmtId="0" fontId="20" fillId="21" borderId="13" applyNumberFormat="0" applyAlignment="0" applyProtection="0">
      <alignment vertical="center"/>
    </xf>
    <xf numFmtId="0" fontId="21" fillId="21" borderId="12" applyNumberFormat="0" applyAlignment="0" applyProtection="0">
      <alignment vertical="center"/>
    </xf>
    <xf numFmtId="0" fontId="22" fillId="22" borderId="14" applyNumberFormat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8" fillId="41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Protection="1">
      <alignment vertical="center"/>
      <protection locked="0"/>
    </xf>
    <xf numFmtId="0" fontId="1" fillId="3" borderId="1" xfId="0" applyFont="1" applyFill="1" applyBorder="1">
      <alignment vertical="center"/>
    </xf>
    <xf numFmtId="0" fontId="0" fillId="0" borderId="1" xfId="0" applyBorder="1">
      <alignment vertical="center"/>
    </xf>
    <xf numFmtId="58" fontId="0" fillId="0" borderId="1" xfId="0" applyNumberFormat="1" applyBorder="1">
      <alignment vertical="center"/>
    </xf>
    <xf numFmtId="0" fontId="1" fillId="3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8" borderId="1" xfId="0" applyFill="1" applyBorder="1">
      <alignment vertical="center"/>
    </xf>
    <xf numFmtId="0" fontId="0" fillId="9" borderId="1" xfId="0" applyFill="1" applyBorder="1">
      <alignment vertical="center"/>
    </xf>
    <xf numFmtId="0" fontId="2" fillId="8" borderId="1" xfId="0" applyFont="1" applyFill="1" applyBorder="1">
      <alignment vertical="center"/>
    </xf>
    <xf numFmtId="0" fontId="0" fillId="3" borderId="1" xfId="0" applyFill="1" applyBorder="1">
      <alignment vertical="center"/>
    </xf>
    <xf numFmtId="177" fontId="0" fillId="0" borderId="1" xfId="2" applyBorder="1">
      <alignment vertical="center"/>
    </xf>
    <xf numFmtId="177" fontId="0" fillId="0" borderId="0" xfId="2">
      <alignment vertical="center"/>
    </xf>
    <xf numFmtId="0" fontId="1" fillId="10" borderId="3" xfId="0" applyFont="1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1" fillId="10" borderId="3" xfId="0" applyFont="1" applyFill="1" applyBorder="1">
      <alignment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10" borderId="2" xfId="0" applyFill="1" applyBorder="1">
      <alignment vertical="center"/>
    </xf>
    <xf numFmtId="0" fontId="1" fillId="10" borderId="7" xfId="0" applyFont="1" applyFill="1" applyBorder="1" applyAlignment="1">
      <alignment horizontal="center" vertical="center"/>
    </xf>
    <xf numFmtId="0" fontId="1" fillId="10" borderId="8" xfId="0" applyFont="1" applyFill="1" applyBorder="1" applyAlignment="1">
      <alignment horizontal="center" vertical="center"/>
    </xf>
    <xf numFmtId="0" fontId="0" fillId="0" borderId="6" xfId="0" applyBorder="1">
      <alignment vertical="center"/>
    </xf>
    <xf numFmtId="0" fontId="3" fillId="11" borderId="1" xfId="0" applyFont="1" applyFill="1" applyBorder="1" applyAlignment="1">
      <alignment horizontal="center" vertical="center"/>
    </xf>
    <xf numFmtId="0" fontId="3" fillId="11" borderId="1" xfId="0" applyFont="1" applyFill="1" applyBorder="1">
      <alignment vertical="center"/>
    </xf>
    <xf numFmtId="0" fontId="4" fillId="11" borderId="1" xfId="0" applyFont="1" applyFill="1" applyBorder="1">
      <alignment vertical="center"/>
    </xf>
    <xf numFmtId="0" fontId="4" fillId="11" borderId="0" xfId="0" applyFont="1" applyFill="1">
      <alignment vertical="center"/>
    </xf>
    <xf numFmtId="0" fontId="0" fillId="11" borderId="1" xfId="0" applyFill="1" applyBorder="1">
      <alignment vertical="center"/>
    </xf>
    <xf numFmtId="0" fontId="4" fillId="0" borderId="1" xfId="0" applyFont="1" applyBorder="1">
      <alignment vertical="center"/>
    </xf>
    <xf numFmtId="0" fontId="0" fillId="0" borderId="0" xfId="0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13" borderId="0" xfId="0" applyFont="1" applyFill="1" applyAlignment="1">
      <alignment horizontal="center" vertical="center" wrapText="1"/>
    </xf>
    <xf numFmtId="0" fontId="0" fillId="13" borderId="0" xfId="0" applyFill="1" applyAlignment="1">
      <alignment horizontal="center" vertical="center" wrapText="1"/>
    </xf>
    <xf numFmtId="0" fontId="7" fillId="14" borderId="0" xfId="0" applyFont="1" applyFill="1">
      <alignment vertical="center"/>
    </xf>
    <xf numFmtId="0" fontId="7" fillId="14" borderId="0" xfId="0" applyFont="1" applyFill="1" applyAlignment="1">
      <alignment horizontal="center" vertical="center"/>
    </xf>
    <xf numFmtId="177" fontId="7" fillId="0" borderId="0" xfId="2" applyFont="1">
      <alignment vertical="center"/>
    </xf>
    <xf numFmtId="9" fontId="0" fillId="0" borderId="0" xfId="3">
      <alignment vertical="center"/>
    </xf>
    <xf numFmtId="0" fontId="0" fillId="13" borderId="0" xfId="0" applyFill="1" applyAlignment="1">
      <alignment vertical="center" wrapText="1"/>
    </xf>
    <xf numFmtId="0" fontId="0" fillId="4" borderId="0" xfId="0" applyFill="1">
      <alignment vertical="center"/>
    </xf>
    <xf numFmtId="0" fontId="0" fillId="13" borderId="0" xfId="0" applyFill="1">
      <alignment vertical="center"/>
    </xf>
    <xf numFmtId="180" fontId="0" fillId="7" borderId="0" xfId="0" applyNumberFormat="1" applyFill="1" applyAlignment="1">
      <alignment horizontal="center" vertical="center"/>
    </xf>
    <xf numFmtId="180" fontId="0" fillId="7" borderId="0" xfId="0" applyNumberFormat="1" applyFill="1">
      <alignment vertical="center"/>
    </xf>
    <xf numFmtId="0" fontId="0" fillId="7" borderId="0" xfId="0" applyFill="1">
      <alignment vertical="center"/>
    </xf>
    <xf numFmtId="0" fontId="7" fillId="13" borderId="0" xfId="0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7" fillId="13" borderId="0" xfId="0" applyFont="1" applyFill="1">
      <alignment vertical="center"/>
    </xf>
    <xf numFmtId="9" fontId="0" fillId="0" borderId="0" xfId="0" applyNumberFormat="1">
      <alignment vertical="center"/>
    </xf>
    <xf numFmtId="0" fontId="0" fillId="15" borderId="0" xfId="0" applyFill="1" applyAlignment="1">
      <alignment horizontal="center" vertical="center"/>
    </xf>
    <xf numFmtId="0" fontId="0" fillId="15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0" fontId="0" fillId="16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81" fontId="0" fillId="0" borderId="0" xfId="0" applyNumberForma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8" fillId="17" borderId="1" xfId="0" applyFont="1" applyFill="1" applyBorder="1" applyAlignment="1">
      <alignment horizontal="center" vertical="center"/>
    </xf>
    <xf numFmtId="0" fontId="0" fillId="0" borderId="1" xfId="0" applyNumberFormat="1" applyBorder="1">
      <alignment vertical="center"/>
    </xf>
    <xf numFmtId="0" fontId="9" fillId="18" borderId="1" xfId="0" applyFont="1" applyFill="1" applyBorder="1" applyAlignment="1">
      <alignment horizontal="center" vertical="center"/>
    </xf>
    <xf numFmtId="0" fontId="10" fillId="14" borderId="1" xfId="0" applyFont="1" applyFill="1" applyBorder="1">
      <alignment vertical="center"/>
    </xf>
    <xf numFmtId="177" fontId="0" fillId="0" borderId="1" xfId="0" applyNumberFormat="1" applyBorder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A9A3BF"/>
      <color rgb="0043612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8" Type="http://schemas.microsoft.com/office/2011/relationships/chartColorStyle" Target="colors2.xml"/><Relationship Id="rId7" Type="http://schemas.microsoft.com/office/2011/relationships/chartStyle" Target="style2.xml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pt-BR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Variação de Janeiro-Maio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Planilha11!$A$4</c:f>
              <c:strCache>
                <c:ptCount val="1"/>
                <c:pt idx="0">
                  <c:v>Arroz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Planilha11!$B$3:$F$3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Planilha11!$B$4:$F$4</c:f>
              <c:numCache>
                <c:formatCode>_-"R$"\ * #,##0.00_-;\-"R$"\ * #,##0.00_-;_-"R$"\ * "-"??_-;_-@_-</c:formatCode>
                <c:ptCount val="5"/>
                <c:pt idx="0">
                  <c:v>62.6</c:v>
                </c:pt>
                <c:pt idx="1">
                  <c:v>73.5</c:v>
                </c:pt>
                <c:pt idx="2">
                  <c:v>77.9</c:v>
                </c:pt>
                <c:pt idx="3">
                  <c:v>42</c:v>
                </c:pt>
                <c:pt idx="4">
                  <c:v>47.6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Planilha11!$A$5</c:f>
              <c:strCache>
                <c:ptCount val="1"/>
                <c:pt idx="0">
                  <c:v>Feijão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2"/>
                  </a:gs>
                  <a:gs pos="0">
                    <a:schemeClr val="accent2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Planilha11!$B$3:$F$3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Planilha11!$B$5:$F$5</c:f>
              <c:numCache>
                <c:formatCode>_-"R$"\ * #,##0.00_-;\-"R$"\ * #,##0.00_-;_-"R$"\ * "-"??_-;_-@_-</c:formatCode>
                <c:ptCount val="5"/>
                <c:pt idx="0">
                  <c:v>63.9</c:v>
                </c:pt>
                <c:pt idx="1">
                  <c:v>45.9</c:v>
                </c:pt>
                <c:pt idx="2">
                  <c:v>53.2</c:v>
                </c:pt>
                <c:pt idx="3">
                  <c:v>63</c:v>
                </c:pt>
                <c:pt idx="4">
                  <c:v>70.8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Planilha11!$A$6</c:f>
              <c:strCache>
                <c:ptCount val="1"/>
                <c:pt idx="0">
                  <c:v>Trigo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3"/>
                  </a:gs>
                  <a:gs pos="0">
                    <a:schemeClr val="accent3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Planilha11!$B$3:$F$3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Planilha11!$B$6:$F$6</c:f>
              <c:numCache>
                <c:formatCode>_-"R$"\ * #,##0.00_-;\-"R$"\ * #,##0.00_-;_-"R$"\ * "-"??_-;_-@_-</c:formatCode>
                <c:ptCount val="5"/>
                <c:pt idx="0">
                  <c:v>51.9</c:v>
                </c:pt>
                <c:pt idx="1">
                  <c:v>70.1</c:v>
                </c:pt>
                <c:pt idx="2">
                  <c:v>76.8</c:v>
                </c:pt>
                <c:pt idx="3">
                  <c:v>47.9</c:v>
                </c:pt>
                <c:pt idx="4">
                  <c:v>73.4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1"/>
        <c:axId val="386107303"/>
        <c:axId val="28774082"/>
      </c:lineChart>
      <c:catAx>
        <c:axId val="386107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774082"/>
        <c:crosses val="autoZero"/>
        <c:auto val="1"/>
        <c:lblAlgn val="ctr"/>
        <c:lblOffset val="100"/>
        <c:noMultiLvlLbl val="0"/>
      </c:catAx>
      <c:valAx>
        <c:axId val="287740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6107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33592644978784"/>
          <c:y val="0.251505199781062"/>
          <c:w val="0.808062234794908"/>
          <c:h val="0.5438970990695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Planilha12!$B$4</c:f>
              <c:strCache>
                <c:ptCount val="1"/>
                <c:pt idx="0">
                  <c:v>Média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rotWithShape="1">
                <a:blip xmlns:r="http://schemas.openxmlformats.org/officeDocument/2006/relationships" r:embed="rId1">
                  <a:alphaModFix amt="85000"/>
                </a:blip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blipFill rotWithShape="1">
                <a:blip xmlns:r="http://schemas.openxmlformats.org/officeDocument/2006/relationships" r:embed="rId2">
                  <a:alphaModFix amt="85000"/>
                </a:blip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blipFill rotWithShape="1">
                <a:blip xmlns:r="http://schemas.openxmlformats.org/officeDocument/2006/relationships" r:embed="rId3">
                  <a:alphaModFix amt="85000"/>
                </a:blip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blipFill rotWithShape="1">
                <a:blip xmlns:r="http://schemas.openxmlformats.org/officeDocument/2006/relationships" r:embed="rId4">
                  <a:alphaModFix amt="85000"/>
                </a:blip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blipFill rotWithShape="1">
                <a:blip xmlns:r="http://schemas.openxmlformats.org/officeDocument/2006/relationships" r:embed="rId5">
                  <a:alphaModFix amt="85000"/>
                </a:blip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blipFill rotWithShape="1">
                <a:blip xmlns:r="http://schemas.openxmlformats.org/officeDocument/2006/relationships" r:embed="rId6">
                  <a:alphaModFix amt="85000"/>
                </a:blip>
                <a:stretch>
                  <a:fillRect/>
                </a:stretch>
              </a:blip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Planilha12!$A$5:$A$10</c:f>
              <c:strCache>
                <c:ptCount val="6"/>
                <c:pt idx="0">
                  <c:v>Aluno 1</c:v>
                </c:pt>
                <c:pt idx="1">
                  <c:v>Aluno 2</c:v>
                </c:pt>
                <c:pt idx="2">
                  <c:v>Aluno 3</c:v>
                </c:pt>
                <c:pt idx="3">
                  <c:v>Aluno 4</c:v>
                </c:pt>
                <c:pt idx="4">
                  <c:v>Aluno 5</c:v>
                </c:pt>
                <c:pt idx="5">
                  <c:v>Aluno 6</c:v>
                </c:pt>
              </c:strCache>
            </c:strRef>
          </c:cat>
          <c:val>
            <c:numRef>
              <c:f>Planilha12!$B$5:$B$10</c:f>
              <c:numCache>
                <c:formatCode>General</c:formatCode>
                <c:ptCount val="6"/>
                <c:pt idx="0">
                  <c:v>9.34</c:v>
                </c:pt>
                <c:pt idx="1">
                  <c:v>7.77</c:v>
                </c:pt>
                <c:pt idx="2">
                  <c:v>6.83</c:v>
                </c:pt>
                <c:pt idx="3">
                  <c:v>9.32</c:v>
                </c:pt>
                <c:pt idx="4">
                  <c:v>8.61</c:v>
                </c:pt>
                <c:pt idx="5">
                  <c:v>6.84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0"/>
        <c:axId val="728832682"/>
        <c:axId val="735307489"/>
      </c:barChart>
      <c:catAx>
        <c:axId val="728832682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07489"/>
        <c:crosses val="autoZero"/>
        <c:auto val="1"/>
        <c:lblAlgn val="ctr"/>
        <c:lblOffset val="100"/>
        <c:noMultiLvlLbl val="0"/>
      </c:catAx>
      <c:valAx>
        <c:axId val="735307489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83268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598170</xdr:colOff>
      <xdr:row>8</xdr:row>
      <xdr:rowOff>102235</xdr:rowOff>
    </xdr:from>
    <xdr:to>
      <xdr:col>12</xdr:col>
      <xdr:colOff>166370</xdr:colOff>
      <xdr:row>25</xdr:row>
      <xdr:rowOff>92710</xdr:rowOff>
    </xdr:to>
    <xdr:graphicFrame>
      <xdr:nvGraphicFramePr>
        <xdr:cNvPr id="3" name="Gráfico 2"/>
        <xdr:cNvGraphicFramePr/>
      </xdr:nvGraphicFramePr>
      <xdr:xfrm>
        <a:off x="3236595" y="1511935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107315</xdr:colOff>
      <xdr:row>0</xdr:row>
      <xdr:rowOff>133350</xdr:rowOff>
    </xdr:from>
    <xdr:to>
      <xdr:col>11</xdr:col>
      <xdr:colOff>49530</xdr:colOff>
      <xdr:row>15</xdr:row>
      <xdr:rowOff>22225</xdr:rowOff>
    </xdr:to>
    <xdr:graphicFrame>
      <xdr:nvGraphicFramePr>
        <xdr:cNvPr id="2" name="Gráfico 1"/>
        <xdr:cNvGraphicFramePr/>
      </xdr:nvGraphicFramePr>
      <xdr:xfrm>
        <a:off x="2699385" y="133350"/>
        <a:ext cx="3599815" cy="2317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F3"/>
  <sheetViews>
    <sheetView zoomScale="325" zoomScaleNormal="325" workbookViewId="0">
      <selection activeCell="E6" sqref="E6"/>
    </sheetView>
  </sheetViews>
  <sheetFormatPr defaultColWidth="9.14285714285714" defaultRowHeight="12.75" outlineLevelRow="2" outlineLevelCol="5"/>
  <cols>
    <col min="1" max="1" width="14.847619047619" customWidth="1"/>
    <col min="2" max="2" width="5.85714285714286" customWidth="1"/>
    <col min="3" max="3" width="1.93333333333333" customWidth="1"/>
    <col min="4" max="4" width="13.9714285714286" customWidth="1"/>
  </cols>
  <sheetData>
    <row r="1" spans="1:5">
      <c r="A1" t="s">
        <v>0</v>
      </c>
      <c r="B1">
        <v>1973</v>
      </c>
      <c r="D1" t="s">
        <v>1</v>
      </c>
      <c r="E1" t="s">
        <v>2</v>
      </c>
    </row>
    <row r="2" spans="4:5">
      <c r="D2" t="s">
        <v>3</v>
      </c>
      <c r="E2" t="s">
        <v>4</v>
      </c>
    </row>
    <row r="3" spans="1:6">
      <c r="A3" t="str">
        <f>A1</f>
        <v>Elma Cristina</v>
      </c>
      <c r="B3">
        <f>2024-B1</f>
        <v>51</v>
      </c>
      <c r="D3" t="s">
        <v>5</v>
      </c>
      <c r="E3" t="s">
        <v>6</v>
      </c>
      <c r="F3" t="s">
        <v>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E8"/>
  <sheetViews>
    <sheetView zoomScale="310" zoomScaleNormal="310" topLeftCell="B2" workbookViewId="0">
      <selection activeCell="E9" sqref="E9"/>
    </sheetView>
  </sheetViews>
  <sheetFormatPr defaultColWidth="9.14285714285714" defaultRowHeight="12.75" outlineLevelRow="7" outlineLevelCol="4"/>
  <cols>
    <col min="1" max="1" width="11.8952380952381" customWidth="1"/>
    <col min="2" max="2" width="11" customWidth="1"/>
    <col min="4" max="4" width="13" customWidth="1"/>
    <col min="5" max="5" width="11.8571428571429"/>
  </cols>
  <sheetData>
    <row r="1" spans="1:2">
      <c r="A1" t="s">
        <v>8</v>
      </c>
      <c r="B1">
        <v>5.25</v>
      </c>
    </row>
    <row r="2" ht="14.25" spans="1:5">
      <c r="A2" s="70" t="s">
        <v>9</v>
      </c>
      <c r="B2" s="70"/>
      <c r="C2" s="70"/>
      <c r="D2" s="70"/>
      <c r="E2" s="70"/>
    </row>
    <row r="3" ht="14.25" spans="1:5">
      <c r="A3" s="71" t="s">
        <v>10</v>
      </c>
      <c r="B3" s="71" t="s">
        <v>11</v>
      </c>
      <c r="C3" s="71" t="s">
        <v>12</v>
      </c>
      <c r="D3" s="71" t="s">
        <v>13</v>
      </c>
      <c r="E3" s="71" t="s">
        <v>14</v>
      </c>
    </row>
    <row r="4" spans="1:5">
      <c r="A4" s="6" t="s">
        <v>15</v>
      </c>
      <c r="B4" s="6">
        <v>7520</v>
      </c>
      <c r="C4" s="72">
        <v>1.12</v>
      </c>
      <c r="D4" s="72">
        <f>B4*C4</f>
        <v>8422.4</v>
      </c>
      <c r="E4" s="72">
        <f>D4/B1</f>
        <v>1604.26666666667</v>
      </c>
    </row>
    <row r="5" spans="1:5">
      <c r="A5" s="6" t="s">
        <v>16</v>
      </c>
      <c r="B5" s="6">
        <v>3250</v>
      </c>
      <c r="C5" s="72">
        <v>0.7</v>
      </c>
      <c r="D5" s="72">
        <f>B5*C5</f>
        <v>2275</v>
      </c>
      <c r="E5" s="72">
        <f>D5/B1</f>
        <v>433.333333333333</v>
      </c>
    </row>
    <row r="6" spans="1:5">
      <c r="A6" s="6" t="s">
        <v>17</v>
      </c>
      <c r="B6" s="6">
        <v>8330</v>
      </c>
      <c r="C6" s="72">
        <v>0.12</v>
      </c>
      <c r="D6" s="72">
        <f>B6*C6</f>
        <v>999.6</v>
      </c>
      <c r="E6" s="72">
        <f>D6/B1</f>
        <v>190.4</v>
      </c>
    </row>
    <row r="7" spans="1:5">
      <c r="A7" s="6" t="s">
        <v>18</v>
      </c>
      <c r="B7" s="6">
        <v>11225</v>
      </c>
      <c r="C7" s="72">
        <v>0.07</v>
      </c>
      <c r="D7" s="72">
        <f>B7*C7</f>
        <v>785.75</v>
      </c>
      <c r="E7" s="72">
        <f>D7/B1</f>
        <v>149.666666666667</v>
      </c>
    </row>
    <row r="8" spans="1:5">
      <c r="A8" s="6" t="s">
        <v>19</v>
      </c>
      <c r="B8" s="6">
        <f>B7+B6+B5+B4</f>
        <v>30325</v>
      </c>
      <c r="C8" s="72">
        <f>C7+C6+C5+C4</f>
        <v>2.01</v>
      </c>
      <c r="D8" s="72">
        <f>D7+D6+D5+D4</f>
        <v>12482.75</v>
      </c>
      <c r="E8" s="72">
        <f>D8/B1</f>
        <v>2377.66666666667</v>
      </c>
    </row>
  </sheetData>
  <mergeCells count="1">
    <mergeCell ref="A2:E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G7"/>
  <sheetViews>
    <sheetView zoomScale="265" zoomScaleNormal="265" topLeftCell="B1" workbookViewId="0">
      <selection activeCell="G5" sqref="G5"/>
    </sheetView>
  </sheetViews>
  <sheetFormatPr defaultColWidth="9.14285714285714" defaultRowHeight="12.75" outlineLevelRow="6" outlineLevelCol="6"/>
  <cols>
    <col min="1" max="1" width="10.352380952381" customWidth="1"/>
  </cols>
  <sheetData>
    <row r="1" ht="14.25" spans="1:7">
      <c r="A1" s="68" t="s">
        <v>20</v>
      </c>
      <c r="B1" s="68"/>
      <c r="C1" s="68"/>
      <c r="D1" s="68"/>
      <c r="E1" s="68"/>
      <c r="F1" s="68"/>
      <c r="G1" s="68"/>
    </row>
    <row r="2" spans="1:7">
      <c r="A2" s="6" t="s">
        <v>21</v>
      </c>
      <c r="B2" s="10"/>
      <c r="C2" s="10"/>
      <c r="D2" s="10"/>
      <c r="E2" s="10"/>
      <c r="F2" s="10"/>
      <c r="G2" s="10"/>
    </row>
    <row r="3" spans="1:7">
      <c r="A3" s="19" t="s">
        <v>22</v>
      </c>
      <c r="B3" s="19" t="s">
        <v>23</v>
      </c>
      <c r="C3" s="19" t="s">
        <v>24</v>
      </c>
      <c r="D3" s="19" t="s">
        <v>25</v>
      </c>
      <c r="E3" s="19" t="s">
        <v>26</v>
      </c>
      <c r="F3" s="19" t="s">
        <v>27</v>
      </c>
      <c r="G3" s="17" t="s">
        <v>28</v>
      </c>
    </row>
    <row r="4" spans="1:7">
      <c r="A4" s="19" t="s">
        <v>29</v>
      </c>
      <c r="B4" s="6">
        <v>7.5</v>
      </c>
      <c r="C4" s="6">
        <v>7</v>
      </c>
      <c r="D4" s="6">
        <v>8.9</v>
      </c>
      <c r="E4" s="6">
        <v>6.5</v>
      </c>
      <c r="F4" s="69">
        <f>SUM(B4:E4)</f>
        <v>29.9</v>
      </c>
      <c r="G4" s="6">
        <f>AVERAGE(B4:E4)</f>
        <v>7.475</v>
      </c>
    </row>
    <row r="5" spans="1:7">
      <c r="A5" s="19" t="s">
        <v>30</v>
      </c>
      <c r="B5" s="6">
        <v>6.3</v>
      </c>
      <c r="C5" s="6">
        <v>6.7</v>
      </c>
      <c r="D5" s="6">
        <v>8.8</v>
      </c>
      <c r="E5" s="6">
        <v>9.5</v>
      </c>
      <c r="F5" s="69">
        <f>SUM(B5:E5)</f>
        <v>31.3</v>
      </c>
      <c r="G5" s="6">
        <f>AVERAGE(B5:E5)</f>
        <v>7.825</v>
      </c>
    </row>
    <row r="6" spans="1:7">
      <c r="A6" s="19" t="s">
        <v>31</v>
      </c>
      <c r="B6" s="6">
        <v>9.5</v>
      </c>
      <c r="C6" s="6">
        <v>8.6</v>
      </c>
      <c r="D6" s="6">
        <v>3.2</v>
      </c>
      <c r="E6" s="6">
        <v>4.5</v>
      </c>
      <c r="F6" s="69">
        <f>SUM(B6:E6)</f>
        <v>25.8</v>
      </c>
      <c r="G6" s="6">
        <f>AVERAGE(B6:E6)</f>
        <v>6.45</v>
      </c>
    </row>
    <row r="7" spans="1:7">
      <c r="A7" s="19" t="s">
        <v>32</v>
      </c>
      <c r="B7" s="6">
        <v>9</v>
      </c>
      <c r="C7" s="6">
        <v>7.2</v>
      </c>
      <c r="D7" s="6">
        <v>6.3</v>
      </c>
      <c r="E7" s="6">
        <v>8</v>
      </c>
      <c r="F7" s="69">
        <f>SUM(B7:E7)</f>
        <v>30.5</v>
      </c>
      <c r="G7" s="6">
        <f>AVERAGE(B7:E7)</f>
        <v>7.625</v>
      </c>
    </row>
  </sheetData>
  <mergeCells count="2">
    <mergeCell ref="A1:G1"/>
    <mergeCell ref="B2:G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zoomScale="400" zoomScaleNormal="400" workbookViewId="0">
      <selection activeCell="B7" sqref="B7"/>
    </sheetView>
  </sheetViews>
  <sheetFormatPr defaultColWidth="9.14285714285714" defaultRowHeight="12.75" outlineLevelRow="6" outlineLevelCol="1"/>
  <sheetData>
    <row r="1" spans="1:1">
      <c r="A1" t="s">
        <v>33</v>
      </c>
    </row>
    <row r="2" spans="1:2">
      <c r="A2" t="s">
        <v>34</v>
      </c>
      <c r="B2" t="s">
        <v>35</v>
      </c>
    </row>
    <row r="3" spans="1:2">
      <c r="A3" t="s">
        <v>36</v>
      </c>
      <c r="B3" t="s">
        <v>37</v>
      </c>
    </row>
    <row r="4" spans="1:2">
      <c r="A4" t="s">
        <v>38</v>
      </c>
      <c r="B4" t="s">
        <v>39</v>
      </c>
    </row>
    <row r="5" spans="1:2">
      <c r="A5" t="s">
        <v>40</v>
      </c>
      <c r="B5" t="s">
        <v>41</v>
      </c>
    </row>
    <row r="6" spans="1:2">
      <c r="A6" t="s">
        <v>42</v>
      </c>
      <c r="B6" t="s">
        <v>43</v>
      </c>
    </row>
    <row r="7" spans="1:2">
      <c r="A7" t="s">
        <v>44</v>
      </c>
      <c r="B7" t="s">
        <v>45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"/>
  <sheetViews>
    <sheetView zoomScale="400" zoomScaleNormal="400" workbookViewId="0">
      <selection activeCell="E7" sqref="E7"/>
    </sheetView>
  </sheetViews>
  <sheetFormatPr defaultColWidth="9.14285714285714" defaultRowHeight="12.75" outlineLevelRow="7" outlineLevelCol="6"/>
  <cols>
    <col min="5" max="5" width="13.8571428571429"/>
  </cols>
  <sheetData>
    <row r="1" ht="14.25" spans="1:7">
      <c r="A1" s="44" t="s">
        <v>46</v>
      </c>
      <c r="B1" s="44"/>
      <c r="C1" s="44"/>
      <c r="D1" s="44"/>
      <c r="E1" s="44"/>
      <c r="F1" s="44"/>
      <c r="G1" s="44"/>
    </row>
    <row r="2" ht="14.25" spans="1:6">
      <c r="A2" s="43" t="s">
        <v>21</v>
      </c>
      <c r="B2" s="40"/>
      <c r="C2" s="40"/>
      <c r="D2" s="40"/>
      <c r="E2" s="40"/>
      <c r="F2" s="40"/>
    </row>
    <row r="3" ht="14.25" spans="1:6">
      <c r="A3" s="43" t="s">
        <v>22</v>
      </c>
      <c r="B3" s="43" t="s">
        <v>47</v>
      </c>
      <c r="C3" s="43" t="s">
        <v>48</v>
      </c>
      <c r="D3" s="43" t="s">
        <v>49</v>
      </c>
      <c r="E3" s="43" t="s">
        <v>28</v>
      </c>
      <c r="F3" s="43" t="s">
        <v>50</v>
      </c>
    </row>
    <row r="4" ht="14.25" spans="1:6">
      <c r="A4" s="43" t="s">
        <v>51</v>
      </c>
      <c r="B4">
        <v>7</v>
      </c>
      <c r="C4">
        <v>8.2</v>
      </c>
      <c r="D4">
        <v>8.6</v>
      </c>
      <c r="E4" s="65">
        <f>AVERAGE(B4:D4)</f>
        <v>7.93333333333333</v>
      </c>
      <c r="F4" t="str">
        <f>IF(E4&gt;=7,"Aprovado","Recuperação")</f>
        <v>Aprovado</v>
      </c>
    </row>
    <row r="5" ht="14.25" spans="1:6">
      <c r="A5" s="66" t="s">
        <v>52</v>
      </c>
      <c r="B5" s="67">
        <v>7.2</v>
      </c>
      <c r="C5" s="67">
        <v>7.5</v>
      </c>
      <c r="D5" s="67">
        <v>8</v>
      </c>
      <c r="E5" s="65">
        <f>AVERAGE(B5:D5)</f>
        <v>7.56666666666667</v>
      </c>
      <c r="F5" s="67" t="str">
        <f>IF(E5&gt;=7,"Aprovado","Recuperação")</f>
        <v>Aprovado</v>
      </c>
    </row>
    <row r="6" ht="14.25" spans="1:6">
      <c r="A6" s="43" t="s">
        <v>53</v>
      </c>
      <c r="B6">
        <v>6.3</v>
      </c>
      <c r="C6">
        <v>10</v>
      </c>
      <c r="D6">
        <v>7.5</v>
      </c>
      <c r="E6" s="65">
        <f>AVERAGE(B6:D6)</f>
        <v>7.93333333333333</v>
      </c>
      <c r="F6" t="str">
        <f>IF(E6&gt;=7,"Aprovado","Reprovado")</f>
        <v>Aprovado</v>
      </c>
    </row>
    <row r="7" ht="14.25" spans="1:6">
      <c r="A7" s="43" t="s">
        <v>54</v>
      </c>
      <c r="B7">
        <v>9.2</v>
      </c>
      <c r="C7">
        <v>6.6</v>
      </c>
      <c r="D7">
        <v>7.2</v>
      </c>
      <c r="E7" s="65">
        <f>AVERAGE(B7:D7)</f>
        <v>7.66666666666667</v>
      </c>
      <c r="F7" t="str">
        <f>IF(E7&gt;=7,"Aprovado","Recuperção")</f>
        <v>Aprovado</v>
      </c>
    </row>
    <row r="8" ht="14.25" spans="1:6">
      <c r="A8" s="43" t="s">
        <v>55</v>
      </c>
      <c r="B8">
        <v>2.9</v>
      </c>
      <c r="C8">
        <v>3.4</v>
      </c>
      <c r="D8">
        <v>5.2</v>
      </c>
      <c r="E8" s="65">
        <f>AVERAGE(B8:D8)</f>
        <v>3.83333333333333</v>
      </c>
      <c r="F8" t="str">
        <f>IF(E8&gt;=7,"Aprovado","Recuperação")</f>
        <v>Recuperação</v>
      </c>
    </row>
  </sheetData>
  <mergeCells count="2">
    <mergeCell ref="A1:G1"/>
    <mergeCell ref="B2:F2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zoomScale="325" zoomScaleNormal="325" workbookViewId="0">
      <selection activeCell="A8" sqref="A8"/>
    </sheetView>
  </sheetViews>
  <sheetFormatPr defaultColWidth="9.14285714285714" defaultRowHeight="12.75" outlineLevelRow="7"/>
  <cols>
    <col min="1" max="1" width="11.1428571428571" customWidth="1"/>
  </cols>
  <sheetData>
    <row r="1" ht="14.25" spans="1:9">
      <c r="A1" s="56" t="s">
        <v>56</v>
      </c>
      <c r="B1" s="57"/>
      <c r="C1" s="57"/>
      <c r="D1" s="57"/>
      <c r="E1" s="57"/>
      <c r="F1" s="57"/>
      <c r="G1" s="57"/>
      <c r="H1" s="57"/>
      <c r="I1" s="57"/>
    </row>
    <row r="2" ht="14.25" spans="1:8">
      <c r="A2" s="58" t="s">
        <v>21</v>
      </c>
      <c r="G2" s="52" t="s">
        <v>57</v>
      </c>
      <c r="H2" s="59">
        <v>0.15</v>
      </c>
    </row>
    <row r="3" ht="22.75" customHeight="1" spans="1:8">
      <c r="A3" s="60" t="s">
        <v>58</v>
      </c>
      <c r="B3" s="61" t="s">
        <v>59</v>
      </c>
      <c r="C3" s="62" t="s">
        <v>60</v>
      </c>
      <c r="D3" s="61" t="s">
        <v>61</v>
      </c>
      <c r="E3" s="62" t="s">
        <v>62</v>
      </c>
      <c r="F3" s="61" t="s">
        <v>63</v>
      </c>
      <c r="G3" s="61" t="s">
        <v>64</v>
      </c>
      <c r="H3" s="63" t="s">
        <v>19</v>
      </c>
    </row>
    <row r="4" spans="1:7">
      <c r="A4" t="s">
        <v>65</v>
      </c>
      <c r="G4" s="64"/>
    </row>
    <row r="5" spans="1:1">
      <c r="A5" t="s">
        <v>66</v>
      </c>
    </row>
    <row r="6" spans="1:1">
      <c r="A6" t="s">
        <v>67</v>
      </c>
    </row>
    <row r="7" spans="1:1">
      <c r="A7" t="s">
        <v>68</v>
      </c>
    </row>
    <row r="8" spans="1:1">
      <c r="A8" t="s">
        <v>69</v>
      </c>
    </row>
  </sheetData>
  <mergeCells count="1">
    <mergeCell ref="A1:I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zoomScale="265" zoomScaleNormal="265" workbookViewId="0">
      <selection activeCell="B11" sqref="B11"/>
    </sheetView>
  </sheetViews>
  <sheetFormatPr defaultColWidth="9.14285714285714" defaultRowHeight="12.75"/>
  <cols>
    <col min="3" max="3" width="12.8571428571429"/>
  </cols>
  <sheetData>
    <row r="1" ht="25.5" spans="1:9">
      <c r="A1" s="50" t="s">
        <v>20</v>
      </c>
      <c r="B1" s="50"/>
      <c r="C1" s="50"/>
      <c r="D1" s="50"/>
      <c r="E1" s="50"/>
      <c r="F1" s="50"/>
      <c r="G1" s="50"/>
      <c r="H1" s="50" t="s">
        <v>70</v>
      </c>
      <c r="I1" s="50"/>
    </row>
    <row r="2" ht="16" customHeight="1" spans="1:9">
      <c r="A2" s="51" t="s">
        <v>22</v>
      </c>
      <c r="B2" s="51" t="s">
        <v>71</v>
      </c>
      <c r="C2" s="51" t="s">
        <v>72</v>
      </c>
      <c r="D2" s="51" t="s">
        <v>73</v>
      </c>
      <c r="E2" s="51" t="s">
        <v>74</v>
      </c>
      <c r="F2" s="51" t="s">
        <v>28</v>
      </c>
      <c r="G2" s="51" t="s">
        <v>50</v>
      </c>
      <c r="H2" s="52" t="s">
        <v>75</v>
      </c>
      <c r="I2" s="52">
        <f ca="1">COUNTIF(G3:G10,H2)</f>
        <v>5</v>
      </c>
    </row>
    <row r="3" ht="14" customHeight="1" spans="1:9">
      <c r="A3" s="51" t="s">
        <v>76</v>
      </c>
      <c r="B3" s="53">
        <f ca="1">RANDBETWEEN(10,100)/10</f>
        <v>1.3</v>
      </c>
      <c r="C3" s="53">
        <f ca="1">RANDBETWEEN(10,100)/10</f>
        <v>6.9</v>
      </c>
      <c r="D3" s="53">
        <f ca="1">RANDBETWEEN(10,100)/10</f>
        <v>7.5</v>
      </c>
      <c r="E3" s="53">
        <f ca="1">RANDBETWEEN(10,100)/10</f>
        <v>5.6</v>
      </c>
      <c r="F3" s="54">
        <f ca="1">AVERAGE(B3:E3)</f>
        <v>5.325</v>
      </c>
      <c r="G3" s="55" t="str">
        <f ca="1">IF(F3&gt;=6,"Aprovado",IF(F3&lt;3,"Reprovado","Recuperação"))</f>
        <v>Recuperação</v>
      </c>
      <c r="H3" s="52" t="s">
        <v>77</v>
      </c>
      <c r="I3" s="52">
        <f ca="1">COUNTIF(G4:G11,H3)</f>
        <v>0</v>
      </c>
    </row>
    <row r="4" spans="1:9">
      <c r="A4" s="51" t="s">
        <v>78</v>
      </c>
      <c r="B4" s="53">
        <f ca="1" t="shared" ref="B4:B10" si="0">RANDBETWEEN(10,100)/10</f>
        <v>8.9</v>
      </c>
      <c r="C4" s="53">
        <f ca="1" t="shared" ref="C4:C10" si="1">RANDBETWEEN(10,100)/10</f>
        <v>5</v>
      </c>
      <c r="D4" s="53">
        <f ca="1" t="shared" ref="D4:D10" si="2">RANDBETWEEN(10,100)/10</f>
        <v>9.1</v>
      </c>
      <c r="E4" s="53">
        <f ca="1" t="shared" ref="E4:E10" si="3">RANDBETWEEN(10,100)/10</f>
        <v>3.6</v>
      </c>
      <c r="F4" s="54">
        <f ca="1" t="shared" ref="F4:F10" si="4">AVERAGE(B4:E4)</f>
        <v>6.65</v>
      </c>
      <c r="G4" s="55" t="str">
        <f ca="1" t="shared" ref="G4:G10" si="5">IF(F4&gt;=6,"Aprovado",IF(F4&lt;3,"Reprovado","Recuperação"))</f>
        <v>Aprovado</v>
      </c>
      <c r="H4" s="52" t="s">
        <v>79</v>
      </c>
      <c r="I4" s="52">
        <f ca="1">COUNTIF(G5:G12,H4)</f>
        <v>2</v>
      </c>
    </row>
    <row r="5" spans="1:7">
      <c r="A5" s="51" t="s">
        <v>80</v>
      </c>
      <c r="B5" s="53">
        <f ca="1" t="shared" si="0"/>
        <v>4.5</v>
      </c>
      <c r="C5" s="53">
        <f ca="1" t="shared" si="1"/>
        <v>6.9</v>
      </c>
      <c r="D5" s="53">
        <f ca="1" t="shared" si="2"/>
        <v>2.3</v>
      </c>
      <c r="E5" s="53">
        <f ca="1" t="shared" si="3"/>
        <v>9.5</v>
      </c>
      <c r="F5" s="54">
        <f ca="1" t="shared" si="4"/>
        <v>5.8</v>
      </c>
      <c r="G5" s="55" t="str">
        <f ca="1" t="shared" si="5"/>
        <v>Recuperação</v>
      </c>
    </row>
    <row r="6" spans="1:7">
      <c r="A6" s="51" t="s">
        <v>81</v>
      </c>
      <c r="B6" s="53">
        <f ca="1" t="shared" si="0"/>
        <v>3</v>
      </c>
      <c r="C6" s="53">
        <f ca="1" t="shared" si="1"/>
        <v>5</v>
      </c>
      <c r="D6" s="53">
        <f ca="1" t="shared" si="2"/>
        <v>8.3</v>
      </c>
      <c r="E6" s="53">
        <f ca="1" t="shared" si="3"/>
        <v>7.5</v>
      </c>
      <c r="F6" s="54">
        <f ca="1" t="shared" si="4"/>
        <v>5.95</v>
      </c>
      <c r="G6" s="55" t="str">
        <f ca="1" t="shared" si="5"/>
        <v>Recuperação</v>
      </c>
    </row>
    <row r="7" spans="1:7">
      <c r="A7" s="51" t="s">
        <v>82</v>
      </c>
      <c r="B7" s="53">
        <f ca="1" t="shared" si="0"/>
        <v>5.9</v>
      </c>
      <c r="C7" s="53">
        <f ca="1" t="shared" si="1"/>
        <v>7.3</v>
      </c>
      <c r="D7" s="53">
        <f ca="1" t="shared" si="2"/>
        <v>9.3</v>
      </c>
      <c r="E7" s="53">
        <f ca="1" t="shared" si="3"/>
        <v>4.1</v>
      </c>
      <c r="F7" s="54">
        <f ca="1" t="shared" si="4"/>
        <v>6.65</v>
      </c>
      <c r="G7" s="55" t="str">
        <f ca="1" t="shared" si="5"/>
        <v>Aprovado</v>
      </c>
    </row>
    <row r="8" spans="1:7">
      <c r="A8" s="51" t="s">
        <v>83</v>
      </c>
      <c r="B8" s="53">
        <f ca="1" t="shared" si="0"/>
        <v>4.2</v>
      </c>
      <c r="C8" s="53">
        <f ca="1" t="shared" si="1"/>
        <v>4.7</v>
      </c>
      <c r="D8" s="53">
        <f ca="1" t="shared" si="2"/>
        <v>8.8</v>
      </c>
      <c r="E8" s="53">
        <f ca="1" t="shared" si="3"/>
        <v>7.5</v>
      </c>
      <c r="F8" s="54">
        <f ca="1" t="shared" si="4"/>
        <v>6.3</v>
      </c>
      <c r="G8" s="55" t="str">
        <f ca="1" t="shared" si="5"/>
        <v>Aprovado</v>
      </c>
    </row>
    <row r="9" spans="1:7">
      <c r="A9" s="51" t="s">
        <v>84</v>
      </c>
      <c r="B9" s="53">
        <f ca="1" t="shared" si="0"/>
        <v>4.3</v>
      </c>
      <c r="C9" s="53">
        <f ca="1" t="shared" si="1"/>
        <v>5.4</v>
      </c>
      <c r="D9" s="53">
        <f ca="1" t="shared" si="2"/>
        <v>8.9</v>
      </c>
      <c r="E9" s="53">
        <f ca="1" t="shared" si="3"/>
        <v>9.2</v>
      </c>
      <c r="F9" s="54">
        <f ca="1" t="shared" si="4"/>
        <v>6.95</v>
      </c>
      <c r="G9" s="55" t="str">
        <f ca="1" t="shared" si="5"/>
        <v>Aprovado</v>
      </c>
    </row>
    <row r="10" spans="1:7">
      <c r="A10" s="51" t="s">
        <v>85</v>
      </c>
      <c r="B10" s="53">
        <f ca="1" t="shared" si="0"/>
        <v>7.3</v>
      </c>
      <c r="C10" s="53">
        <f ca="1" t="shared" si="1"/>
        <v>4.2</v>
      </c>
      <c r="D10" s="53">
        <f ca="1" t="shared" si="2"/>
        <v>5.6</v>
      </c>
      <c r="E10" s="53">
        <f ca="1" t="shared" si="3"/>
        <v>7.7</v>
      </c>
      <c r="F10" s="54">
        <f ca="1" t="shared" si="4"/>
        <v>6.2</v>
      </c>
      <c r="G10" s="55" t="str">
        <f ca="1" t="shared" si="5"/>
        <v>Aprovado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"/>
  <sheetViews>
    <sheetView zoomScale="130" zoomScaleNormal="130" topLeftCell="B1" workbookViewId="0">
      <selection activeCell="A3" sqref="A3:F6"/>
    </sheetView>
  </sheetViews>
  <sheetFormatPr defaultColWidth="9.14285714285714" defaultRowHeight="12.75" outlineLevelRow="5" outlineLevelCol="6"/>
  <cols>
    <col min="2" max="6" width="10.1428571428571"/>
    <col min="7" max="7" width="12.8571428571429"/>
  </cols>
  <sheetData>
    <row r="1" ht="14.25" spans="1:2">
      <c r="A1" s="43" t="s">
        <v>86</v>
      </c>
      <c r="B1" s="43"/>
    </row>
    <row r="2" ht="14.25" spans="1:7">
      <c r="A2" s="44" t="s">
        <v>87</v>
      </c>
      <c r="B2" s="45"/>
      <c r="C2" s="45"/>
      <c r="D2" s="45"/>
      <c r="E2" s="45"/>
      <c r="F2" s="45"/>
      <c r="G2" s="45"/>
    </row>
    <row r="3" ht="14.25" spans="1:7">
      <c r="A3" s="46" t="s">
        <v>58</v>
      </c>
      <c r="B3" s="47" t="s">
        <v>88</v>
      </c>
      <c r="C3" s="47" t="s">
        <v>89</v>
      </c>
      <c r="D3" s="47" t="s">
        <v>90</v>
      </c>
      <c r="E3" s="47" t="s">
        <v>91</v>
      </c>
      <c r="F3" s="47" t="s">
        <v>92</v>
      </c>
      <c r="G3" s="46" t="s">
        <v>93</v>
      </c>
    </row>
    <row r="4" ht="14.25" spans="1:7">
      <c r="A4" s="43" t="s">
        <v>94</v>
      </c>
      <c r="B4" s="48">
        <f ca="1">RANDBETWEEN(400,800)/10</f>
        <v>62.6</v>
      </c>
      <c r="C4" s="48">
        <f ca="1">RANDBETWEEN(400,800)/10</f>
        <v>73.5</v>
      </c>
      <c r="D4" s="48">
        <f ca="1">RANDBETWEEN(400,800)/10</f>
        <v>77.9</v>
      </c>
      <c r="E4" s="48">
        <f ca="1">RANDBETWEEN(400,800)/10</f>
        <v>42</v>
      </c>
      <c r="F4" s="48">
        <f ca="1">RANDBETWEEN(400,800)/10</f>
        <v>47.6</v>
      </c>
      <c r="G4" s="49">
        <f ca="1">MAX(B4:F4)/MIN(B4:F4)-1</f>
        <v>0.854761904761905</v>
      </c>
    </row>
    <row r="5" ht="14.25" spans="1:7">
      <c r="A5" s="43" t="s">
        <v>95</v>
      </c>
      <c r="B5" s="48">
        <f ca="1">RANDBETWEEN(400,800)/10</f>
        <v>63.9</v>
      </c>
      <c r="C5" s="48">
        <f ca="1">RANDBETWEEN(400,800)/10</f>
        <v>45.9</v>
      </c>
      <c r="D5" s="48">
        <f ca="1">RANDBETWEEN(400,800)/10</f>
        <v>53.2</v>
      </c>
      <c r="E5" s="48">
        <f ca="1">RANDBETWEEN(400,800)/10</f>
        <v>63</v>
      </c>
      <c r="F5" s="48">
        <f ca="1">RANDBETWEEN(400,800)/10</f>
        <v>70.8</v>
      </c>
      <c r="G5" s="49">
        <f ca="1">MAX(B5:F5)/MIN(B5:F5)-1</f>
        <v>0.542483660130719</v>
      </c>
    </row>
    <row r="6" ht="14.25" spans="1:7">
      <c r="A6" s="43" t="s">
        <v>96</v>
      </c>
      <c r="B6" s="48">
        <f ca="1">RANDBETWEEN(400,800)/10</f>
        <v>51.9</v>
      </c>
      <c r="C6" s="48">
        <f ca="1">RANDBETWEEN(400,800)/10</f>
        <v>70.1</v>
      </c>
      <c r="D6" s="48">
        <f ca="1">RANDBETWEEN(400,800)/10</f>
        <v>76.8</v>
      </c>
      <c r="E6" s="48">
        <f ca="1">RANDBETWEEN(400,800)/10</f>
        <v>47.9</v>
      </c>
      <c r="F6" s="48">
        <f ca="1">RANDBETWEEN(400,800)/10</f>
        <v>73.4</v>
      </c>
      <c r="G6" s="49">
        <f ca="1">MAX(B6:F6)/MIN(B6:F6)-1</f>
        <v>0.603340292275574</v>
      </c>
    </row>
  </sheetData>
  <mergeCells count="1">
    <mergeCell ref="A2:G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zoomScale="235" zoomScaleNormal="235" topLeftCell="D1" workbookViewId="0">
      <selection activeCell="J5" sqref="J5"/>
    </sheetView>
  </sheetViews>
  <sheetFormatPr defaultColWidth="9.14285714285714" defaultRowHeight="12.75" outlineLevelCol="4"/>
  <cols>
    <col min="2" max="2" width="10.0857142857143" customWidth="1"/>
    <col min="3" max="3" width="3.03809523809524" customWidth="1"/>
    <col min="4" max="4" width="8.71428571428571" customWidth="1"/>
    <col min="5" max="5" width="7.8952380952381" customWidth="1"/>
    <col min="18" max="18" width="9.71428571428571" customWidth="1"/>
    <col min="19" max="19" width="8.57142857142857" customWidth="1"/>
  </cols>
  <sheetData>
    <row r="1" spans="1:2">
      <c r="A1" s="40" t="s">
        <v>97</v>
      </c>
      <c r="B1" s="40"/>
    </row>
    <row r="3" spans="1:2">
      <c r="A3" s="41" t="s">
        <v>98</v>
      </c>
      <c r="B3" s="41"/>
    </row>
    <row r="4" spans="1:5">
      <c r="A4" s="42" t="s">
        <v>21</v>
      </c>
      <c r="B4" s="42" t="s">
        <v>28</v>
      </c>
      <c r="D4" s="42" t="s">
        <v>99</v>
      </c>
      <c r="E4" s="42"/>
    </row>
    <row r="5" spans="1:5">
      <c r="A5" s="6" t="s">
        <v>100</v>
      </c>
      <c r="B5" s="10">
        <f ca="1" t="shared" ref="B5:B10" si="0">RANDBETWEEN(600,1000)/100</f>
        <v>9.34</v>
      </c>
      <c r="D5" s="10" t="s">
        <v>101</v>
      </c>
      <c r="E5" s="10">
        <f ca="1">COUNTIF(B5:B10,D5)</f>
        <v>2</v>
      </c>
    </row>
    <row r="6" spans="1:5">
      <c r="A6" s="6" t="s">
        <v>102</v>
      </c>
      <c r="B6" s="10">
        <f ca="1" t="shared" si="0"/>
        <v>7.77</v>
      </c>
      <c r="D6" s="10" t="s">
        <v>103</v>
      </c>
      <c r="E6" s="10">
        <f ca="1">COUNTIF(B5:B10,D6)</f>
        <v>2</v>
      </c>
    </row>
    <row r="7" spans="1:5">
      <c r="A7" s="6" t="s">
        <v>104</v>
      </c>
      <c r="B7" s="10">
        <f ca="1" t="shared" si="0"/>
        <v>6.83</v>
      </c>
      <c r="D7" s="10" t="s">
        <v>105</v>
      </c>
      <c r="E7" s="10">
        <f ca="1">COUNTA(B5:B10)-E6-E5</f>
        <v>2</v>
      </c>
    </row>
    <row r="8" spans="1:2">
      <c r="A8" s="6" t="s">
        <v>106</v>
      </c>
      <c r="B8" s="10">
        <f ca="1" t="shared" si="0"/>
        <v>9.32</v>
      </c>
    </row>
    <row r="9" spans="1:2">
      <c r="A9" s="6" t="s">
        <v>107</v>
      </c>
      <c r="B9" s="10">
        <f ca="1" t="shared" si="0"/>
        <v>8.61</v>
      </c>
    </row>
    <row r="10" spans="1:2">
      <c r="A10" s="6" t="s">
        <v>108</v>
      </c>
      <c r="B10" s="10">
        <f ca="1" t="shared" si="0"/>
        <v>6.84</v>
      </c>
    </row>
  </sheetData>
  <mergeCells count="3">
    <mergeCell ref="A1:B1"/>
    <mergeCell ref="A3:B3"/>
    <mergeCell ref="D4:E4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"/>
  <sheetViews>
    <sheetView zoomScale="325" zoomScaleNormal="325" workbookViewId="0">
      <selection activeCell="D1" sqref="D1"/>
    </sheetView>
  </sheetViews>
  <sheetFormatPr defaultColWidth="9.14285714285714" defaultRowHeight="12.75" outlineLevelCol="5"/>
  <cols>
    <col min="5" max="5" width="7.02857142857143" customWidth="1"/>
  </cols>
  <sheetData>
    <row r="1" spans="1:5">
      <c r="A1" t="s">
        <v>109</v>
      </c>
      <c r="E1" t="s">
        <v>110</v>
      </c>
    </row>
    <row r="3" spans="1:5">
      <c r="A3" s="34" t="s">
        <v>111</v>
      </c>
      <c r="B3" s="34"/>
      <c r="C3" s="34"/>
      <c r="E3" t="s">
        <v>112</v>
      </c>
    </row>
    <row r="4" spans="1:6">
      <c r="A4" s="35" t="s">
        <v>21</v>
      </c>
      <c r="B4" s="36"/>
      <c r="C4" s="37"/>
      <c r="E4" s="38" t="s">
        <v>113</v>
      </c>
      <c r="F4" s="38" t="s">
        <v>114</v>
      </c>
    </row>
    <row r="5" spans="1:6">
      <c r="A5" s="35" t="s">
        <v>22</v>
      </c>
      <c r="B5" s="35" t="s">
        <v>115</v>
      </c>
      <c r="C5" s="35" t="s">
        <v>116</v>
      </c>
      <c r="E5" s="6">
        <v>1</v>
      </c>
      <c r="F5" s="6">
        <f ca="1" t="shared" ref="F5:F10" si="0">RANDBETWEEN(-100,100)</f>
        <v>76</v>
      </c>
    </row>
    <row r="6" spans="1:6">
      <c r="A6" s="39" t="s">
        <v>117</v>
      </c>
      <c r="B6" s="39">
        <f ca="1" t="shared" ref="B6:B11" si="1">RANDBETWEEN(10,1000)/100</f>
        <v>9.35</v>
      </c>
      <c r="C6" s="39">
        <f ca="1" t="shared" ref="C6:C11" si="2">B6</f>
        <v>9.35</v>
      </c>
      <c r="E6" s="6">
        <v>2</v>
      </c>
      <c r="F6" s="6">
        <f ca="1" t="shared" si="0"/>
        <v>-57</v>
      </c>
    </row>
    <row r="7" spans="1:6">
      <c r="A7" s="39" t="s">
        <v>118</v>
      </c>
      <c r="B7" s="39">
        <f ca="1" t="shared" si="1"/>
        <v>3.5</v>
      </c>
      <c r="C7" s="39">
        <f ca="1" t="shared" si="2"/>
        <v>3.5</v>
      </c>
      <c r="E7" s="6">
        <v>3</v>
      </c>
      <c r="F7" s="6">
        <f ca="1" t="shared" si="0"/>
        <v>45</v>
      </c>
    </row>
    <row r="8" spans="1:6">
      <c r="A8" s="39" t="s">
        <v>119</v>
      </c>
      <c r="B8" s="39">
        <f ca="1" t="shared" si="1"/>
        <v>6.62</v>
      </c>
      <c r="C8" s="39">
        <f ca="1" t="shared" si="2"/>
        <v>6.62</v>
      </c>
      <c r="E8" s="6">
        <v>4</v>
      </c>
      <c r="F8" s="6">
        <f ca="1" t="shared" si="0"/>
        <v>18</v>
      </c>
    </row>
    <row r="9" spans="1:6">
      <c r="A9" s="39" t="s">
        <v>120</v>
      </c>
      <c r="B9" s="39">
        <f ca="1" t="shared" si="1"/>
        <v>3.65</v>
      </c>
      <c r="C9" s="39">
        <f ca="1" t="shared" si="2"/>
        <v>3.65</v>
      </c>
      <c r="E9" s="6">
        <v>5</v>
      </c>
      <c r="F9" s="6">
        <f ca="1" t="shared" si="0"/>
        <v>-6</v>
      </c>
    </row>
    <row r="10" spans="1:6">
      <c r="A10" s="39" t="s">
        <v>121</v>
      </c>
      <c r="B10" s="39">
        <f ca="1" t="shared" si="1"/>
        <v>6.01</v>
      </c>
      <c r="C10" s="39">
        <f ca="1" t="shared" si="2"/>
        <v>6.01</v>
      </c>
      <c r="E10" s="6">
        <v>6</v>
      </c>
      <c r="F10" s="6">
        <f ca="1" t="shared" si="0"/>
        <v>81</v>
      </c>
    </row>
    <row r="11" spans="1:3">
      <c r="A11" s="39" t="s">
        <v>122</v>
      </c>
      <c r="B11" s="39">
        <f ca="1" t="shared" si="1"/>
        <v>3.6</v>
      </c>
      <c r="C11" s="39">
        <f ca="1" t="shared" si="2"/>
        <v>3.6</v>
      </c>
    </row>
  </sheetData>
  <mergeCells count="1">
    <mergeCell ref="A3:C3"/>
  </mergeCells>
  <conditionalFormatting sqref="F5:F1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{c98d263b-bf43-44d2-a5e2-73d776f58717}</x14:id>
        </ext>
      </extLst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19ba0ba7-bb2f-4946-9732-817e61ac2314}">
            <x14:iconSet iconSet="3Stars" showValue="0">
              <x14:cfvo type="percent">
                <xm:f>0</xm:f>
              </x14:cfvo>
              <x14:cfvo type="num" gte="0">
                <xm:f>3</xm:f>
              </x14:cfvo>
              <x14:cfvo type="num">
                <xm:f>6</xm:f>
              </x14:cfvo>
            </x14:iconSet>
          </x14:cfRule>
          <xm:sqref>C6:C11</xm:sqref>
        </x14:conditionalFormatting>
        <x14:conditionalFormatting xmlns:xm="http://schemas.microsoft.com/office/excel/2006/main">
          <x14:cfRule type="dataBar" id="{c98d263b-bf43-44d2-a5e2-73d776f587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F5:F10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zoomScale="265" zoomScaleNormal="265" workbookViewId="0">
      <selection activeCell="A11" sqref="A11:F11"/>
    </sheetView>
  </sheetViews>
  <sheetFormatPr defaultColWidth="9.14285714285714" defaultRowHeight="12.75" outlineLevelCol="5"/>
  <cols>
    <col min="1" max="1" width="9" customWidth="1"/>
    <col min="2" max="2" width="12.5904761904762" customWidth="1"/>
    <col min="3" max="3" width="12.647619047619" customWidth="1"/>
    <col min="4" max="4" width="12.8761904761905" customWidth="1"/>
    <col min="6" max="6" width="11.8571428571429"/>
  </cols>
  <sheetData>
    <row r="1" spans="1:1">
      <c r="A1" t="s">
        <v>123</v>
      </c>
    </row>
    <row r="2" spans="1:6">
      <c r="A2" s="21" t="s">
        <v>21</v>
      </c>
      <c r="B2" s="21" t="s">
        <v>124</v>
      </c>
      <c r="C2" s="21" t="s">
        <v>125</v>
      </c>
      <c r="D2" s="21" t="s">
        <v>126</v>
      </c>
      <c r="E2" s="21" t="s">
        <v>127</v>
      </c>
      <c r="F2" s="21" t="s">
        <v>128</v>
      </c>
    </row>
    <row r="3" spans="1:6">
      <c r="A3" s="6" t="s">
        <v>129</v>
      </c>
      <c r="B3" s="6" t="s">
        <v>130</v>
      </c>
      <c r="C3" s="6" t="s">
        <v>131</v>
      </c>
      <c r="D3" s="6" t="s">
        <v>132</v>
      </c>
      <c r="E3" s="6" t="s">
        <v>133</v>
      </c>
      <c r="F3" s="22">
        <v>2500</v>
      </c>
    </row>
    <row r="4" spans="1:6">
      <c r="A4" s="6" t="s">
        <v>134</v>
      </c>
      <c r="B4" s="6" t="s">
        <v>135</v>
      </c>
      <c r="C4" s="6" t="s">
        <v>136</v>
      </c>
      <c r="D4" s="6" t="s">
        <v>132</v>
      </c>
      <c r="E4" s="6" t="s">
        <v>137</v>
      </c>
      <c r="F4" s="22">
        <v>2300</v>
      </c>
    </row>
    <row r="5" spans="1:6">
      <c r="A5" s="6" t="s">
        <v>138</v>
      </c>
      <c r="B5" s="6" t="s">
        <v>139</v>
      </c>
      <c r="C5" s="6" t="s">
        <v>140</v>
      </c>
      <c r="D5" s="6" t="s">
        <v>141</v>
      </c>
      <c r="E5" s="6" t="s">
        <v>142</v>
      </c>
      <c r="F5" s="22">
        <v>3500</v>
      </c>
    </row>
    <row r="6" spans="1:6">
      <c r="A6" s="6" t="s">
        <v>143</v>
      </c>
      <c r="B6" s="6" t="s">
        <v>144</v>
      </c>
      <c r="C6" s="6" t="s">
        <v>145</v>
      </c>
      <c r="D6" s="6" t="s">
        <v>146</v>
      </c>
      <c r="E6" s="6" t="s">
        <v>133</v>
      </c>
      <c r="F6" s="22">
        <v>8500</v>
      </c>
    </row>
    <row r="7" spans="1:6">
      <c r="A7" s="6" t="s">
        <v>147</v>
      </c>
      <c r="B7" s="6" t="s">
        <v>148</v>
      </c>
      <c r="C7" s="6" t="s">
        <v>149</v>
      </c>
      <c r="D7" s="6" t="s">
        <v>132</v>
      </c>
      <c r="E7" s="6" t="s">
        <v>142</v>
      </c>
      <c r="F7" s="22">
        <v>2500</v>
      </c>
    </row>
    <row r="8" spans="1:6">
      <c r="A8" s="6" t="s">
        <v>150</v>
      </c>
      <c r="B8" s="6" t="s">
        <v>151</v>
      </c>
      <c r="C8" s="6" t="s">
        <v>152</v>
      </c>
      <c r="D8" s="6" t="s">
        <v>141</v>
      </c>
      <c r="E8" s="6" t="s">
        <v>137</v>
      </c>
      <c r="F8" s="23">
        <v>3500</v>
      </c>
    </row>
    <row r="9" spans="1:6">
      <c r="A9" s="6" t="s">
        <v>153</v>
      </c>
      <c r="B9" s="6" t="s">
        <v>154</v>
      </c>
      <c r="C9" s="6" t="s">
        <v>155</v>
      </c>
      <c r="D9" s="6" t="s">
        <v>132</v>
      </c>
      <c r="E9" s="6" t="s">
        <v>142</v>
      </c>
      <c r="F9" s="22">
        <v>3500</v>
      </c>
    </row>
    <row r="11" spans="1:6">
      <c r="A11" s="24" t="s">
        <v>156</v>
      </c>
      <c r="B11" s="25"/>
      <c r="C11" s="26"/>
      <c r="D11" s="26"/>
      <c r="E11" s="26"/>
      <c r="F11" s="26"/>
    </row>
    <row r="12" spans="1:6">
      <c r="A12" s="27" t="s">
        <v>21</v>
      </c>
      <c r="B12" s="28" t="s">
        <v>147</v>
      </c>
      <c r="C12" s="28"/>
      <c r="D12" s="28"/>
      <c r="E12" s="28"/>
      <c r="F12" s="29"/>
    </row>
    <row r="13" spans="1:6">
      <c r="A13" s="30"/>
      <c r="B13" s="31" t="s">
        <v>127</v>
      </c>
      <c r="C13" s="31" t="s">
        <v>157</v>
      </c>
      <c r="D13" s="32" t="s">
        <v>128</v>
      </c>
      <c r="E13" s="33"/>
      <c r="F13" s="6"/>
    </row>
    <row r="14" spans="2:2">
      <c r="B14" t="str">
        <f>VLOOKUP(B12,A3:F9,5,FALSE)</f>
        <v>Vendas</v>
      </c>
    </row>
  </sheetData>
  <mergeCells count="2">
    <mergeCell ref="A11:F11"/>
    <mergeCell ref="B12:F12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zoomScale="400" zoomScaleNormal="400" workbookViewId="0">
      <selection activeCell="B8" sqref="B8"/>
    </sheetView>
  </sheetViews>
  <sheetFormatPr defaultColWidth="9.14285714285714" defaultRowHeight="12.75" outlineLevelRow="7" outlineLevelCol="4"/>
  <cols>
    <col min="2" max="2" width="14.4666666666667" customWidth="1"/>
    <col min="3" max="3" width="6.21904761904762" customWidth="1"/>
    <col min="4" max="4" width="7.35238095238095" customWidth="1"/>
    <col min="5" max="5" width="10.8190476190476" customWidth="1"/>
  </cols>
  <sheetData>
    <row r="1" spans="1:5">
      <c r="A1" s="5" t="s">
        <v>21</v>
      </c>
      <c r="B1" s="11" t="s">
        <v>158</v>
      </c>
      <c r="C1" s="12" t="s">
        <v>159</v>
      </c>
      <c r="D1" s="13"/>
      <c r="E1" s="13"/>
    </row>
    <row r="2" spans="1:5">
      <c r="A2" s="5" t="s">
        <v>160</v>
      </c>
      <c r="B2" s="11">
        <v>62</v>
      </c>
      <c r="C2" s="14" t="s">
        <v>161</v>
      </c>
      <c r="D2" s="15" t="s">
        <v>162</v>
      </c>
      <c r="E2" s="16" t="s">
        <v>163</v>
      </c>
    </row>
    <row r="3" spans="1:5">
      <c r="A3" s="5" t="s">
        <v>164</v>
      </c>
      <c r="B3" s="11">
        <v>1.74</v>
      </c>
      <c r="C3" s="17"/>
      <c r="D3" s="18">
        <v>18.5</v>
      </c>
      <c r="E3" s="19" t="s">
        <v>165</v>
      </c>
    </row>
    <row r="4" spans="1:5">
      <c r="A4" s="5" t="s">
        <v>166</v>
      </c>
      <c r="B4" s="11">
        <f>B2/B3^2</f>
        <v>20.4782666138195</v>
      </c>
      <c r="C4" s="17">
        <v>18.6</v>
      </c>
      <c r="D4" s="18">
        <v>24.9</v>
      </c>
      <c r="E4" s="19" t="s">
        <v>167</v>
      </c>
    </row>
    <row r="5" spans="1:5">
      <c r="A5" s="12" t="s">
        <v>50</v>
      </c>
      <c r="B5" s="12"/>
      <c r="C5" s="17">
        <v>25</v>
      </c>
      <c r="D5" s="18">
        <v>29.9</v>
      </c>
      <c r="E5" s="19" t="s">
        <v>168</v>
      </c>
    </row>
    <row r="6" spans="1:5">
      <c r="A6" s="9" t="str">
        <f>IF(B4&lt;C4,E3,IF(B4&gt;D7,E8,IF(AND(B4&gt;=C4,B4&lt;C5),E4,IF(AND(B4&gt;=C5,B4&lt;C6),E5,IF(AND(B4&gt;=C6,B4&lt;C7),E6,IF(AND(B4&gt;=C7,B4&lt;C8),E7,"erro"))))))</f>
        <v>Peso Ideal</v>
      </c>
      <c r="B6" s="10"/>
      <c r="C6" s="17">
        <v>30</v>
      </c>
      <c r="D6" s="18">
        <v>34.9</v>
      </c>
      <c r="E6" s="19" t="s">
        <v>169</v>
      </c>
    </row>
    <row r="7" spans="3:5">
      <c r="C7" s="17">
        <v>35</v>
      </c>
      <c r="D7" s="18">
        <v>39.9</v>
      </c>
      <c r="E7" s="19" t="s">
        <v>170</v>
      </c>
    </row>
    <row r="8" spans="3:5">
      <c r="C8" s="17">
        <v>40</v>
      </c>
      <c r="D8" s="20"/>
      <c r="E8" s="19" t="s">
        <v>171</v>
      </c>
    </row>
  </sheetData>
  <mergeCells count="3">
    <mergeCell ref="C1:E1"/>
    <mergeCell ref="A5:B5"/>
    <mergeCell ref="A6:B6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"/>
  <sheetViews>
    <sheetView zoomScale="235" zoomScaleNormal="235" workbookViewId="0">
      <selection activeCell="K5" sqref="K5"/>
    </sheetView>
  </sheetViews>
  <sheetFormatPr defaultColWidth="9.14285714285714" defaultRowHeight="12.75" outlineLevelCol="5"/>
  <cols>
    <col min="1" max="1" width="15.7142857142857" customWidth="1"/>
    <col min="2" max="2" width="18.3238095238095" customWidth="1"/>
    <col min="3" max="3" width="5.35238095238095" customWidth="1"/>
    <col min="5" max="5" width="7.86666666666667" customWidth="1"/>
  </cols>
  <sheetData>
    <row r="1" spans="1:6">
      <c r="A1" s="5" t="s">
        <v>21</v>
      </c>
      <c r="B1" s="6" t="s">
        <v>172</v>
      </c>
      <c r="E1" t="s">
        <v>113</v>
      </c>
      <c r="F1" t="s">
        <v>173</v>
      </c>
    </row>
    <row r="2" spans="1:6">
      <c r="A2" s="5" t="s">
        <v>174</v>
      </c>
      <c r="B2" s="7">
        <v>39841</v>
      </c>
      <c r="E2">
        <v>1</v>
      </c>
      <c r="F2" t="s">
        <v>175</v>
      </c>
    </row>
    <row r="3" spans="5:6">
      <c r="E3">
        <v>2</v>
      </c>
      <c r="F3" t="s">
        <v>176</v>
      </c>
    </row>
    <row r="4" spans="1:6">
      <c r="A4" s="8" t="s">
        <v>177</v>
      </c>
      <c r="B4" s="8"/>
      <c r="E4">
        <v>3</v>
      </c>
      <c r="F4" t="s">
        <v>178</v>
      </c>
    </row>
    <row r="5" ht="63" customHeight="1" spans="1:6">
      <c r="A5" s="9" t="str">
        <f ca="1">"Olá "&amp;B1&amp;",esse ano você faz "&amp;YEAR(TODAY())-YEAR(B2)&amp;"anos. Até o momento você viveu "&amp;DAYS360(B2,TODAY())&amp;" dias."&amp;VLOOKUP(MONTH(B2),E1:F13,2,0)&amp;" é seu mês de aniversário"</f>
        <v>Olá Maria,esse ano você faz 15anos. Até o momento você viveu 5501 dias.Janeiro é seu mês de aniversário</v>
      </c>
      <c r="B5" s="10"/>
      <c r="E5">
        <v>4</v>
      </c>
      <c r="F5" t="s">
        <v>179</v>
      </c>
    </row>
    <row r="6" spans="5:6">
      <c r="E6">
        <v>5</v>
      </c>
      <c r="F6" t="s">
        <v>180</v>
      </c>
    </row>
    <row r="7" spans="5:6">
      <c r="E7">
        <v>6</v>
      </c>
      <c r="F7" t="s">
        <v>181</v>
      </c>
    </row>
    <row r="8" spans="5:6">
      <c r="E8">
        <v>7</v>
      </c>
      <c r="F8" t="s">
        <v>182</v>
      </c>
    </row>
    <row r="9" spans="5:6">
      <c r="E9">
        <v>8</v>
      </c>
      <c r="F9" t="s">
        <v>183</v>
      </c>
    </row>
    <row r="10" spans="5:6">
      <c r="E10">
        <v>9</v>
      </c>
      <c r="F10" t="s">
        <v>184</v>
      </c>
    </row>
    <row r="11" spans="5:6">
      <c r="E11">
        <v>10</v>
      </c>
      <c r="F11" t="s">
        <v>185</v>
      </c>
    </row>
    <row r="12" spans="5:6">
      <c r="E12">
        <v>11</v>
      </c>
      <c r="F12" t="s">
        <v>186</v>
      </c>
    </row>
    <row r="13" spans="5:6">
      <c r="E13">
        <v>12</v>
      </c>
      <c r="F13" t="s">
        <v>187</v>
      </c>
    </row>
  </sheetData>
  <mergeCells count="2">
    <mergeCell ref="A4:B4"/>
    <mergeCell ref="A5:B5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"/>
  <sheetViews>
    <sheetView tabSelected="1" zoomScale="400" zoomScaleNormal="400" workbookViewId="0">
      <selection activeCell="F2" sqref="F2"/>
    </sheetView>
  </sheetViews>
  <sheetFormatPr defaultColWidth="9.14285714285714" defaultRowHeight="12.75" outlineLevelRow="6" outlineLevelCol="5"/>
  <cols>
    <col min="2" max="2" width="6.42857142857143" customWidth="1"/>
    <col min="3" max="3" width="12.4285714285714" customWidth="1"/>
    <col min="4" max="4" width="5.4" customWidth="1"/>
    <col min="6" max="6" width="12.647619047619" customWidth="1"/>
  </cols>
  <sheetData>
    <row r="1" spans="1:6">
      <c r="A1" s="1" t="s">
        <v>21</v>
      </c>
      <c r="B1" s="1" t="s">
        <v>188</v>
      </c>
      <c r="C1" s="1" t="s">
        <v>124</v>
      </c>
      <c r="E1" s="2" t="s">
        <v>189</v>
      </c>
      <c r="F1" s="2"/>
    </row>
    <row r="2" spans="1:6">
      <c r="A2" s="3" t="s">
        <v>190</v>
      </c>
      <c r="B2" s="3">
        <v>14</v>
      </c>
      <c r="C2" s="3" t="s">
        <v>191</v>
      </c>
      <c r="E2" s="1" t="s">
        <v>21</v>
      </c>
      <c r="F2" s="4" t="s">
        <v>192</v>
      </c>
    </row>
    <row r="3" spans="1:6">
      <c r="A3" s="3" t="s">
        <v>192</v>
      </c>
      <c r="B3" s="3">
        <v>15</v>
      </c>
      <c r="C3" s="3" t="s">
        <v>193</v>
      </c>
      <c r="E3" s="1" t="s">
        <v>188</v>
      </c>
      <c r="F3" s="2" t="s">
        <v>124</v>
      </c>
    </row>
    <row r="4" spans="1:6">
      <c r="A4" s="3" t="s">
        <v>194</v>
      </c>
      <c r="B4" s="3">
        <v>16</v>
      </c>
      <c r="C4" s="3" t="s">
        <v>195</v>
      </c>
      <c r="E4" s="3">
        <f>VLOOKUP(F2,A1:C7,2,0)</f>
        <v>15</v>
      </c>
      <c r="F4" s="3" t="str">
        <f>VLOOKUP(F2,A1:C7,3,FALSE)</f>
        <v>64 9 9999-0002</v>
      </c>
    </row>
    <row r="5" spans="1:3">
      <c r="A5" s="3" t="s">
        <v>196</v>
      </c>
      <c r="B5" s="3">
        <v>17</v>
      </c>
      <c r="C5" s="3" t="s">
        <v>197</v>
      </c>
    </row>
    <row r="6" spans="1:3">
      <c r="A6" s="3" t="s">
        <v>198</v>
      </c>
      <c r="B6" s="3">
        <v>18</v>
      </c>
      <c r="C6" s="3" t="s">
        <v>199</v>
      </c>
    </row>
    <row r="7" spans="1:3">
      <c r="A7" s="3" t="s">
        <v>200</v>
      </c>
      <c r="B7" s="3">
        <v>19</v>
      </c>
      <c r="C7" s="3" t="s">
        <v>201</v>
      </c>
    </row>
  </sheetData>
  <sheetProtection sheet="1" selectLockedCells="1" objects="1"/>
  <mergeCells count="1">
    <mergeCell ref="E1:F1"/>
  </mergeCells>
  <dataValidations count="2">
    <dataValidation type="list" allowBlank="1" showInputMessage="1" showErrorMessage="1" sqref="F2">
      <formula1>$A$2:$A$7</formula1>
    </dataValidation>
    <dataValidation type="whole" operator="between" allowBlank="1" showInputMessage="1" showErrorMessage="1" errorTitle="Tá cego otário???" promptTitle="Restrição de idade" prompt="Digite uma idade entre 14 e 25 anos" sqref="B2:B7">
      <formula1>14</formula1>
      <formula2>25</formula2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Aula 1</vt:lpstr>
      <vt:lpstr>Aula2</vt:lpstr>
      <vt:lpstr>Aula3</vt:lpstr>
      <vt:lpstr>Planilha4</vt:lpstr>
      <vt:lpstr>Planilha5</vt:lpstr>
      <vt:lpstr>Planilha6</vt:lpstr>
      <vt:lpstr>Planilha7</vt:lpstr>
      <vt:lpstr>Planilha8</vt:lpstr>
      <vt:lpstr>Planilha9</vt:lpstr>
      <vt:lpstr>Planilha10</vt:lpstr>
      <vt:lpstr>Planilha11</vt:lpstr>
      <vt:lpstr>Planilha12</vt:lpstr>
      <vt:lpstr>Planilha13</vt:lpstr>
      <vt:lpstr>Planilha14</vt:lpstr>
      <vt:lpstr>Planilha15</vt:lpstr>
      <vt:lpstr>Planilha16</vt:lpstr>
      <vt:lpstr>Planilha17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05</dc:creator>
  <cp:lastModifiedBy>PC 14</cp:lastModifiedBy>
  <dcterms:created xsi:type="dcterms:W3CDTF">2024-04-15T18:37:00Z</dcterms:created>
  <dcterms:modified xsi:type="dcterms:W3CDTF">2024-05-09T19:56:22Z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EBA1CF97A7894A60A6E91957BEFDB1E5_13</vt:lpwstr>
  </property>
  <property fmtid="{D5CDD505-2E9C-101B-9397-08002B2CF9AE}" pid="3" name="KSOProductBuildVer">
    <vt:lpwstr>1046-12.2.0.16909</vt:lpwstr>
  </property>
</Properties>
</file>