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date1904="1" autoCompressPictures="0"/>
  <bookViews>
    <workbookView xWindow="340" yWindow="120" windowWidth="27500" windowHeight="20360"/>
  </bookViews>
  <sheets>
    <sheet name="見本" sheetId="28" r:id="rId1"/>
    <sheet name="原本" sheetId="33" r:id="rId2"/>
    <sheet name="原本 (2)" sheetId="34" r:id="rId3"/>
    <sheet name="10月5日1回目" sheetId="30" r:id="rId4"/>
    <sheet name="10月5日2回目" sheetId="31" r:id="rId5"/>
    <sheet name="10月21日" sheetId="32" r:id="rId6"/>
    <sheet name="Sheet2" sheetId="2" r:id="rId7"/>
    <sheet name="Sheet3" sheetId="3" r:id="rId8"/>
  </sheets>
  <definedNames>
    <definedName name="_xlnm.Print_Area" localSheetId="5">'10月21日'!$B$2:$R$20</definedName>
    <definedName name="_xlnm.Print_Area" localSheetId="3">'10月5日1回目'!$B$2:$R$20</definedName>
    <definedName name="_xlnm.Print_Area" localSheetId="4">'10月5日2回目'!$B$2:$R$20</definedName>
    <definedName name="_xlnm.Print_Area" localSheetId="0">見本!$B$2:$R$20</definedName>
    <definedName name="_xlnm.Print_Area" localSheetId="1">原本!$B$2:$R$20</definedName>
    <definedName name="_xlnm.Print_Area" localSheetId="2">'原本 (2)'!$B$2:$R$20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34" l="1"/>
  <c r="N5" i="34"/>
  <c r="N17" i="34"/>
  <c r="M17" i="34"/>
  <c r="G17" i="34"/>
  <c r="E17" i="34"/>
  <c r="P16" i="34"/>
  <c r="O16" i="34"/>
  <c r="N16" i="34"/>
  <c r="G16" i="34"/>
  <c r="F16" i="34"/>
  <c r="P15" i="34"/>
  <c r="O15" i="34"/>
  <c r="N15" i="34"/>
  <c r="G15" i="34"/>
  <c r="F15" i="34"/>
  <c r="P14" i="34"/>
  <c r="O14" i="34"/>
  <c r="N14" i="34"/>
  <c r="G14" i="34"/>
  <c r="F14" i="34"/>
  <c r="P13" i="34"/>
  <c r="O13" i="34"/>
  <c r="N13" i="34"/>
  <c r="G13" i="34"/>
  <c r="F13" i="34"/>
  <c r="P12" i="34"/>
  <c r="O12" i="34"/>
  <c r="N12" i="34"/>
  <c r="G12" i="34"/>
  <c r="F12" i="34"/>
  <c r="P11" i="34"/>
  <c r="O11" i="34"/>
  <c r="N11" i="34"/>
  <c r="G11" i="34"/>
  <c r="F11" i="34"/>
  <c r="P10" i="34"/>
  <c r="O10" i="34"/>
  <c r="N10" i="34"/>
  <c r="G10" i="34"/>
  <c r="F10" i="34"/>
  <c r="P9" i="34"/>
  <c r="O9" i="34"/>
  <c r="N9" i="34"/>
  <c r="G9" i="34"/>
  <c r="F9" i="34"/>
  <c r="P8" i="34"/>
  <c r="O8" i="34"/>
  <c r="N8" i="34"/>
  <c r="G8" i="34"/>
  <c r="F8" i="34"/>
  <c r="P7" i="34"/>
  <c r="O7" i="34"/>
  <c r="N7" i="34"/>
  <c r="G7" i="34"/>
  <c r="F7" i="34"/>
  <c r="P6" i="34"/>
  <c r="O6" i="34"/>
  <c r="N6" i="34"/>
  <c r="G6" i="34"/>
  <c r="F6" i="34"/>
  <c r="P5" i="34"/>
  <c r="O5" i="34"/>
  <c r="K5" i="34"/>
  <c r="G5" i="34"/>
  <c r="F5" i="34"/>
  <c r="F17" i="34"/>
  <c r="E17" i="33"/>
  <c r="P16" i="33"/>
  <c r="O16" i="33"/>
  <c r="N16" i="33"/>
  <c r="G16" i="33"/>
  <c r="F16" i="33"/>
  <c r="N15" i="33"/>
  <c r="G15" i="33"/>
  <c r="F15" i="33"/>
  <c r="O14" i="33"/>
  <c r="N14" i="33"/>
  <c r="G14" i="33"/>
  <c r="F14" i="33"/>
  <c r="P13" i="33"/>
  <c r="O13" i="33"/>
  <c r="N13" i="33"/>
  <c r="G13" i="33"/>
  <c r="F13" i="33"/>
  <c r="P12" i="33"/>
  <c r="O12" i="33"/>
  <c r="N12" i="33"/>
  <c r="G12" i="33"/>
  <c r="F12" i="33"/>
  <c r="N11" i="33"/>
  <c r="G11" i="33"/>
  <c r="F11" i="33"/>
  <c r="O10" i="33"/>
  <c r="N10" i="33"/>
  <c r="P10" i="33"/>
  <c r="F10" i="33"/>
  <c r="P9" i="33"/>
  <c r="O9" i="33"/>
  <c r="N9" i="33"/>
  <c r="G9" i="33"/>
  <c r="F9" i="33"/>
  <c r="P8" i="33"/>
  <c r="O8" i="33"/>
  <c r="N8" i="33"/>
  <c r="G8" i="33"/>
  <c r="F8" i="33"/>
  <c r="N7" i="33"/>
  <c r="G7" i="33"/>
  <c r="F7" i="33"/>
  <c r="O6" i="33"/>
  <c r="N6" i="33"/>
  <c r="G6" i="33"/>
  <c r="F6" i="33"/>
  <c r="P5" i="33"/>
  <c r="N5" i="33"/>
  <c r="O5" i="33"/>
  <c r="K5" i="33"/>
  <c r="G5" i="33"/>
  <c r="F5" i="33"/>
  <c r="F17" i="33"/>
  <c r="E17" i="32"/>
  <c r="N16" i="32"/>
  <c r="P16" i="32"/>
  <c r="O16" i="32"/>
  <c r="G16" i="32"/>
  <c r="F16" i="32"/>
  <c r="N15" i="32"/>
  <c r="O15" i="32"/>
  <c r="P15" i="32"/>
  <c r="G15" i="32"/>
  <c r="F15" i="32"/>
  <c r="N14" i="32"/>
  <c r="O14" i="32"/>
  <c r="F14" i="32"/>
  <c r="N13" i="32"/>
  <c r="P13" i="32"/>
  <c r="O13" i="32"/>
  <c r="G13" i="32"/>
  <c r="F13" i="32"/>
  <c r="N12" i="32"/>
  <c r="P12" i="32"/>
  <c r="G12" i="32"/>
  <c r="F12" i="32"/>
  <c r="N11" i="32"/>
  <c r="O11" i="32"/>
  <c r="G11" i="32"/>
  <c r="F11" i="32"/>
  <c r="N10" i="32"/>
  <c r="P10" i="32"/>
  <c r="O10" i="32"/>
  <c r="G10" i="32"/>
  <c r="F10" i="32"/>
  <c r="N9" i="32"/>
  <c r="P9" i="32"/>
  <c r="O9" i="32"/>
  <c r="G9" i="32"/>
  <c r="F9" i="32"/>
  <c r="N8" i="32"/>
  <c r="G8" i="32"/>
  <c r="F8" i="32"/>
  <c r="N7" i="32"/>
  <c r="O7" i="32"/>
  <c r="G7" i="32"/>
  <c r="F7" i="32"/>
  <c r="N6" i="32"/>
  <c r="O6" i="32"/>
  <c r="F6" i="32"/>
  <c r="N5" i="32"/>
  <c r="K5" i="32"/>
  <c r="F5" i="32"/>
  <c r="E17" i="31"/>
  <c r="N16" i="31"/>
  <c r="P16" i="31"/>
  <c r="O16" i="31"/>
  <c r="G16" i="31"/>
  <c r="F16" i="31"/>
  <c r="N15" i="31"/>
  <c r="P15" i="31"/>
  <c r="O15" i="31"/>
  <c r="G15" i="31"/>
  <c r="F15" i="31"/>
  <c r="N14" i="31"/>
  <c r="O14" i="31"/>
  <c r="G14" i="31"/>
  <c r="F14" i="31"/>
  <c r="N13" i="31"/>
  <c r="O13" i="31"/>
  <c r="P13" i="31"/>
  <c r="F13" i="31"/>
  <c r="N12" i="31"/>
  <c r="P12" i="31"/>
  <c r="O12" i="31"/>
  <c r="G12" i="31"/>
  <c r="F12" i="31"/>
  <c r="N11" i="31"/>
  <c r="P11" i="31"/>
  <c r="O11" i="31"/>
  <c r="G11" i="31"/>
  <c r="F11" i="31"/>
  <c r="N10" i="31"/>
  <c r="O10" i="31"/>
  <c r="F10" i="31"/>
  <c r="N9" i="31"/>
  <c r="O9" i="31"/>
  <c r="G9" i="31"/>
  <c r="F9" i="31"/>
  <c r="N8" i="31"/>
  <c r="P8" i="31"/>
  <c r="O8" i="31"/>
  <c r="G8" i="31"/>
  <c r="F8" i="31"/>
  <c r="N7" i="31"/>
  <c r="P7" i="31"/>
  <c r="O7" i="31"/>
  <c r="G7" i="31"/>
  <c r="F7" i="31"/>
  <c r="N6" i="31"/>
  <c r="G6" i="31"/>
  <c r="F6" i="31"/>
  <c r="N5" i="31"/>
  <c r="O5" i="31"/>
  <c r="P5" i="31"/>
  <c r="K5" i="31"/>
  <c r="F5" i="31"/>
  <c r="F17" i="31"/>
  <c r="E17" i="30"/>
  <c r="N16" i="30"/>
  <c r="O16" i="30"/>
  <c r="F16" i="30"/>
  <c r="N15" i="30"/>
  <c r="O15" i="30"/>
  <c r="P15" i="30"/>
  <c r="G15" i="30"/>
  <c r="F15" i="30"/>
  <c r="N14" i="30"/>
  <c r="G14" i="30"/>
  <c r="F14" i="30"/>
  <c r="N13" i="30"/>
  <c r="O13" i="30"/>
  <c r="P13" i="30"/>
  <c r="F13" i="30"/>
  <c r="N12" i="30"/>
  <c r="P12" i="30"/>
  <c r="G12" i="30"/>
  <c r="F12" i="30"/>
  <c r="N11" i="30"/>
  <c r="P11" i="30"/>
  <c r="O11" i="30"/>
  <c r="G11" i="30"/>
  <c r="F11" i="30"/>
  <c r="N10" i="30"/>
  <c r="O10" i="30"/>
  <c r="F10" i="30"/>
  <c r="N9" i="30"/>
  <c r="O9" i="30"/>
  <c r="P9" i="30"/>
  <c r="G9" i="30"/>
  <c r="F9" i="30"/>
  <c r="N8" i="30"/>
  <c r="P8" i="30"/>
  <c r="O8" i="30"/>
  <c r="G8" i="30"/>
  <c r="F8" i="30"/>
  <c r="N7" i="30"/>
  <c r="P7" i="30"/>
  <c r="O7" i="30"/>
  <c r="G7" i="30"/>
  <c r="F7" i="30"/>
  <c r="N6" i="30"/>
  <c r="G6" i="30"/>
  <c r="F6" i="30"/>
  <c r="N5" i="30"/>
  <c r="O5" i="30"/>
  <c r="K5" i="30"/>
  <c r="F5" i="30"/>
  <c r="E17" i="28"/>
  <c r="N16" i="28"/>
  <c r="P16" i="28"/>
  <c r="O16" i="28"/>
  <c r="G16" i="28"/>
  <c r="F16" i="28"/>
  <c r="N15" i="28"/>
  <c r="P15" i="28"/>
  <c r="O15" i="28"/>
  <c r="G15" i="28"/>
  <c r="F15" i="28"/>
  <c r="N14" i="28"/>
  <c r="G14" i="28"/>
  <c r="F14" i="28"/>
  <c r="N13" i="28"/>
  <c r="P13" i="28"/>
  <c r="F13" i="28"/>
  <c r="N12" i="28"/>
  <c r="G12" i="28"/>
  <c r="F12" i="28"/>
  <c r="N11" i="28"/>
  <c r="G11" i="28"/>
  <c r="F11" i="28"/>
  <c r="N10" i="28"/>
  <c r="G10" i="28"/>
  <c r="F10" i="28"/>
  <c r="N9" i="28"/>
  <c r="O9" i="28"/>
  <c r="G9" i="28"/>
  <c r="F9" i="28"/>
  <c r="N8" i="28"/>
  <c r="P8" i="28"/>
  <c r="O8" i="28"/>
  <c r="G8" i="28"/>
  <c r="F8" i="28"/>
  <c r="N7" i="28"/>
  <c r="P7" i="28"/>
  <c r="O7" i="28"/>
  <c r="G7" i="28"/>
  <c r="F7" i="28"/>
  <c r="N6" i="28"/>
  <c r="G6" i="28"/>
  <c r="F6" i="28"/>
  <c r="N5" i="28"/>
  <c r="P5" i="28"/>
  <c r="K5" i="28"/>
  <c r="F5" i="28"/>
  <c r="G10" i="33"/>
  <c r="P11" i="33"/>
  <c r="P6" i="33"/>
  <c r="O11" i="33"/>
  <c r="P14" i="33"/>
  <c r="N17" i="33"/>
  <c r="M17" i="33"/>
  <c r="P7" i="33"/>
  <c r="P15" i="33"/>
  <c r="O7" i="33"/>
  <c r="G17" i="33"/>
  <c r="O15" i="33"/>
  <c r="G14" i="32"/>
  <c r="P14" i="32"/>
  <c r="O12" i="32"/>
  <c r="P11" i="32"/>
  <c r="P8" i="32"/>
  <c r="O8" i="32"/>
  <c r="P7" i="32"/>
  <c r="G6" i="32"/>
  <c r="N17" i="32"/>
  <c r="P6" i="32"/>
  <c r="G5" i="32"/>
  <c r="F17" i="32"/>
  <c r="M17" i="32"/>
  <c r="P5" i="32"/>
  <c r="O5" i="32"/>
  <c r="G10" i="31"/>
  <c r="P6" i="31"/>
  <c r="G13" i="31"/>
  <c r="P14" i="31"/>
  <c r="G5" i="31"/>
  <c r="O6" i="31"/>
  <c r="G17" i="31"/>
  <c r="P9" i="31"/>
  <c r="P17" i="31"/>
  <c r="N17" i="31"/>
  <c r="M17" i="31"/>
  <c r="P10" i="31"/>
  <c r="G10" i="30"/>
  <c r="G5" i="30"/>
  <c r="P6" i="30"/>
  <c r="G13" i="30"/>
  <c r="P14" i="30"/>
  <c r="F17" i="30"/>
  <c r="O6" i="30"/>
  <c r="O14" i="30"/>
  <c r="O12" i="30"/>
  <c r="P17" i="30"/>
  <c r="G16" i="30"/>
  <c r="M17" i="30"/>
  <c r="P10" i="30"/>
  <c r="P5" i="30"/>
  <c r="P16" i="30"/>
  <c r="N17" i="30"/>
  <c r="O5" i="28"/>
  <c r="O12" i="28"/>
  <c r="F17" i="28"/>
  <c r="P11" i="28"/>
  <c r="O11" i="28"/>
  <c r="O13" i="28"/>
  <c r="P12" i="28"/>
  <c r="P6" i="28"/>
  <c r="G13" i="28"/>
  <c r="P14" i="28"/>
  <c r="G5" i="28"/>
  <c r="O6" i="28"/>
  <c r="P9" i="28"/>
  <c r="O14" i="28"/>
  <c r="N17" i="28"/>
  <c r="M17" i="28"/>
  <c r="P10" i="28"/>
  <c r="O10" i="28"/>
  <c r="P17" i="33"/>
  <c r="G17" i="32"/>
  <c r="P17" i="32"/>
  <c r="G17" i="30"/>
  <c r="G17" i="28"/>
  <c r="P17" i="28"/>
</calcChain>
</file>

<file path=xl/sharedStrings.xml><?xml version="1.0" encoding="utf-8"?>
<sst xmlns="http://schemas.openxmlformats.org/spreadsheetml/2006/main" count="569" uniqueCount="94">
  <si>
    <t>経過時間</t>
    <rPh sb="0" eb="2">
      <t>ケイカ</t>
    </rPh>
    <rPh sb="2" eb="4">
      <t>ジカン</t>
    </rPh>
    <phoneticPr fontId="1"/>
  </si>
  <si>
    <t>水回し</t>
    <rPh sb="0" eb="1">
      <t>ミズ</t>
    </rPh>
    <rPh sb="1" eb="2">
      <t>マワ</t>
    </rPh>
    <phoneticPr fontId="1"/>
  </si>
  <si>
    <t>捏ね</t>
    <rPh sb="0" eb="1">
      <t>コ</t>
    </rPh>
    <phoneticPr fontId="1"/>
  </si>
  <si>
    <t>地延し</t>
    <rPh sb="0" eb="2">
      <t>ジノ</t>
    </rPh>
    <phoneticPr fontId="1"/>
  </si>
  <si>
    <t>丸出し</t>
    <rPh sb="0" eb="2">
      <t>マルダ</t>
    </rPh>
    <phoneticPr fontId="1"/>
  </si>
  <si>
    <t>四つ出し</t>
    <rPh sb="0" eb="1">
      <t>ヨ</t>
    </rPh>
    <rPh sb="2" eb="3">
      <t>ダ</t>
    </rPh>
    <phoneticPr fontId="1"/>
  </si>
  <si>
    <t>肉分け</t>
    <rPh sb="0" eb="1">
      <t>ニク</t>
    </rPh>
    <rPh sb="1" eb="2">
      <t>ワ</t>
    </rPh>
    <phoneticPr fontId="1"/>
  </si>
  <si>
    <t>延し</t>
    <rPh sb="0" eb="1">
      <t>ノ</t>
    </rPh>
    <phoneticPr fontId="1"/>
  </si>
  <si>
    <t>切り</t>
    <rPh sb="0" eb="1">
      <t>キ</t>
    </rPh>
    <phoneticPr fontId="1"/>
  </si>
  <si>
    <t>片付け</t>
    <rPh sb="0" eb="2">
      <t>カタヅ</t>
    </rPh>
    <phoneticPr fontId="1"/>
  </si>
  <si>
    <t>蕎麦打ち　作業時間管理表</t>
    <rPh sb="0" eb="3">
      <t>ソバウ</t>
    </rPh>
    <rPh sb="5" eb="7">
      <t>サギョウ</t>
    </rPh>
    <rPh sb="7" eb="9">
      <t>ジカン</t>
    </rPh>
    <rPh sb="9" eb="11">
      <t>カンリ</t>
    </rPh>
    <rPh sb="11" eb="12">
      <t>ヒョウ</t>
    </rPh>
    <phoneticPr fontId="1"/>
  </si>
  <si>
    <t>1分30秒</t>
    <rPh sb="1" eb="2">
      <t>フン</t>
    </rPh>
    <rPh sb="4" eb="5">
      <t>ビョウ</t>
    </rPh>
    <phoneticPr fontId="1"/>
  </si>
  <si>
    <t>シリアル値</t>
    <rPh sb="4" eb="5">
      <t>チ</t>
    </rPh>
    <phoneticPr fontId="1"/>
  </si>
  <si>
    <t>作業完了</t>
    <rPh sb="0" eb="2">
      <t>サギョウ</t>
    </rPh>
    <rPh sb="2" eb="4">
      <t>カンリョウ</t>
    </rPh>
    <phoneticPr fontId="1"/>
  </si>
  <si>
    <t>結果のシリアル値</t>
    <rPh sb="0" eb="2">
      <t>ケッカ</t>
    </rPh>
    <rPh sb="7" eb="8">
      <t>チ</t>
    </rPh>
    <phoneticPr fontId="1"/>
  </si>
  <si>
    <t>日付</t>
    <rPh sb="0" eb="2">
      <t>ヒヅケ</t>
    </rPh>
    <phoneticPr fontId="1"/>
  </si>
  <si>
    <t>蕎麦粉銘柄</t>
    <rPh sb="0" eb="3">
      <t>ソバコ</t>
    </rPh>
    <rPh sb="3" eb="5">
      <t>メイガラ</t>
    </rPh>
    <phoneticPr fontId="1"/>
  </si>
  <si>
    <t>重量</t>
    <rPh sb="0" eb="2">
      <t>ジュウリョウ</t>
    </rPh>
    <phoneticPr fontId="1"/>
  </si>
  <si>
    <t>配合割合</t>
    <rPh sb="0" eb="2">
      <t>ハイゴウ</t>
    </rPh>
    <rPh sb="2" eb="4">
      <t>ワリアイ</t>
    </rPh>
    <phoneticPr fontId="1"/>
  </si>
  <si>
    <t>氏　名</t>
    <rPh sb="0" eb="1">
      <t>シ</t>
    </rPh>
    <rPh sb="2" eb="3">
      <t>メイ</t>
    </rPh>
    <phoneticPr fontId="1"/>
  </si>
  <si>
    <t>1kg</t>
    <phoneticPr fontId="1"/>
  </si>
  <si>
    <t>1.5kg</t>
    <phoneticPr fontId="1"/>
  </si>
  <si>
    <t>10割</t>
    <rPh sb="2" eb="3">
      <t>ワリ</t>
    </rPh>
    <phoneticPr fontId="1"/>
  </si>
  <si>
    <t>2：8</t>
  </si>
  <si>
    <t>2：8</t>
    <phoneticPr fontId="1"/>
  </si>
  <si>
    <t>4：6</t>
    <phoneticPr fontId="1"/>
  </si>
  <si>
    <t>800g</t>
    <phoneticPr fontId="1"/>
  </si>
  <si>
    <t>ご注意</t>
    <rPh sb="1" eb="3">
      <t>チュウイ</t>
    </rPh>
    <phoneticPr fontId="1"/>
  </si>
  <si>
    <t>・経過時間を入力するときは、必ず</t>
    <rPh sb="1" eb="3">
      <t>ケイカ</t>
    </rPh>
    <rPh sb="3" eb="5">
      <t>ジカン</t>
    </rPh>
    <rPh sb="6" eb="8">
      <t>ニュウリョク</t>
    </rPh>
    <rPh sb="14" eb="15">
      <t>カナラ</t>
    </rPh>
    <phoneticPr fontId="1"/>
  </si>
  <si>
    <t>選択していただけます</t>
  </si>
  <si>
    <t>行います</t>
  </si>
  <si>
    <t>M E M O</t>
    <phoneticPr fontId="1"/>
  </si>
  <si>
    <t>500g</t>
    <phoneticPr fontId="1"/>
  </si>
  <si>
    <t>600g</t>
    <phoneticPr fontId="1"/>
  </si>
  <si>
    <t>700g</t>
    <phoneticPr fontId="1"/>
  </si>
  <si>
    <t>3：7</t>
    <phoneticPr fontId="1"/>
  </si>
  <si>
    <t>900g</t>
    <phoneticPr fontId="1"/>
  </si>
  <si>
    <t>5：5</t>
    <phoneticPr fontId="1"/>
  </si>
  <si>
    <t>2kg</t>
    <phoneticPr fontId="1"/>
  </si>
  <si>
    <t>たたみ</t>
    <phoneticPr fontId="1"/>
  </si>
  <si>
    <t>4分30秒</t>
    <rPh sb="1" eb="2">
      <t>プン</t>
    </rPh>
    <rPh sb="4" eb="5">
      <t>ビョウ</t>
    </rPh>
    <phoneticPr fontId="1"/>
  </si>
  <si>
    <t>5分</t>
    <rPh sb="1" eb="2">
      <t>フン</t>
    </rPh>
    <phoneticPr fontId="1"/>
  </si>
  <si>
    <t>1分30秒</t>
    <rPh sb="1" eb="2">
      <t>プン</t>
    </rPh>
    <rPh sb="4" eb="5">
      <t>ビョウ</t>
    </rPh>
    <phoneticPr fontId="1"/>
  </si>
  <si>
    <t>3分30秒</t>
    <rPh sb="1" eb="2">
      <t>プン</t>
    </rPh>
    <rPh sb="4" eb="5">
      <t>ビョウ</t>
    </rPh>
    <phoneticPr fontId="1"/>
  </si>
  <si>
    <t>35分</t>
    <rPh sb="2" eb="3">
      <t>フン</t>
    </rPh>
    <phoneticPr fontId="1"/>
  </si>
  <si>
    <t>計</t>
    <rPh sb="0" eb="1">
      <t>ケイ</t>
    </rPh>
    <phoneticPr fontId="1"/>
  </si>
  <si>
    <t>結　果</t>
    <rPh sb="0" eb="1">
      <t>ケツ</t>
    </rPh>
    <rPh sb="2" eb="3">
      <t>ハテ</t>
    </rPh>
    <phoneticPr fontId="1"/>
  </si>
  <si>
    <t>・この欄は　クリアーしてからメモとして</t>
    <rPh sb="3" eb="4">
      <t>ラン</t>
    </rPh>
    <phoneticPr fontId="1"/>
  </si>
  <si>
    <t>お使いください</t>
  </si>
  <si>
    <t>・結果に表示される赤色の文字は目標時間</t>
    <rPh sb="1" eb="3">
      <t>ケッカ</t>
    </rPh>
    <rPh sb="4" eb="6">
      <t>ヒョウジ</t>
    </rPh>
    <rPh sb="9" eb="11">
      <t>アカイロ</t>
    </rPh>
    <rPh sb="12" eb="14">
      <t>モジ</t>
    </rPh>
    <phoneticPr fontId="1"/>
  </si>
  <si>
    <t>よりも多く作業に費やした時間です</t>
    <rPh sb="3" eb="4">
      <t>オオ</t>
    </rPh>
    <rPh sb="5" eb="7">
      <t>サギョウ</t>
    </rPh>
    <rPh sb="8" eb="9">
      <t>ツイ</t>
    </rPh>
    <rPh sb="12" eb="14">
      <t>ジカン</t>
    </rPh>
    <phoneticPr fontId="1"/>
  </si>
  <si>
    <t>・「重量」と配合割合につきましては　</t>
    <rPh sb="2" eb="4">
      <t>ジュウリョウ</t>
    </rPh>
    <rPh sb="6" eb="8">
      <t>ハイゴウ</t>
    </rPh>
    <rPh sb="8" eb="10">
      <t>ワリアイ</t>
    </rPh>
    <phoneticPr fontId="1"/>
  </si>
  <si>
    <t>記録用としてお使いください</t>
    <rPh sb="0" eb="3">
      <t>キロクヨウ</t>
    </rPh>
    <phoneticPr fontId="1"/>
  </si>
  <si>
    <t>・入力可能なセルは、全て二重線で囲み</t>
    <rPh sb="1" eb="3">
      <t>ニュウリョク</t>
    </rPh>
    <rPh sb="3" eb="5">
      <t>カノウ</t>
    </rPh>
    <rPh sb="10" eb="11">
      <t>スベ</t>
    </rPh>
    <rPh sb="12" eb="15">
      <t>ニジュウセン</t>
    </rPh>
    <rPh sb="16" eb="17">
      <t>カコ</t>
    </rPh>
    <phoneticPr fontId="1"/>
  </si>
  <si>
    <t>薄緑色で塗りつぶしてあります　</t>
    <phoneticPr fontId="1"/>
  </si>
  <si>
    <t>それ以外のセルは入力できません</t>
    <phoneticPr fontId="1"/>
  </si>
  <si>
    <t>・入力箇所以外は　全て自動で計算を</t>
    <rPh sb="1" eb="3">
      <t>ニュウリョク</t>
    </rPh>
    <rPh sb="3" eb="5">
      <t>カショ</t>
    </rPh>
    <rPh sb="5" eb="7">
      <t>イガイ</t>
    </rPh>
    <rPh sb="9" eb="10">
      <t>スベ</t>
    </rPh>
    <rPh sb="11" eb="13">
      <t>ジドウ</t>
    </rPh>
    <rPh sb="14" eb="16">
      <t>ケイサン</t>
    </rPh>
    <phoneticPr fontId="1"/>
  </si>
  <si>
    <t>プルダウンのリスト内から　項目を</t>
    <rPh sb="9" eb="10">
      <t>ナイ</t>
    </rPh>
    <rPh sb="13" eb="15">
      <t>コウモク</t>
    </rPh>
    <phoneticPr fontId="1"/>
  </si>
  <si>
    <t>「00：03：16」というように　入力ください</t>
    <rPh sb="17" eb="19">
      <t>ニュウリョク</t>
    </rPh>
    <phoneticPr fontId="1"/>
  </si>
  <si>
    <t>「03：16」は　時間として認識しません</t>
    <rPh sb="9" eb="11">
      <t>ジカン</t>
    </rPh>
    <rPh sb="14" eb="16">
      <t>ニンシキ</t>
    </rPh>
    <phoneticPr fontId="1"/>
  </si>
  <si>
    <t>・原本は残し　コピーしたものを</t>
    <rPh sb="1" eb="3">
      <t>ゲンポン</t>
    </rPh>
    <rPh sb="4" eb="5">
      <t>ノコ</t>
    </rPh>
    <phoneticPr fontId="1"/>
  </si>
  <si>
    <t>･･･</t>
  </si>
  <si>
    <t>蕎麦打ち太郎</t>
    <rPh sb="0" eb="3">
      <t>ソバウ</t>
    </rPh>
    <rPh sb="4" eb="6">
      <t>タロウ</t>
    </rPh>
    <phoneticPr fontId="1"/>
  </si>
  <si>
    <t>6分</t>
    <rPh sb="1" eb="2">
      <t>フン</t>
    </rPh>
    <phoneticPr fontId="1"/>
  </si>
  <si>
    <t>11分</t>
    <rPh sb="2" eb="3">
      <t>フン</t>
    </rPh>
    <phoneticPr fontId="1"/>
  </si>
  <si>
    <t>12分30秒</t>
    <rPh sb="2" eb="3">
      <t>フン</t>
    </rPh>
    <rPh sb="5" eb="6">
      <t>ビョウ</t>
    </rPh>
    <phoneticPr fontId="1"/>
  </si>
  <si>
    <t>16分</t>
    <rPh sb="2" eb="3">
      <t>フン</t>
    </rPh>
    <phoneticPr fontId="1"/>
  </si>
  <si>
    <t>17分30秒</t>
    <rPh sb="2" eb="3">
      <t>フン</t>
    </rPh>
    <rPh sb="5" eb="6">
      <t>ビョウ</t>
    </rPh>
    <phoneticPr fontId="1"/>
  </si>
  <si>
    <t>19分</t>
    <rPh sb="2" eb="3">
      <t>フン</t>
    </rPh>
    <phoneticPr fontId="1"/>
  </si>
  <si>
    <t>24分</t>
    <rPh sb="2" eb="3">
      <t>フン</t>
    </rPh>
    <phoneticPr fontId="1"/>
  </si>
  <si>
    <t>25分30秒</t>
    <rPh sb="2" eb="3">
      <t>フン</t>
    </rPh>
    <rPh sb="5" eb="6">
      <t>ビョウ</t>
    </rPh>
    <phoneticPr fontId="1"/>
  </si>
  <si>
    <t>27分</t>
    <rPh sb="2" eb="3">
      <t>フン</t>
    </rPh>
    <phoneticPr fontId="1"/>
  </si>
  <si>
    <t>32分</t>
    <rPh sb="2" eb="3">
      <t>フン</t>
    </rPh>
    <phoneticPr fontId="1"/>
  </si>
  <si>
    <t>3分</t>
    <rPh sb="1" eb="2">
      <t>プン</t>
    </rPh>
    <phoneticPr fontId="1"/>
  </si>
  <si>
    <t>切り用意</t>
    <rPh sb="0" eb="1">
      <t>キ</t>
    </rPh>
    <rPh sb="2" eb="4">
      <t>ヨウイ</t>
    </rPh>
    <phoneticPr fontId="1"/>
  </si>
  <si>
    <t>計量</t>
    <rPh sb="0" eb="2">
      <t>ケイリョウ</t>
    </rPh>
    <phoneticPr fontId="1"/>
  </si>
  <si>
    <t>作業別所要時間</t>
    <rPh sb="0" eb="3">
      <t>サギョウベツ</t>
    </rPh>
    <rPh sb="3" eb="5">
      <t>ショヨウ</t>
    </rPh>
    <rPh sb="5" eb="7">
      <t>ジカン</t>
    </rPh>
    <phoneticPr fontId="1"/>
  </si>
  <si>
    <t>1kg</t>
  </si>
  <si>
    <t>v</t>
    <phoneticPr fontId="1"/>
  </si>
  <si>
    <t>©Takashi.Okui</t>
  </si>
  <si>
    <t>作業時間</t>
    <rPh sb="0" eb="2">
      <t>サギョウ</t>
    </rPh>
    <rPh sb="2" eb="4">
      <t>ジカン</t>
    </rPh>
    <phoneticPr fontId="1"/>
  </si>
  <si>
    <t>作業</t>
    <rPh sb="0" eb="2">
      <t>サギョウ</t>
    </rPh>
    <phoneticPr fontId="1"/>
  </si>
  <si>
    <t>目標</t>
    <rPh sb="0" eb="2">
      <t>モクヒョウ</t>
    </rPh>
    <phoneticPr fontId="1"/>
  </si>
  <si>
    <t>経過目安</t>
    <rPh sb="0" eb="2">
      <t>ケイカ</t>
    </rPh>
    <rPh sb="2" eb="4">
      <t>メヤス</t>
    </rPh>
    <phoneticPr fontId="1"/>
  </si>
  <si>
    <t>･･･</t>
    <phoneticPr fontId="1"/>
  </si>
  <si>
    <t>検定用</t>
    <rPh sb="0" eb="2">
      <t>ケンテイ</t>
    </rPh>
    <rPh sb="2" eb="3">
      <t>ヨウ</t>
    </rPh>
    <phoneticPr fontId="1"/>
  </si>
  <si>
    <t>700g</t>
  </si>
  <si>
    <t>新得産</t>
    <rPh sb="0" eb="2">
      <t>シントク</t>
    </rPh>
    <rPh sb="2" eb="3">
      <t>サン</t>
    </rPh>
    <phoneticPr fontId="1"/>
  </si>
  <si>
    <t>奥井　隆</t>
    <rPh sb="0" eb="4">
      <t>オク</t>
    </rPh>
    <phoneticPr fontId="1"/>
  </si>
  <si>
    <t>・最初の加水、この粉は多く入れるとパン粉にならなかった</t>
    <rPh sb="1" eb="3">
      <t>サイショ</t>
    </rPh>
    <rPh sb="4" eb="6">
      <t>カスイ</t>
    </rPh>
    <rPh sb="9" eb="10">
      <t>コナ</t>
    </rPh>
    <rPh sb="11" eb="12">
      <t>オオ</t>
    </rPh>
    <rPh sb="13" eb="14">
      <t>イ</t>
    </rPh>
    <rPh sb="19" eb="20">
      <t>コ</t>
    </rPh>
    <phoneticPr fontId="1"/>
  </si>
  <si>
    <t>・最初のふるいは、かなり慎重に粉を混ぜ合わせる必要がありそう</t>
    <rPh sb="1" eb="3">
      <t>サイショ</t>
    </rPh>
    <rPh sb="12" eb="14">
      <t>シンチョウ</t>
    </rPh>
    <rPh sb="15" eb="16">
      <t>コナ</t>
    </rPh>
    <rPh sb="17" eb="18">
      <t>マ</t>
    </rPh>
    <rPh sb="19" eb="20">
      <t>ア</t>
    </rPh>
    <rPh sb="23" eb="25">
      <t>ヒツヨウ</t>
    </rPh>
    <phoneticPr fontId="1"/>
  </si>
  <si>
    <t>・水回しと捏ねに時間がかかったのは、以上が原因と思われる</t>
    <rPh sb="1" eb="2">
      <t>ミズ</t>
    </rPh>
    <rPh sb="2" eb="3">
      <t>マワ</t>
    </rPh>
    <rPh sb="5" eb="6">
      <t>コ</t>
    </rPh>
    <rPh sb="8" eb="10">
      <t>ジカン</t>
    </rPh>
    <rPh sb="18" eb="20">
      <t>イジョウ</t>
    </rPh>
    <rPh sb="21" eb="23">
      <t>ゲンイン</t>
    </rPh>
    <rPh sb="24" eb="25">
      <t>オモ</t>
    </rPh>
    <phoneticPr fontId="1"/>
  </si>
  <si>
    <t>新得産</t>
    <rPh sb="0" eb="2">
      <t>シントク</t>
    </rPh>
    <rPh sb="2" eb="3">
      <t>サン</t>
    </rPh>
    <phoneticPr fontId="1"/>
  </si>
  <si>
    <t>奥井　隆</t>
    <rPh sb="0" eb="4">
      <t>オク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</si>
</sst>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ss]"/>
    <numFmt numFmtId="177" formatCode="[mm]:ss"/>
    <numFmt numFmtId="178" formatCode="yyyy&quot;年&quot;m&quot;月&quot;d&quot;日&quot;;@"/>
    <numFmt numFmtId="179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HGS教科書体"/>
      <family val="1"/>
      <charset val="128"/>
    </font>
    <font>
      <sz val="18"/>
      <color theme="0"/>
      <name val="Century"/>
      <family val="1"/>
    </font>
    <font>
      <sz val="10"/>
      <color theme="1"/>
      <name val="ＭＳ Ｐゴシック"/>
      <family val="3"/>
      <charset val="128"/>
      <scheme val="minor"/>
    </font>
    <font>
      <b/>
      <sz val="14"/>
      <color theme="1"/>
      <name val="HGS教科書体"/>
      <family val="1"/>
      <charset val="128"/>
    </font>
    <font>
      <sz val="14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4"/>
      <color theme="1"/>
      <name val="Century"/>
      <family val="1"/>
    </font>
    <font>
      <sz val="11"/>
      <color theme="1"/>
      <name val="HGS教科書体"/>
      <family val="1"/>
      <charset val="128"/>
    </font>
    <font>
      <sz val="18"/>
      <color theme="1"/>
      <name val="HGS教科書体"/>
      <family val="1"/>
      <charset val="128"/>
    </font>
    <font>
      <sz val="14"/>
      <color theme="0"/>
      <name val="HGS教科書体"/>
      <family val="1"/>
      <charset val="128"/>
    </font>
    <font>
      <sz val="11"/>
      <color theme="0"/>
      <name val="HGS教科書体"/>
      <family val="1"/>
      <charset val="128"/>
    </font>
    <font>
      <sz val="14"/>
      <color rgb="FF0070C0"/>
      <name val="HGS教科書体"/>
      <family val="1"/>
      <charset val="128"/>
    </font>
    <font>
      <b/>
      <sz val="14"/>
      <name val="HGS教科書体"/>
      <family val="1"/>
      <charset val="128"/>
    </font>
    <font>
      <sz val="12"/>
      <color rgb="FF2F2F2F"/>
      <name val="HGS教科書体"/>
      <family val="1"/>
      <charset val="128"/>
    </font>
    <font>
      <b/>
      <sz val="14"/>
      <color rgb="FF0070C0"/>
      <name val="HGS教科書体"/>
      <family val="1"/>
      <charset val="128"/>
    </font>
    <font>
      <b/>
      <sz val="11"/>
      <color theme="1"/>
      <name val="HGS教科書体"/>
      <family val="1"/>
      <charset val="128"/>
    </font>
    <font>
      <b/>
      <sz val="14"/>
      <color theme="0"/>
      <name val="HGS教科書体"/>
      <family val="1"/>
      <charset val="128"/>
    </font>
    <font>
      <b/>
      <sz val="18"/>
      <color theme="1"/>
      <name val="HGS教科書体"/>
      <family val="1"/>
      <charset val="128"/>
    </font>
    <font>
      <sz val="11"/>
      <color rgb="FFFF0000"/>
      <name val="HGS教科書体"/>
      <family val="1"/>
      <charset val="128"/>
    </font>
    <font>
      <sz val="10"/>
      <color rgb="FFFF0000"/>
      <name val="ＭＳ Ｐゴシック"/>
      <family val="3"/>
      <charset val="128"/>
    </font>
    <font>
      <b/>
      <sz val="12"/>
      <color theme="0"/>
      <name val="HGS教科書体"/>
      <family val="1"/>
      <charset val="128"/>
    </font>
    <font>
      <b/>
      <sz val="14"/>
      <color rgb="FFFFFFEB"/>
      <name val="HGS教科書体"/>
      <family val="1"/>
      <charset val="128"/>
    </font>
    <font>
      <b/>
      <u/>
      <sz val="14"/>
      <color rgb="FF0070C0"/>
      <name val="HGS教科書体"/>
      <family val="1"/>
      <charset val="128"/>
    </font>
    <font>
      <b/>
      <u/>
      <sz val="14"/>
      <color theme="1"/>
      <name val="HGS教科書体"/>
      <family val="1"/>
      <charset val="128"/>
    </font>
    <font>
      <b/>
      <sz val="24"/>
      <color theme="1"/>
      <name val="HGS教科書体"/>
      <family val="1"/>
      <charset val="128"/>
    </font>
    <font>
      <sz val="11"/>
      <name val="HGS教科書体"/>
      <family val="1"/>
      <charset val="128"/>
    </font>
    <font>
      <b/>
      <sz val="18"/>
      <color theme="0"/>
      <name val="HGS教科書体"/>
      <family val="1"/>
      <charset val="128"/>
    </font>
    <font>
      <b/>
      <sz val="20"/>
      <color theme="1"/>
      <name val="HGS教科書体"/>
      <family val="1"/>
      <charset val="128"/>
    </font>
    <font>
      <sz val="11"/>
      <color theme="1"/>
      <name val="AR教科書体M"/>
      <family val="4"/>
      <charset val="12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68017"/>
        <bgColor indexed="64"/>
      </patternFill>
    </fill>
    <fill>
      <patternFill patternType="solid">
        <fgColor rgb="FFF5FF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2F2F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thin">
        <color auto="1"/>
      </right>
      <top/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10" fillId="2" borderId="0" xfId="0" applyFont="1" applyFill="1" applyProtection="1">
      <alignment vertical="center"/>
      <protection hidden="1"/>
    </xf>
    <xf numFmtId="0" fontId="10" fillId="2" borderId="0" xfId="0" applyFont="1" applyFill="1" applyBorder="1" applyProtection="1">
      <alignment vertical="center"/>
      <protection hidden="1"/>
    </xf>
    <xf numFmtId="0" fontId="11" fillId="2" borderId="0" xfId="0" applyFont="1" applyFill="1" applyProtection="1">
      <alignment vertical="center"/>
      <protection hidden="1"/>
    </xf>
    <xf numFmtId="178" fontId="2" fillId="2" borderId="0" xfId="0" applyNumberFormat="1" applyFont="1" applyFill="1" applyBorder="1" applyAlignment="1" applyProtection="1">
      <alignment horizontal="center" vertical="center"/>
      <protection hidden="1"/>
    </xf>
    <xf numFmtId="0" fontId="13" fillId="2" borderId="16" xfId="0" applyFont="1" applyFill="1" applyBorder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177" fontId="10" fillId="2" borderId="17" xfId="0" applyNumberFormat="1" applyFont="1" applyFill="1" applyBorder="1" applyAlignment="1" applyProtection="1">
      <alignment horizontal="left" vertical="center" indent="2"/>
      <protection hidden="1"/>
    </xf>
    <xf numFmtId="177" fontId="15" fillId="2" borderId="0" xfId="0" applyNumberFormat="1" applyFont="1" applyFill="1" applyBorder="1" applyAlignment="1" applyProtection="1">
      <alignment horizontal="right" vertical="center" indent="2"/>
      <protection hidden="1"/>
    </xf>
    <xf numFmtId="0" fontId="13" fillId="2" borderId="0" xfId="0" applyFont="1" applyFill="1" applyBorder="1" applyProtection="1">
      <alignment vertical="center"/>
      <protection hidden="1"/>
    </xf>
    <xf numFmtId="0" fontId="14" fillId="2" borderId="1" xfId="0" applyFont="1" applyFill="1" applyBorder="1" applyAlignment="1" applyProtection="1">
      <alignment horizontal="left" vertical="center" indent="1"/>
      <protection hidden="1"/>
    </xf>
    <xf numFmtId="49" fontId="13" fillId="2" borderId="0" xfId="0" applyNumberFormat="1" applyFont="1" applyFill="1" applyBorder="1" applyProtection="1">
      <alignment vertical="center"/>
      <protection hidden="1"/>
    </xf>
    <xf numFmtId="49" fontId="13" fillId="2" borderId="0" xfId="0" applyNumberFormat="1" applyFont="1" applyFill="1" applyProtection="1">
      <alignment vertical="center"/>
      <protection hidden="1"/>
    </xf>
    <xf numFmtId="0" fontId="13" fillId="2" borderId="0" xfId="0" applyFont="1" applyFill="1" applyProtection="1">
      <alignment vertical="center"/>
      <protection hidden="1"/>
    </xf>
    <xf numFmtId="0" fontId="14" fillId="2" borderId="2" xfId="0" applyFont="1" applyFill="1" applyBorder="1" applyAlignment="1" applyProtection="1">
      <alignment horizontal="left" vertical="center" indent="1"/>
      <protection hidden="1"/>
    </xf>
    <xf numFmtId="177" fontId="10" fillId="2" borderId="18" xfId="0" applyNumberFormat="1" applyFont="1" applyFill="1" applyBorder="1" applyAlignment="1" applyProtection="1">
      <alignment horizontal="left" vertical="center" indent="2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16" fillId="0" borderId="0" xfId="0" applyFont="1" applyProtection="1">
      <alignment vertical="center"/>
      <protection hidden="1"/>
    </xf>
    <xf numFmtId="177" fontId="18" fillId="2" borderId="13" xfId="0" applyNumberFormat="1" applyFont="1" applyFill="1" applyBorder="1" applyAlignment="1" applyProtection="1">
      <alignment horizontal="left" vertical="center" indent="2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1" fillId="2" borderId="0" xfId="0" applyFont="1" applyFill="1" applyBorder="1" applyProtection="1">
      <alignment vertical="center"/>
      <protection hidden="1"/>
    </xf>
    <xf numFmtId="0" fontId="21" fillId="2" borderId="0" xfId="0" applyFont="1" applyFill="1" applyProtection="1">
      <alignment vertical="center"/>
      <protection hidden="1"/>
    </xf>
    <xf numFmtId="0" fontId="8" fillId="6" borderId="38" xfId="0" applyFont="1" applyFill="1" applyBorder="1" applyAlignment="1" applyProtection="1">
      <alignment horizontal="center" vertical="center"/>
      <protection hidden="1"/>
    </xf>
    <xf numFmtId="0" fontId="22" fillId="6" borderId="36" xfId="0" applyFont="1" applyFill="1" applyBorder="1" applyAlignment="1" applyProtection="1">
      <alignment horizontal="left" vertical="center" indent="1"/>
      <protection hidden="1"/>
    </xf>
    <xf numFmtId="0" fontId="22" fillId="6" borderId="33" xfId="0" applyFont="1" applyFill="1" applyBorder="1" applyAlignment="1" applyProtection="1">
      <alignment horizontal="left" vertical="center" indent="1"/>
      <protection hidden="1"/>
    </xf>
    <xf numFmtId="0" fontId="22" fillId="6" borderId="37" xfId="0" applyFont="1" applyFill="1" applyBorder="1" applyAlignment="1" applyProtection="1">
      <alignment horizontal="left" vertical="center" indent="1"/>
      <protection hidden="1"/>
    </xf>
    <xf numFmtId="0" fontId="4" fillId="2" borderId="0" xfId="0" applyFont="1" applyFill="1" applyBorder="1" applyAlignment="1" applyProtection="1">
      <alignment horizontal="left" vertical="center" indent="1"/>
      <protection hidden="1"/>
    </xf>
    <xf numFmtId="0" fontId="22" fillId="6" borderId="34" xfId="0" applyFont="1" applyFill="1" applyBorder="1" applyAlignment="1" applyProtection="1">
      <alignment horizontal="left" vertical="center" indent="1"/>
      <protection hidden="1"/>
    </xf>
    <xf numFmtId="177" fontId="17" fillId="9" borderId="39" xfId="0" applyNumberFormat="1" applyFont="1" applyFill="1" applyBorder="1" applyAlignment="1" applyProtection="1">
      <alignment horizontal="left" vertical="center" indent="1"/>
      <protection hidden="1"/>
    </xf>
    <xf numFmtId="177" fontId="17" fillId="9" borderId="40" xfId="0" applyNumberFormat="1" applyFont="1" applyFill="1" applyBorder="1" applyAlignment="1" applyProtection="1">
      <alignment horizontal="left" vertical="center" indent="1"/>
      <protection hidden="1"/>
    </xf>
    <xf numFmtId="177" fontId="17" fillId="9" borderId="41" xfId="0" applyNumberFormat="1" applyFont="1" applyFill="1" applyBorder="1" applyAlignment="1" applyProtection="1">
      <alignment horizontal="left" vertical="center" indent="1"/>
      <protection hidden="1"/>
    </xf>
    <xf numFmtId="177" fontId="17" fillId="2" borderId="12" xfId="0" applyNumberFormat="1" applyFont="1" applyFill="1" applyBorder="1" applyAlignment="1" applyProtection="1">
      <alignment horizontal="center" vertical="center"/>
      <protection hidden="1"/>
    </xf>
    <xf numFmtId="0" fontId="17" fillId="2" borderId="10" xfId="0" applyFont="1" applyFill="1" applyBorder="1" applyAlignment="1" applyProtection="1">
      <alignment horizontal="center" vertical="center"/>
      <protection hidden="1"/>
    </xf>
    <xf numFmtId="177" fontId="5" fillId="2" borderId="13" xfId="0" applyNumberFormat="1" applyFont="1" applyFill="1" applyBorder="1" applyAlignment="1" applyProtection="1">
      <alignment horizontal="center" vertical="center"/>
      <protection hidden="1"/>
    </xf>
    <xf numFmtId="177" fontId="2" fillId="2" borderId="22" xfId="0" applyNumberFormat="1" applyFont="1" applyFill="1" applyBorder="1" applyAlignment="1" applyProtection="1">
      <alignment horizontal="center" vertical="center"/>
      <protection hidden="1"/>
    </xf>
    <xf numFmtId="177" fontId="2" fillId="2" borderId="17" xfId="0" applyNumberFormat="1" applyFont="1" applyFill="1" applyBorder="1" applyAlignment="1" applyProtection="1">
      <alignment horizontal="center" vertical="center"/>
      <protection hidden="1"/>
    </xf>
    <xf numFmtId="177" fontId="2" fillId="2" borderId="23" xfId="0" applyNumberFormat="1" applyFont="1" applyFill="1" applyBorder="1" applyAlignment="1" applyProtection="1">
      <alignment horizontal="center" vertical="center"/>
      <protection hidden="1"/>
    </xf>
    <xf numFmtId="177" fontId="2" fillId="2" borderId="18" xfId="0" applyNumberFormat="1" applyFont="1" applyFill="1" applyBorder="1" applyAlignment="1" applyProtection="1">
      <alignment horizontal="center" vertical="center"/>
      <protection hidden="1"/>
    </xf>
    <xf numFmtId="177" fontId="15" fillId="2" borderId="8" xfId="0" applyNumberFormat="1" applyFont="1" applyFill="1" applyBorder="1" applyAlignment="1" applyProtection="1">
      <alignment horizontal="right" vertical="center" indent="1"/>
      <protection hidden="1"/>
    </xf>
    <xf numFmtId="177" fontId="15" fillId="2" borderId="20" xfId="0" applyNumberFormat="1" applyFont="1" applyFill="1" applyBorder="1" applyAlignment="1" applyProtection="1">
      <alignment horizontal="right" vertical="center" indent="1"/>
      <protection hidden="1"/>
    </xf>
    <xf numFmtId="177" fontId="15" fillId="2" borderId="14" xfId="0" applyNumberFormat="1" applyFont="1" applyFill="1" applyBorder="1" applyAlignment="1" applyProtection="1">
      <alignment horizontal="right" vertical="center" indent="1"/>
      <protection hidden="1"/>
    </xf>
    <xf numFmtId="177" fontId="26" fillId="2" borderId="11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19" fillId="8" borderId="42" xfId="0" applyFont="1" applyFill="1" applyBorder="1" applyAlignment="1" applyProtection="1">
      <alignment horizontal="center" vertical="center"/>
      <protection hidden="1"/>
    </xf>
    <xf numFmtId="0" fontId="19" fillId="5" borderId="43" xfId="0" applyFont="1" applyFill="1" applyBorder="1" applyAlignment="1" applyProtection="1">
      <alignment horizontal="center" vertical="center"/>
      <protection hidden="1"/>
    </xf>
    <xf numFmtId="0" fontId="24" fillId="8" borderId="44" xfId="0" applyFont="1" applyFill="1" applyBorder="1" applyAlignment="1" applyProtection="1">
      <alignment horizontal="center" vertical="center"/>
      <protection hidden="1"/>
    </xf>
    <xf numFmtId="0" fontId="19" fillId="4" borderId="43" xfId="0" applyFont="1" applyFill="1" applyBorder="1" applyAlignment="1" applyProtection="1">
      <alignment horizontal="center" vertical="center"/>
      <protection hidden="1"/>
    </xf>
    <xf numFmtId="0" fontId="19" fillId="4" borderId="45" xfId="0" applyFont="1" applyFill="1" applyBorder="1" applyAlignment="1" applyProtection="1">
      <alignment horizontal="center" vertical="center"/>
      <protection hidden="1"/>
    </xf>
    <xf numFmtId="0" fontId="14" fillId="2" borderId="1" xfId="0" applyFont="1" applyFill="1" applyBorder="1" applyAlignment="1" applyProtection="1">
      <alignment horizontal="left" vertical="center" wrapText="1" indent="1"/>
      <protection hidden="1"/>
    </xf>
    <xf numFmtId="0" fontId="14" fillId="2" borderId="6" xfId="0" applyFont="1" applyFill="1" applyBorder="1" applyAlignment="1" applyProtection="1">
      <alignment horizontal="left" vertical="center" wrapText="1" indent="1"/>
      <protection hidden="1"/>
    </xf>
    <xf numFmtId="0" fontId="27" fillId="2" borderId="0" xfId="0" applyFont="1" applyFill="1" applyAlignment="1" applyProtection="1">
      <alignment vertical="center"/>
      <protection hidden="1"/>
    </xf>
    <xf numFmtId="177" fontId="15" fillId="2" borderId="53" xfId="0" applyNumberFormat="1" applyFont="1" applyFill="1" applyBorder="1" applyAlignment="1" applyProtection="1">
      <alignment horizontal="right" vertical="center" indent="1"/>
      <protection hidden="1"/>
    </xf>
    <xf numFmtId="177" fontId="15" fillId="2" borderId="54" xfId="0" applyNumberFormat="1" applyFont="1" applyFill="1" applyBorder="1" applyAlignment="1" applyProtection="1">
      <alignment horizontal="right" vertical="center" indent="1"/>
      <protection hidden="1"/>
    </xf>
    <xf numFmtId="177" fontId="5" fillId="2" borderId="22" xfId="0" applyNumberFormat="1" applyFont="1" applyFill="1" applyBorder="1" applyAlignment="1" applyProtection="1">
      <alignment horizontal="center" vertical="center"/>
      <protection hidden="1"/>
    </xf>
    <xf numFmtId="177" fontId="5" fillId="2" borderId="23" xfId="0" applyNumberFormat="1" applyFont="1" applyFill="1" applyBorder="1" applyAlignment="1" applyProtection="1">
      <alignment horizontal="center" vertical="center"/>
      <protection hidden="1"/>
    </xf>
    <xf numFmtId="177" fontId="5" fillId="2" borderId="11" xfId="0" applyNumberFormat="1" applyFont="1" applyFill="1" applyBorder="1" applyAlignment="1" applyProtection="1">
      <alignment horizontal="center" vertical="center"/>
      <protection hidden="1"/>
    </xf>
    <xf numFmtId="0" fontId="19" fillId="2" borderId="49" xfId="0" applyFont="1" applyFill="1" applyBorder="1" applyAlignment="1" applyProtection="1">
      <alignment horizontal="center" vertical="center"/>
      <protection hidden="1"/>
    </xf>
    <xf numFmtId="0" fontId="19" fillId="2" borderId="16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vertical="center"/>
      <protection hidden="1"/>
    </xf>
    <xf numFmtId="0" fontId="19" fillId="2" borderId="23" xfId="0" applyFont="1" applyFill="1" applyBorder="1" applyAlignment="1" applyProtection="1">
      <alignment horizontal="center" vertical="center"/>
      <protection hidden="1"/>
    </xf>
    <xf numFmtId="177" fontId="17" fillId="2" borderId="7" xfId="0" applyNumberFormat="1" applyFont="1" applyFill="1" applyBorder="1" applyAlignment="1" applyProtection="1">
      <alignment horizontal="left" vertical="center" indent="1"/>
      <protection hidden="1"/>
    </xf>
    <xf numFmtId="177" fontId="17" fillId="2" borderId="15" xfId="0" applyNumberFormat="1" applyFont="1" applyFill="1" applyBorder="1" applyAlignment="1" applyProtection="1">
      <alignment horizontal="left" vertical="center" indent="1"/>
      <protection hidden="1"/>
    </xf>
    <xf numFmtId="0" fontId="19" fillId="8" borderId="47" xfId="0" applyFont="1" applyFill="1" applyBorder="1" applyAlignment="1" applyProtection="1">
      <alignment horizontal="center" vertical="center"/>
      <protection hidden="1"/>
    </xf>
    <xf numFmtId="0" fontId="24" fillId="10" borderId="55" xfId="0" applyFont="1" applyFill="1" applyBorder="1" applyAlignment="1" applyProtection="1">
      <alignment horizontal="center" vertical="center"/>
      <protection hidden="1"/>
    </xf>
    <xf numFmtId="0" fontId="24" fillId="10" borderId="43" xfId="0" applyFont="1" applyFill="1" applyBorder="1" applyAlignment="1" applyProtection="1">
      <alignment horizontal="center" vertical="center"/>
      <protection hidden="1"/>
    </xf>
    <xf numFmtId="0" fontId="2" fillId="11" borderId="5" xfId="0" applyFont="1" applyFill="1" applyBorder="1" applyAlignment="1" applyProtection="1">
      <alignment horizontal="center" vertical="center"/>
      <protection hidden="1"/>
    </xf>
    <xf numFmtId="0" fontId="2" fillId="11" borderId="3" xfId="0" applyFont="1" applyFill="1" applyBorder="1" applyAlignment="1" applyProtection="1">
      <alignment horizontal="center" vertical="center"/>
      <protection hidden="1"/>
    </xf>
    <xf numFmtId="0" fontId="2" fillId="11" borderId="4" xfId="0" applyFont="1" applyFill="1" applyBorder="1" applyAlignment="1" applyProtection="1">
      <alignment horizontal="center" vertical="center"/>
      <protection hidden="1"/>
    </xf>
    <xf numFmtId="0" fontId="23" fillId="7" borderId="47" xfId="0" applyFont="1" applyFill="1" applyBorder="1" applyAlignment="1" applyProtection="1">
      <alignment horizontal="center" vertical="center"/>
      <protection hidden="1"/>
    </xf>
    <xf numFmtId="0" fontId="29" fillId="12" borderId="46" xfId="0" applyFont="1" applyFill="1" applyBorder="1" applyAlignment="1" applyProtection="1">
      <alignment horizontal="center" vertical="center"/>
      <protection hidden="1"/>
    </xf>
    <xf numFmtId="0" fontId="3" fillId="12" borderId="35" xfId="0" applyFont="1" applyFill="1" applyBorder="1" applyAlignment="1" applyProtection="1">
      <alignment horizontal="center" vertical="center"/>
      <protection hidden="1"/>
    </xf>
    <xf numFmtId="0" fontId="19" fillId="12" borderId="27" xfId="0" applyFont="1" applyFill="1" applyBorder="1" applyAlignment="1" applyProtection="1">
      <alignment horizontal="center" vertical="center"/>
      <protection hidden="1"/>
    </xf>
    <xf numFmtId="0" fontId="23" fillId="12" borderId="19" xfId="0" applyFont="1" applyFill="1" applyBorder="1" applyAlignment="1" applyProtection="1">
      <alignment horizontal="center" vertical="center"/>
      <protection hidden="1"/>
    </xf>
    <xf numFmtId="0" fontId="19" fillId="12" borderId="9" xfId="0" applyFont="1" applyFill="1" applyBorder="1" applyAlignment="1" applyProtection="1">
      <alignment horizontal="center" vertical="center"/>
      <protection hidden="1"/>
    </xf>
    <xf numFmtId="0" fontId="19" fillId="12" borderId="58" xfId="0" applyFont="1" applyFill="1" applyBorder="1" applyAlignment="1" applyProtection="1">
      <alignment horizontal="center" vertical="center"/>
      <protection hidden="1"/>
    </xf>
    <xf numFmtId="177" fontId="26" fillId="2" borderId="57" xfId="0" applyNumberFormat="1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Protection="1">
      <alignment vertical="center"/>
      <protection locked="0" hidden="1"/>
    </xf>
    <xf numFmtId="0" fontId="28" fillId="2" borderId="0" xfId="0" applyFont="1" applyFill="1" applyBorder="1" applyProtection="1">
      <alignment vertical="center"/>
      <protection hidden="1"/>
    </xf>
    <xf numFmtId="0" fontId="28" fillId="2" borderId="0" xfId="0" applyFont="1" applyFill="1" applyProtection="1">
      <alignment vertical="center"/>
      <protection hidden="1"/>
    </xf>
    <xf numFmtId="176" fontId="28" fillId="2" borderId="0" xfId="0" applyNumberFormat="1" applyFont="1" applyFill="1" applyProtection="1">
      <alignment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0" fontId="6" fillId="13" borderId="36" xfId="0" applyFont="1" applyFill="1" applyBorder="1" applyAlignment="1" applyProtection="1">
      <alignment horizontal="center" vertical="center"/>
      <protection locked="0" hidden="1"/>
    </xf>
    <xf numFmtId="0" fontId="7" fillId="13" borderId="33" xfId="0" applyFont="1" applyFill="1" applyBorder="1" applyAlignment="1" applyProtection="1">
      <alignment horizontal="left" vertical="center" indent="1"/>
      <protection locked="0" hidden="1"/>
    </xf>
    <xf numFmtId="0" fontId="7" fillId="13" borderId="34" xfId="0" applyFont="1" applyFill="1" applyBorder="1" applyAlignment="1" applyProtection="1">
      <alignment horizontal="left" vertical="center" indent="1"/>
      <protection locked="0" hidden="1"/>
    </xf>
    <xf numFmtId="177" fontId="26" fillId="13" borderId="48" xfId="0" applyNumberFormat="1" applyFont="1" applyFill="1" applyBorder="1" applyAlignment="1" applyProtection="1">
      <alignment horizontal="center" vertical="center"/>
      <protection hidden="1"/>
    </xf>
    <xf numFmtId="177" fontId="26" fillId="13" borderId="24" xfId="0" applyNumberFormat="1" applyFont="1" applyFill="1" applyBorder="1" applyAlignment="1" applyProtection="1">
      <alignment horizontal="center" vertical="center"/>
      <protection hidden="1"/>
    </xf>
    <xf numFmtId="177" fontId="26" fillId="13" borderId="25" xfId="0" applyNumberFormat="1" applyFont="1" applyFill="1" applyBorder="1" applyAlignment="1" applyProtection="1">
      <alignment horizontal="center" vertical="center"/>
      <protection hidden="1"/>
    </xf>
    <xf numFmtId="0" fontId="5" fillId="13" borderId="26" xfId="0" applyFont="1" applyFill="1" applyBorder="1" applyAlignment="1" applyProtection="1">
      <alignment horizontal="center" vertical="center"/>
      <protection locked="0" hidden="1"/>
    </xf>
    <xf numFmtId="0" fontId="5" fillId="13" borderId="21" xfId="0" applyFont="1" applyFill="1" applyBorder="1" applyAlignment="1" applyProtection="1">
      <alignment horizontal="center" vertical="center"/>
      <protection locked="0" hidden="1"/>
    </xf>
    <xf numFmtId="0" fontId="5" fillId="13" borderId="28" xfId="0" applyFont="1" applyFill="1" applyBorder="1" applyAlignment="1" applyProtection="1">
      <alignment horizontal="center" vertical="center"/>
      <protection locked="0" hidden="1"/>
    </xf>
    <xf numFmtId="177" fontId="25" fillId="2" borderId="39" xfId="0" applyNumberFormat="1" applyFont="1" applyFill="1" applyBorder="1" applyAlignment="1" applyProtection="1">
      <alignment horizontal="left" vertical="center" indent="1"/>
      <protection hidden="1"/>
    </xf>
    <xf numFmtId="177" fontId="25" fillId="2" borderId="0" xfId="0" applyNumberFormat="1" applyFont="1" applyFill="1" applyBorder="1" applyAlignment="1" applyProtection="1">
      <alignment horizontal="left" vertical="center" indent="1"/>
      <protection hidden="1"/>
    </xf>
    <xf numFmtId="0" fontId="14" fillId="2" borderId="59" xfId="0" applyFont="1" applyFill="1" applyBorder="1" applyAlignment="1" applyProtection="1">
      <alignment horizontal="left" vertical="center" wrapText="1" indent="1"/>
      <protection hidden="1"/>
    </xf>
    <xf numFmtId="0" fontId="17" fillId="2" borderId="46" xfId="0" applyFont="1" applyFill="1" applyBorder="1" applyAlignment="1" applyProtection="1">
      <alignment horizontal="center" vertical="center"/>
      <protection hidden="1"/>
    </xf>
    <xf numFmtId="177" fontId="25" fillId="2" borderId="12" xfId="0" applyNumberFormat="1" applyFont="1" applyFill="1" applyBorder="1" applyAlignment="1" applyProtection="1">
      <alignment horizontal="center" vertical="center"/>
      <protection hidden="1"/>
    </xf>
    <xf numFmtId="0" fontId="5" fillId="11" borderId="32" xfId="0" applyFont="1" applyFill="1" applyBorder="1" applyAlignment="1" applyProtection="1">
      <alignment horizontal="center" vertical="center"/>
      <protection hidden="1"/>
    </xf>
    <xf numFmtId="0" fontId="5" fillId="3" borderId="32" xfId="0" applyFont="1" applyFill="1" applyBorder="1" applyAlignment="1" applyProtection="1">
      <alignment horizontal="center" vertical="center"/>
      <protection hidden="1"/>
    </xf>
    <xf numFmtId="177" fontId="26" fillId="13" borderId="48" xfId="0" applyNumberFormat="1" applyFont="1" applyFill="1" applyBorder="1" applyAlignment="1" applyProtection="1">
      <alignment horizontal="center" vertical="center"/>
      <protection locked="0" hidden="1"/>
    </xf>
    <xf numFmtId="177" fontId="26" fillId="13" borderId="24" xfId="0" applyNumberFormat="1" applyFont="1" applyFill="1" applyBorder="1" applyAlignment="1" applyProtection="1">
      <alignment horizontal="center" vertical="center"/>
      <protection locked="0" hidden="1"/>
    </xf>
    <xf numFmtId="177" fontId="26" fillId="13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13" borderId="28" xfId="0" applyFont="1" applyFill="1" applyBorder="1" applyAlignment="1" applyProtection="1">
      <alignment horizontal="center" vertical="center"/>
      <protection hidden="1"/>
    </xf>
    <xf numFmtId="0" fontId="5" fillId="13" borderId="21" xfId="0" applyFont="1" applyFill="1" applyBorder="1" applyAlignment="1" applyProtection="1">
      <alignment horizontal="center" vertical="center"/>
      <protection hidden="1"/>
    </xf>
    <xf numFmtId="0" fontId="5" fillId="13" borderId="26" xfId="0" applyFont="1" applyFill="1" applyBorder="1" applyAlignment="1" applyProtection="1">
      <alignment horizontal="center" vertical="center"/>
      <protection hidden="1"/>
    </xf>
    <xf numFmtId="0" fontId="5" fillId="14" borderId="28" xfId="0" applyFont="1" applyFill="1" applyBorder="1" applyAlignment="1" applyProtection="1">
      <alignment horizontal="center" vertical="center"/>
      <protection locked="0" hidden="1"/>
    </xf>
    <xf numFmtId="0" fontId="5" fillId="14" borderId="21" xfId="0" applyFont="1" applyFill="1" applyBorder="1" applyAlignment="1" applyProtection="1">
      <alignment horizontal="center" vertical="center"/>
      <protection locked="0" hidden="1"/>
    </xf>
    <xf numFmtId="0" fontId="5" fillId="14" borderId="26" xfId="0" applyFont="1" applyFill="1" applyBorder="1" applyAlignment="1" applyProtection="1">
      <alignment horizontal="center" vertical="center"/>
      <protection locked="0" hidden="1"/>
    </xf>
    <xf numFmtId="0" fontId="9" fillId="2" borderId="0" xfId="0" applyFont="1" applyFill="1" applyAlignment="1" applyProtection="1">
      <alignment horizontal="center" vertical="center"/>
      <protection hidden="1"/>
    </xf>
    <xf numFmtId="179" fontId="20" fillId="13" borderId="50" xfId="0" applyNumberFormat="1" applyFont="1" applyFill="1" applyBorder="1" applyAlignment="1" applyProtection="1">
      <alignment horizontal="center" vertical="center"/>
      <protection hidden="1"/>
    </xf>
    <xf numFmtId="179" fontId="18" fillId="13" borderId="51" xfId="0" applyNumberFormat="1" applyFont="1" applyFill="1" applyBorder="1" applyAlignment="1" applyProtection="1">
      <alignment horizontal="center" vertical="center"/>
      <protection hidden="1"/>
    </xf>
    <xf numFmtId="179" fontId="18" fillId="13" borderId="52" xfId="0" applyNumberFormat="1" applyFont="1" applyFill="1" applyBorder="1" applyAlignment="1" applyProtection="1">
      <alignment horizontal="center" vertical="center"/>
      <protection hidden="1"/>
    </xf>
    <xf numFmtId="178" fontId="19" fillId="2" borderId="0" xfId="0" applyNumberFormat="1" applyFont="1" applyFill="1" applyBorder="1" applyAlignment="1" applyProtection="1">
      <alignment horizontal="center" vertical="center"/>
      <protection hidden="1"/>
    </xf>
    <xf numFmtId="0" fontId="29" fillId="12" borderId="29" xfId="0" applyFont="1" applyFill="1" applyBorder="1" applyAlignment="1" applyProtection="1">
      <alignment horizontal="center" vertical="center"/>
      <protection hidden="1"/>
    </xf>
    <xf numFmtId="0" fontId="29" fillId="12" borderId="30" xfId="0" applyFont="1" applyFill="1" applyBorder="1" applyAlignment="1" applyProtection="1">
      <alignment horizontal="center" vertical="center"/>
      <protection hidden="1"/>
    </xf>
    <xf numFmtId="0" fontId="29" fillId="12" borderId="31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30" fillId="13" borderId="50" xfId="0" applyFont="1" applyFill="1" applyBorder="1" applyAlignment="1" applyProtection="1">
      <alignment horizontal="center" vertical="center"/>
      <protection hidden="1"/>
    </xf>
    <xf numFmtId="0" fontId="30" fillId="13" borderId="51" xfId="0" applyFont="1" applyFill="1" applyBorder="1" applyAlignment="1" applyProtection="1">
      <alignment horizontal="center" vertical="center"/>
      <protection hidden="1"/>
    </xf>
    <xf numFmtId="0" fontId="30" fillId="13" borderId="52" xfId="0" applyFont="1" applyFill="1" applyBorder="1" applyAlignment="1" applyProtection="1">
      <alignment horizontal="center" vertical="center"/>
      <protection hidden="1"/>
    </xf>
    <xf numFmtId="0" fontId="5" fillId="2" borderId="56" xfId="0" applyFont="1" applyFill="1" applyBorder="1" applyAlignment="1" applyProtection="1">
      <alignment horizontal="center" vertical="center"/>
      <protection hidden="1"/>
    </xf>
    <xf numFmtId="0" fontId="31" fillId="14" borderId="62" xfId="0" applyFont="1" applyFill="1" applyBorder="1" applyAlignment="1" applyProtection="1">
      <alignment horizontal="left" vertical="top" wrapText="1"/>
      <protection locked="0" hidden="1"/>
    </xf>
    <xf numFmtId="0" fontId="31" fillId="14" borderId="24" xfId="0" applyFont="1" applyFill="1" applyBorder="1" applyAlignment="1" applyProtection="1">
      <alignment horizontal="left" vertical="top" wrapText="1"/>
      <protection locked="0" hidden="1"/>
    </xf>
    <xf numFmtId="179" fontId="20" fillId="14" borderId="50" xfId="0" applyNumberFormat="1" applyFont="1" applyFill="1" applyBorder="1" applyAlignment="1" applyProtection="1">
      <alignment horizontal="center" vertical="center"/>
      <protection locked="0" hidden="1"/>
    </xf>
    <xf numFmtId="179" fontId="18" fillId="14" borderId="51" xfId="0" applyNumberFormat="1" applyFont="1" applyFill="1" applyBorder="1" applyAlignment="1" applyProtection="1">
      <alignment horizontal="center" vertical="center"/>
      <protection locked="0" hidden="1"/>
    </xf>
    <xf numFmtId="179" fontId="18" fillId="14" borderId="52" xfId="0" applyNumberFormat="1" applyFont="1" applyFill="1" applyBorder="1" applyAlignment="1" applyProtection="1">
      <alignment horizontal="center" vertical="center"/>
      <protection locked="0" hidden="1"/>
    </xf>
    <xf numFmtId="0" fontId="31" fillId="14" borderId="60" xfId="0" applyFont="1" applyFill="1" applyBorder="1" applyAlignment="1" applyProtection="1">
      <alignment vertical="top" wrapText="1"/>
      <protection locked="0" hidden="1"/>
    </xf>
    <xf numFmtId="0" fontId="0" fillId="14" borderId="24" xfId="0" applyFill="1" applyBorder="1">
      <alignment vertical="center"/>
    </xf>
    <xf numFmtId="0" fontId="0" fillId="14" borderId="61" xfId="0" applyFill="1" applyBorder="1" applyAlignment="1">
      <alignment horizontal="left" vertical="top"/>
    </xf>
    <xf numFmtId="0" fontId="30" fillId="14" borderId="50" xfId="0" applyFont="1" applyFill="1" applyBorder="1" applyAlignment="1" applyProtection="1">
      <alignment horizontal="center" vertical="center"/>
      <protection locked="0" hidden="1"/>
    </xf>
    <xf numFmtId="0" fontId="30" fillId="14" borderId="51" xfId="0" applyFont="1" applyFill="1" applyBorder="1" applyAlignment="1" applyProtection="1">
      <alignment horizontal="center" vertical="center"/>
      <protection locked="0" hidden="1"/>
    </xf>
    <xf numFmtId="0" fontId="30" fillId="14" borderId="52" xfId="0" applyFont="1" applyFill="1" applyBorder="1" applyAlignment="1" applyProtection="1">
      <alignment horizontal="center" vertical="center"/>
      <protection locked="0" hidden="1"/>
    </xf>
    <xf numFmtId="179" fontId="20" fillId="13" borderId="50" xfId="0" applyNumberFormat="1" applyFont="1" applyFill="1" applyBorder="1" applyAlignment="1" applyProtection="1">
      <alignment horizontal="center" vertical="center"/>
      <protection locked="0" hidden="1"/>
    </xf>
    <xf numFmtId="179" fontId="18" fillId="13" borderId="51" xfId="0" applyNumberFormat="1" applyFont="1" applyFill="1" applyBorder="1" applyAlignment="1" applyProtection="1">
      <alignment horizontal="center" vertical="center"/>
      <protection locked="0" hidden="1"/>
    </xf>
    <xf numFmtId="179" fontId="18" fillId="13" borderId="52" xfId="0" applyNumberFormat="1" applyFont="1" applyFill="1" applyBorder="1" applyAlignment="1" applyProtection="1">
      <alignment horizontal="center" vertical="center"/>
      <protection locked="0" hidden="1"/>
    </xf>
    <xf numFmtId="0" fontId="30" fillId="13" borderId="50" xfId="0" applyFont="1" applyFill="1" applyBorder="1" applyAlignment="1" applyProtection="1">
      <alignment horizontal="center" vertical="center"/>
      <protection locked="0" hidden="1"/>
    </xf>
    <xf numFmtId="0" fontId="30" fillId="13" borderId="51" xfId="0" applyFont="1" applyFill="1" applyBorder="1" applyAlignment="1" applyProtection="1">
      <alignment horizontal="center" vertical="center"/>
      <protection locked="0" hidden="1"/>
    </xf>
    <xf numFmtId="0" fontId="30" fillId="13" borderId="52" xfId="0" applyFont="1" applyFill="1" applyBorder="1" applyAlignment="1" applyProtection="1">
      <alignment horizontal="center" vertical="center"/>
      <protection locked="0" hidden="1"/>
    </xf>
  </cellXfs>
  <cellStyles count="1">
    <cellStyle name="標準" xfId="0" builtinId="0"/>
  </cellStyles>
  <dxfs count="1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068017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68017"/>
      </font>
    </dxf>
    <dxf>
      <font>
        <color rgb="FFFF0000"/>
      </font>
    </dxf>
    <dxf>
      <font>
        <color rgb="FF068017"/>
      </font>
    </dxf>
  </dxfs>
  <tableStyles count="0" defaultTableStyle="TableStyleMedium9" defaultPivotStyle="PivotStyleLight16"/>
  <colors>
    <mruColors>
      <color rgb="FFF2F2F2"/>
      <color rgb="FFFBFBFB"/>
      <color rgb="FFF5FFEB"/>
      <color rgb="FF068017"/>
      <color rgb="FFFFFFEB"/>
      <color rgb="FFFFFFE1"/>
      <color rgb="FFFFFFB7"/>
      <color rgb="FFFFFFD1"/>
      <color rgb="FFFFFF97"/>
      <color rgb="FFFFE5E7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7</xdr:row>
      <xdr:rowOff>295275</xdr:rowOff>
    </xdr:from>
    <xdr:to>
      <xdr:col>9</xdr:col>
      <xdr:colOff>552450</xdr:colOff>
      <xdr:row>11</xdr:row>
      <xdr:rowOff>247650</xdr:rowOff>
    </xdr:to>
    <xdr:sp macro="" textlink="">
      <xdr:nvSpPr>
        <xdr:cNvPr id="2" name="角丸四角形 1"/>
        <xdr:cNvSpPr/>
      </xdr:nvSpPr>
      <xdr:spPr>
        <a:xfrm>
          <a:off x="4086225" y="2886075"/>
          <a:ext cx="2609850" cy="1247775"/>
        </a:xfrm>
        <a:prstGeom prst="roundRect">
          <a:avLst/>
        </a:prstGeom>
        <a:solidFill>
          <a:srgbClr val="FF0000">
            <a:alpha val="10000"/>
          </a:srgbClr>
        </a:solidFill>
        <a:ln>
          <a:solidFill>
            <a:srgbClr val="FF0000"/>
          </a:solidFill>
        </a:ln>
        <a:effectLst>
          <a:outerShdw blurRad="50800" dist="50800" dir="5400000" algn="ctr" rotWithShape="0">
            <a:srgbClr val="000000">
              <a:alpha val="86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5400">
              <a:solidFill>
                <a:srgbClr val="FF0000"/>
              </a:solidFill>
              <a:latin typeface="HGP明朝E" pitchFamily="18" charset="-128"/>
              <a:ea typeface="HGP明朝E" pitchFamily="18" charset="-128"/>
            </a:rPr>
            <a:t>見本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B1:Y25"/>
  <sheetViews>
    <sheetView tabSelected="1" workbookViewId="0"/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12">
        <v>41204</v>
      </c>
      <c r="L2" s="113"/>
      <c r="M2" s="114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25" t="s">
        <v>27</v>
      </c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26" t="s">
        <v>53</v>
      </c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>
        <f>IF(M5="","",M5)</f>
        <v>1.0300925925925926E-3</v>
      </c>
      <c r="G5" s="41" t="str">
        <f t="shared" ref="G5:G16" si="0">IF(M5="","",TEXT(ABS(N5-E5),IF(E5&gt;N5,"-mm:ss","mm:ss")))</f>
        <v>-00:01</v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89">
        <v>1.0300925925925926E-3</v>
      </c>
      <c r="N5" s="37">
        <f>IF(M5="","",M5)</f>
        <v>1.0300925925925926E-3</v>
      </c>
      <c r="O5" s="38">
        <f>N5-E5</f>
        <v>-1.1574074074074004E-5</v>
      </c>
      <c r="P5" s="41" t="str">
        <f t="shared" ref="P5:P16" si="1">IF(M5="","",TEXT(ABS(N5-E5),IF(E5&gt;N5,"-mm:ss","mm:ss")))</f>
        <v>-00:01</v>
      </c>
      <c r="Q5" s="8"/>
      <c r="R5" s="27" t="s">
        <v>54</v>
      </c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>
        <f>IF(M6="","",M6-M5)</f>
        <v>4.479166666666666E-3</v>
      </c>
      <c r="G6" s="41" t="str">
        <f t="shared" si="0"/>
        <v>01:57</v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90">
        <v>5.5092592592592589E-3</v>
      </c>
      <c r="N6" s="37">
        <f>IF(M6="","",M6-M5)</f>
        <v>4.479166666666666E-3</v>
      </c>
      <c r="O6" s="38">
        <f t="shared" ref="O6:O16" si="2">IF(M6="","",N6-E6)</f>
        <v>1.3541666666666663E-3</v>
      </c>
      <c r="P6" s="41" t="str">
        <f t="shared" si="1"/>
        <v>01:57</v>
      </c>
      <c r="Q6" s="8"/>
      <c r="R6" s="28" t="s">
        <v>55</v>
      </c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>
        <f t="shared" ref="F7:F16" si="3">IF(M7="","",M7-M6)</f>
        <v>2.9861111111111113E-3</v>
      </c>
      <c r="G7" s="41" t="str">
        <f t="shared" si="0"/>
        <v>-00:42</v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90">
        <v>8.4953703703703701E-3</v>
      </c>
      <c r="N7" s="37">
        <f t="shared" ref="N7:N16" si="4">IF(M7="","",M7-M6)</f>
        <v>2.9861111111111113E-3</v>
      </c>
      <c r="O7" s="38">
        <f t="shared" si="2"/>
        <v>-4.8611111111111077E-4</v>
      </c>
      <c r="P7" s="41" t="str">
        <f t="shared" si="1"/>
        <v>-00:42</v>
      </c>
      <c r="Q7" s="8"/>
      <c r="R7" s="26" t="s">
        <v>28</v>
      </c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>
        <f t="shared" si="3"/>
        <v>2.1527777777777795E-3</v>
      </c>
      <c r="G8" s="41" t="str">
        <f t="shared" si="0"/>
        <v>01:36</v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90">
        <v>1.064814814814815E-2</v>
      </c>
      <c r="N8" s="37">
        <f t="shared" si="4"/>
        <v>2.1527777777777795E-3</v>
      </c>
      <c r="O8" s="38">
        <f t="shared" si="2"/>
        <v>1.1111111111111128E-3</v>
      </c>
      <c r="P8" s="41" t="str">
        <f t="shared" si="1"/>
        <v>01:36</v>
      </c>
      <c r="Q8" s="8"/>
      <c r="R8" s="27" t="s">
        <v>58</v>
      </c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>
        <f t="shared" si="3"/>
        <v>3.5300925925925916E-3</v>
      </c>
      <c r="G9" s="41" t="str">
        <f t="shared" si="0"/>
        <v>01:35</v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90">
        <v>1.4178240740740741E-2</v>
      </c>
      <c r="N9" s="37">
        <f t="shared" si="4"/>
        <v>3.5300925925925916E-3</v>
      </c>
      <c r="O9" s="38">
        <f t="shared" si="2"/>
        <v>1.099537037037036E-3</v>
      </c>
      <c r="P9" s="41" t="str">
        <f t="shared" si="1"/>
        <v>01:35</v>
      </c>
      <c r="Q9" s="8"/>
      <c r="R9" s="28" t="s">
        <v>59</v>
      </c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>
        <f t="shared" si="3"/>
        <v>2.2222222222222227E-3</v>
      </c>
      <c r="G10" s="41" t="str">
        <f t="shared" si="0"/>
        <v>01:42</v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90">
        <v>1.6400462962962964E-2</v>
      </c>
      <c r="N10" s="37">
        <f t="shared" si="4"/>
        <v>2.2222222222222227E-3</v>
      </c>
      <c r="O10" s="38">
        <f t="shared" si="2"/>
        <v>1.180555555555556E-3</v>
      </c>
      <c r="P10" s="41" t="str">
        <f t="shared" si="1"/>
        <v>01:42</v>
      </c>
      <c r="Q10" s="8"/>
      <c r="R10" s="26" t="s">
        <v>49</v>
      </c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>
        <f t="shared" si="3"/>
        <v>5.5555555555555566E-4</v>
      </c>
      <c r="G11" s="41" t="str">
        <f t="shared" si="0"/>
        <v>-00:42</v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90">
        <v>1.695601851851852E-2</v>
      </c>
      <c r="N11" s="37">
        <f t="shared" si="4"/>
        <v>5.5555555555555566E-4</v>
      </c>
      <c r="O11" s="38">
        <f t="shared" si="2"/>
        <v>-4.8611111111111099E-4</v>
      </c>
      <c r="P11" s="41" t="str">
        <f t="shared" si="1"/>
        <v>-00:42</v>
      </c>
      <c r="Q11" s="8"/>
      <c r="R11" s="28" t="s">
        <v>50</v>
      </c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>
        <f t="shared" si="3"/>
        <v>3.7847222222222206E-3</v>
      </c>
      <c r="G12" s="41" t="str">
        <f t="shared" si="0"/>
        <v>00:27</v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90">
        <v>2.074074074074074E-2</v>
      </c>
      <c r="N12" s="37">
        <f t="shared" si="4"/>
        <v>3.7847222222222206E-3</v>
      </c>
      <c r="O12" s="38">
        <f t="shared" si="2"/>
        <v>3.1249999999999854E-4</v>
      </c>
      <c r="P12" s="41" t="str">
        <f t="shared" si="1"/>
        <v>00:27</v>
      </c>
      <c r="Q12" s="8"/>
      <c r="R12" s="26" t="s">
        <v>51</v>
      </c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>
        <f t="shared" si="3"/>
        <v>1.9675925925925937E-3</v>
      </c>
      <c r="G13" s="41" t="str">
        <f t="shared" si="0"/>
        <v>01:20</v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90">
        <v>2.2708333333333334E-2</v>
      </c>
      <c r="N13" s="37">
        <f t="shared" si="4"/>
        <v>1.9675925925925937E-3</v>
      </c>
      <c r="O13" s="38">
        <f t="shared" si="2"/>
        <v>9.2592592592592705E-4</v>
      </c>
      <c r="P13" s="41" t="str">
        <f t="shared" si="1"/>
        <v>01:20</v>
      </c>
      <c r="Q13" s="8"/>
      <c r="R13" s="27" t="s">
        <v>57</v>
      </c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>
        <f t="shared" si="3"/>
        <v>2.3495370370370389E-3</v>
      </c>
      <c r="G14" s="41" t="str">
        <f t="shared" si="0"/>
        <v>01:53</v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90">
        <v>2.5057870370370373E-2</v>
      </c>
      <c r="N14" s="37">
        <f t="shared" si="4"/>
        <v>2.3495370370370389E-3</v>
      </c>
      <c r="O14" s="38">
        <f t="shared" si="2"/>
        <v>1.3078703703703722E-3</v>
      </c>
      <c r="P14" s="41" t="str">
        <f t="shared" si="1"/>
        <v>01:53</v>
      </c>
      <c r="Q14" s="8"/>
      <c r="R14" s="28" t="s">
        <v>29</v>
      </c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>
        <f t="shared" si="3"/>
        <v>2.8124999999999956E-3</v>
      </c>
      <c r="G15" s="41" t="str">
        <f t="shared" si="0"/>
        <v>-00:57</v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90">
        <v>2.7870370370370368E-2</v>
      </c>
      <c r="N15" s="37">
        <f t="shared" si="4"/>
        <v>2.8124999999999956E-3</v>
      </c>
      <c r="O15" s="38">
        <f t="shared" si="2"/>
        <v>-6.5972222222222647E-4</v>
      </c>
      <c r="P15" s="41" t="str">
        <f t="shared" si="1"/>
        <v>-00:57</v>
      </c>
      <c r="Q15" s="8"/>
      <c r="R15" s="26" t="s">
        <v>56</v>
      </c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>
        <f t="shared" si="3"/>
        <v>1.7824074074074096E-3</v>
      </c>
      <c r="G16" s="56" t="str">
        <f t="shared" si="0"/>
        <v>-00:26</v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91">
        <v>2.9652777777777778E-2</v>
      </c>
      <c r="N16" s="39">
        <f t="shared" si="4"/>
        <v>1.7824074074074096E-3</v>
      </c>
      <c r="O16" s="40">
        <f t="shared" si="2"/>
        <v>-3.0092592592592367E-4</v>
      </c>
      <c r="P16" s="42" t="str">
        <f t="shared" si="1"/>
        <v>-00:26</v>
      </c>
      <c r="Q16" s="8"/>
      <c r="R16" s="28" t="s">
        <v>30</v>
      </c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>
        <f>IF(F5="","",SUM(F5:F16))</f>
        <v>2.9652777777777778E-2</v>
      </c>
      <c r="G17" s="43">
        <f>IF(M12="","",SUM(O5:O16))</f>
        <v>5.3472222222222237E-3</v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>
        <f>IF(M5="","",SUM(N5:N16))</f>
        <v>2.9652777777777778E-2</v>
      </c>
      <c r="N17" s="44">
        <f>IF(N5="","",SUM(N5:N16))</f>
        <v>2.9652777777777778E-2</v>
      </c>
      <c r="O17" s="36"/>
      <c r="P17" s="43">
        <f>IF(M12="","",SUM(O5:O16))</f>
        <v>5.3472222222222237E-3</v>
      </c>
      <c r="Q17" s="8"/>
      <c r="R17" s="26" t="s">
        <v>60</v>
      </c>
    </row>
    <row r="18" spans="2:21" ht="25.5" customHeight="1">
      <c r="R18" s="28" t="s">
        <v>52</v>
      </c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26" t="s">
        <v>47</v>
      </c>
    </row>
    <row r="20" spans="2:21" ht="30" customHeight="1" thickTop="1" thickBot="1">
      <c r="B20" s="80"/>
      <c r="C20" s="105" t="s">
        <v>77</v>
      </c>
      <c r="D20" s="106" t="s">
        <v>85</v>
      </c>
      <c r="F20" s="107" t="s">
        <v>23</v>
      </c>
      <c r="I20" s="62"/>
      <c r="J20" s="121" t="s">
        <v>62</v>
      </c>
      <c r="K20" s="122"/>
      <c r="L20" s="122"/>
      <c r="M20" s="123"/>
      <c r="N20" s="124"/>
      <c r="O20" s="120"/>
      <c r="P20" s="120"/>
      <c r="Q20" s="16"/>
      <c r="R20" s="30" t="s">
        <v>48</v>
      </c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5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8">
    <mergeCell ref="J22:M22"/>
    <mergeCell ref="N22:P22"/>
    <mergeCell ref="K2:M2"/>
    <mergeCell ref="N2:P2"/>
    <mergeCell ref="J19:M19"/>
    <mergeCell ref="N19:P19"/>
    <mergeCell ref="J20:M20"/>
    <mergeCell ref="N20:P20"/>
  </mergeCells>
  <phoneticPr fontId="1"/>
  <conditionalFormatting sqref="N5">
    <cfRule type="expression" dxfId="173" priority="28">
      <formula>N5&lt;E5</formula>
    </cfRule>
    <cfRule type="expression" dxfId="172" priority="29">
      <formula>N5&gt;E5</formula>
    </cfRule>
  </conditionalFormatting>
  <conditionalFormatting sqref="N6:N17">
    <cfRule type="expression" dxfId="171" priority="26">
      <formula>N6&lt;E6</formula>
    </cfRule>
    <cfRule type="expression" dxfId="170" priority="27">
      <formula>N6&gt;E6</formula>
    </cfRule>
  </conditionalFormatting>
  <conditionalFormatting sqref="B20">
    <cfRule type="expression" dxfId="169" priority="25">
      <formula>B20="1kg"</formula>
    </cfRule>
  </conditionalFormatting>
  <conditionalFormatting sqref="D20">
    <cfRule type="expression" dxfId="168" priority="24">
      <formula>D20=T6</formula>
    </cfRule>
  </conditionalFormatting>
  <conditionalFormatting sqref="M5">
    <cfRule type="expression" dxfId="167" priority="21">
      <formula>M5=L5</formula>
    </cfRule>
    <cfRule type="expression" dxfId="166" priority="22">
      <formula>M5&gt;L5</formula>
    </cfRule>
    <cfRule type="expression" dxfId="165" priority="23">
      <formula>M5&lt;L5</formula>
    </cfRule>
  </conditionalFormatting>
  <conditionalFormatting sqref="M6:M17">
    <cfRule type="expression" dxfId="164" priority="18">
      <formula>M6=L6</formula>
    </cfRule>
    <cfRule type="expression" dxfId="163" priority="19">
      <formula>M6&gt;L6</formula>
    </cfRule>
    <cfRule type="expression" dxfId="162" priority="20">
      <formula>M6&lt;L6</formula>
    </cfRule>
  </conditionalFormatting>
  <conditionalFormatting sqref="F5">
    <cfRule type="expression" dxfId="161" priority="15">
      <formula>F5=E5</formula>
    </cfRule>
    <cfRule type="expression" dxfId="160" priority="16">
      <formula>F5&lt;E5</formula>
    </cfRule>
    <cfRule type="expression" dxfId="159" priority="17">
      <formula>F5&gt;E5</formula>
    </cfRule>
  </conditionalFormatting>
  <conditionalFormatting sqref="F6:F17">
    <cfRule type="expression" dxfId="158" priority="12">
      <formula>F6=E6</formula>
    </cfRule>
    <cfRule type="expression" dxfId="157" priority="13">
      <formula>F6&lt;E6</formula>
    </cfRule>
    <cfRule type="expression" dxfId="156" priority="14">
      <formula>F6&gt;E6</formula>
    </cfRule>
  </conditionalFormatting>
  <conditionalFormatting sqref="G5:H5">
    <cfRule type="expression" dxfId="155" priority="9">
      <formula>E5=F5</formula>
    </cfRule>
    <cfRule type="expression" dxfId="154" priority="10">
      <formula>E5&gt;F5</formula>
    </cfRule>
    <cfRule type="expression" dxfId="153" priority="11">
      <formula>F5&gt;E5</formula>
    </cfRule>
  </conditionalFormatting>
  <conditionalFormatting sqref="G6:H17">
    <cfRule type="expression" dxfId="152" priority="6">
      <formula>E6=F6</formula>
    </cfRule>
    <cfRule type="expression" dxfId="151" priority="7">
      <formula>E6&gt;F6</formula>
    </cfRule>
    <cfRule type="expression" dxfId="150" priority="8">
      <formula>F6&gt;E6</formula>
    </cfRule>
  </conditionalFormatting>
  <conditionalFormatting sqref="P5:Q17">
    <cfRule type="expression" dxfId="149" priority="4">
      <formula>N5&lt;E5</formula>
    </cfRule>
    <cfRule type="expression" dxfId="148" priority="5">
      <formula>N5&gt;E5</formula>
    </cfRule>
  </conditionalFormatting>
  <conditionalFormatting sqref="P6:Q17">
    <cfRule type="expression" dxfId="147" priority="3">
      <formula>N6&gt;E6</formula>
    </cfRule>
  </conditionalFormatting>
  <conditionalFormatting sqref="C20">
    <cfRule type="expression" dxfId="146" priority="2">
      <formula>C20="1kg"</formula>
    </cfRule>
  </conditionalFormatting>
  <conditionalFormatting sqref="F20">
    <cfRule type="expression" dxfId="145" priority="1">
      <formula>F20=T6</formula>
    </cfRule>
  </conditionalFormatting>
  <dataValidations count="2">
    <dataValidation type="list" allowBlank="1" showInputMessage="1" showErrorMessage="1" sqref="F20">
      <formula1>$T$5:$T$10</formula1>
    </dataValidation>
    <dataValidation type="list" allowBlank="1" showInputMessage="1" showErrorMessage="1" sqref="B20:C20">
      <formula1>$S$5:$S$13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2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B1:Y25"/>
  <sheetViews>
    <sheetView workbookViewId="0"/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27"/>
      <c r="L2" s="128"/>
      <c r="M2" s="129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130"/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131"/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 t="str">
        <f>IF(M5="","",M5)</f>
        <v/>
      </c>
      <c r="G5" s="41" t="str">
        <f t="shared" ref="G5:G16" si="0">IF(M5="","",TEXT(ABS(N5-E5),IF(E5&gt;N5,"-mm:ss","mm:ss")))</f>
        <v/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102"/>
      <c r="N5" s="37" t="str">
        <f>IF(M5="","",M5)</f>
        <v/>
      </c>
      <c r="O5" s="38" t="e">
        <f>N5-E5</f>
        <v>#VALUE!</v>
      </c>
      <c r="P5" s="41" t="str">
        <f t="shared" ref="P5:P16" si="1">IF(M5="","",TEXT(ABS(N5-E5),IF(E5&gt;N5,"-mm:ss","mm:ss")))</f>
        <v/>
      </c>
      <c r="Q5" s="8"/>
      <c r="R5" s="125"/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 t="str">
        <f>IF(M6="","",M6-M5)</f>
        <v/>
      </c>
      <c r="G6" s="41" t="str">
        <f t="shared" si="0"/>
        <v/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103"/>
      <c r="N6" s="37" t="str">
        <f>IF(M6="","",M6-M5)</f>
        <v/>
      </c>
      <c r="O6" s="38" t="str">
        <f t="shared" ref="O6:O16" si="2">IF(M6="","",N6-E6)</f>
        <v/>
      </c>
      <c r="P6" s="41" t="str">
        <f t="shared" si="1"/>
        <v/>
      </c>
      <c r="Q6" s="8"/>
      <c r="R6" s="126"/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 t="str">
        <f t="shared" ref="F7:F16" si="3">IF(M7="","",M7-M6)</f>
        <v/>
      </c>
      <c r="G7" s="41" t="str">
        <f t="shared" si="0"/>
        <v/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103"/>
      <c r="N7" s="37" t="str">
        <f t="shared" ref="N7:N16" si="4">IF(M7="","",M7-M6)</f>
        <v/>
      </c>
      <c r="O7" s="38" t="str">
        <f t="shared" si="2"/>
        <v/>
      </c>
      <c r="P7" s="41" t="str">
        <f t="shared" si="1"/>
        <v/>
      </c>
      <c r="Q7" s="8"/>
      <c r="R7" s="125"/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 t="str">
        <f t="shared" si="3"/>
        <v/>
      </c>
      <c r="G8" s="41" t="str">
        <f t="shared" si="0"/>
        <v/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103"/>
      <c r="N8" s="37" t="str">
        <f t="shared" si="4"/>
        <v/>
      </c>
      <c r="O8" s="38" t="str">
        <f t="shared" si="2"/>
        <v/>
      </c>
      <c r="P8" s="41" t="str">
        <f t="shared" si="1"/>
        <v/>
      </c>
      <c r="Q8" s="8"/>
      <c r="R8" s="126"/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 t="str">
        <f t="shared" si="3"/>
        <v/>
      </c>
      <c r="G9" s="41" t="str">
        <f t="shared" si="0"/>
        <v/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103"/>
      <c r="N9" s="37" t="str">
        <f t="shared" si="4"/>
        <v/>
      </c>
      <c r="O9" s="38" t="str">
        <f t="shared" si="2"/>
        <v/>
      </c>
      <c r="P9" s="41" t="str">
        <f t="shared" si="1"/>
        <v/>
      </c>
      <c r="Q9" s="8"/>
      <c r="R9" s="125"/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 t="str">
        <f t="shared" si="3"/>
        <v/>
      </c>
      <c r="G10" s="41" t="str">
        <f t="shared" si="0"/>
        <v/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103"/>
      <c r="N10" s="37" t="str">
        <f t="shared" si="4"/>
        <v/>
      </c>
      <c r="O10" s="38" t="str">
        <f t="shared" si="2"/>
        <v/>
      </c>
      <c r="P10" s="41" t="str">
        <f t="shared" si="1"/>
        <v/>
      </c>
      <c r="Q10" s="8"/>
      <c r="R10" s="126"/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 t="str">
        <f t="shared" si="3"/>
        <v/>
      </c>
      <c r="G11" s="41" t="str">
        <f t="shared" si="0"/>
        <v/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103"/>
      <c r="N11" s="37" t="str">
        <f t="shared" si="4"/>
        <v/>
      </c>
      <c r="O11" s="38" t="str">
        <f t="shared" si="2"/>
        <v/>
      </c>
      <c r="P11" s="41" t="str">
        <f t="shared" si="1"/>
        <v/>
      </c>
      <c r="Q11" s="8"/>
      <c r="R11" s="125"/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 t="str">
        <f t="shared" si="3"/>
        <v/>
      </c>
      <c r="G12" s="41" t="str">
        <f t="shared" si="0"/>
        <v/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103"/>
      <c r="N12" s="37" t="str">
        <f t="shared" si="4"/>
        <v/>
      </c>
      <c r="O12" s="38" t="str">
        <f t="shared" si="2"/>
        <v/>
      </c>
      <c r="P12" s="41" t="str">
        <f t="shared" si="1"/>
        <v/>
      </c>
      <c r="Q12" s="8"/>
      <c r="R12" s="126"/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 t="str">
        <f t="shared" si="3"/>
        <v/>
      </c>
      <c r="G13" s="41" t="str">
        <f t="shared" si="0"/>
        <v/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103"/>
      <c r="N13" s="37" t="str">
        <f t="shared" si="4"/>
        <v/>
      </c>
      <c r="O13" s="38" t="str">
        <f t="shared" si="2"/>
        <v/>
      </c>
      <c r="P13" s="41" t="str">
        <f t="shared" si="1"/>
        <v/>
      </c>
      <c r="Q13" s="8"/>
      <c r="R13" s="125"/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 t="str">
        <f t="shared" si="3"/>
        <v/>
      </c>
      <c r="G14" s="41" t="str">
        <f t="shared" si="0"/>
        <v/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103"/>
      <c r="N14" s="37" t="str">
        <f t="shared" si="4"/>
        <v/>
      </c>
      <c r="O14" s="38" t="str">
        <f t="shared" si="2"/>
        <v/>
      </c>
      <c r="P14" s="41" t="str">
        <f t="shared" si="1"/>
        <v/>
      </c>
      <c r="Q14" s="8"/>
      <c r="R14" s="126"/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 t="str">
        <f t="shared" si="3"/>
        <v/>
      </c>
      <c r="G15" s="41" t="str">
        <f t="shared" si="0"/>
        <v/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103"/>
      <c r="N15" s="37" t="str">
        <f t="shared" si="4"/>
        <v/>
      </c>
      <c r="O15" s="38" t="str">
        <f t="shared" si="2"/>
        <v/>
      </c>
      <c r="P15" s="41" t="str">
        <f t="shared" si="1"/>
        <v/>
      </c>
      <c r="Q15" s="8"/>
      <c r="R15" s="125"/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 t="str">
        <f t="shared" si="3"/>
        <v/>
      </c>
      <c r="G16" s="56" t="str">
        <f t="shared" si="0"/>
        <v/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104"/>
      <c r="N16" s="39" t="str">
        <f t="shared" si="4"/>
        <v/>
      </c>
      <c r="O16" s="40" t="str">
        <f t="shared" si="2"/>
        <v/>
      </c>
      <c r="P16" s="42" t="str">
        <f t="shared" si="1"/>
        <v/>
      </c>
      <c r="Q16" s="8"/>
      <c r="R16" s="126"/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 t="str">
        <f>IF(F5="","",SUM(F5:F16))</f>
        <v/>
      </c>
      <c r="G17" s="43" t="str">
        <f>IF(M12="","",SUM(O5:O16))</f>
        <v/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 t="str">
        <f>IF(M5="","",SUM(N5:N16))</f>
        <v/>
      </c>
      <c r="N17" s="44" t="str">
        <f>IF(N5="","",SUM(N5:N16))</f>
        <v/>
      </c>
      <c r="O17" s="36"/>
      <c r="P17" s="43" t="str">
        <f>IF(M12="","",SUM(O5:O16))</f>
        <v/>
      </c>
      <c r="Q17" s="8"/>
      <c r="R17" s="125"/>
    </row>
    <row r="18" spans="2:21" ht="25.5" customHeight="1">
      <c r="R18" s="126"/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125"/>
    </row>
    <row r="20" spans="2:21" ht="30" customHeight="1" thickTop="1" thickBot="1">
      <c r="B20" s="80"/>
      <c r="C20" s="108" t="s">
        <v>61</v>
      </c>
      <c r="D20" s="109"/>
      <c r="E20" s="81"/>
      <c r="F20" s="110" t="s">
        <v>61</v>
      </c>
      <c r="I20" s="62"/>
      <c r="J20" s="133"/>
      <c r="K20" s="134"/>
      <c r="L20" s="134"/>
      <c r="M20" s="135"/>
      <c r="N20" s="124"/>
      <c r="O20" s="120"/>
      <c r="P20" s="120"/>
      <c r="Q20" s="16"/>
      <c r="R20" s="132"/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6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17">
    <mergeCell ref="J22:M22"/>
    <mergeCell ref="N22:P22"/>
    <mergeCell ref="R11:R12"/>
    <mergeCell ref="R13:R14"/>
    <mergeCell ref="R15:R16"/>
    <mergeCell ref="R17:R18"/>
    <mergeCell ref="J19:M19"/>
    <mergeCell ref="N19:P19"/>
    <mergeCell ref="R19:R20"/>
    <mergeCell ref="J20:M20"/>
    <mergeCell ref="N20:P20"/>
    <mergeCell ref="R9:R10"/>
    <mergeCell ref="K2:M2"/>
    <mergeCell ref="N2:P2"/>
    <mergeCell ref="R3:R4"/>
    <mergeCell ref="R5:R6"/>
    <mergeCell ref="R7:R8"/>
  </mergeCells>
  <phoneticPr fontId="1"/>
  <conditionalFormatting sqref="N5">
    <cfRule type="expression" dxfId="144" priority="28">
      <formula>N5&lt;E5</formula>
    </cfRule>
    <cfRule type="expression" dxfId="143" priority="29">
      <formula>N5&gt;E5</formula>
    </cfRule>
  </conditionalFormatting>
  <conditionalFormatting sqref="N6:N17">
    <cfRule type="expression" dxfId="142" priority="26">
      <formula>N6&lt;E6</formula>
    </cfRule>
    <cfRule type="expression" dxfId="141" priority="27">
      <formula>N6&gt;E6</formula>
    </cfRule>
  </conditionalFormatting>
  <conditionalFormatting sqref="B20">
    <cfRule type="expression" dxfId="140" priority="25">
      <formula>B20="1kg"</formula>
    </cfRule>
  </conditionalFormatting>
  <conditionalFormatting sqref="D20">
    <cfRule type="expression" dxfId="139" priority="24">
      <formula>D20=T6</formula>
    </cfRule>
  </conditionalFormatting>
  <conditionalFormatting sqref="M5">
    <cfRule type="expression" dxfId="138" priority="21">
      <formula>M5=L5</formula>
    </cfRule>
    <cfRule type="expression" dxfId="137" priority="22">
      <formula>M5&gt;L5</formula>
    </cfRule>
    <cfRule type="expression" dxfId="136" priority="23">
      <formula>M5&lt;L5</formula>
    </cfRule>
  </conditionalFormatting>
  <conditionalFormatting sqref="M6:M17">
    <cfRule type="expression" dxfId="135" priority="18">
      <formula>M6=L6</formula>
    </cfRule>
    <cfRule type="expression" dxfId="134" priority="19">
      <formula>M6&gt;L6</formula>
    </cfRule>
    <cfRule type="expression" dxfId="133" priority="20">
      <formula>M6&lt;L6</formula>
    </cfRule>
  </conditionalFormatting>
  <conditionalFormatting sqref="F5">
    <cfRule type="expression" dxfId="132" priority="15">
      <formula>F5=E5</formula>
    </cfRule>
    <cfRule type="expression" dxfId="131" priority="16">
      <formula>F5&lt;E5</formula>
    </cfRule>
    <cfRule type="expression" dxfId="130" priority="17">
      <formula>F5&gt;E5</formula>
    </cfRule>
  </conditionalFormatting>
  <conditionalFormatting sqref="F6:F17">
    <cfRule type="expression" dxfId="129" priority="12">
      <formula>F6=E6</formula>
    </cfRule>
    <cfRule type="expression" dxfId="128" priority="13">
      <formula>F6&lt;E6</formula>
    </cfRule>
    <cfRule type="expression" dxfId="127" priority="14">
      <formula>F6&gt;E6</formula>
    </cfRule>
  </conditionalFormatting>
  <conditionalFormatting sqref="G5:H5">
    <cfRule type="expression" dxfId="126" priority="9">
      <formula>E5=F5</formula>
    </cfRule>
    <cfRule type="expression" dxfId="125" priority="10">
      <formula>E5&gt;F5</formula>
    </cfRule>
    <cfRule type="expression" dxfId="124" priority="11">
      <formula>F5&gt;E5</formula>
    </cfRule>
  </conditionalFormatting>
  <conditionalFormatting sqref="G6:H17">
    <cfRule type="expression" dxfId="123" priority="6">
      <formula>E6=F6</formula>
    </cfRule>
    <cfRule type="expression" dxfId="122" priority="7">
      <formula>E6&gt;F6</formula>
    </cfRule>
    <cfRule type="expression" dxfId="121" priority="8">
      <formula>F6&gt;E6</formula>
    </cfRule>
  </conditionalFormatting>
  <conditionalFormatting sqref="P5:Q17">
    <cfRule type="expression" dxfId="120" priority="4">
      <formula>N5&lt;E5</formula>
    </cfRule>
    <cfRule type="expression" dxfId="119" priority="5">
      <formula>N5&gt;E5</formula>
    </cfRule>
  </conditionalFormatting>
  <conditionalFormatting sqref="P6:Q17">
    <cfRule type="expression" dxfId="118" priority="3">
      <formula>N6&gt;E6</formula>
    </cfRule>
  </conditionalFormatting>
  <conditionalFormatting sqref="C20">
    <cfRule type="expression" dxfId="117" priority="2">
      <formula>C20="1kg"</formula>
    </cfRule>
  </conditionalFormatting>
  <conditionalFormatting sqref="F20">
    <cfRule type="expression" dxfId="116" priority="1">
      <formula>F20=T6</formula>
    </cfRule>
  </conditionalFormatting>
  <dataValidations count="2">
    <dataValidation type="list" allowBlank="1" showInputMessage="1" showErrorMessage="1" sqref="F20">
      <formula1>$T$5:$T$10</formula1>
    </dataValidation>
    <dataValidation type="list" allowBlank="1" showInputMessage="1" showErrorMessage="1" sqref="B20:C20">
      <formula1>$S$5:$S$13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B1:Y25"/>
  <sheetViews>
    <sheetView workbookViewId="0"/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27"/>
      <c r="L2" s="128"/>
      <c r="M2" s="129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130"/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131"/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 t="str">
        <f>IF(M5="","",M5)</f>
        <v/>
      </c>
      <c r="G5" s="41" t="str">
        <f t="shared" ref="G5:G16" si="0">IF(M5="","",TEXT(ABS(N5-E5),IF(E5&gt;N5,"-mm:ss","mm:ss")))</f>
        <v/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102"/>
      <c r="N5" s="37" t="str">
        <f>IF(M5="","",M5)</f>
        <v/>
      </c>
      <c r="O5" s="38" t="e">
        <f>N5-E5</f>
        <v>#VALUE!</v>
      </c>
      <c r="P5" s="41" t="str">
        <f t="shared" ref="P5:P16" si="1">IF(M5="","",TEXT(ABS(N5-E5),IF(E5&gt;N5,"-mm:ss","mm:ss")))</f>
        <v/>
      </c>
      <c r="Q5" s="8"/>
      <c r="R5" s="125"/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 t="str">
        <f>IF(M6="","",M6-M5)</f>
        <v/>
      </c>
      <c r="G6" s="41" t="str">
        <f t="shared" si="0"/>
        <v/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103"/>
      <c r="N6" s="37" t="str">
        <f>IF(M6="","",M6-M5)</f>
        <v/>
      </c>
      <c r="O6" s="38" t="str">
        <f t="shared" ref="O6:O16" si="2">IF(M6="","",N6-E6)</f>
        <v/>
      </c>
      <c r="P6" s="41" t="str">
        <f t="shared" si="1"/>
        <v/>
      </c>
      <c r="Q6" s="8"/>
      <c r="R6" s="126"/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 t="str">
        <f t="shared" ref="F7:F16" si="3">IF(M7="","",M7-M6)</f>
        <v/>
      </c>
      <c r="G7" s="41" t="str">
        <f t="shared" si="0"/>
        <v/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103"/>
      <c r="N7" s="37" t="str">
        <f t="shared" ref="N7:N16" si="4">IF(M7="","",M7-M6)</f>
        <v/>
      </c>
      <c r="O7" s="38" t="str">
        <f t="shared" si="2"/>
        <v/>
      </c>
      <c r="P7" s="41" t="str">
        <f t="shared" si="1"/>
        <v/>
      </c>
      <c r="Q7" s="8"/>
      <c r="R7" s="125"/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 t="str">
        <f t="shared" si="3"/>
        <v/>
      </c>
      <c r="G8" s="41" t="str">
        <f t="shared" si="0"/>
        <v/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103"/>
      <c r="N8" s="37" t="str">
        <f t="shared" si="4"/>
        <v/>
      </c>
      <c r="O8" s="38" t="str">
        <f t="shared" si="2"/>
        <v/>
      </c>
      <c r="P8" s="41" t="str">
        <f t="shared" si="1"/>
        <v/>
      </c>
      <c r="Q8" s="8"/>
      <c r="R8" s="126"/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 t="str">
        <f t="shared" si="3"/>
        <v/>
      </c>
      <c r="G9" s="41" t="str">
        <f t="shared" si="0"/>
        <v/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103"/>
      <c r="N9" s="37" t="str">
        <f t="shared" si="4"/>
        <v/>
      </c>
      <c r="O9" s="38" t="str">
        <f t="shared" si="2"/>
        <v/>
      </c>
      <c r="P9" s="41" t="str">
        <f t="shared" si="1"/>
        <v/>
      </c>
      <c r="Q9" s="8"/>
      <c r="R9" s="125"/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 t="str">
        <f t="shared" si="3"/>
        <v/>
      </c>
      <c r="G10" s="41" t="str">
        <f t="shared" si="0"/>
        <v/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103"/>
      <c r="N10" s="37" t="str">
        <f t="shared" si="4"/>
        <v/>
      </c>
      <c r="O10" s="38" t="str">
        <f t="shared" si="2"/>
        <v/>
      </c>
      <c r="P10" s="41" t="str">
        <f t="shared" si="1"/>
        <v/>
      </c>
      <c r="Q10" s="8"/>
      <c r="R10" s="126"/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 t="str">
        <f t="shared" si="3"/>
        <v/>
      </c>
      <c r="G11" s="41" t="str">
        <f t="shared" si="0"/>
        <v/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103"/>
      <c r="N11" s="37" t="str">
        <f t="shared" si="4"/>
        <v/>
      </c>
      <c r="O11" s="38" t="str">
        <f t="shared" si="2"/>
        <v/>
      </c>
      <c r="P11" s="41" t="str">
        <f t="shared" si="1"/>
        <v/>
      </c>
      <c r="Q11" s="8"/>
      <c r="R11" s="125"/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 t="str">
        <f t="shared" si="3"/>
        <v/>
      </c>
      <c r="G12" s="41" t="str">
        <f t="shared" si="0"/>
        <v/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103"/>
      <c r="N12" s="37" t="str">
        <f t="shared" si="4"/>
        <v/>
      </c>
      <c r="O12" s="38" t="str">
        <f t="shared" si="2"/>
        <v/>
      </c>
      <c r="P12" s="41" t="str">
        <f t="shared" si="1"/>
        <v/>
      </c>
      <c r="Q12" s="8"/>
      <c r="R12" s="126"/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 t="str">
        <f t="shared" si="3"/>
        <v/>
      </c>
      <c r="G13" s="41" t="str">
        <f t="shared" si="0"/>
        <v/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103"/>
      <c r="N13" s="37" t="str">
        <f t="shared" si="4"/>
        <v/>
      </c>
      <c r="O13" s="38" t="str">
        <f t="shared" si="2"/>
        <v/>
      </c>
      <c r="P13" s="41" t="str">
        <f t="shared" si="1"/>
        <v/>
      </c>
      <c r="Q13" s="8"/>
      <c r="R13" s="125"/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 t="str">
        <f t="shared" si="3"/>
        <v/>
      </c>
      <c r="G14" s="41" t="str">
        <f t="shared" si="0"/>
        <v/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103"/>
      <c r="N14" s="37" t="str">
        <f t="shared" si="4"/>
        <v/>
      </c>
      <c r="O14" s="38" t="str">
        <f t="shared" si="2"/>
        <v/>
      </c>
      <c r="P14" s="41" t="str">
        <f t="shared" si="1"/>
        <v/>
      </c>
      <c r="Q14" s="8"/>
      <c r="R14" s="126"/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 t="str">
        <f t="shared" si="3"/>
        <v/>
      </c>
      <c r="G15" s="41" t="str">
        <f t="shared" si="0"/>
        <v/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103"/>
      <c r="N15" s="37" t="str">
        <f t="shared" si="4"/>
        <v/>
      </c>
      <c r="O15" s="38" t="str">
        <f t="shared" si="2"/>
        <v/>
      </c>
      <c r="P15" s="41" t="str">
        <f t="shared" si="1"/>
        <v/>
      </c>
      <c r="Q15" s="8"/>
      <c r="R15" s="125"/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 t="str">
        <f t="shared" si="3"/>
        <v/>
      </c>
      <c r="G16" s="56" t="str">
        <f t="shared" si="0"/>
        <v/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104"/>
      <c r="N16" s="39" t="str">
        <f t="shared" si="4"/>
        <v/>
      </c>
      <c r="O16" s="40" t="str">
        <f t="shared" si="2"/>
        <v/>
      </c>
      <c r="P16" s="42" t="str">
        <f t="shared" si="1"/>
        <v/>
      </c>
      <c r="Q16" s="8"/>
      <c r="R16" s="126"/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 t="str">
        <f>IF(F5="","",SUM(F5:F16))</f>
        <v/>
      </c>
      <c r="G17" s="43" t="str">
        <f>IF(M12="","",SUM(O5:O16))</f>
        <v/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 t="str">
        <f>IF(M5="","",SUM(N5:N16))</f>
        <v/>
      </c>
      <c r="N17" s="44" t="str">
        <f>IF(N5="","",SUM(N5:N16))</f>
        <v/>
      </c>
      <c r="O17" s="36"/>
      <c r="P17" s="43" t="str">
        <f>IF(M12="","",SUM(O5:O16))</f>
        <v/>
      </c>
      <c r="Q17" s="8"/>
      <c r="R17" s="125"/>
    </row>
    <row r="18" spans="2:21" ht="25.5" customHeight="1">
      <c r="R18" s="126"/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125"/>
    </row>
    <row r="20" spans="2:21" ht="30" customHeight="1" thickTop="1" thickBot="1">
      <c r="B20" s="80"/>
      <c r="C20" s="108" t="s">
        <v>61</v>
      </c>
      <c r="D20" s="109"/>
      <c r="E20" s="81"/>
      <c r="F20" s="110" t="s">
        <v>61</v>
      </c>
      <c r="I20" s="62"/>
      <c r="J20" s="133"/>
      <c r="K20" s="134"/>
      <c r="L20" s="134"/>
      <c r="M20" s="135"/>
      <c r="N20" s="124"/>
      <c r="O20" s="120"/>
      <c r="P20" s="120"/>
      <c r="Q20" s="16"/>
      <c r="R20" s="132"/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6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17">
    <mergeCell ref="J22:M22"/>
    <mergeCell ref="N22:P22"/>
    <mergeCell ref="R11:R12"/>
    <mergeCell ref="R13:R14"/>
    <mergeCell ref="R15:R16"/>
    <mergeCell ref="R17:R18"/>
    <mergeCell ref="J19:M19"/>
    <mergeCell ref="N19:P19"/>
    <mergeCell ref="R19:R20"/>
    <mergeCell ref="J20:M20"/>
    <mergeCell ref="N20:P20"/>
    <mergeCell ref="R9:R10"/>
    <mergeCell ref="K2:M2"/>
    <mergeCell ref="N2:P2"/>
    <mergeCell ref="R3:R4"/>
    <mergeCell ref="R5:R6"/>
    <mergeCell ref="R7:R8"/>
  </mergeCells>
  <phoneticPr fontId="1"/>
  <conditionalFormatting sqref="N5">
    <cfRule type="expression" dxfId="115" priority="28">
      <formula>N5&lt;E5</formula>
    </cfRule>
    <cfRule type="expression" dxfId="114" priority="29">
      <formula>N5&gt;E5</formula>
    </cfRule>
  </conditionalFormatting>
  <conditionalFormatting sqref="N6:N17">
    <cfRule type="expression" dxfId="113" priority="26">
      <formula>N6&lt;E6</formula>
    </cfRule>
    <cfRule type="expression" dxfId="112" priority="27">
      <formula>N6&gt;E6</formula>
    </cfRule>
  </conditionalFormatting>
  <conditionalFormatting sqref="B20">
    <cfRule type="expression" dxfId="111" priority="25">
      <formula>B20="1kg"</formula>
    </cfRule>
  </conditionalFormatting>
  <conditionalFormatting sqref="D20">
    <cfRule type="expression" dxfId="110" priority="24">
      <formula>D20=T6</formula>
    </cfRule>
  </conditionalFormatting>
  <conditionalFormatting sqref="M5">
    <cfRule type="expression" dxfId="109" priority="21">
      <formula>M5=L5</formula>
    </cfRule>
    <cfRule type="expression" dxfId="108" priority="22">
      <formula>M5&gt;L5</formula>
    </cfRule>
    <cfRule type="expression" dxfId="107" priority="23">
      <formula>M5&lt;L5</formula>
    </cfRule>
  </conditionalFormatting>
  <conditionalFormatting sqref="M6:M17">
    <cfRule type="expression" dxfId="106" priority="18">
      <formula>M6=L6</formula>
    </cfRule>
    <cfRule type="expression" dxfId="105" priority="19">
      <formula>M6&gt;L6</formula>
    </cfRule>
    <cfRule type="expression" dxfId="104" priority="20">
      <formula>M6&lt;L6</formula>
    </cfRule>
  </conditionalFormatting>
  <conditionalFormatting sqref="F5">
    <cfRule type="expression" dxfId="103" priority="15">
      <formula>F5=E5</formula>
    </cfRule>
    <cfRule type="expression" dxfId="102" priority="16">
      <formula>F5&lt;E5</formula>
    </cfRule>
    <cfRule type="expression" dxfId="101" priority="17">
      <formula>F5&gt;E5</formula>
    </cfRule>
  </conditionalFormatting>
  <conditionalFormatting sqref="F6:F17">
    <cfRule type="expression" dxfId="100" priority="12">
      <formula>F6=E6</formula>
    </cfRule>
    <cfRule type="expression" dxfId="99" priority="13">
      <formula>F6&lt;E6</formula>
    </cfRule>
    <cfRule type="expression" dxfId="98" priority="14">
      <formula>F6&gt;E6</formula>
    </cfRule>
  </conditionalFormatting>
  <conditionalFormatting sqref="G5:H5">
    <cfRule type="expression" dxfId="97" priority="9">
      <formula>E5=F5</formula>
    </cfRule>
    <cfRule type="expression" dxfId="96" priority="10">
      <formula>E5&gt;F5</formula>
    </cfRule>
    <cfRule type="expression" dxfId="95" priority="11">
      <formula>F5&gt;E5</formula>
    </cfRule>
  </conditionalFormatting>
  <conditionalFormatting sqref="G6:H17">
    <cfRule type="expression" dxfId="94" priority="6">
      <formula>E6=F6</formula>
    </cfRule>
    <cfRule type="expression" dxfId="93" priority="7">
      <formula>E6&gt;F6</formula>
    </cfRule>
    <cfRule type="expression" dxfId="92" priority="8">
      <formula>F6&gt;E6</formula>
    </cfRule>
  </conditionalFormatting>
  <conditionalFormatting sqref="P5:Q17">
    <cfRule type="expression" dxfId="91" priority="4">
      <formula>N5&lt;E5</formula>
    </cfRule>
    <cfRule type="expression" dxfId="90" priority="5">
      <formula>N5&gt;E5</formula>
    </cfRule>
  </conditionalFormatting>
  <conditionalFormatting sqref="P6:Q17">
    <cfRule type="expression" dxfId="89" priority="3">
      <formula>N6&gt;E6</formula>
    </cfRule>
  </conditionalFormatting>
  <conditionalFormatting sqref="C20">
    <cfRule type="expression" dxfId="88" priority="2">
      <formula>C20="1kg"</formula>
    </cfRule>
  </conditionalFormatting>
  <conditionalFormatting sqref="F20">
    <cfRule type="expression" dxfId="87" priority="1">
      <formula>F20=T6</formula>
    </cfRule>
  </conditionalFormatting>
  <dataValidations count="2">
    <dataValidation type="list" allowBlank="1" showInputMessage="1" showErrorMessage="1" sqref="B20:C20">
      <formula1>$S$5:$S$13</formula1>
    </dataValidation>
    <dataValidation type="list" allowBlank="1" showInputMessage="1" showErrorMessage="1" sqref="F20">
      <formula1>$T$5:$T$10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B1:Y25"/>
  <sheetViews>
    <sheetView workbookViewId="0">
      <selection activeCell="J21" sqref="J21"/>
    </sheetView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36">
        <v>41186</v>
      </c>
      <c r="L2" s="137"/>
      <c r="M2" s="138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86"/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87"/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>
        <f>IF(M5="","",M5)</f>
        <v>8.1018518518518516E-4</v>
      </c>
      <c r="G5" s="41" t="str">
        <f t="shared" ref="G5:G16" si="0">IF(M5="","",TEXT(ABS(N5-E5),IF(E5&gt;N5,"-mm:ss","mm:ss")))</f>
        <v>-00:20</v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102">
        <v>8.1018518518518516E-4</v>
      </c>
      <c r="N5" s="37">
        <f>IF(M5="","",M5)</f>
        <v>8.1018518518518516E-4</v>
      </c>
      <c r="O5" s="38">
        <f>N5-E5</f>
        <v>-2.3148148148148149E-4</v>
      </c>
      <c r="P5" s="41" t="str">
        <f t="shared" ref="P5:P16" si="1">IF(M5="","",TEXT(ABS(N5-E5),IF(E5&gt;N5,"-mm:ss","mm:ss")))</f>
        <v>-00:20</v>
      </c>
      <c r="Q5" s="8"/>
      <c r="R5" s="87"/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>
        <f>IF(M6="","",M6-M5)</f>
        <v>3.8078703703703707E-3</v>
      </c>
      <c r="G6" s="41" t="str">
        <f t="shared" si="0"/>
        <v>00:59</v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103">
        <v>4.6180555555555558E-3</v>
      </c>
      <c r="N6" s="37">
        <f>IF(M6="","",M6-M5)</f>
        <v>3.8078703703703707E-3</v>
      </c>
      <c r="O6" s="38">
        <f t="shared" ref="O6:O16" si="2">IF(M6="","",N6-E6)</f>
        <v>6.8287037037037101E-4</v>
      </c>
      <c r="P6" s="41" t="str">
        <f t="shared" si="1"/>
        <v>00:59</v>
      </c>
      <c r="Q6" s="8"/>
      <c r="R6" s="87"/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>
        <f t="shared" ref="F7:F16" si="3">IF(M7="","",M7-M6)</f>
        <v>4.4675925925925924E-3</v>
      </c>
      <c r="G7" s="41" t="str">
        <f t="shared" si="0"/>
        <v>01:26</v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103">
        <v>9.0856481481481483E-3</v>
      </c>
      <c r="N7" s="37">
        <f t="shared" ref="N7:N16" si="4">IF(M7="","",M7-M6)</f>
        <v>4.4675925925925924E-3</v>
      </c>
      <c r="O7" s="38">
        <f t="shared" si="2"/>
        <v>9.9537037037037042E-4</v>
      </c>
      <c r="P7" s="41" t="str">
        <f t="shared" si="1"/>
        <v>01:26</v>
      </c>
      <c r="Q7" s="8"/>
      <c r="R7" s="87"/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>
        <f t="shared" si="3"/>
        <v>1.5740740740740732E-3</v>
      </c>
      <c r="G8" s="41" t="str">
        <f t="shared" si="0"/>
        <v>00:46</v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103">
        <v>1.0659722222222221E-2</v>
      </c>
      <c r="N8" s="37">
        <f t="shared" si="4"/>
        <v>1.5740740740740732E-3</v>
      </c>
      <c r="O8" s="38">
        <f t="shared" si="2"/>
        <v>5.3240740740740657E-4</v>
      </c>
      <c r="P8" s="41" t="str">
        <f t="shared" si="1"/>
        <v>00:46</v>
      </c>
      <c r="Q8" s="8"/>
      <c r="R8" s="87"/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>
        <f t="shared" si="3"/>
        <v>3.5069444444444445E-3</v>
      </c>
      <c r="G9" s="41" t="str">
        <f t="shared" si="0"/>
        <v>01:33</v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103">
        <v>1.4166666666666666E-2</v>
      </c>
      <c r="N9" s="37">
        <f t="shared" si="4"/>
        <v>3.5069444444444445E-3</v>
      </c>
      <c r="O9" s="38">
        <f t="shared" si="2"/>
        <v>1.0763888888888889E-3</v>
      </c>
      <c r="P9" s="41" t="str">
        <f t="shared" si="1"/>
        <v>01:33</v>
      </c>
      <c r="Q9" s="8"/>
      <c r="R9" s="87"/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>
        <f t="shared" si="3"/>
        <v>2.1527777777777795E-3</v>
      </c>
      <c r="G10" s="41" t="str">
        <f t="shared" si="0"/>
        <v>01:36</v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103">
        <v>1.6319444444444445E-2</v>
      </c>
      <c r="N10" s="37">
        <f t="shared" si="4"/>
        <v>2.1527777777777795E-3</v>
      </c>
      <c r="O10" s="38">
        <f t="shared" si="2"/>
        <v>1.1111111111111128E-3</v>
      </c>
      <c r="P10" s="41" t="str">
        <f t="shared" si="1"/>
        <v>01:36</v>
      </c>
      <c r="Q10" s="8"/>
      <c r="R10" s="87"/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>
        <f t="shared" si="3"/>
        <v>6.481481481481477E-4</v>
      </c>
      <c r="G11" s="41" t="str">
        <f t="shared" si="0"/>
        <v>-00:34</v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103">
        <v>1.6967592592592593E-2</v>
      </c>
      <c r="N11" s="37">
        <f t="shared" si="4"/>
        <v>6.481481481481477E-4</v>
      </c>
      <c r="O11" s="38">
        <f t="shared" si="2"/>
        <v>-3.9351851851851896E-4</v>
      </c>
      <c r="P11" s="41" t="str">
        <f t="shared" si="1"/>
        <v>-00:34</v>
      </c>
      <c r="Q11" s="8"/>
      <c r="R11" s="87"/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>
        <f t="shared" si="3"/>
        <v>3.865740740740739E-3</v>
      </c>
      <c r="G12" s="41" t="str">
        <f t="shared" si="0"/>
        <v>00:34</v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103">
        <v>2.0833333333333332E-2</v>
      </c>
      <c r="N12" s="37">
        <f t="shared" si="4"/>
        <v>3.865740740740739E-3</v>
      </c>
      <c r="O12" s="38">
        <f t="shared" si="2"/>
        <v>3.93518518518517E-4</v>
      </c>
      <c r="P12" s="41" t="str">
        <f t="shared" si="1"/>
        <v>00:34</v>
      </c>
      <c r="Q12" s="8"/>
      <c r="R12" s="87"/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>
        <f t="shared" si="3"/>
        <v>1.8865740740740787E-3</v>
      </c>
      <c r="G13" s="41" t="str">
        <f t="shared" si="0"/>
        <v>01:13</v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103">
        <v>2.2719907407407411E-2</v>
      </c>
      <c r="N13" s="37">
        <f t="shared" si="4"/>
        <v>1.8865740740740787E-3</v>
      </c>
      <c r="O13" s="38">
        <f t="shared" si="2"/>
        <v>8.4490740740741205E-4</v>
      </c>
      <c r="P13" s="41" t="str">
        <f t="shared" si="1"/>
        <v>01:13</v>
      </c>
      <c r="Q13" s="8"/>
      <c r="R13" s="87"/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>
        <f t="shared" si="3"/>
        <v>2.361111111111109E-3</v>
      </c>
      <c r="G14" s="41" t="str">
        <f t="shared" si="0"/>
        <v>01:54</v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103">
        <v>2.508101851851852E-2</v>
      </c>
      <c r="N14" s="37">
        <f t="shared" si="4"/>
        <v>2.361111111111109E-3</v>
      </c>
      <c r="O14" s="38">
        <f t="shared" si="2"/>
        <v>1.3194444444444423E-3</v>
      </c>
      <c r="P14" s="41" t="str">
        <f t="shared" si="1"/>
        <v>01:54</v>
      </c>
      <c r="Q14" s="8"/>
      <c r="R14" s="87"/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>
        <f t="shared" si="3"/>
        <v>2.7662037037037013E-3</v>
      </c>
      <c r="G15" s="41" t="str">
        <f t="shared" si="0"/>
        <v>-01:01</v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103">
        <v>2.7847222222222221E-2</v>
      </c>
      <c r="N15" s="37">
        <f t="shared" si="4"/>
        <v>2.7662037037037013E-3</v>
      </c>
      <c r="O15" s="38">
        <f t="shared" si="2"/>
        <v>-7.0601851851852075E-4</v>
      </c>
      <c r="P15" s="41" t="str">
        <f t="shared" si="1"/>
        <v>-01:01</v>
      </c>
      <c r="Q15" s="8"/>
      <c r="R15" s="87"/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>
        <f t="shared" si="3"/>
        <v>1.8518518518518511E-3</v>
      </c>
      <c r="G16" s="56" t="str">
        <f t="shared" si="0"/>
        <v>-00:20</v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104">
        <v>2.9699074074074072E-2</v>
      </c>
      <c r="N16" s="39">
        <f t="shared" si="4"/>
        <v>1.8518518518518511E-3</v>
      </c>
      <c r="O16" s="40">
        <f t="shared" si="2"/>
        <v>-2.3148148148148225E-4</v>
      </c>
      <c r="P16" s="42" t="str">
        <f t="shared" si="1"/>
        <v>-00:20</v>
      </c>
      <c r="Q16" s="8"/>
      <c r="R16" s="87"/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>
        <f>IF(F5="","",SUM(F5:F16))</f>
        <v>2.9699074074074072E-2</v>
      </c>
      <c r="G17" s="43">
        <f>IF(M12="","",SUM(O5:O16))</f>
        <v>5.393518518518518E-3</v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>
        <f>IF(M5="","",SUM(N5:N16))</f>
        <v>2.9699074074074072E-2</v>
      </c>
      <c r="N17" s="44">
        <f>IF(N5="","",SUM(N5:N16))</f>
        <v>2.9699074074074072E-2</v>
      </c>
      <c r="O17" s="36"/>
      <c r="P17" s="43">
        <f>IF(M12="","",SUM(O5:O16))</f>
        <v>5.393518518518518E-3</v>
      </c>
      <c r="Q17" s="8"/>
      <c r="R17" s="87"/>
    </row>
    <row r="18" spans="2:21" ht="25.5" customHeight="1">
      <c r="R18" s="87"/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87"/>
    </row>
    <row r="20" spans="2:21" ht="30" customHeight="1" thickTop="1" thickBot="1">
      <c r="B20" s="80"/>
      <c r="C20" s="94" t="s">
        <v>86</v>
      </c>
      <c r="D20" s="93" t="s">
        <v>92</v>
      </c>
      <c r="E20" s="81"/>
      <c r="F20" s="92" t="s">
        <v>23</v>
      </c>
      <c r="I20" s="62"/>
      <c r="J20" s="139" t="s">
        <v>93</v>
      </c>
      <c r="K20" s="140"/>
      <c r="L20" s="140"/>
      <c r="M20" s="141"/>
      <c r="N20" s="124"/>
      <c r="O20" s="120"/>
      <c r="P20" s="120"/>
      <c r="Q20" s="16"/>
      <c r="R20" s="88"/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5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8">
    <mergeCell ref="J22:M22"/>
    <mergeCell ref="N22:P22"/>
    <mergeCell ref="K2:M2"/>
    <mergeCell ref="N2:P2"/>
    <mergeCell ref="J19:M19"/>
    <mergeCell ref="N19:P19"/>
    <mergeCell ref="J20:M20"/>
    <mergeCell ref="N20:P20"/>
  </mergeCells>
  <phoneticPr fontId="1"/>
  <conditionalFormatting sqref="N5">
    <cfRule type="expression" dxfId="86" priority="28">
      <formula>N5&lt;E5</formula>
    </cfRule>
    <cfRule type="expression" dxfId="85" priority="29">
      <formula>N5&gt;E5</formula>
    </cfRule>
  </conditionalFormatting>
  <conditionalFormatting sqref="N6:N17">
    <cfRule type="expression" dxfId="84" priority="26">
      <formula>N6&lt;E6</formula>
    </cfRule>
    <cfRule type="expression" dxfId="83" priority="27">
      <formula>N6&gt;E6</formula>
    </cfRule>
  </conditionalFormatting>
  <conditionalFormatting sqref="B20">
    <cfRule type="expression" dxfId="82" priority="25">
      <formula>B20="1kg"</formula>
    </cfRule>
  </conditionalFormatting>
  <conditionalFormatting sqref="D20">
    <cfRule type="expression" dxfId="81" priority="24">
      <formula>D20=T6</formula>
    </cfRule>
  </conditionalFormatting>
  <conditionalFormatting sqref="M5">
    <cfRule type="expression" dxfId="80" priority="21">
      <formula>M5=L5</formula>
    </cfRule>
    <cfRule type="expression" dxfId="79" priority="22">
      <formula>M5&gt;L5</formula>
    </cfRule>
    <cfRule type="expression" dxfId="78" priority="23">
      <formula>M5&lt;L5</formula>
    </cfRule>
  </conditionalFormatting>
  <conditionalFormatting sqref="M6:M17">
    <cfRule type="expression" dxfId="77" priority="18">
      <formula>M6=L6</formula>
    </cfRule>
    <cfRule type="expression" dxfId="76" priority="19">
      <formula>M6&gt;L6</formula>
    </cfRule>
    <cfRule type="expression" dxfId="75" priority="20">
      <formula>M6&lt;L6</formula>
    </cfRule>
  </conditionalFormatting>
  <conditionalFormatting sqref="F5">
    <cfRule type="expression" dxfId="74" priority="15">
      <formula>F5=E5</formula>
    </cfRule>
    <cfRule type="expression" dxfId="73" priority="16">
      <formula>F5&lt;E5</formula>
    </cfRule>
    <cfRule type="expression" dxfId="72" priority="17">
      <formula>F5&gt;E5</formula>
    </cfRule>
  </conditionalFormatting>
  <conditionalFormatting sqref="F6:F17">
    <cfRule type="expression" dxfId="71" priority="12">
      <formula>F6=E6</formula>
    </cfRule>
    <cfRule type="expression" dxfId="70" priority="13">
      <formula>F6&lt;E6</formula>
    </cfRule>
    <cfRule type="expression" dxfId="69" priority="14">
      <formula>F6&gt;E6</formula>
    </cfRule>
  </conditionalFormatting>
  <conditionalFormatting sqref="G5:H5">
    <cfRule type="expression" dxfId="68" priority="9">
      <formula>E5=F5</formula>
    </cfRule>
    <cfRule type="expression" dxfId="67" priority="10">
      <formula>E5&gt;F5</formula>
    </cfRule>
    <cfRule type="expression" dxfId="66" priority="11">
      <formula>F5&gt;E5</formula>
    </cfRule>
  </conditionalFormatting>
  <conditionalFormatting sqref="G6:H17">
    <cfRule type="expression" dxfId="65" priority="6">
      <formula>E6=F6</formula>
    </cfRule>
    <cfRule type="expression" dxfId="64" priority="7">
      <formula>E6&gt;F6</formula>
    </cfRule>
    <cfRule type="expression" dxfId="63" priority="8">
      <formula>F6&gt;E6</formula>
    </cfRule>
  </conditionalFormatting>
  <conditionalFormatting sqref="P5:Q17">
    <cfRule type="expression" dxfId="62" priority="4">
      <formula>N5&lt;E5</formula>
    </cfRule>
    <cfRule type="expression" dxfId="61" priority="5">
      <formula>N5&gt;E5</formula>
    </cfRule>
  </conditionalFormatting>
  <conditionalFormatting sqref="P6:Q17">
    <cfRule type="expression" dxfId="60" priority="3">
      <formula>N6&gt;E6</formula>
    </cfRule>
  </conditionalFormatting>
  <conditionalFormatting sqref="C20">
    <cfRule type="expression" dxfId="59" priority="2">
      <formula>C20="1kg"</formula>
    </cfRule>
  </conditionalFormatting>
  <conditionalFormatting sqref="F20">
    <cfRule type="expression" dxfId="58" priority="1">
      <formula>F20=T6</formula>
    </cfRule>
  </conditionalFormatting>
  <dataValidations count="2">
    <dataValidation type="list" allowBlank="1" showInputMessage="1" showErrorMessage="1" sqref="F20">
      <formula1>$T$5:$T$10</formula1>
    </dataValidation>
    <dataValidation type="list" allowBlank="1" showInputMessage="1" showErrorMessage="1" sqref="B20:C20">
      <formula1>$S$5:$S$13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B1:Y25"/>
  <sheetViews>
    <sheetView workbookViewId="0">
      <selection activeCell="I26" sqref="I26"/>
    </sheetView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36">
        <v>41186</v>
      </c>
      <c r="L2" s="137"/>
      <c r="M2" s="138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86"/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87"/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>
        <f>IF(M5="","",M5)</f>
        <v>8.2175925925925917E-4</v>
      </c>
      <c r="G5" s="41" t="str">
        <f t="shared" ref="G5:G16" si="0">IF(M5="","",TEXT(ABS(N5-E5),IF(E5&gt;N5,"-mm:ss","mm:ss")))</f>
        <v>-00:19</v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102">
        <v>8.2175925925925917E-4</v>
      </c>
      <c r="N5" s="37">
        <f>IF(M5="","",M5)</f>
        <v>8.2175925925925917E-4</v>
      </c>
      <c r="O5" s="38">
        <f>N5-E5</f>
        <v>-2.1990740740740749E-4</v>
      </c>
      <c r="P5" s="41" t="str">
        <f t="shared" ref="P5:P16" si="1">IF(M5="","",TEXT(ABS(N5-E5),IF(E5&gt;N5,"-mm:ss","mm:ss")))</f>
        <v>-00:19</v>
      </c>
      <c r="Q5" s="8"/>
      <c r="R5" s="87"/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>
        <f>IF(M6="","",M6-M5)</f>
        <v>3.7962962962962967E-3</v>
      </c>
      <c r="G6" s="41" t="str">
        <f t="shared" si="0"/>
        <v>00:58</v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103">
        <v>4.6180555555555558E-3</v>
      </c>
      <c r="N6" s="37">
        <f>IF(M6="","",M6-M5)</f>
        <v>3.7962962962962967E-3</v>
      </c>
      <c r="O6" s="38">
        <f t="shared" ref="O6:O16" si="2">IF(M6="","",N6-E6)</f>
        <v>6.71296296296297E-4</v>
      </c>
      <c r="P6" s="41" t="str">
        <f t="shared" si="1"/>
        <v>00:58</v>
      </c>
      <c r="Q6" s="8"/>
      <c r="R6" s="87"/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>
        <f t="shared" ref="F7:F16" si="3">IF(M7="","",M7-M6)</f>
        <v>3.37962962962963E-3</v>
      </c>
      <c r="G7" s="41" t="str">
        <f t="shared" si="0"/>
        <v>-00:08</v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103">
        <v>7.9976851851851858E-3</v>
      </c>
      <c r="N7" s="37">
        <f t="shared" ref="N7:N16" si="4">IF(M7="","",M7-M6)</f>
        <v>3.37962962962963E-3</v>
      </c>
      <c r="O7" s="38">
        <f t="shared" si="2"/>
        <v>-9.2592592592592032E-5</v>
      </c>
      <c r="P7" s="41" t="str">
        <f t="shared" si="1"/>
        <v>-00:08</v>
      </c>
      <c r="Q7" s="8"/>
      <c r="R7" s="87"/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>
        <f t="shared" si="3"/>
        <v>1.4930555555555548E-3</v>
      </c>
      <c r="G8" s="41" t="str">
        <f t="shared" si="0"/>
        <v>00:39</v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103">
        <v>9.4907407407407406E-3</v>
      </c>
      <c r="N8" s="37">
        <f t="shared" si="4"/>
        <v>1.4930555555555548E-3</v>
      </c>
      <c r="O8" s="38">
        <f t="shared" si="2"/>
        <v>4.5138888888888811E-4</v>
      </c>
      <c r="P8" s="41" t="str">
        <f t="shared" si="1"/>
        <v>00:39</v>
      </c>
      <c r="Q8" s="8"/>
      <c r="R8" s="87"/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>
        <f t="shared" si="3"/>
        <v>3.1828703703703689E-3</v>
      </c>
      <c r="G9" s="41" t="str">
        <f t="shared" si="0"/>
        <v>01:05</v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103">
        <v>1.2673611111111109E-2</v>
      </c>
      <c r="N9" s="37">
        <f t="shared" si="4"/>
        <v>3.1828703703703689E-3</v>
      </c>
      <c r="O9" s="38">
        <f t="shared" si="2"/>
        <v>7.523148148148133E-4</v>
      </c>
      <c r="P9" s="41" t="str">
        <f t="shared" si="1"/>
        <v>01:05</v>
      </c>
      <c r="Q9" s="8"/>
      <c r="R9" s="87"/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>
        <f t="shared" si="3"/>
        <v>1.7592592592592625E-3</v>
      </c>
      <c r="G10" s="41" t="str">
        <f t="shared" si="0"/>
        <v>01:02</v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103">
        <v>1.4432870370370372E-2</v>
      </c>
      <c r="N10" s="37">
        <f t="shared" si="4"/>
        <v>1.7592592592592625E-3</v>
      </c>
      <c r="O10" s="38">
        <f t="shared" si="2"/>
        <v>7.1759259259259584E-4</v>
      </c>
      <c r="P10" s="41" t="str">
        <f t="shared" si="1"/>
        <v>01:02</v>
      </c>
      <c r="Q10" s="8"/>
      <c r="R10" s="87"/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>
        <f t="shared" si="3"/>
        <v>7.6388888888888687E-4</v>
      </c>
      <c r="G11" s="41" t="str">
        <f t="shared" si="0"/>
        <v>-00:24</v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103">
        <v>1.5196759259259259E-2</v>
      </c>
      <c r="N11" s="37">
        <f t="shared" si="4"/>
        <v>7.6388888888888687E-4</v>
      </c>
      <c r="O11" s="38">
        <f t="shared" si="2"/>
        <v>-2.7777777777777978E-4</v>
      </c>
      <c r="P11" s="41" t="str">
        <f t="shared" si="1"/>
        <v>-00:24</v>
      </c>
      <c r="Q11" s="8"/>
      <c r="R11" s="87"/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>
        <f t="shared" si="3"/>
        <v>3.37962962962963E-3</v>
      </c>
      <c r="G12" s="41" t="str">
        <f t="shared" si="0"/>
        <v>-00:08</v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103">
        <v>1.8576388888888889E-2</v>
      </c>
      <c r="N12" s="37">
        <f t="shared" si="4"/>
        <v>3.37962962962963E-3</v>
      </c>
      <c r="O12" s="38">
        <f t="shared" si="2"/>
        <v>-9.2592592592592032E-5</v>
      </c>
      <c r="P12" s="41" t="str">
        <f t="shared" si="1"/>
        <v>-00:08</v>
      </c>
      <c r="Q12" s="8"/>
      <c r="R12" s="87"/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>
        <f t="shared" si="3"/>
        <v>1.6898148148148141E-3</v>
      </c>
      <c r="G13" s="41" t="str">
        <f t="shared" si="0"/>
        <v>00:56</v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103">
        <v>2.0266203703703703E-2</v>
      </c>
      <c r="N13" s="37">
        <f t="shared" si="4"/>
        <v>1.6898148148148141E-3</v>
      </c>
      <c r="O13" s="38">
        <f t="shared" si="2"/>
        <v>6.4814814814814748E-4</v>
      </c>
      <c r="P13" s="41" t="str">
        <f t="shared" si="1"/>
        <v>00:56</v>
      </c>
      <c r="Q13" s="8"/>
      <c r="R13" s="87"/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>
        <f t="shared" si="3"/>
        <v>1.5856481481481451E-3</v>
      </c>
      <c r="G14" s="41" t="str">
        <f t="shared" si="0"/>
        <v>00:47</v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103">
        <v>2.1851851851851848E-2</v>
      </c>
      <c r="N14" s="37">
        <f t="shared" si="4"/>
        <v>1.5856481481481451E-3</v>
      </c>
      <c r="O14" s="38">
        <f t="shared" si="2"/>
        <v>5.4398148148147841E-4</v>
      </c>
      <c r="P14" s="41" t="str">
        <f t="shared" si="1"/>
        <v>00:47</v>
      </c>
      <c r="Q14" s="8"/>
      <c r="R14" s="87"/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>
        <f t="shared" si="3"/>
        <v>2.8009259259259289E-3</v>
      </c>
      <c r="G15" s="41" t="str">
        <f t="shared" si="0"/>
        <v>-00:58</v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103">
        <v>2.4652777777777777E-2</v>
      </c>
      <c r="N15" s="37">
        <f t="shared" si="4"/>
        <v>2.8009259259259289E-3</v>
      </c>
      <c r="O15" s="38">
        <f t="shared" si="2"/>
        <v>-6.712962962962931E-4</v>
      </c>
      <c r="P15" s="41" t="str">
        <f t="shared" si="1"/>
        <v>-00:58</v>
      </c>
      <c r="Q15" s="8"/>
      <c r="R15" s="87"/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>
        <f t="shared" si="3"/>
        <v>1.8287037037037039E-3</v>
      </c>
      <c r="G16" s="56" t="str">
        <f t="shared" si="0"/>
        <v>-00:22</v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104">
        <v>2.6481481481481481E-2</v>
      </c>
      <c r="N16" s="39">
        <f t="shared" si="4"/>
        <v>1.8287037037037039E-3</v>
      </c>
      <c r="O16" s="40">
        <f t="shared" si="2"/>
        <v>-2.5462962962962939E-4</v>
      </c>
      <c r="P16" s="42" t="str">
        <f t="shared" si="1"/>
        <v>-00:22</v>
      </c>
      <c r="Q16" s="8"/>
      <c r="R16" s="87"/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>
        <f>IF(F5="","",SUM(F5:F16))</f>
        <v>2.6481481481481481E-2</v>
      </c>
      <c r="G17" s="43">
        <f>IF(M12="","",SUM(O5:O16))</f>
        <v>2.1759259259259271E-3</v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>
        <f>IF(M5="","",SUM(N5:N16))</f>
        <v>2.6481481481481481E-2</v>
      </c>
      <c r="N17" s="44">
        <f>IF(N5="","",SUM(N5:N16))</f>
        <v>2.6481481481481481E-2</v>
      </c>
      <c r="O17" s="36"/>
      <c r="P17" s="43">
        <f>IF(M12="","",SUM(O5:O16))</f>
        <v>2.1759259259259271E-3</v>
      </c>
      <c r="Q17" s="8"/>
      <c r="R17" s="87"/>
    </row>
    <row r="18" spans="2:21" ht="25.5" customHeight="1">
      <c r="R18" s="87"/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87"/>
    </row>
    <row r="20" spans="2:21" ht="30" customHeight="1" thickTop="1" thickBot="1">
      <c r="B20" s="80"/>
      <c r="C20" s="94" t="s">
        <v>86</v>
      </c>
      <c r="D20" s="93" t="s">
        <v>92</v>
      </c>
      <c r="E20" s="81"/>
      <c r="F20" s="92" t="s">
        <v>23</v>
      </c>
      <c r="I20" s="62"/>
      <c r="J20" s="139" t="s">
        <v>93</v>
      </c>
      <c r="K20" s="140"/>
      <c r="L20" s="140"/>
      <c r="M20" s="141"/>
      <c r="N20" s="124"/>
      <c r="O20" s="120"/>
      <c r="P20" s="120"/>
      <c r="Q20" s="16"/>
      <c r="R20" s="88"/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5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8">
    <mergeCell ref="J22:M22"/>
    <mergeCell ref="N22:P22"/>
    <mergeCell ref="K2:M2"/>
    <mergeCell ref="N2:P2"/>
    <mergeCell ref="J19:M19"/>
    <mergeCell ref="N19:P19"/>
    <mergeCell ref="J20:M20"/>
    <mergeCell ref="N20:P20"/>
  </mergeCells>
  <phoneticPr fontId="1"/>
  <conditionalFormatting sqref="N5">
    <cfRule type="expression" dxfId="57" priority="28">
      <formula>N5&lt;E5</formula>
    </cfRule>
    <cfRule type="expression" dxfId="56" priority="29">
      <formula>N5&gt;E5</formula>
    </cfRule>
  </conditionalFormatting>
  <conditionalFormatting sqref="N6:N17">
    <cfRule type="expression" dxfId="55" priority="26">
      <formula>N6&lt;E6</formula>
    </cfRule>
    <cfRule type="expression" dxfId="54" priority="27">
      <formula>N6&gt;E6</formula>
    </cfRule>
  </conditionalFormatting>
  <conditionalFormatting sqref="B20">
    <cfRule type="expression" dxfId="53" priority="25">
      <formula>B20="1kg"</formula>
    </cfRule>
  </conditionalFormatting>
  <conditionalFormatting sqref="D20">
    <cfRule type="expression" dxfId="52" priority="24">
      <formula>D20=T6</formula>
    </cfRule>
  </conditionalFormatting>
  <conditionalFormatting sqref="M5">
    <cfRule type="expression" dxfId="51" priority="21">
      <formula>M5=L5</formula>
    </cfRule>
    <cfRule type="expression" dxfId="50" priority="22">
      <formula>M5&gt;L5</formula>
    </cfRule>
    <cfRule type="expression" dxfId="49" priority="23">
      <formula>M5&lt;L5</formula>
    </cfRule>
  </conditionalFormatting>
  <conditionalFormatting sqref="M6:M17">
    <cfRule type="expression" dxfId="48" priority="18">
      <formula>M6=L6</formula>
    </cfRule>
    <cfRule type="expression" dxfId="47" priority="19">
      <formula>M6&gt;L6</formula>
    </cfRule>
    <cfRule type="expression" dxfId="46" priority="20">
      <formula>M6&lt;L6</formula>
    </cfRule>
  </conditionalFormatting>
  <conditionalFormatting sqref="F5">
    <cfRule type="expression" dxfId="45" priority="15">
      <formula>F5=E5</formula>
    </cfRule>
    <cfRule type="expression" dxfId="44" priority="16">
      <formula>F5&lt;E5</formula>
    </cfRule>
    <cfRule type="expression" dxfId="43" priority="17">
      <formula>F5&gt;E5</formula>
    </cfRule>
  </conditionalFormatting>
  <conditionalFormatting sqref="F6:F17">
    <cfRule type="expression" dxfId="42" priority="12">
      <formula>F6=E6</formula>
    </cfRule>
    <cfRule type="expression" dxfId="41" priority="13">
      <formula>F6&lt;E6</formula>
    </cfRule>
    <cfRule type="expression" dxfId="40" priority="14">
      <formula>F6&gt;E6</formula>
    </cfRule>
  </conditionalFormatting>
  <conditionalFormatting sqref="G5:H5">
    <cfRule type="expression" dxfId="39" priority="9">
      <formula>E5=F5</formula>
    </cfRule>
    <cfRule type="expression" dxfId="38" priority="10">
      <formula>E5&gt;F5</formula>
    </cfRule>
    <cfRule type="expression" dxfId="37" priority="11">
      <formula>F5&gt;E5</formula>
    </cfRule>
  </conditionalFormatting>
  <conditionalFormatting sqref="G6:H17">
    <cfRule type="expression" dxfId="36" priority="6">
      <formula>E6=F6</formula>
    </cfRule>
    <cfRule type="expression" dxfId="35" priority="7">
      <formula>E6&gt;F6</formula>
    </cfRule>
    <cfRule type="expression" dxfId="34" priority="8">
      <formula>F6&gt;E6</formula>
    </cfRule>
  </conditionalFormatting>
  <conditionalFormatting sqref="P5:Q17">
    <cfRule type="expression" dxfId="33" priority="4">
      <formula>N5&lt;E5</formula>
    </cfRule>
    <cfRule type="expression" dxfId="32" priority="5">
      <formula>N5&gt;E5</formula>
    </cfRule>
  </conditionalFormatting>
  <conditionalFormatting sqref="P6:Q17">
    <cfRule type="expression" dxfId="31" priority="3">
      <formula>N6&gt;E6</formula>
    </cfRule>
  </conditionalFormatting>
  <conditionalFormatting sqref="C20">
    <cfRule type="expression" dxfId="30" priority="2">
      <formula>C20="1kg"</formula>
    </cfRule>
  </conditionalFormatting>
  <conditionalFormatting sqref="F20">
    <cfRule type="expression" dxfId="29" priority="1">
      <formula>F20=T6</formula>
    </cfRule>
  </conditionalFormatting>
  <dataValidations count="2">
    <dataValidation type="list" allowBlank="1" showInputMessage="1" showErrorMessage="1" sqref="F20">
      <formula1>$T$5:$T$10</formula1>
    </dataValidation>
    <dataValidation type="list" allowBlank="1" showInputMessage="1" showErrorMessage="1" sqref="B20:C20">
      <formula1>$S$5:$S$13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B1:Y25"/>
  <sheetViews>
    <sheetView topLeftCell="A2" workbookViewId="0">
      <selection activeCell="U7" sqref="U7"/>
    </sheetView>
  </sheetViews>
  <sheetFormatPr baseColWidth="12" defaultColWidth="8.83203125" defaultRowHeight="17" x14ac:dyDescent="0"/>
  <cols>
    <col min="1" max="1" width="8.83203125" style="1"/>
    <col min="2" max="2" width="6" style="1" customWidth="1"/>
    <col min="3" max="3" width="13.6640625" style="1" customWidth="1"/>
    <col min="4" max="4" width="12.83203125" style="1" customWidth="1"/>
    <col min="5" max="5" width="15.6640625" style="1" hidden="1" customWidth="1"/>
    <col min="6" max="6" width="15.6640625" style="1" customWidth="1"/>
    <col min="7" max="7" width="12.83203125" style="1" customWidth="1"/>
    <col min="8" max="8" width="4.6640625" style="1" customWidth="1"/>
    <col min="9" max="9" width="6" style="1" customWidth="1"/>
    <col min="10" max="10" width="13.6640625" style="1" customWidth="1"/>
    <col min="11" max="11" width="16.1640625" style="1" customWidth="1"/>
    <col min="12" max="12" width="12.1640625" style="1" hidden="1" customWidth="1"/>
    <col min="13" max="13" width="16.1640625" style="1" customWidth="1"/>
    <col min="14" max="14" width="16.83203125" style="1" hidden="1" customWidth="1"/>
    <col min="15" max="15" width="15.6640625" style="1" hidden="1" customWidth="1"/>
    <col min="16" max="16" width="13" style="1" hidden="1" customWidth="1"/>
    <col min="17" max="17" width="4.6640625" style="1" customWidth="1"/>
    <col min="18" max="18" width="36.6640625" style="1" customWidth="1"/>
    <col min="19" max="16384" width="8.83203125" style="1"/>
  </cols>
  <sheetData>
    <row r="1" spans="2:25" ht="38.25" customHeight="1" thickBot="1">
      <c r="S1" s="2"/>
      <c r="T1" s="2"/>
      <c r="U1" s="2"/>
    </row>
    <row r="2" spans="2:25" ht="38.25" customHeight="1" thickTop="1" thickBot="1">
      <c r="B2" s="54" t="s">
        <v>10</v>
      </c>
      <c r="D2" s="54"/>
      <c r="E2" s="3"/>
      <c r="F2" s="3"/>
      <c r="G2" s="3"/>
      <c r="H2" s="3"/>
      <c r="I2" s="3"/>
      <c r="J2" s="73" t="s">
        <v>15</v>
      </c>
      <c r="K2" s="127">
        <v>41202</v>
      </c>
      <c r="L2" s="128"/>
      <c r="M2" s="129"/>
      <c r="N2" s="115"/>
      <c r="O2" s="115"/>
      <c r="P2" s="115"/>
      <c r="Q2" s="4"/>
      <c r="R2" s="74" t="s">
        <v>31</v>
      </c>
      <c r="S2" s="23"/>
      <c r="T2" s="23"/>
      <c r="U2" s="23"/>
      <c r="V2" s="24"/>
    </row>
    <row r="3" spans="2:25" ht="25.5" customHeight="1" thickTop="1">
      <c r="R3" s="130" t="s">
        <v>89</v>
      </c>
      <c r="S3" s="82"/>
      <c r="T3" s="82"/>
      <c r="U3" s="82"/>
      <c r="V3" s="83"/>
    </row>
    <row r="4" spans="2:25" ht="25.5" customHeight="1" thickBot="1">
      <c r="B4" s="5"/>
      <c r="C4" s="47" t="s">
        <v>81</v>
      </c>
      <c r="D4" s="66" t="s">
        <v>82</v>
      </c>
      <c r="E4" s="48" t="s">
        <v>12</v>
      </c>
      <c r="F4" s="50" t="s">
        <v>80</v>
      </c>
      <c r="G4" s="51" t="s">
        <v>46</v>
      </c>
      <c r="H4" s="60"/>
      <c r="I4" s="61"/>
      <c r="J4" s="67" t="s">
        <v>81</v>
      </c>
      <c r="K4" s="68" t="s">
        <v>83</v>
      </c>
      <c r="L4" s="49"/>
      <c r="M4" s="78" t="s">
        <v>0</v>
      </c>
      <c r="N4" s="72" t="s">
        <v>76</v>
      </c>
      <c r="O4" s="50" t="s">
        <v>14</v>
      </c>
      <c r="P4" s="51" t="s">
        <v>46</v>
      </c>
      <c r="Q4" s="6"/>
      <c r="R4" s="131"/>
      <c r="S4" s="9"/>
      <c r="T4" s="9"/>
      <c r="U4" s="82"/>
      <c r="V4" s="83"/>
    </row>
    <row r="5" spans="2:25" ht="25.5" customHeight="1" thickTop="1">
      <c r="B5" s="20">
        <v>1</v>
      </c>
      <c r="C5" s="53" t="s">
        <v>75</v>
      </c>
      <c r="D5" s="64" t="s">
        <v>11</v>
      </c>
      <c r="E5" s="7">
        <v>1.0416666666666667E-3</v>
      </c>
      <c r="F5" s="57">
        <f>IF(M5="","",M5)</f>
        <v>1.3773148148148147E-3</v>
      </c>
      <c r="G5" s="41" t="str">
        <f t="shared" ref="G5:G16" si="0">IF(M5="","",TEXT(ABS(N5-E5),IF(E5&gt;N5,"-mm:ss","mm:ss")))</f>
        <v>00:29</v>
      </c>
      <c r="H5" s="55"/>
      <c r="I5" s="69">
        <v>1</v>
      </c>
      <c r="J5" s="97" t="s">
        <v>75</v>
      </c>
      <c r="K5" s="95" t="str">
        <f>D5</f>
        <v>1分30秒</v>
      </c>
      <c r="L5" s="31">
        <v>1.0416666666666667E-3</v>
      </c>
      <c r="M5" s="102">
        <v>1.3773148148148147E-3</v>
      </c>
      <c r="N5" s="37">
        <f>IF(M5="","",M5)</f>
        <v>1.3773148148148147E-3</v>
      </c>
      <c r="O5" s="38">
        <f>N5-E5</f>
        <v>3.3564814814814807E-4</v>
      </c>
      <c r="P5" s="41" t="str">
        <f t="shared" ref="P5:P16" si="1">IF(M5="","",TEXT(ABS(N5-E5),IF(E5&gt;N5,"-mm:ss","mm:ss")))</f>
        <v>00:29</v>
      </c>
      <c r="Q5" s="8"/>
      <c r="R5" s="125" t="s">
        <v>90</v>
      </c>
      <c r="S5" s="9" t="s">
        <v>32</v>
      </c>
      <c r="T5" s="9" t="s">
        <v>22</v>
      </c>
      <c r="U5" s="82"/>
      <c r="V5" s="83"/>
    </row>
    <row r="6" spans="2:25" ht="25.5" customHeight="1">
      <c r="B6" s="21">
        <v>2</v>
      </c>
      <c r="C6" s="10" t="s">
        <v>1</v>
      </c>
      <c r="D6" s="64" t="s">
        <v>40</v>
      </c>
      <c r="E6" s="7">
        <v>3.1249999999999997E-3</v>
      </c>
      <c r="F6" s="57">
        <f>IF(M6="","",M6-M5)</f>
        <v>3.6111111111111118E-3</v>
      </c>
      <c r="G6" s="41" t="str">
        <f t="shared" si="0"/>
        <v>00:42</v>
      </c>
      <c r="H6" s="55"/>
      <c r="I6" s="70">
        <v>2</v>
      </c>
      <c r="J6" s="10" t="s">
        <v>1</v>
      </c>
      <c r="K6" s="95" t="s">
        <v>63</v>
      </c>
      <c r="L6" s="31">
        <v>4.1666666666666666E-3</v>
      </c>
      <c r="M6" s="103">
        <v>4.9884259259259265E-3</v>
      </c>
      <c r="N6" s="37">
        <f>IF(M6="","",M6-M5)</f>
        <v>3.6111111111111118E-3</v>
      </c>
      <c r="O6" s="38">
        <f t="shared" ref="O6:O16" si="2">IF(M6="","",N6-E6)</f>
        <v>4.8611111111111207E-4</v>
      </c>
      <c r="P6" s="41" t="str">
        <f t="shared" si="1"/>
        <v>00:42</v>
      </c>
      <c r="Q6" s="8"/>
      <c r="R6" s="126"/>
      <c r="S6" s="9" t="s">
        <v>33</v>
      </c>
      <c r="T6" s="11" t="s">
        <v>24</v>
      </c>
      <c r="U6" s="82"/>
      <c r="V6" s="83"/>
    </row>
    <row r="7" spans="2:25" ht="25.5" customHeight="1">
      <c r="B7" s="21">
        <v>3</v>
      </c>
      <c r="C7" s="10" t="s">
        <v>2</v>
      </c>
      <c r="D7" s="64" t="s">
        <v>41</v>
      </c>
      <c r="E7" s="7">
        <v>3.472222222222222E-3</v>
      </c>
      <c r="F7" s="57">
        <f t="shared" ref="F7:F16" si="3">IF(M7="","",M7-M6)</f>
        <v>3.657407407407407E-3</v>
      </c>
      <c r="G7" s="41" t="str">
        <f t="shared" si="0"/>
        <v>00:16</v>
      </c>
      <c r="H7" s="55"/>
      <c r="I7" s="70">
        <v>3</v>
      </c>
      <c r="J7" s="10" t="s">
        <v>2</v>
      </c>
      <c r="K7" s="95" t="s">
        <v>64</v>
      </c>
      <c r="L7" s="31">
        <v>7.6388888888888886E-3</v>
      </c>
      <c r="M7" s="103">
        <v>8.6458333333333335E-3</v>
      </c>
      <c r="N7" s="37">
        <f t="shared" ref="N7:N16" si="4">IF(M7="","",M7-M6)</f>
        <v>3.657407407407407E-3</v>
      </c>
      <c r="O7" s="38">
        <f t="shared" si="2"/>
        <v>1.8518518518518493E-4</v>
      </c>
      <c r="P7" s="41" t="str">
        <f t="shared" si="1"/>
        <v>00:16</v>
      </c>
      <c r="Q7" s="8"/>
      <c r="R7" s="125" t="s">
        <v>91</v>
      </c>
      <c r="S7" s="9" t="s">
        <v>34</v>
      </c>
      <c r="T7" s="11" t="s">
        <v>35</v>
      </c>
      <c r="U7" s="82"/>
      <c r="V7" s="83"/>
    </row>
    <row r="8" spans="2:25" ht="25.5" customHeight="1">
      <c r="B8" s="21">
        <v>4</v>
      </c>
      <c r="C8" s="10" t="s">
        <v>3</v>
      </c>
      <c r="D8" s="64" t="s">
        <v>42</v>
      </c>
      <c r="E8" s="7">
        <v>1.0416666666666667E-3</v>
      </c>
      <c r="F8" s="57">
        <f t="shared" si="3"/>
        <v>1.2499999999999994E-3</v>
      </c>
      <c r="G8" s="41" t="str">
        <f t="shared" si="0"/>
        <v>00:18</v>
      </c>
      <c r="H8" s="55"/>
      <c r="I8" s="70">
        <v>4</v>
      </c>
      <c r="J8" s="10" t="s">
        <v>3</v>
      </c>
      <c r="K8" s="95" t="s">
        <v>65</v>
      </c>
      <c r="L8" s="31">
        <v>8.6805555555555559E-3</v>
      </c>
      <c r="M8" s="103">
        <v>9.8958333333333329E-3</v>
      </c>
      <c r="N8" s="37">
        <f t="shared" si="4"/>
        <v>1.2499999999999994E-3</v>
      </c>
      <c r="O8" s="38">
        <f t="shared" si="2"/>
        <v>2.0833333333333272E-4</v>
      </c>
      <c r="P8" s="41" t="str">
        <f t="shared" si="1"/>
        <v>00:18</v>
      </c>
      <c r="Q8" s="8"/>
      <c r="R8" s="126"/>
      <c r="S8" s="9" t="s">
        <v>26</v>
      </c>
      <c r="T8" s="12" t="s">
        <v>25</v>
      </c>
      <c r="U8" s="83"/>
      <c r="V8" s="83"/>
    </row>
    <row r="9" spans="2:25" ht="25.5" customHeight="1">
      <c r="B9" s="21">
        <v>5</v>
      </c>
      <c r="C9" s="10" t="s">
        <v>4</v>
      </c>
      <c r="D9" s="64" t="s">
        <v>43</v>
      </c>
      <c r="E9" s="7">
        <v>2.4305555555555556E-3</v>
      </c>
      <c r="F9" s="57">
        <f t="shared" si="3"/>
        <v>1.979166666666669E-3</v>
      </c>
      <c r="G9" s="41" t="str">
        <f t="shared" si="0"/>
        <v>-00:39</v>
      </c>
      <c r="H9" s="55"/>
      <c r="I9" s="70">
        <v>5</v>
      </c>
      <c r="J9" s="10" t="s">
        <v>4</v>
      </c>
      <c r="K9" s="95" t="s">
        <v>66</v>
      </c>
      <c r="L9" s="31">
        <v>1.1111111111111112E-2</v>
      </c>
      <c r="M9" s="103">
        <v>1.1875000000000002E-2</v>
      </c>
      <c r="N9" s="37">
        <f t="shared" si="4"/>
        <v>1.979166666666669E-3</v>
      </c>
      <c r="O9" s="38">
        <f t="shared" si="2"/>
        <v>-4.5138888888888659E-4</v>
      </c>
      <c r="P9" s="41" t="str">
        <f t="shared" si="1"/>
        <v>-00:39</v>
      </c>
      <c r="Q9" s="8"/>
      <c r="R9" s="125"/>
      <c r="S9" s="9" t="s">
        <v>36</v>
      </c>
      <c r="T9" s="12" t="s">
        <v>37</v>
      </c>
      <c r="U9" s="83"/>
      <c r="V9" s="83"/>
    </row>
    <row r="10" spans="2:25" ht="25.5" customHeight="1">
      <c r="B10" s="21">
        <v>6</v>
      </c>
      <c r="C10" s="10" t="s">
        <v>5</v>
      </c>
      <c r="D10" s="64" t="s">
        <v>42</v>
      </c>
      <c r="E10" s="7">
        <v>1.0416666666666667E-3</v>
      </c>
      <c r="F10" s="57">
        <f t="shared" si="3"/>
        <v>1.7939814814814797E-3</v>
      </c>
      <c r="G10" s="41" t="str">
        <f t="shared" si="0"/>
        <v>01:05</v>
      </c>
      <c r="H10" s="55"/>
      <c r="I10" s="70">
        <v>6</v>
      </c>
      <c r="J10" s="10" t="s">
        <v>5</v>
      </c>
      <c r="K10" s="95" t="s">
        <v>67</v>
      </c>
      <c r="L10" s="31">
        <v>1.2152777777777778E-2</v>
      </c>
      <c r="M10" s="103">
        <v>1.3668981481481482E-2</v>
      </c>
      <c r="N10" s="37">
        <f t="shared" si="4"/>
        <v>1.7939814814814797E-3</v>
      </c>
      <c r="O10" s="38">
        <f t="shared" si="2"/>
        <v>7.5231481481481308E-4</v>
      </c>
      <c r="P10" s="41" t="str">
        <f t="shared" si="1"/>
        <v>01:05</v>
      </c>
      <c r="Q10" s="8"/>
      <c r="R10" s="126"/>
      <c r="S10" s="9" t="s">
        <v>20</v>
      </c>
      <c r="T10" s="13" t="s">
        <v>84</v>
      </c>
      <c r="U10" s="83"/>
      <c r="V10" s="83"/>
    </row>
    <row r="11" spans="2:25" ht="25.5" customHeight="1">
      <c r="B11" s="21">
        <v>7</v>
      </c>
      <c r="C11" s="10" t="s">
        <v>6</v>
      </c>
      <c r="D11" s="64" t="s">
        <v>42</v>
      </c>
      <c r="E11" s="7">
        <v>1.0416666666666667E-3</v>
      </c>
      <c r="F11" s="57">
        <f t="shared" si="3"/>
        <v>1.7245370370370383E-3</v>
      </c>
      <c r="G11" s="41" t="str">
        <f t="shared" si="0"/>
        <v>00:59</v>
      </c>
      <c r="H11" s="55"/>
      <c r="I11" s="70">
        <v>7</v>
      </c>
      <c r="J11" s="10" t="s">
        <v>6</v>
      </c>
      <c r="K11" s="95" t="s">
        <v>68</v>
      </c>
      <c r="L11" s="31">
        <v>1.3194444444444444E-2</v>
      </c>
      <c r="M11" s="103">
        <v>1.539351851851852E-2</v>
      </c>
      <c r="N11" s="37">
        <f t="shared" si="4"/>
        <v>1.7245370370370383E-3</v>
      </c>
      <c r="O11" s="38">
        <f t="shared" si="2"/>
        <v>6.8287037037037166E-4</v>
      </c>
      <c r="P11" s="41" t="str">
        <f t="shared" si="1"/>
        <v>00:59</v>
      </c>
      <c r="Q11" s="8"/>
      <c r="R11" s="125"/>
      <c r="S11" s="13" t="s">
        <v>21</v>
      </c>
      <c r="T11" s="13"/>
      <c r="U11" s="83"/>
      <c r="V11" s="83"/>
    </row>
    <row r="12" spans="2:25" ht="25.5" customHeight="1">
      <c r="B12" s="21">
        <v>8</v>
      </c>
      <c r="C12" s="10" t="s">
        <v>7</v>
      </c>
      <c r="D12" s="64" t="s">
        <v>41</v>
      </c>
      <c r="E12" s="7">
        <v>3.472222222222222E-3</v>
      </c>
      <c r="F12" s="57">
        <f t="shared" si="3"/>
        <v>2.8009259259259237E-3</v>
      </c>
      <c r="G12" s="41" t="str">
        <f t="shared" si="0"/>
        <v>-00:58</v>
      </c>
      <c r="H12" s="55"/>
      <c r="I12" s="70">
        <v>8</v>
      </c>
      <c r="J12" s="10" t="s">
        <v>7</v>
      </c>
      <c r="K12" s="95" t="s">
        <v>69</v>
      </c>
      <c r="L12" s="31">
        <v>1.6666666666666666E-2</v>
      </c>
      <c r="M12" s="103">
        <v>1.8194444444444444E-2</v>
      </c>
      <c r="N12" s="37">
        <f t="shared" si="4"/>
        <v>2.8009259259259237E-3</v>
      </c>
      <c r="O12" s="38">
        <f t="shared" si="2"/>
        <v>-6.7129629629629831E-4</v>
      </c>
      <c r="P12" s="41" t="str">
        <f t="shared" si="1"/>
        <v>-00:58</v>
      </c>
      <c r="Q12" s="8"/>
      <c r="R12" s="126"/>
      <c r="S12" s="13" t="s">
        <v>38</v>
      </c>
      <c r="T12" s="13"/>
      <c r="U12" s="83"/>
      <c r="V12" s="82"/>
      <c r="W12" s="2"/>
      <c r="X12" s="2"/>
      <c r="Y12" s="2"/>
    </row>
    <row r="13" spans="2:25" ht="25.5" customHeight="1">
      <c r="B13" s="21">
        <v>9</v>
      </c>
      <c r="C13" s="10" t="s">
        <v>39</v>
      </c>
      <c r="D13" s="64" t="s">
        <v>42</v>
      </c>
      <c r="E13" s="7">
        <v>1.0416666666666667E-3</v>
      </c>
      <c r="F13" s="57">
        <f t="shared" si="3"/>
        <v>1.412037037037038E-3</v>
      </c>
      <c r="G13" s="41" t="str">
        <f t="shared" si="0"/>
        <v>00:32</v>
      </c>
      <c r="H13" s="55"/>
      <c r="I13" s="70">
        <v>9</v>
      </c>
      <c r="J13" s="10" t="s">
        <v>39</v>
      </c>
      <c r="K13" s="95" t="s">
        <v>70</v>
      </c>
      <c r="L13" s="31">
        <v>1.7708333333333333E-2</v>
      </c>
      <c r="M13" s="103">
        <v>1.9606481481481482E-2</v>
      </c>
      <c r="N13" s="37">
        <f t="shared" si="4"/>
        <v>1.412037037037038E-3</v>
      </c>
      <c r="O13" s="38">
        <f t="shared" si="2"/>
        <v>3.7037037037037138E-4</v>
      </c>
      <c r="P13" s="41" t="str">
        <f t="shared" si="1"/>
        <v>00:32</v>
      </c>
      <c r="Q13" s="8"/>
      <c r="R13" s="125"/>
      <c r="S13" s="83" t="s">
        <v>84</v>
      </c>
      <c r="T13" s="83"/>
      <c r="U13" s="83"/>
      <c r="V13" s="82"/>
      <c r="W13" s="2"/>
      <c r="X13" s="2"/>
      <c r="Y13" s="2"/>
    </row>
    <row r="14" spans="2:25" ht="25.5" customHeight="1">
      <c r="B14" s="21">
        <v>10</v>
      </c>
      <c r="C14" s="52" t="s">
        <v>74</v>
      </c>
      <c r="D14" s="64" t="s">
        <v>42</v>
      </c>
      <c r="E14" s="7">
        <v>1.0416666666666667E-3</v>
      </c>
      <c r="F14" s="57">
        <f t="shared" si="3"/>
        <v>1.6550925925925934E-3</v>
      </c>
      <c r="G14" s="41" t="str">
        <f t="shared" si="0"/>
        <v>00:53</v>
      </c>
      <c r="H14" s="55"/>
      <c r="I14" s="70">
        <v>10</v>
      </c>
      <c r="J14" s="52" t="s">
        <v>74</v>
      </c>
      <c r="K14" s="95" t="s">
        <v>71</v>
      </c>
      <c r="L14" s="31">
        <v>1.8749999999999999E-2</v>
      </c>
      <c r="M14" s="103">
        <v>2.1261574074074075E-2</v>
      </c>
      <c r="N14" s="37">
        <f t="shared" si="4"/>
        <v>1.6550925925925934E-3</v>
      </c>
      <c r="O14" s="38">
        <f t="shared" si="2"/>
        <v>6.1342592592592677E-4</v>
      </c>
      <c r="P14" s="41" t="str">
        <f t="shared" si="1"/>
        <v>00:53</v>
      </c>
      <c r="Q14" s="8"/>
      <c r="R14" s="126"/>
      <c r="S14" s="83"/>
      <c r="T14" s="83"/>
      <c r="U14" s="84"/>
      <c r="V14" s="82"/>
      <c r="W14" s="29"/>
      <c r="X14" s="2"/>
      <c r="Y14" s="2"/>
    </row>
    <row r="15" spans="2:25" ht="25.5" customHeight="1">
      <c r="B15" s="21">
        <v>11</v>
      </c>
      <c r="C15" s="10" t="s">
        <v>8</v>
      </c>
      <c r="D15" s="64" t="s">
        <v>41</v>
      </c>
      <c r="E15" s="7">
        <v>3.472222222222222E-3</v>
      </c>
      <c r="F15" s="57">
        <f t="shared" si="3"/>
        <v>4.0856481481481438E-3</v>
      </c>
      <c r="G15" s="41" t="str">
        <f t="shared" si="0"/>
        <v>00:53</v>
      </c>
      <c r="H15" s="55"/>
      <c r="I15" s="70">
        <v>11</v>
      </c>
      <c r="J15" s="10" t="s">
        <v>8</v>
      </c>
      <c r="K15" s="95" t="s">
        <v>72</v>
      </c>
      <c r="L15" s="31">
        <v>2.2222222222222223E-2</v>
      </c>
      <c r="M15" s="103">
        <v>2.5347222222222219E-2</v>
      </c>
      <c r="N15" s="37">
        <f t="shared" si="4"/>
        <v>4.0856481481481438E-3</v>
      </c>
      <c r="O15" s="38">
        <f t="shared" si="2"/>
        <v>6.1342592592592178E-4</v>
      </c>
      <c r="P15" s="41" t="str">
        <f t="shared" si="1"/>
        <v>00:53</v>
      </c>
      <c r="Q15" s="8"/>
      <c r="R15" s="125"/>
      <c r="S15" s="83"/>
      <c r="T15" s="83"/>
      <c r="U15" s="83"/>
      <c r="V15" s="82"/>
      <c r="W15" s="2"/>
      <c r="X15" s="2"/>
      <c r="Y15" s="2"/>
    </row>
    <row r="16" spans="2:25" ht="25.5" customHeight="1" thickBot="1">
      <c r="B16" s="22">
        <v>12</v>
      </c>
      <c r="C16" s="14" t="s">
        <v>9</v>
      </c>
      <c r="D16" s="65" t="s">
        <v>73</v>
      </c>
      <c r="E16" s="15">
        <v>2.0833333333333333E-3</v>
      </c>
      <c r="F16" s="58">
        <f t="shared" si="3"/>
        <v>2.0833333333333363E-3</v>
      </c>
      <c r="G16" s="56" t="str">
        <f t="shared" si="0"/>
        <v>00:00</v>
      </c>
      <c r="H16" s="55"/>
      <c r="I16" s="71">
        <v>12</v>
      </c>
      <c r="J16" s="14" t="s">
        <v>9</v>
      </c>
      <c r="K16" s="96" t="s">
        <v>44</v>
      </c>
      <c r="L16" s="33">
        <v>2.4305555555555556E-2</v>
      </c>
      <c r="M16" s="104">
        <v>2.7430555555555555E-2</v>
      </c>
      <c r="N16" s="39">
        <f t="shared" si="4"/>
        <v>2.0833333333333363E-3</v>
      </c>
      <c r="O16" s="40">
        <f t="shared" si="2"/>
        <v>3.0357660829594124E-18</v>
      </c>
      <c r="P16" s="42" t="str">
        <f t="shared" si="1"/>
        <v>00:00</v>
      </c>
      <c r="Q16" s="8"/>
      <c r="R16" s="126"/>
      <c r="S16" s="83"/>
      <c r="T16" s="83"/>
      <c r="U16" s="83"/>
      <c r="V16" s="82"/>
      <c r="W16" s="2"/>
      <c r="X16" s="2"/>
      <c r="Y16" s="2"/>
    </row>
    <row r="17" spans="2:21" ht="25.5" customHeight="1" thickTop="1">
      <c r="B17" s="101" t="s">
        <v>45</v>
      </c>
      <c r="C17" s="35" t="s">
        <v>13</v>
      </c>
      <c r="D17" s="34" t="s">
        <v>44</v>
      </c>
      <c r="E17" s="19">
        <f>SUM(E5:E16)</f>
        <v>2.4305555555555552E-2</v>
      </c>
      <c r="F17" s="59">
        <f>IF(F5="","",SUM(F5:F16))</f>
        <v>2.7430555555555555E-2</v>
      </c>
      <c r="G17" s="43">
        <f>IF(M12="","",SUM(O5:O16))</f>
        <v>3.1250000000000006E-3</v>
      </c>
      <c r="H17" s="55"/>
      <c r="I17" s="100" t="s">
        <v>45</v>
      </c>
      <c r="J17" s="98" t="s">
        <v>13</v>
      </c>
      <c r="K17" s="99" t="s">
        <v>44</v>
      </c>
      <c r="L17" s="32">
        <v>2.4305555555555556E-2</v>
      </c>
      <c r="M17" s="79">
        <f>IF(M5="","",SUM(N5:N16))</f>
        <v>2.7430555555555555E-2</v>
      </c>
      <c r="N17" s="44">
        <f>IF(N5="","",SUM(N5:N16))</f>
        <v>2.7430555555555555E-2</v>
      </c>
      <c r="O17" s="36"/>
      <c r="P17" s="43">
        <f>IF(M12="","",SUM(O5:O16))</f>
        <v>3.1250000000000006E-3</v>
      </c>
      <c r="Q17" s="8"/>
      <c r="R17" s="125"/>
    </row>
    <row r="18" spans="2:21" ht="25.5" customHeight="1">
      <c r="R18" s="126"/>
    </row>
    <row r="19" spans="2:21" ht="25.5" customHeight="1" thickBot="1">
      <c r="B19" s="63"/>
      <c r="C19" s="75" t="s">
        <v>17</v>
      </c>
      <c r="D19" s="76" t="s">
        <v>16</v>
      </c>
      <c r="F19" s="77" t="s">
        <v>18</v>
      </c>
      <c r="I19" s="62"/>
      <c r="J19" s="116" t="s">
        <v>19</v>
      </c>
      <c r="K19" s="117"/>
      <c r="L19" s="117"/>
      <c r="M19" s="118"/>
      <c r="N19" s="119"/>
      <c r="O19" s="120"/>
      <c r="P19" s="120"/>
      <c r="Q19" s="16"/>
      <c r="R19" s="125"/>
    </row>
    <row r="20" spans="2:21" ht="30" customHeight="1" thickTop="1" thickBot="1">
      <c r="B20" s="80"/>
      <c r="C20" s="108" t="s">
        <v>86</v>
      </c>
      <c r="D20" s="109" t="s">
        <v>87</v>
      </c>
      <c r="E20" s="81"/>
      <c r="F20" s="110" t="s">
        <v>23</v>
      </c>
      <c r="I20" s="62"/>
      <c r="J20" s="133" t="s">
        <v>88</v>
      </c>
      <c r="K20" s="134"/>
      <c r="L20" s="134"/>
      <c r="M20" s="135"/>
      <c r="N20" s="124"/>
      <c r="O20" s="120"/>
      <c r="P20" s="120"/>
      <c r="Q20" s="16"/>
      <c r="R20" s="132"/>
    </row>
    <row r="21" spans="2:21" ht="14.25" customHeight="1" thickTop="1"/>
    <row r="22" spans="2:21" ht="32.25" customHeight="1">
      <c r="J22" s="111"/>
      <c r="K22" s="111"/>
      <c r="L22" s="111"/>
      <c r="M22" s="111"/>
      <c r="N22" s="111"/>
      <c r="O22" s="111"/>
      <c r="P22" s="111"/>
      <c r="Q22" s="17"/>
      <c r="R22" s="46" t="s">
        <v>79</v>
      </c>
      <c r="S22" s="85"/>
      <c r="T22" s="85"/>
      <c r="U22" s="85"/>
    </row>
    <row r="23" spans="2:21" ht="18">
      <c r="M23" s="18"/>
    </row>
    <row r="25" spans="2:21">
      <c r="P25" s="1" t="s">
        <v>78</v>
      </c>
    </row>
  </sheetData>
  <sheetProtection password="CCF3" sheet="1" objects="1" scenarios="1"/>
  <mergeCells count="17">
    <mergeCell ref="R17:R18"/>
    <mergeCell ref="R19:R20"/>
    <mergeCell ref="J22:M22"/>
    <mergeCell ref="N22:P22"/>
    <mergeCell ref="R3:R4"/>
    <mergeCell ref="R5:R6"/>
    <mergeCell ref="R7:R8"/>
    <mergeCell ref="R9:R10"/>
    <mergeCell ref="R11:R12"/>
    <mergeCell ref="R13:R14"/>
    <mergeCell ref="R15:R16"/>
    <mergeCell ref="K2:M2"/>
    <mergeCell ref="N2:P2"/>
    <mergeCell ref="J19:M19"/>
    <mergeCell ref="N19:P19"/>
    <mergeCell ref="J20:M20"/>
    <mergeCell ref="N20:P20"/>
  </mergeCells>
  <phoneticPr fontId="1"/>
  <conditionalFormatting sqref="N5">
    <cfRule type="expression" dxfId="28" priority="28">
      <formula>N5&lt;E5</formula>
    </cfRule>
    <cfRule type="expression" dxfId="27" priority="29">
      <formula>N5&gt;E5</formula>
    </cfRule>
  </conditionalFormatting>
  <conditionalFormatting sqref="N6:N17">
    <cfRule type="expression" dxfId="26" priority="26">
      <formula>N6&lt;E6</formula>
    </cfRule>
    <cfRule type="expression" dxfId="25" priority="27">
      <formula>N6&gt;E6</formula>
    </cfRule>
  </conditionalFormatting>
  <conditionalFormatting sqref="B20">
    <cfRule type="expression" dxfId="24" priority="25">
      <formula>B20="1kg"</formula>
    </cfRule>
  </conditionalFormatting>
  <conditionalFormatting sqref="D20">
    <cfRule type="expression" dxfId="23" priority="24">
      <formula>D20=T6</formula>
    </cfRule>
  </conditionalFormatting>
  <conditionalFormatting sqref="M5">
    <cfRule type="expression" dxfId="22" priority="21">
      <formula>M5=L5</formula>
    </cfRule>
    <cfRule type="expression" dxfId="21" priority="22">
      <formula>M5&gt;L5</formula>
    </cfRule>
    <cfRule type="expression" dxfId="20" priority="23">
      <formula>M5&lt;L5</formula>
    </cfRule>
  </conditionalFormatting>
  <conditionalFormatting sqref="M6:M17">
    <cfRule type="expression" dxfId="19" priority="18">
      <formula>M6=L6</formula>
    </cfRule>
    <cfRule type="expression" dxfId="18" priority="19">
      <formula>M6&gt;L6</formula>
    </cfRule>
    <cfRule type="expression" dxfId="17" priority="20">
      <formula>M6&lt;L6</formula>
    </cfRule>
  </conditionalFormatting>
  <conditionalFormatting sqref="F5">
    <cfRule type="expression" dxfId="16" priority="15">
      <formula>F5=E5</formula>
    </cfRule>
    <cfRule type="expression" dxfId="15" priority="16">
      <formula>F5&lt;E5</formula>
    </cfRule>
    <cfRule type="expression" dxfId="14" priority="17">
      <formula>F5&gt;E5</formula>
    </cfRule>
  </conditionalFormatting>
  <conditionalFormatting sqref="F6:F17">
    <cfRule type="expression" dxfId="13" priority="12">
      <formula>F6=E6</formula>
    </cfRule>
    <cfRule type="expression" dxfId="12" priority="13">
      <formula>F6&lt;E6</formula>
    </cfRule>
    <cfRule type="expression" dxfId="11" priority="14">
      <formula>F6&gt;E6</formula>
    </cfRule>
  </conditionalFormatting>
  <conditionalFormatting sqref="G5:H5">
    <cfRule type="expression" dxfId="10" priority="9">
      <formula>E5=F5</formula>
    </cfRule>
    <cfRule type="expression" dxfId="9" priority="10">
      <formula>E5&gt;F5</formula>
    </cfRule>
    <cfRule type="expression" dxfId="8" priority="11">
      <formula>F5&gt;E5</formula>
    </cfRule>
  </conditionalFormatting>
  <conditionalFormatting sqref="G6:H17">
    <cfRule type="expression" dxfId="7" priority="6">
      <formula>E6=F6</formula>
    </cfRule>
    <cfRule type="expression" dxfId="6" priority="7">
      <formula>E6&gt;F6</formula>
    </cfRule>
    <cfRule type="expression" dxfId="5" priority="8">
      <formula>F6&gt;E6</formula>
    </cfRule>
  </conditionalFormatting>
  <conditionalFormatting sqref="P5:Q17">
    <cfRule type="expression" dxfId="4" priority="4">
      <formula>N5&lt;E5</formula>
    </cfRule>
    <cfRule type="expression" dxfId="3" priority="5">
      <formula>N5&gt;E5</formula>
    </cfRule>
  </conditionalFormatting>
  <conditionalFormatting sqref="P6:Q17">
    <cfRule type="expression" dxfId="2" priority="3">
      <formula>N6&gt;E6</formula>
    </cfRule>
  </conditionalFormatting>
  <conditionalFormatting sqref="C20">
    <cfRule type="expression" dxfId="1" priority="2">
      <formula>C20="1kg"</formula>
    </cfRule>
  </conditionalFormatting>
  <conditionalFormatting sqref="F20">
    <cfRule type="expression" dxfId="0" priority="1">
      <formula>F20=T6</formula>
    </cfRule>
  </conditionalFormatting>
  <dataValidations count="2">
    <dataValidation type="list" allowBlank="1" showInputMessage="1" showErrorMessage="1" sqref="B20:C20">
      <formula1>$S$5:$S$13</formula1>
    </dataValidation>
    <dataValidation type="list" allowBlank="1" showInputMessage="1" showErrorMessage="1" sqref="F20">
      <formula1>$T$5:$T$10</formula1>
    </dataValidation>
  </dataValidations>
  <printOptions horizontalCentered="1" verticalCentered="1"/>
  <pageMargins left="0.51181102362204722" right="0.51181102362204722" top="0.15748031496062992" bottom="0.15748031496062992" header="0.19685039370078741" footer="0.19685039370078741"/>
  <pageSetup paperSize="9" scale="87" orientation="landscape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見本</vt:lpstr>
      <vt:lpstr>原本</vt:lpstr>
      <vt:lpstr>原本 (2)</vt:lpstr>
      <vt:lpstr>10月5日1回目</vt:lpstr>
      <vt:lpstr>10月5日2回目</vt:lpstr>
      <vt:lpstr>10月21日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奥井 里永子</cp:lastModifiedBy>
  <cp:lastPrinted>2016-10-21T15:00:54Z</cp:lastPrinted>
  <dcterms:created xsi:type="dcterms:W3CDTF">2016-10-05T05:59:25Z</dcterms:created>
  <dcterms:modified xsi:type="dcterms:W3CDTF">2017-10-29T17:01:14Z</dcterms:modified>
</cp:coreProperties>
</file>