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ed59735842ab24/J/JC-Mayukh C-edee/My Docs/Ex_Files_Excel_Market_Research_Strategies/Exercise Files/"/>
    </mc:Choice>
  </mc:AlternateContent>
  <xr:revisionPtr revIDLastSave="9" documentId="8_{6CA4E156-A64E-4EE2-AE71-EB48B5A9E219}" xr6:coauthVersionLast="47" xr6:coauthVersionMax="47" xr10:uidLastSave="{608601AD-A9A6-450E-A415-8C1C9CFB58F1}"/>
  <bookViews>
    <workbookView xWindow="-110" yWindow="-110" windowWidth="19420" windowHeight="10420" xr2:uid="{00000000-000D-0000-FFFF-FFFF00000000}"/>
  </bookViews>
  <sheets>
    <sheet name="All Sales" sheetId="1" r:id="rId1"/>
    <sheet name="Seasonality" sheetId="3" r:id="rId2"/>
    <sheet name="Moving Average" sheetId="6" r:id="rId3"/>
    <sheet name="Elasticity" sheetId="2" r:id="rId4"/>
    <sheet name="New Products" sheetId="4" r:id="rId5"/>
    <sheet name="Regressions" sheetId="5" r:id="rId6"/>
    <sheet name="Forecast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7" l="1"/>
  <c r="M4" i="7"/>
  <c r="M6" i="7"/>
  <c r="M7" i="7"/>
  <c r="M3" i="7"/>
  <c r="B5" i="4"/>
  <c r="B4" i="4"/>
  <c r="B5" i="2"/>
  <c r="B4" i="2"/>
  <c r="D5" i="2"/>
  <c r="B3" i="2"/>
  <c r="D4" i="2"/>
  <c r="D10" i="2"/>
  <c r="B11" i="2"/>
  <c r="C11" i="2"/>
  <c r="B10" i="2"/>
  <c r="B6" i="2"/>
  <c r="D6" i="2"/>
  <c r="B7" i="2"/>
  <c r="D7" i="2"/>
  <c r="C5" i="2"/>
  <c r="C6" i="2"/>
  <c r="C7" i="2"/>
  <c r="C10" i="2"/>
  <c r="D7" i="6"/>
  <c r="D8" i="6"/>
  <c r="D6" i="6"/>
  <c r="B9" i="6"/>
  <c r="B8" i="6"/>
  <c r="B7" i="6"/>
  <c r="B6" i="6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C4" i="3"/>
  <c r="C5" i="3"/>
  <c r="C6" i="3"/>
  <c r="C7" i="3"/>
  <c r="C8" i="3"/>
  <c r="C9" i="3"/>
  <c r="C10" i="3"/>
  <c r="C11" i="3"/>
  <c r="C12" i="3"/>
  <c r="C13" i="3"/>
  <c r="C14" i="3"/>
  <c r="C3" i="3"/>
  <c r="B4" i="3"/>
  <c r="B5" i="3"/>
  <c r="B6" i="3"/>
  <c r="B7" i="3"/>
  <c r="B8" i="3"/>
  <c r="B9" i="3"/>
  <c r="B10" i="3"/>
  <c r="B11" i="3"/>
  <c r="B12" i="3"/>
  <c r="B13" i="3"/>
  <c r="B14" i="3"/>
  <c r="B3" i="3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C4" i="2"/>
  <c r="C3" i="2"/>
  <c r="J163" i="1"/>
  <c r="J111" i="1"/>
  <c r="J164" i="1"/>
  <c r="J158" i="1"/>
  <c r="J146" i="1"/>
  <c r="J130" i="1"/>
  <c r="J141" i="1"/>
  <c r="J152" i="1"/>
  <c r="K152" i="1"/>
  <c r="J120" i="1"/>
  <c r="J123" i="1"/>
  <c r="J68" i="1"/>
  <c r="J171" i="1"/>
  <c r="J96" i="1"/>
  <c r="J122" i="1"/>
  <c r="J166" i="1"/>
  <c r="J148" i="1"/>
  <c r="J124" i="1"/>
  <c r="J119" i="1"/>
  <c r="J132" i="1"/>
  <c r="J97" i="1"/>
  <c r="J151" i="1"/>
  <c r="J83" i="1"/>
  <c r="J104" i="1"/>
  <c r="J134" i="1"/>
  <c r="J108" i="1"/>
  <c r="J74" i="1"/>
  <c r="J75" i="1"/>
  <c r="J143" i="1"/>
  <c r="J135" i="1"/>
  <c r="J84" i="1"/>
  <c r="J95" i="1"/>
  <c r="J86" i="1"/>
  <c r="J168" i="1"/>
  <c r="J149" i="1"/>
  <c r="J89" i="1"/>
  <c r="J103" i="1"/>
  <c r="J76" i="1"/>
  <c r="J94" i="1"/>
  <c r="J157" i="1"/>
  <c r="J102" i="1"/>
  <c r="J150" i="1"/>
  <c r="J117" i="1"/>
  <c r="J66" i="1"/>
  <c r="J144" i="1"/>
  <c r="J140" i="1"/>
  <c r="J172" i="1"/>
  <c r="J147" i="1"/>
  <c r="J72" i="1"/>
  <c r="J109" i="1"/>
  <c r="J156" i="1"/>
  <c r="J88" i="1"/>
  <c r="J121" i="1"/>
  <c r="J175" i="1"/>
  <c r="J126" i="1"/>
  <c r="K126" i="1"/>
  <c r="J128" i="1"/>
  <c r="J154" i="1"/>
  <c r="J73" i="1"/>
  <c r="J125" i="1"/>
  <c r="J137" i="1"/>
  <c r="J114" i="1"/>
  <c r="J67" i="1"/>
  <c r="J91" i="1"/>
  <c r="J129" i="1"/>
  <c r="J107" i="1"/>
  <c r="J87" i="1"/>
  <c r="K87" i="1"/>
  <c r="J105" i="1"/>
  <c r="J113" i="1"/>
  <c r="J174" i="1"/>
  <c r="J79" i="1"/>
  <c r="J159" i="1"/>
  <c r="J161" i="1"/>
  <c r="J93" i="1"/>
  <c r="J136" i="1"/>
  <c r="J81" i="1"/>
  <c r="J80" i="1"/>
  <c r="J106" i="1"/>
  <c r="J160" i="1"/>
  <c r="J101" i="1"/>
  <c r="J170" i="1"/>
  <c r="J115" i="1"/>
  <c r="J153" i="1"/>
  <c r="J145" i="1"/>
  <c r="J131" i="1"/>
  <c r="J139" i="1"/>
  <c r="J165" i="1"/>
  <c r="J85" i="1"/>
  <c r="J173" i="1"/>
  <c r="J112" i="1"/>
  <c r="J142" i="1"/>
  <c r="J133" i="1"/>
  <c r="J176" i="1"/>
  <c r="J169" i="1"/>
  <c r="J99" i="1"/>
  <c r="J127" i="1"/>
  <c r="J82" i="1"/>
  <c r="J162" i="1"/>
  <c r="J69" i="1"/>
  <c r="J155" i="1"/>
  <c r="J167" i="1"/>
  <c r="J71" i="1"/>
  <c r="J78" i="1"/>
  <c r="J110" i="1"/>
  <c r="J118" i="1"/>
  <c r="J116" i="1"/>
  <c r="J90" i="1"/>
  <c r="J177" i="1"/>
  <c r="J138" i="1"/>
  <c r="J70" i="1"/>
  <c r="J100" i="1"/>
  <c r="J98" i="1"/>
  <c r="J92" i="1"/>
  <c r="J77" i="1"/>
  <c r="K163" i="1"/>
  <c r="K111" i="1"/>
  <c r="K164" i="1"/>
  <c r="K158" i="1"/>
  <c r="K146" i="1"/>
  <c r="K130" i="1"/>
  <c r="K141" i="1"/>
  <c r="K120" i="1"/>
  <c r="K123" i="1"/>
  <c r="K68" i="1"/>
  <c r="K171" i="1"/>
  <c r="K96" i="1"/>
  <c r="K122" i="1"/>
  <c r="K166" i="1"/>
  <c r="K148" i="1"/>
  <c r="K124" i="1"/>
  <c r="K119" i="1"/>
  <c r="K132" i="1"/>
  <c r="K97" i="1"/>
  <c r="K151" i="1"/>
  <c r="K83" i="1"/>
  <c r="K104" i="1"/>
  <c r="K134" i="1"/>
  <c r="K108" i="1"/>
  <c r="K74" i="1"/>
  <c r="K75" i="1"/>
  <c r="K143" i="1"/>
  <c r="K135" i="1"/>
  <c r="K84" i="1"/>
  <c r="K95" i="1"/>
  <c r="K86" i="1"/>
  <c r="K168" i="1"/>
  <c r="K149" i="1"/>
  <c r="K89" i="1"/>
  <c r="K103" i="1"/>
  <c r="K76" i="1"/>
  <c r="K94" i="1"/>
  <c r="K157" i="1"/>
  <c r="K102" i="1"/>
  <c r="K150" i="1"/>
  <c r="K117" i="1"/>
  <c r="K66" i="1"/>
  <c r="K144" i="1"/>
  <c r="K140" i="1"/>
  <c r="K172" i="1"/>
  <c r="K147" i="1"/>
  <c r="K72" i="1"/>
  <c r="K109" i="1"/>
  <c r="K156" i="1"/>
  <c r="K88" i="1"/>
  <c r="K121" i="1"/>
  <c r="K175" i="1"/>
  <c r="K128" i="1"/>
  <c r="K154" i="1"/>
  <c r="K73" i="1"/>
  <c r="K125" i="1"/>
  <c r="K137" i="1"/>
  <c r="K114" i="1"/>
  <c r="K67" i="1"/>
  <c r="K91" i="1"/>
  <c r="K129" i="1"/>
  <c r="K107" i="1"/>
  <c r="K105" i="1"/>
  <c r="K113" i="1"/>
  <c r="K174" i="1"/>
  <c r="K79" i="1"/>
  <c r="K159" i="1"/>
  <c r="K161" i="1"/>
  <c r="K93" i="1"/>
  <c r="K136" i="1"/>
  <c r="K81" i="1"/>
  <c r="K80" i="1"/>
  <c r="K106" i="1"/>
  <c r="K160" i="1"/>
  <c r="K101" i="1"/>
  <c r="K170" i="1"/>
  <c r="K115" i="1"/>
  <c r="K153" i="1"/>
  <c r="K145" i="1"/>
  <c r="K131" i="1"/>
  <c r="K139" i="1"/>
  <c r="K165" i="1"/>
  <c r="K85" i="1"/>
  <c r="K173" i="1"/>
  <c r="K112" i="1"/>
  <c r="K142" i="1"/>
  <c r="K133" i="1"/>
  <c r="K176" i="1"/>
  <c r="K169" i="1"/>
  <c r="K99" i="1"/>
  <c r="K127" i="1"/>
  <c r="K82" i="1"/>
  <c r="K162" i="1"/>
  <c r="K69" i="1"/>
  <c r="K155" i="1"/>
  <c r="K167" i="1"/>
  <c r="K71" i="1"/>
  <c r="K78" i="1"/>
  <c r="K110" i="1"/>
  <c r="K118" i="1"/>
  <c r="K116" i="1"/>
  <c r="K90" i="1"/>
  <c r="K177" i="1"/>
  <c r="K138" i="1"/>
  <c r="K70" i="1"/>
  <c r="K100" i="1"/>
  <c r="K98" i="1"/>
  <c r="K92" i="1"/>
  <c r="K77" i="1"/>
</calcChain>
</file>

<file path=xl/sharedStrings.xml><?xml version="1.0" encoding="utf-8"?>
<sst xmlns="http://schemas.openxmlformats.org/spreadsheetml/2006/main" count="1344" uniqueCount="279">
  <si>
    <t>OrderNum</t>
  </si>
  <si>
    <t>OrderDate</t>
  </si>
  <si>
    <t>OrderType</t>
  </si>
  <si>
    <t>CustomerType</t>
  </si>
  <si>
    <t>CustName</t>
  </si>
  <si>
    <t>ProdNumber</t>
  </si>
  <si>
    <t>ProdName</t>
  </si>
  <si>
    <t>Quantity</t>
  </si>
  <si>
    <t>Price</t>
  </si>
  <si>
    <t>Discount</t>
  </si>
  <si>
    <t>Order Total</t>
  </si>
  <si>
    <t>Retail</t>
  </si>
  <si>
    <t>Individual</t>
  </si>
  <si>
    <t>North Carolina</t>
  </si>
  <si>
    <t>Indiana</t>
  </si>
  <si>
    <t>Florida</t>
  </si>
  <si>
    <t>Wholesale</t>
  </si>
  <si>
    <t>Business</t>
  </si>
  <si>
    <t>New York</t>
  </si>
  <si>
    <t>Louisiana</t>
  </si>
  <si>
    <t>Virginia</t>
  </si>
  <si>
    <t>Utah</t>
  </si>
  <si>
    <t>Pennsylvania</t>
  </si>
  <si>
    <t>Abshire Inc.</t>
  </si>
  <si>
    <t>Oklahoma</t>
  </si>
  <si>
    <t>BP102</t>
  </si>
  <si>
    <t>Bsquare Robot Blueprint</t>
  </si>
  <si>
    <t>Texas</t>
  </si>
  <si>
    <t>Georgia</t>
  </si>
  <si>
    <t>Missouri</t>
  </si>
  <si>
    <t>California</t>
  </si>
  <si>
    <t>Arizona</t>
  </si>
  <si>
    <t>Arkansas</t>
  </si>
  <si>
    <t>Illinois</t>
  </si>
  <si>
    <t>District of Columbia</t>
  </si>
  <si>
    <t>Ohio</t>
  </si>
  <si>
    <t>Oregon</t>
  </si>
  <si>
    <t>Colorado</t>
  </si>
  <si>
    <t>Alabama</t>
  </si>
  <si>
    <t>Aldwin Bolan</t>
  </si>
  <si>
    <t>Maryland</t>
  </si>
  <si>
    <t>BP101</t>
  </si>
  <si>
    <t>All Eyes Drone Blueprint</t>
  </si>
  <si>
    <t>Connecticut</t>
  </si>
  <si>
    <t>Minnesota</t>
  </si>
  <si>
    <t>Tennessee</t>
  </si>
  <si>
    <t>Kentucky</t>
  </si>
  <si>
    <t>New Jersey</t>
  </si>
  <si>
    <t>Wisconsin</t>
  </si>
  <si>
    <t>Alonzo Guittet</t>
  </si>
  <si>
    <t>Michigan</t>
  </si>
  <si>
    <t>Washington</t>
  </si>
  <si>
    <t>Anderson LLC</t>
  </si>
  <si>
    <t>Kansas</t>
  </si>
  <si>
    <t>Nevada</t>
  </si>
  <si>
    <t>Massachusetts</t>
  </si>
  <si>
    <t>West Virginia</t>
  </si>
  <si>
    <t>Idaho</t>
  </si>
  <si>
    <t>Iowa</t>
  </si>
  <si>
    <t>New Hampshire</t>
  </si>
  <si>
    <t>North Dakota</t>
  </si>
  <si>
    <t>Bauch Group</t>
  </si>
  <si>
    <t>Becker LLC</t>
  </si>
  <si>
    <t>Bednar IT Inc.</t>
  </si>
  <si>
    <t>Bendite Arnke</t>
  </si>
  <si>
    <t>Bergnaum Group</t>
  </si>
  <si>
    <t>Bergstrom LLC</t>
  </si>
  <si>
    <t>Bernier Security</t>
  </si>
  <si>
    <t>Delaware</t>
  </si>
  <si>
    <t>Blue Sky Kites</t>
  </si>
  <si>
    <t>Bobby Bachura</t>
  </si>
  <si>
    <t>Boycey Binford</t>
  </si>
  <si>
    <t>Bradtke Inc.</t>
  </si>
  <si>
    <t>Brekke Productions</t>
  </si>
  <si>
    <t>Brown Group</t>
  </si>
  <si>
    <t>Caitrin Menear</t>
  </si>
  <si>
    <t>Caty Howler</t>
  </si>
  <si>
    <t>Champlin Inc.</t>
  </si>
  <si>
    <t>Clever Industries</t>
  </si>
  <si>
    <t>Consuela Plail</t>
  </si>
  <si>
    <t>Cremin LLC</t>
  </si>
  <si>
    <t>Corly Rysdale</t>
  </si>
  <si>
    <t>Crist Innovations</t>
  </si>
  <si>
    <t>D'Amore LLC</t>
  </si>
  <si>
    <t>Cynthie Govinlock</t>
  </si>
  <si>
    <t>Daniel-Champlin Tech</t>
  </si>
  <si>
    <t>Dalt Noury</t>
  </si>
  <si>
    <t>Darcy Little</t>
  </si>
  <si>
    <t>Daugherty Group</t>
  </si>
  <si>
    <t>New Mexico</t>
  </si>
  <si>
    <t>Deckow Inc.</t>
  </si>
  <si>
    <t>Deb Courtois</t>
  </si>
  <si>
    <t>Montana</t>
  </si>
  <si>
    <t>Delly Legon</t>
  </si>
  <si>
    <t>Dex Mankor</t>
  </si>
  <si>
    <t xml:space="preserve">Dietrich Engineering </t>
  </si>
  <si>
    <t>Don Price</t>
  </si>
  <si>
    <t>Donnelly Group</t>
  </si>
  <si>
    <t>Doyle-Koelpin</t>
  </si>
  <si>
    <t>Dur Talkington</t>
  </si>
  <si>
    <t>Emard LLC</t>
  </si>
  <si>
    <t>Erdman LLC</t>
  </si>
  <si>
    <t>Esteban Doumerque</t>
  </si>
  <si>
    <t>Etheline MacGown</t>
  </si>
  <si>
    <t>Evanne Kornel</t>
  </si>
  <si>
    <t>Farrell Group</t>
  </si>
  <si>
    <t>Feest Inc.</t>
  </si>
  <si>
    <t>Feil LLC</t>
  </si>
  <si>
    <t>Ferry Group</t>
  </si>
  <si>
    <t>Filmore Bessey</t>
  </si>
  <si>
    <t>Fisher Inc.</t>
  </si>
  <si>
    <t>Flemming Karadzas</t>
  </si>
  <si>
    <t>Flori Yewman</t>
  </si>
  <si>
    <t>Forest Jobling</t>
  </si>
  <si>
    <t>Franecki Corporation</t>
  </si>
  <si>
    <t>Fred Gleichner</t>
  </si>
  <si>
    <t>Funk and Sons</t>
  </si>
  <si>
    <t>Gabe Mertz</t>
  </si>
  <si>
    <t>Goodwin Inc.</t>
  </si>
  <si>
    <t>Grimes-Satterfield</t>
  </si>
  <si>
    <t>Gusikowski Group</t>
  </si>
  <si>
    <t>Hamill Inc.</t>
  </si>
  <si>
    <t>Hammes Inc.</t>
  </si>
  <si>
    <t>Haroun Palfery</t>
  </si>
  <si>
    <t>Harriott Essex</t>
  </si>
  <si>
    <t>Harvey Balistreri</t>
  </si>
  <si>
    <t>Hayes LLC</t>
  </si>
  <si>
    <t>Landon Hotel</t>
  </si>
  <si>
    <t>Herman LLC</t>
  </si>
  <si>
    <t>Hesther Cowderoy</t>
  </si>
  <si>
    <t>Hettinger and Sons</t>
  </si>
  <si>
    <t>Ingrid Cypler</t>
  </si>
  <si>
    <t>Jacob Koepp</t>
  </si>
  <si>
    <t>Jacobi LLC</t>
  </si>
  <si>
    <t>Jaskolski Company</t>
  </si>
  <si>
    <t>Jeffie Byles</t>
  </si>
  <si>
    <t>Jermaine Bowen</t>
  </si>
  <si>
    <t>Joann Monte</t>
  </si>
  <si>
    <t>Johnson LLC</t>
  </si>
  <si>
    <t>South Dakota</t>
  </si>
  <si>
    <t>Karlik Gatiss</t>
  </si>
  <si>
    <t>Karney Becks</t>
  </si>
  <si>
    <t>Kassey Drakes</t>
  </si>
  <si>
    <t>Keebler Group</t>
  </si>
  <si>
    <t>Kellsie Plank</t>
  </si>
  <si>
    <t>Kessler Inc.</t>
  </si>
  <si>
    <t>Kim Hundell</t>
  </si>
  <si>
    <t>Kirlin Inc.</t>
  </si>
  <si>
    <t>Koepp Inc.</t>
  </si>
  <si>
    <t>Koss Industries</t>
  </si>
  <si>
    <t>Kub LLC</t>
  </si>
  <si>
    <t>Kunze Group</t>
  </si>
  <si>
    <t>Kutch Inc.</t>
  </si>
  <si>
    <t>Langosh Inc.</t>
  </si>
  <si>
    <t>Larkin Group</t>
  </si>
  <si>
    <t>Latrina Urlich</t>
  </si>
  <si>
    <t>Laura Stratiff</t>
  </si>
  <si>
    <t>Lehner Inc.</t>
  </si>
  <si>
    <t>Little and Sons</t>
  </si>
  <si>
    <t>Lubowitz LLC</t>
  </si>
  <si>
    <t>Luigi Gange</t>
  </si>
  <si>
    <t>Malory Petrasch</t>
  </si>
  <si>
    <t>Mann LLC</t>
  </si>
  <si>
    <t>Markos Dockreay</t>
  </si>
  <si>
    <t>Marlane Backshaw</t>
  </si>
  <si>
    <t>Marni Garett</t>
  </si>
  <si>
    <t>Martie Rippon</t>
  </si>
  <si>
    <t>Marvin Inc.</t>
  </si>
  <si>
    <t>May Bunworth</t>
  </si>
  <si>
    <t>McKenzie Inc..</t>
  </si>
  <si>
    <t>Metz Group</t>
  </si>
  <si>
    <t>Michelle Anderson</t>
  </si>
  <si>
    <t>Minetta Walcar</t>
  </si>
  <si>
    <t>Mirabella Golsby</t>
  </si>
  <si>
    <t>Mohr Group</t>
  </si>
  <si>
    <t>Mountain Run LLC</t>
  </si>
  <si>
    <t>Mraz Ullrich Inc..</t>
  </si>
  <si>
    <t>Murphy LLC</t>
  </si>
  <si>
    <t>Mylo Maleney</t>
  </si>
  <si>
    <t>Netti Smalcombe</t>
  </si>
  <si>
    <t>Nicholas Schmeler</t>
  </si>
  <si>
    <t>Obadiah Champness</t>
  </si>
  <si>
    <t>Oliver Gallaher</t>
  </si>
  <si>
    <t>Pam Spary</t>
  </si>
  <si>
    <t>Pouros Inc.</t>
  </si>
  <si>
    <t>Predovic LLC</t>
  </si>
  <si>
    <t>Quillan O' Cuolahan</t>
  </si>
  <si>
    <t>Rau Krajcik</t>
  </si>
  <si>
    <t>Rau Langworth</t>
  </si>
  <si>
    <t>Reba Koch</t>
  </si>
  <si>
    <t>Renner Group</t>
  </si>
  <si>
    <t>Romaguera LLC</t>
  </si>
  <si>
    <t>Ruecker Wolff</t>
  </si>
  <si>
    <t>Russell MacLardie</t>
  </si>
  <si>
    <t>Ryon Grandison</t>
  </si>
  <si>
    <t>Sallyann Izacenko</t>
  </si>
  <si>
    <t>Sanford Group</t>
  </si>
  <si>
    <t>Scarlett Souter</t>
  </si>
  <si>
    <t>Schoen Technologies</t>
  </si>
  <si>
    <t>Schuppe Inc.</t>
  </si>
  <si>
    <t>Sharline Thorpe</t>
  </si>
  <si>
    <t>Sherye Biasetti</t>
  </si>
  <si>
    <t>Sly Whiston</t>
  </si>
  <si>
    <t>Smith Technologies</t>
  </si>
  <si>
    <t>Spencer Educators</t>
  </si>
  <si>
    <t>Spinka LLC</t>
  </si>
  <si>
    <t>Stehr Group</t>
  </si>
  <si>
    <t>Stokes Electronics</t>
  </si>
  <si>
    <t>Swift Inc.</t>
  </si>
  <si>
    <t>Tally Hoble</t>
  </si>
  <si>
    <t>The Davis Company</t>
  </si>
  <si>
    <t>Theo Klamp</t>
  </si>
  <si>
    <t>Thompson Inc.</t>
  </si>
  <si>
    <t>Thurstan Hayton</t>
  </si>
  <si>
    <t>Timmi Pallaske</t>
  </si>
  <si>
    <t>Tommy Pauletti</t>
  </si>
  <si>
    <t>Vinny Butson</t>
  </si>
  <si>
    <t>Volkman LLC</t>
  </si>
  <si>
    <t>Walker Group</t>
  </si>
  <si>
    <t>White Group</t>
  </si>
  <si>
    <t>Wilderman Inc.</t>
  </si>
  <si>
    <t>Wintheiser Inc.</t>
  </si>
  <si>
    <t>Witting Innovations</t>
  </si>
  <si>
    <t>Wyman Institute</t>
  </si>
  <si>
    <t>Yetta Cheake</t>
  </si>
  <si>
    <t>CustState</t>
  </si>
  <si>
    <t>Unit Sales</t>
  </si>
  <si>
    <t>Revenue</t>
  </si>
  <si>
    <t>Prediction</t>
  </si>
  <si>
    <t>Month</t>
  </si>
  <si>
    <t>Units Sold</t>
  </si>
  <si>
    <t>SEASONALITY</t>
  </si>
  <si>
    <t>MOVING AVERAGE</t>
  </si>
  <si>
    <t>Forecast</t>
  </si>
  <si>
    <t>Actual</t>
  </si>
  <si>
    <t>-</t>
  </si>
  <si>
    <t>WMA Forecast</t>
  </si>
  <si>
    <t>Weights</t>
  </si>
  <si>
    <t>1 Month</t>
  </si>
  <si>
    <t>2 Months</t>
  </si>
  <si>
    <t>3 Months</t>
  </si>
  <si>
    <t>Product 1</t>
  </si>
  <si>
    <t>Existing Product 1</t>
  </si>
  <si>
    <t>Existing Product 2</t>
  </si>
  <si>
    <t>Existing Product 3</t>
  </si>
  <si>
    <t>Weight</t>
  </si>
  <si>
    <t>ELASTICITY</t>
  </si>
  <si>
    <t>Demand/Price Change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</si>
  <si>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</si>
  <si>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</si>
  <si>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</si>
  <si>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</si>
  <si>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</si>
  <si>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</si>
  <si>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</si>
  <si>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</si>
  <si>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</si>
  <si>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</si>
  <si>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</si>
  <si>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</si>
  <si>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</si>
  <si>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</si>
  <si>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</si>
  <si>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</si>
  <si>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</si>
  <si>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</si>
  <si>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</si>
  <si>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</si>
  <si>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</si>
  <si>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</si>
  <si>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</si>
  <si>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</si>
  <si>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</si>
  <si>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REGRESSION FORECAST</t>
  </si>
  <si>
    <t>Unit Sales Forecast</t>
  </si>
  <si>
    <t>Variable</t>
  </si>
  <si>
    <t>Coefficient</t>
  </si>
  <si>
    <t>Forecast Values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</si>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</sst>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;@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167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0" fontId="3" fillId="0" borderId="0" xfId="0" applyFont="1"/>
    <xf numFmtId="17" fontId="0" fillId="0" borderId="0" xfId="0" applyNumberFormat="1"/>
    <xf numFmtId="0" fontId="4" fillId="0" borderId="0" xfId="0" applyFont="1"/>
    <xf numFmtId="164" fontId="0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4" fontId="0" fillId="0" borderId="0" xfId="1" applyFon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0" fillId="0" borderId="2" xfId="0" applyBorder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4" fontId="0" fillId="0" borderId="2" xfId="0" applyNumberFormat="1" applyBorder="1"/>
    <xf numFmtId="2" fontId="0" fillId="0" borderId="2" xfId="0" applyNumberFormat="1" applyBorder="1"/>
    <xf numFmtId="1" fontId="0" fillId="0" borderId="0" xfId="0" applyNumberFormat="1"/>
    <xf numFmtId="0" fontId="0" fillId="0" borderId="4" xfId="0" applyBorder="1"/>
    <xf numFmtId="1" fontId="0" fillId="0" borderId="5" xfId="0" applyNumberFormat="1" applyBorder="1"/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[$$-409]* #,##0.00_);_([$$-409]* \(#,##0.00\);_([$$-409]* &quot;-&quot;??_);_(@_)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m/d/yy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L177" totalsRowShown="0" headerRowDxfId="15" dataDxfId="13" headerRowBorderDxfId="14" tableBorderDxfId="12">
  <tableColumns count="12">
    <tableColumn id="1" xr3:uid="{00000000-0010-0000-0000-000001000000}" name="OrderNum" dataDxfId="11"/>
    <tableColumn id="2" xr3:uid="{00000000-0010-0000-0000-000002000000}" name="OrderDate" dataDxfId="10"/>
    <tableColumn id="3" xr3:uid="{00000000-0010-0000-0000-000003000000}" name="OrderType" dataDxfId="9"/>
    <tableColumn id="4" xr3:uid="{00000000-0010-0000-0000-000004000000}" name="CustomerType" dataDxfId="8"/>
    <tableColumn id="5" xr3:uid="{00000000-0010-0000-0000-000005000000}" name="CustName" dataDxfId="7"/>
    <tableColumn id="8" xr3:uid="{00000000-0010-0000-0000-000008000000}" name="ProdNumber" dataDxfId="6"/>
    <tableColumn id="9" xr3:uid="{00000000-0010-0000-0000-000009000000}" name="ProdName" dataDxfId="5"/>
    <tableColumn id="10" xr3:uid="{00000000-0010-0000-0000-00000A000000}" name="Quantity" dataDxfId="4"/>
    <tableColumn id="11" xr3:uid="{00000000-0010-0000-0000-00000B000000}" name="Price" dataDxfId="3"/>
    <tableColumn id="12" xr3:uid="{00000000-0010-0000-0000-00000C000000}" name="Discount" dataDxfId="2" dataCellStyle="Currency">
      <calculatedColumnFormula>IF(C2="Wholesale",I2*0.2,"0")</calculatedColumnFormula>
    </tableColumn>
    <tableColumn id="13" xr3:uid="{00000000-0010-0000-0000-00000D000000}" name="Order Total" dataDxfId="1">
      <calculatedColumnFormula>H2*I2-J2</calculatedColumnFormula>
    </tableColumn>
    <tableColumn id="14" xr3:uid="{00000000-0010-0000-0000-00000E000000}" name="Month" dataDxfId="0">
      <calculatedColumnFormula>MONTH(Table2[[#This Row],[OrderDate]])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tabSelected="1" zoomScale="80" zoomScaleNormal="80" workbookViewId="0">
      <selection activeCell="C16" sqref="C16"/>
    </sheetView>
  </sheetViews>
  <sheetFormatPr defaultColWidth="10.75" defaultRowHeight="15.5" x14ac:dyDescent="0.35"/>
  <cols>
    <col min="1" max="1" width="13.5" style="9" customWidth="1"/>
    <col min="2" max="2" width="13.25" style="10" customWidth="1"/>
    <col min="3" max="3" width="14.75" style="9" customWidth="1"/>
    <col min="4" max="4" width="15.4140625" style="9" customWidth="1"/>
    <col min="5" max="5" width="16.4140625" style="9" customWidth="1"/>
    <col min="6" max="6" width="13" style="9" bestFit="1" customWidth="1"/>
    <col min="7" max="7" width="24.75" style="9" customWidth="1"/>
    <col min="8" max="8" width="13.25" style="9" customWidth="1"/>
    <col min="9" max="9" width="13.5" style="9" customWidth="1"/>
    <col min="10" max="10" width="13.25" style="8" customWidth="1"/>
    <col min="11" max="11" width="15" style="11" customWidth="1"/>
    <col min="12" max="12" width="10.75" style="9"/>
  </cols>
  <sheetData>
    <row r="1" spans="1:12" s="7" customFormat="1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0" t="s">
        <v>9</v>
      </c>
      <c r="K1" s="31" t="s">
        <v>10</v>
      </c>
      <c r="L1" s="32" t="s">
        <v>229</v>
      </c>
    </row>
    <row r="2" spans="1:12" x14ac:dyDescent="0.35">
      <c r="A2" s="12">
        <v>1100967</v>
      </c>
      <c r="B2" s="13">
        <v>42984</v>
      </c>
      <c r="C2" s="12" t="s">
        <v>11</v>
      </c>
      <c r="D2" s="12" t="s">
        <v>12</v>
      </c>
      <c r="E2" s="12" t="s">
        <v>141</v>
      </c>
      <c r="F2" s="12" t="s">
        <v>41</v>
      </c>
      <c r="G2" s="12" t="s">
        <v>42</v>
      </c>
      <c r="H2" s="12">
        <v>21</v>
      </c>
      <c r="I2" s="14">
        <v>4.99</v>
      </c>
      <c r="J2" s="15">
        <v>0</v>
      </c>
      <c r="K2" s="16">
        <f t="shared" ref="K2:K33" si="0">H2*I2-J2</f>
        <v>104.79</v>
      </c>
      <c r="L2" s="12">
        <f>MONTH(Table2[[#This Row],[OrderDate]])</f>
        <v>9</v>
      </c>
    </row>
    <row r="3" spans="1:12" x14ac:dyDescent="0.35">
      <c r="A3" s="12">
        <v>1100976</v>
      </c>
      <c r="B3" s="13">
        <v>42985</v>
      </c>
      <c r="C3" s="12" t="s">
        <v>16</v>
      </c>
      <c r="D3" s="12" t="s">
        <v>17</v>
      </c>
      <c r="E3" s="12" t="s">
        <v>106</v>
      </c>
      <c r="F3" s="12" t="s">
        <v>41</v>
      </c>
      <c r="G3" s="12" t="s">
        <v>42</v>
      </c>
      <c r="H3" s="12">
        <v>17</v>
      </c>
      <c r="I3" s="14">
        <v>4.99</v>
      </c>
      <c r="J3" s="15">
        <v>0</v>
      </c>
      <c r="K3" s="16">
        <f t="shared" si="0"/>
        <v>84.83</v>
      </c>
      <c r="L3" s="12">
        <f>MONTH(Table2[[#This Row],[OrderDate]])</f>
        <v>9</v>
      </c>
    </row>
    <row r="4" spans="1:12" x14ac:dyDescent="0.35">
      <c r="A4" s="12">
        <v>1101089</v>
      </c>
      <c r="B4" s="13">
        <v>43001</v>
      </c>
      <c r="C4" s="12" t="s">
        <v>16</v>
      </c>
      <c r="D4" s="12" t="s">
        <v>17</v>
      </c>
      <c r="E4" s="12" t="s">
        <v>157</v>
      </c>
      <c r="F4" s="12" t="s">
        <v>41</v>
      </c>
      <c r="G4" s="12" t="s">
        <v>42</v>
      </c>
      <c r="H4" s="12">
        <v>99</v>
      </c>
      <c r="I4" s="14">
        <v>4.99</v>
      </c>
      <c r="J4" s="15">
        <v>0</v>
      </c>
      <c r="K4" s="16">
        <f t="shared" si="0"/>
        <v>494.01000000000005</v>
      </c>
      <c r="L4" s="12">
        <f>MONTH(Table2[[#This Row],[OrderDate]])</f>
        <v>9</v>
      </c>
    </row>
    <row r="5" spans="1:12" x14ac:dyDescent="0.35">
      <c r="A5" s="12">
        <v>1101134</v>
      </c>
      <c r="B5" s="13">
        <v>43008</v>
      </c>
      <c r="C5" s="12" t="s">
        <v>16</v>
      </c>
      <c r="D5" s="12" t="s">
        <v>17</v>
      </c>
      <c r="E5" s="12" t="s">
        <v>191</v>
      </c>
      <c r="F5" s="12" t="s">
        <v>41</v>
      </c>
      <c r="G5" s="12" t="s">
        <v>42</v>
      </c>
      <c r="H5" s="12">
        <v>102</v>
      </c>
      <c r="I5" s="14">
        <v>4.99</v>
      </c>
      <c r="J5" s="15">
        <v>0</v>
      </c>
      <c r="K5" s="16">
        <f t="shared" si="0"/>
        <v>508.98</v>
      </c>
      <c r="L5" s="12">
        <f>MONTH(Table2[[#This Row],[OrderDate]])</f>
        <v>9</v>
      </c>
    </row>
    <row r="6" spans="1:12" x14ac:dyDescent="0.35">
      <c r="A6" s="12">
        <v>1101187</v>
      </c>
      <c r="B6" s="13">
        <v>43017</v>
      </c>
      <c r="C6" s="12" t="s">
        <v>16</v>
      </c>
      <c r="D6" s="12" t="s">
        <v>17</v>
      </c>
      <c r="E6" s="12" t="s">
        <v>122</v>
      </c>
      <c r="F6" s="12" t="s">
        <v>41</v>
      </c>
      <c r="G6" s="12" t="s">
        <v>42</v>
      </c>
      <c r="H6" s="12">
        <v>89</v>
      </c>
      <c r="I6" s="14">
        <v>4.99</v>
      </c>
      <c r="J6" s="15">
        <v>0</v>
      </c>
      <c r="K6" s="16">
        <f t="shared" si="0"/>
        <v>444.11</v>
      </c>
      <c r="L6" s="12">
        <f>MONTH(Table2[[#This Row],[OrderDate]])</f>
        <v>10</v>
      </c>
    </row>
    <row r="7" spans="1:12" x14ac:dyDescent="0.35">
      <c r="A7" s="12">
        <v>1101419</v>
      </c>
      <c r="B7" s="13">
        <v>43047</v>
      </c>
      <c r="C7" s="12" t="s">
        <v>11</v>
      </c>
      <c r="D7" s="12" t="s">
        <v>12</v>
      </c>
      <c r="E7" s="12" t="s">
        <v>187</v>
      </c>
      <c r="F7" s="12" t="s">
        <v>41</v>
      </c>
      <c r="G7" s="12" t="s">
        <v>42</v>
      </c>
      <c r="H7" s="12">
        <v>14</v>
      </c>
      <c r="I7" s="14">
        <v>4.99</v>
      </c>
      <c r="J7" s="15">
        <v>0</v>
      </c>
      <c r="K7" s="16">
        <f t="shared" si="0"/>
        <v>69.86</v>
      </c>
      <c r="L7" s="12">
        <f>MONTH(Table2[[#This Row],[OrderDate]])</f>
        <v>11</v>
      </c>
    </row>
    <row r="8" spans="1:12" x14ac:dyDescent="0.35">
      <c r="A8" s="12">
        <v>1101587</v>
      </c>
      <c r="B8" s="13">
        <v>43073</v>
      </c>
      <c r="C8" s="12" t="s">
        <v>16</v>
      </c>
      <c r="D8" s="12" t="s">
        <v>17</v>
      </c>
      <c r="E8" s="12" t="s">
        <v>170</v>
      </c>
      <c r="F8" s="12" t="s">
        <v>41</v>
      </c>
      <c r="G8" s="12" t="s">
        <v>42</v>
      </c>
      <c r="H8" s="12">
        <v>57</v>
      </c>
      <c r="I8" s="14">
        <v>4.99</v>
      </c>
      <c r="J8" s="15">
        <v>0</v>
      </c>
      <c r="K8" s="16">
        <f t="shared" si="0"/>
        <v>284.43</v>
      </c>
      <c r="L8" s="12">
        <f>MONTH(Table2[[#This Row],[OrderDate]])</f>
        <v>12</v>
      </c>
    </row>
    <row r="9" spans="1:12" x14ac:dyDescent="0.35">
      <c r="A9" s="12">
        <v>1101642</v>
      </c>
      <c r="B9" s="13">
        <v>43081</v>
      </c>
      <c r="C9" s="12" t="s">
        <v>11</v>
      </c>
      <c r="D9" s="12" t="s">
        <v>12</v>
      </c>
      <c r="E9" s="12" t="s">
        <v>115</v>
      </c>
      <c r="F9" s="12" t="s">
        <v>41</v>
      </c>
      <c r="G9" s="12" t="s">
        <v>42</v>
      </c>
      <c r="H9" s="12">
        <v>48</v>
      </c>
      <c r="I9" s="14">
        <v>6.99</v>
      </c>
      <c r="J9" s="15">
        <v>0</v>
      </c>
      <c r="K9" s="16">
        <f t="shared" si="0"/>
        <v>335.52</v>
      </c>
      <c r="L9" s="12">
        <f>MONTH(Table2[[#This Row],[OrderDate]])</f>
        <v>12</v>
      </c>
    </row>
    <row r="10" spans="1:12" x14ac:dyDescent="0.35">
      <c r="A10" s="12">
        <v>1101651</v>
      </c>
      <c r="B10" s="13">
        <v>43082</v>
      </c>
      <c r="C10" s="12" t="s">
        <v>11</v>
      </c>
      <c r="D10" s="12" t="s">
        <v>12</v>
      </c>
      <c r="E10" s="12" t="s">
        <v>112</v>
      </c>
      <c r="F10" s="12" t="s">
        <v>41</v>
      </c>
      <c r="G10" s="12" t="s">
        <v>42</v>
      </c>
      <c r="H10" s="12">
        <v>41</v>
      </c>
      <c r="I10" s="14">
        <v>6.99</v>
      </c>
      <c r="J10" s="15">
        <v>0</v>
      </c>
      <c r="K10" s="16">
        <f t="shared" si="0"/>
        <v>286.59000000000003</v>
      </c>
      <c r="L10" s="12">
        <f>MONTH(Table2[[#This Row],[OrderDate]])</f>
        <v>12</v>
      </c>
    </row>
    <row r="11" spans="1:12" x14ac:dyDescent="0.35">
      <c r="A11" s="12">
        <v>1101686</v>
      </c>
      <c r="B11" s="13">
        <v>43087</v>
      </c>
      <c r="C11" s="12" t="s">
        <v>11</v>
      </c>
      <c r="D11" s="12" t="s">
        <v>12</v>
      </c>
      <c r="E11" s="12" t="s">
        <v>96</v>
      </c>
      <c r="F11" s="12" t="s">
        <v>41</v>
      </c>
      <c r="G11" s="12" t="s">
        <v>42</v>
      </c>
      <c r="H11" s="12">
        <v>27</v>
      </c>
      <c r="I11" s="14">
        <v>6.99</v>
      </c>
      <c r="J11" s="15">
        <v>0</v>
      </c>
      <c r="K11" s="16">
        <f t="shared" si="0"/>
        <v>188.73000000000002</v>
      </c>
      <c r="L11" s="12">
        <f>MONTH(Table2[[#This Row],[OrderDate]])</f>
        <v>12</v>
      </c>
    </row>
    <row r="12" spans="1:12" x14ac:dyDescent="0.35">
      <c r="A12" s="12">
        <v>1101688</v>
      </c>
      <c r="B12" s="13">
        <v>43088</v>
      </c>
      <c r="C12" s="12" t="s">
        <v>11</v>
      </c>
      <c r="D12" s="12" t="s">
        <v>12</v>
      </c>
      <c r="E12" s="12" t="s">
        <v>124</v>
      </c>
      <c r="F12" s="12" t="s">
        <v>41</v>
      </c>
      <c r="G12" s="12" t="s">
        <v>42</v>
      </c>
      <c r="H12" s="12">
        <v>36</v>
      </c>
      <c r="I12" s="14">
        <v>6.99</v>
      </c>
      <c r="J12" s="15">
        <v>0</v>
      </c>
      <c r="K12" s="16">
        <f t="shared" si="0"/>
        <v>251.64000000000001</v>
      </c>
      <c r="L12" s="12">
        <f>MONTH(Table2[[#This Row],[OrderDate]])</f>
        <v>12</v>
      </c>
    </row>
    <row r="13" spans="1:12" x14ac:dyDescent="0.35">
      <c r="A13" s="12">
        <v>1101775</v>
      </c>
      <c r="B13" s="13">
        <v>43101</v>
      </c>
      <c r="C13" s="12" t="s">
        <v>11</v>
      </c>
      <c r="D13" s="12" t="s">
        <v>12</v>
      </c>
      <c r="E13" s="12" t="s">
        <v>146</v>
      </c>
      <c r="F13" s="12" t="s">
        <v>41</v>
      </c>
      <c r="G13" s="12" t="s">
        <v>42</v>
      </c>
      <c r="H13" s="12">
        <v>18</v>
      </c>
      <c r="I13" s="14">
        <v>6.99</v>
      </c>
      <c r="J13" s="15">
        <v>0</v>
      </c>
      <c r="K13" s="16">
        <f t="shared" si="0"/>
        <v>125.82000000000001</v>
      </c>
      <c r="L13" s="12">
        <f>MONTH(Table2[[#This Row],[OrderDate]])</f>
        <v>1</v>
      </c>
    </row>
    <row r="14" spans="1:12" x14ac:dyDescent="0.35">
      <c r="A14" s="12">
        <v>1101796</v>
      </c>
      <c r="B14" s="13">
        <v>43104</v>
      </c>
      <c r="C14" s="12" t="s">
        <v>16</v>
      </c>
      <c r="D14" s="12" t="s">
        <v>17</v>
      </c>
      <c r="E14" s="12" t="s">
        <v>118</v>
      </c>
      <c r="F14" s="12" t="s">
        <v>41</v>
      </c>
      <c r="G14" s="12" t="s">
        <v>42</v>
      </c>
      <c r="H14" s="12">
        <v>98</v>
      </c>
      <c r="I14" s="14">
        <v>6.99</v>
      </c>
      <c r="J14" s="15">
        <v>0</v>
      </c>
      <c r="K14" s="16">
        <f t="shared" si="0"/>
        <v>685.02</v>
      </c>
      <c r="L14" s="12">
        <f>MONTH(Table2[[#This Row],[OrderDate]])</f>
        <v>1</v>
      </c>
    </row>
    <row r="15" spans="1:12" x14ac:dyDescent="0.35">
      <c r="A15" s="12">
        <v>1102275</v>
      </c>
      <c r="B15" s="13">
        <v>43175</v>
      </c>
      <c r="C15" s="12" t="s">
        <v>11</v>
      </c>
      <c r="D15" s="12" t="s">
        <v>12</v>
      </c>
      <c r="E15" s="12" t="s">
        <v>135</v>
      </c>
      <c r="F15" s="12" t="s">
        <v>41</v>
      </c>
      <c r="G15" s="12" t="s">
        <v>42</v>
      </c>
      <c r="H15" s="12">
        <v>11</v>
      </c>
      <c r="I15" s="14">
        <v>6.99</v>
      </c>
      <c r="J15" s="15">
        <v>0</v>
      </c>
      <c r="K15" s="16">
        <f t="shared" si="0"/>
        <v>76.89</v>
      </c>
      <c r="L15" s="12">
        <f>MONTH(Table2[[#This Row],[OrderDate]])</f>
        <v>3</v>
      </c>
    </row>
    <row r="16" spans="1:12" x14ac:dyDescent="0.35">
      <c r="A16" s="12">
        <v>1102374</v>
      </c>
      <c r="B16" s="13">
        <v>43191</v>
      </c>
      <c r="C16" s="12" t="s">
        <v>11</v>
      </c>
      <c r="D16" s="12" t="s">
        <v>12</v>
      </c>
      <c r="E16" s="12" t="s">
        <v>39</v>
      </c>
      <c r="F16" s="12" t="s">
        <v>41</v>
      </c>
      <c r="G16" s="12" t="s">
        <v>42</v>
      </c>
      <c r="H16" s="12">
        <v>14</v>
      </c>
      <c r="I16" s="14">
        <v>6.99</v>
      </c>
      <c r="J16" s="15">
        <v>0</v>
      </c>
      <c r="K16" s="16">
        <f t="shared" si="0"/>
        <v>97.86</v>
      </c>
      <c r="L16" s="12">
        <f>MONTH(Table2[[#This Row],[OrderDate]])</f>
        <v>4</v>
      </c>
    </row>
    <row r="17" spans="1:12" x14ac:dyDescent="0.35">
      <c r="A17" s="12">
        <v>1102392</v>
      </c>
      <c r="B17" s="13">
        <v>43194</v>
      </c>
      <c r="C17" s="12" t="s">
        <v>16</v>
      </c>
      <c r="D17" s="12" t="s">
        <v>17</v>
      </c>
      <c r="E17" s="12" t="s">
        <v>69</v>
      </c>
      <c r="F17" s="12" t="s">
        <v>41</v>
      </c>
      <c r="G17" s="12" t="s">
        <v>42</v>
      </c>
      <c r="H17" s="12">
        <v>7</v>
      </c>
      <c r="I17" s="14">
        <v>6.99</v>
      </c>
      <c r="J17" s="15">
        <v>0</v>
      </c>
      <c r="K17" s="16">
        <f t="shared" si="0"/>
        <v>48.93</v>
      </c>
      <c r="L17" s="12">
        <f>MONTH(Table2[[#This Row],[OrderDate]])</f>
        <v>4</v>
      </c>
    </row>
    <row r="18" spans="1:12" x14ac:dyDescent="0.35">
      <c r="A18" s="12">
        <v>1102500</v>
      </c>
      <c r="B18" s="13">
        <v>43210</v>
      </c>
      <c r="C18" s="12" t="s">
        <v>11</v>
      </c>
      <c r="D18" s="12" t="s">
        <v>12</v>
      </c>
      <c r="E18" s="12" t="s">
        <v>165</v>
      </c>
      <c r="F18" s="12" t="s">
        <v>41</v>
      </c>
      <c r="G18" s="12" t="s">
        <v>42</v>
      </c>
      <c r="H18" s="12">
        <v>41</v>
      </c>
      <c r="I18" s="14">
        <v>6.99</v>
      </c>
      <c r="J18" s="15">
        <v>0</v>
      </c>
      <c r="K18" s="16">
        <f t="shared" si="0"/>
        <v>286.59000000000003</v>
      </c>
      <c r="L18" s="12">
        <f>MONTH(Table2[[#This Row],[OrderDate]])</f>
        <v>4</v>
      </c>
    </row>
    <row r="19" spans="1:12" x14ac:dyDescent="0.35">
      <c r="A19" s="12">
        <v>1102543</v>
      </c>
      <c r="B19" s="13">
        <v>43217</v>
      </c>
      <c r="C19" s="12" t="s">
        <v>11</v>
      </c>
      <c r="D19" s="12" t="s">
        <v>12</v>
      </c>
      <c r="E19" s="12" t="s">
        <v>168</v>
      </c>
      <c r="F19" s="12" t="s">
        <v>41</v>
      </c>
      <c r="G19" s="12" t="s">
        <v>42</v>
      </c>
      <c r="H19" s="12">
        <v>1</v>
      </c>
      <c r="I19" s="14">
        <v>9.99</v>
      </c>
      <c r="J19" s="15">
        <v>0</v>
      </c>
      <c r="K19" s="16">
        <f t="shared" si="0"/>
        <v>9.99</v>
      </c>
      <c r="L19" s="12">
        <f>MONTH(Table2[[#This Row],[OrderDate]])</f>
        <v>4</v>
      </c>
    </row>
    <row r="20" spans="1:12" x14ac:dyDescent="0.35">
      <c r="A20" s="12">
        <v>1102550</v>
      </c>
      <c r="B20" s="13">
        <v>43218</v>
      </c>
      <c r="C20" s="12" t="s">
        <v>11</v>
      </c>
      <c r="D20" s="12" t="s">
        <v>12</v>
      </c>
      <c r="E20" s="12" t="s">
        <v>71</v>
      </c>
      <c r="F20" s="12" t="s">
        <v>41</v>
      </c>
      <c r="G20" s="12" t="s">
        <v>42</v>
      </c>
      <c r="H20" s="12">
        <v>1</v>
      </c>
      <c r="I20" s="14">
        <v>9.99</v>
      </c>
      <c r="J20" s="15">
        <v>0</v>
      </c>
      <c r="K20" s="16">
        <f t="shared" si="0"/>
        <v>9.99</v>
      </c>
      <c r="L20" s="12">
        <f>MONTH(Table2[[#This Row],[OrderDate]])</f>
        <v>4</v>
      </c>
    </row>
    <row r="21" spans="1:12" x14ac:dyDescent="0.35">
      <c r="A21" s="12">
        <v>1102587</v>
      </c>
      <c r="B21" s="13">
        <v>43223</v>
      </c>
      <c r="C21" s="12" t="s">
        <v>16</v>
      </c>
      <c r="D21" s="12" t="s">
        <v>17</v>
      </c>
      <c r="E21" s="12" t="s">
        <v>196</v>
      </c>
      <c r="F21" s="12" t="s">
        <v>41</v>
      </c>
      <c r="G21" s="12" t="s">
        <v>42</v>
      </c>
      <c r="H21" s="12">
        <v>12</v>
      </c>
      <c r="I21" s="14">
        <v>9.99</v>
      </c>
      <c r="J21" s="15">
        <v>0</v>
      </c>
      <c r="K21" s="16">
        <f t="shared" si="0"/>
        <v>119.88</v>
      </c>
      <c r="L21" s="12">
        <f>MONTH(Table2[[#This Row],[OrderDate]])</f>
        <v>5</v>
      </c>
    </row>
    <row r="22" spans="1:12" x14ac:dyDescent="0.35">
      <c r="A22" s="12">
        <v>1102601</v>
      </c>
      <c r="B22" s="13">
        <v>43225</v>
      </c>
      <c r="C22" s="12" t="s">
        <v>11</v>
      </c>
      <c r="D22" s="12" t="s">
        <v>12</v>
      </c>
      <c r="E22" s="12" t="s">
        <v>164</v>
      </c>
      <c r="F22" s="12" t="s">
        <v>41</v>
      </c>
      <c r="G22" s="12" t="s">
        <v>42</v>
      </c>
      <c r="H22" s="12">
        <v>1</v>
      </c>
      <c r="I22" s="14">
        <v>9.99</v>
      </c>
      <c r="J22" s="15">
        <v>0</v>
      </c>
      <c r="K22" s="16">
        <f t="shared" si="0"/>
        <v>9.99</v>
      </c>
      <c r="L22" s="12">
        <f>MONTH(Table2[[#This Row],[OrderDate]])</f>
        <v>5</v>
      </c>
    </row>
    <row r="23" spans="1:12" x14ac:dyDescent="0.35">
      <c r="A23" s="12">
        <v>1102630</v>
      </c>
      <c r="B23" s="13">
        <v>43228</v>
      </c>
      <c r="C23" s="12" t="s">
        <v>11</v>
      </c>
      <c r="D23" s="12" t="s">
        <v>12</v>
      </c>
      <c r="E23" s="12" t="s">
        <v>104</v>
      </c>
      <c r="F23" s="12" t="s">
        <v>41</v>
      </c>
      <c r="G23" s="12" t="s">
        <v>42</v>
      </c>
      <c r="H23" s="12">
        <v>1</v>
      </c>
      <c r="I23" s="14">
        <v>9.99</v>
      </c>
      <c r="J23" s="15">
        <v>0</v>
      </c>
      <c r="K23" s="16">
        <f t="shared" si="0"/>
        <v>9.99</v>
      </c>
      <c r="L23" s="12">
        <f>MONTH(Table2[[#This Row],[OrderDate]])</f>
        <v>5</v>
      </c>
    </row>
    <row r="24" spans="1:12" x14ac:dyDescent="0.35">
      <c r="A24" s="12">
        <v>1102793</v>
      </c>
      <c r="B24" s="13">
        <v>43253</v>
      </c>
      <c r="C24" s="12" t="s">
        <v>11</v>
      </c>
      <c r="D24" s="12" t="s">
        <v>12</v>
      </c>
      <c r="E24" s="12" t="s">
        <v>200</v>
      </c>
      <c r="F24" s="12" t="s">
        <v>41</v>
      </c>
      <c r="G24" s="12" t="s">
        <v>42</v>
      </c>
      <c r="H24" s="12">
        <v>1</v>
      </c>
      <c r="I24" s="14">
        <v>9.99</v>
      </c>
      <c r="J24" s="15">
        <v>0</v>
      </c>
      <c r="K24" s="16">
        <f t="shared" si="0"/>
        <v>9.99</v>
      </c>
      <c r="L24" s="12">
        <f>MONTH(Table2[[#This Row],[OrderDate]])</f>
        <v>6</v>
      </c>
    </row>
    <row r="25" spans="1:12" x14ac:dyDescent="0.35">
      <c r="A25" s="12">
        <v>1102822</v>
      </c>
      <c r="B25" s="13">
        <v>43258</v>
      </c>
      <c r="C25" s="12" t="s">
        <v>16</v>
      </c>
      <c r="D25" s="12" t="s">
        <v>17</v>
      </c>
      <c r="E25" s="12" t="s">
        <v>134</v>
      </c>
      <c r="F25" s="12" t="s">
        <v>41</v>
      </c>
      <c r="G25" s="12" t="s">
        <v>42</v>
      </c>
      <c r="H25" s="12">
        <v>12</v>
      </c>
      <c r="I25" s="14">
        <v>9.99</v>
      </c>
      <c r="J25" s="15">
        <v>0</v>
      </c>
      <c r="K25" s="16">
        <f t="shared" si="0"/>
        <v>119.88</v>
      </c>
      <c r="L25" s="12">
        <f>MONTH(Table2[[#This Row],[OrderDate]])</f>
        <v>6</v>
      </c>
    </row>
    <row r="26" spans="1:12" x14ac:dyDescent="0.35">
      <c r="A26" s="12">
        <v>1102830</v>
      </c>
      <c r="B26" s="13">
        <v>43259</v>
      </c>
      <c r="C26" s="12" t="s">
        <v>11</v>
      </c>
      <c r="D26" s="12" t="s">
        <v>12</v>
      </c>
      <c r="E26" s="12" t="s">
        <v>132</v>
      </c>
      <c r="F26" s="12" t="s">
        <v>41</v>
      </c>
      <c r="G26" s="12" t="s">
        <v>42</v>
      </c>
      <c r="H26" s="12">
        <v>1</v>
      </c>
      <c r="I26" s="14">
        <v>9.99</v>
      </c>
      <c r="J26" s="15">
        <v>0</v>
      </c>
      <c r="K26" s="16">
        <f t="shared" si="0"/>
        <v>9.99</v>
      </c>
      <c r="L26" s="12">
        <f>MONTH(Table2[[#This Row],[OrderDate]])</f>
        <v>6</v>
      </c>
    </row>
    <row r="27" spans="1:12" x14ac:dyDescent="0.35">
      <c r="A27" s="12">
        <v>1102845</v>
      </c>
      <c r="B27" s="13">
        <v>43262</v>
      </c>
      <c r="C27" s="12" t="s">
        <v>11</v>
      </c>
      <c r="D27" s="12" t="s">
        <v>12</v>
      </c>
      <c r="E27" s="12" t="s">
        <v>142</v>
      </c>
      <c r="F27" s="12" t="s">
        <v>41</v>
      </c>
      <c r="G27" s="12" t="s">
        <v>42</v>
      </c>
      <c r="H27" s="12">
        <v>1</v>
      </c>
      <c r="I27" s="14">
        <v>9.99</v>
      </c>
      <c r="J27" s="15">
        <v>0</v>
      </c>
      <c r="K27" s="16">
        <f t="shared" si="0"/>
        <v>9.99</v>
      </c>
      <c r="L27" s="12">
        <f>MONTH(Table2[[#This Row],[OrderDate]])</f>
        <v>6</v>
      </c>
    </row>
    <row r="28" spans="1:12" x14ac:dyDescent="0.35">
      <c r="A28" s="12">
        <v>1102926</v>
      </c>
      <c r="B28" s="13">
        <v>43271</v>
      </c>
      <c r="C28" s="12" t="s">
        <v>11</v>
      </c>
      <c r="D28" s="12" t="s">
        <v>12</v>
      </c>
      <c r="E28" s="12" t="s">
        <v>194</v>
      </c>
      <c r="F28" s="12" t="s">
        <v>41</v>
      </c>
      <c r="G28" s="12" t="s">
        <v>42</v>
      </c>
      <c r="H28" s="12">
        <v>1</v>
      </c>
      <c r="I28" s="14">
        <v>9.99</v>
      </c>
      <c r="J28" s="15">
        <v>0</v>
      </c>
      <c r="K28" s="16">
        <f t="shared" si="0"/>
        <v>9.99</v>
      </c>
      <c r="L28" s="12">
        <f>MONTH(Table2[[#This Row],[OrderDate]])</f>
        <v>6</v>
      </c>
    </row>
    <row r="29" spans="1:12" x14ac:dyDescent="0.35">
      <c r="A29" s="12">
        <v>1102968</v>
      </c>
      <c r="B29" s="13">
        <v>43276</v>
      </c>
      <c r="C29" s="12" t="s">
        <v>16</v>
      </c>
      <c r="D29" s="12" t="s">
        <v>17</v>
      </c>
      <c r="E29" s="12" t="s">
        <v>152</v>
      </c>
      <c r="F29" s="12" t="s">
        <v>41</v>
      </c>
      <c r="G29" s="12" t="s">
        <v>42</v>
      </c>
      <c r="H29" s="12">
        <v>50</v>
      </c>
      <c r="I29" s="14">
        <v>9.99</v>
      </c>
      <c r="J29" s="15">
        <v>0</v>
      </c>
      <c r="K29" s="16">
        <f t="shared" si="0"/>
        <v>499.5</v>
      </c>
      <c r="L29" s="12">
        <f>MONTH(Table2[[#This Row],[OrderDate]])</f>
        <v>6</v>
      </c>
    </row>
    <row r="30" spans="1:12" x14ac:dyDescent="0.35">
      <c r="A30" s="12">
        <v>1103072</v>
      </c>
      <c r="B30" s="13">
        <v>43290</v>
      </c>
      <c r="C30" s="12" t="s">
        <v>16</v>
      </c>
      <c r="D30" s="12" t="s">
        <v>17</v>
      </c>
      <c r="E30" s="12" t="s">
        <v>176</v>
      </c>
      <c r="F30" s="12" t="s">
        <v>41</v>
      </c>
      <c r="G30" s="12" t="s">
        <v>42</v>
      </c>
      <c r="H30" s="12">
        <v>10</v>
      </c>
      <c r="I30" s="14">
        <v>9.99</v>
      </c>
      <c r="J30" s="15">
        <v>0</v>
      </c>
      <c r="K30" s="16">
        <f t="shared" si="0"/>
        <v>99.9</v>
      </c>
      <c r="L30" s="12">
        <f>MONTH(Table2[[#This Row],[OrderDate]])</f>
        <v>7</v>
      </c>
    </row>
    <row r="31" spans="1:12" x14ac:dyDescent="0.35">
      <c r="A31" s="12">
        <v>1103197</v>
      </c>
      <c r="B31" s="13">
        <v>43305</v>
      </c>
      <c r="C31" s="12" t="s">
        <v>11</v>
      </c>
      <c r="D31" s="12" t="s">
        <v>12</v>
      </c>
      <c r="E31" s="12" t="s">
        <v>64</v>
      </c>
      <c r="F31" s="12" t="s">
        <v>41</v>
      </c>
      <c r="G31" s="12" t="s">
        <v>42</v>
      </c>
      <c r="H31" s="12">
        <v>1</v>
      </c>
      <c r="I31" s="14">
        <v>9.99</v>
      </c>
      <c r="J31" s="15">
        <v>0</v>
      </c>
      <c r="K31" s="16">
        <f t="shared" si="0"/>
        <v>9.99</v>
      </c>
      <c r="L31" s="12">
        <f>MONTH(Table2[[#This Row],[OrderDate]])</f>
        <v>7</v>
      </c>
    </row>
    <row r="32" spans="1:12" x14ac:dyDescent="0.35">
      <c r="A32" s="12">
        <v>1103231</v>
      </c>
      <c r="B32" s="13">
        <v>43310</v>
      </c>
      <c r="C32" s="12" t="s">
        <v>11</v>
      </c>
      <c r="D32" s="17" t="s">
        <v>17</v>
      </c>
      <c r="E32" s="17" t="s">
        <v>143</v>
      </c>
      <c r="F32" s="12" t="s">
        <v>41</v>
      </c>
      <c r="G32" s="12" t="s">
        <v>42</v>
      </c>
      <c r="H32" s="12">
        <v>13</v>
      </c>
      <c r="I32" s="14">
        <v>9.99</v>
      </c>
      <c r="J32" s="15">
        <v>0</v>
      </c>
      <c r="K32" s="16">
        <f t="shared" si="0"/>
        <v>129.87</v>
      </c>
      <c r="L32" s="12">
        <f>MONTH(Table2[[#This Row],[OrderDate]])</f>
        <v>7</v>
      </c>
    </row>
    <row r="33" spans="1:12" x14ac:dyDescent="0.35">
      <c r="A33" s="12">
        <v>1103249</v>
      </c>
      <c r="B33" s="13">
        <v>43312</v>
      </c>
      <c r="C33" s="12" t="s">
        <v>11</v>
      </c>
      <c r="D33" s="12" t="s">
        <v>12</v>
      </c>
      <c r="E33" s="12" t="s">
        <v>215</v>
      </c>
      <c r="F33" s="12" t="s">
        <v>41</v>
      </c>
      <c r="G33" s="12" t="s">
        <v>42</v>
      </c>
      <c r="H33" s="12">
        <v>1</v>
      </c>
      <c r="I33" s="14">
        <v>9.99</v>
      </c>
      <c r="J33" s="15">
        <v>0</v>
      </c>
      <c r="K33" s="16">
        <f t="shared" si="0"/>
        <v>9.99</v>
      </c>
      <c r="L33" s="12">
        <f>MONTH(Table2[[#This Row],[OrderDate]])</f>
        <v>7</v>
      </c>
    </row>
    <row r="34" spans="1:12" x14ac:dyDescent="0.35">
      <c r="A34" s="12">
        <v>1103331</v>
      </c>
      <c r="B34" s="13">
        <v>43323</v>
      </c>
      <c r="C34" s="12" t="s">
        <v>16</v>
      </c>
      <c r="D34" s="12" t="s">
        <v>17</v>
      </c>
      <c r="E34" s="12" t="s">
        <v>157</v>
      </c>
      <c r="F34" s="12" t="s">
        <v>41</v>
      </c>
      <c r="G34" s="12" t="s">
        <v>42</v>
      </c>
      <c r="H34" s="12">
        <v>88</v>
      </c>
      <c r="I34" s="14">
        <v>9.99</v>
      </c>
      <c r="J34" s="15">
        <v>0</v>
      </c>
      <c r="K34" s="16">
        <f t="shared" ref="K34:K65" si="1">H34*I34-J34</f>
        <v>879.12</v>
      </c>
      <c r="L34" s="12">
        <f>MONTH(Table2[[#This Row],[OrderDate]])</f>
        <v>8</v>
      </c>
    </row>
    <row r="35" spans="1:12" x14ac:dyDescent="0.35">
      <c r="A35" s="12">
        <v>1103415</v>
      </c>
      <c r="B35" s="13">
        <v>43334</v>
      </c>
      <c r="C35" s="12" t="s">
        <v>11</v>
      </c>
      <c r="D35" s="12" t="s">
        <v>12</v>
      </c>
      <c r="E35" s="12" t="s">
        <v>192</v>
      </c>
      <c r="F35" s="12" t="s">
        <v>41</v>
      </c>
      <c r="G35" s="12" t="s">
        <v>42</v>
      </c>
      <c r="H35" s="12">
        <v>1</v>
      </c>
      <c r="I35" s="14">
        <v>9.99</v>
      </c>
      <c r="J35" s="15">
        <v>0</v>
      </c>
      <c r="K35" s="16">
        <f t="shared" si="1"/>
        <v>9.99</v>
      </c>
      <c r="L35" s="12">
        <f>MONTH(Table2[[#This Row],[OrderDate]])</f>
        <v>8</v>
      </c>
    </row>
    <row r="36" spans="1:12" x14ac:dyDescent="0.35">
      <c r="A36" s="12">
        <v>1103517</v>
      </c>
      <c r="B36" s="13">
        <v>43349</v>
      </c>
      <c r="C36" s="12" t="s">
        <v>11</v>
      </c>
      <c r="D36" s="12" t="s">
        <v>12</v>
      </c>
      <c r="E36" s="12" t="s">
        <v>211</v>
      </c>
      <c r="F36" s="12" t="s">
        <v>41</v>
      </c>
      <c r="G36" s="12" t="s">
        <v>42</v>
      </c>
      <c r="H36" s="12">
        <v>12</v>
      </c>
      <c r="I36" s="14">
        <v>9.99</v>
      </c>
      <c r="J36" s="15">
        <v>0</v>
      </c>
      <c r="K36" s="16">
        <f t="shared" si="1"/>
        <v>119.88</v>
      </c>
      <c r="L36" s="12">
        <f>MONTH(Table2[[#This Row],[OrderDate]])</f>
        <v>9</v>
      </c>
    </row>
    <row r="37" spans="1:12" x14ac:dyDescent="0.35">
      <c r="A37" s="12">
        <v>1103599</v>
      </c>
      <c r="B37" s="13">
        <v>43361</v>
      </c>
      <c r="C37" s="12" t="s">
        <v>11</v>
      </c>
      <c r="D37" s="12" t="s">
        <v>12</v>
      </c>
      <c r="E37" s="12" t="s">
        <v>173</v>
      </c>
      <c r="F37" s="12" t="s">
        <v>41</v>
      </c>
      <c r="G37" s="12" t="s">
        <v>42</v>
      </c>
      <c r="H37" s="12">
        <v>8</v>
      </c>
      <c r="I37" s="14">
        <v>9.99</v>
      </c>
      <c r="J37" s="15">
        <v>0</v>
      </c>
      <c r="K37" s="16">
        <f t="shared" si="1"/>
        <v>79.92</v>
      </c>
      <c r="L37" s="12">
        <f>MONTH(Table2[[#This Row],[OrderDate]])</f>
        <v>9</v>
      </c>
    </row>
    <row r="38" spans="1:12" x14ac:dyDescent="0.35">
      <c r="A38" s="12">
        <v>1103643</v>
      </c>
      <c r="B38" s="13">
        <v>43368</v>
      </c>
      <c r="C38" s="12" t="s">
        <v>11</v>
      </c>
      <c r="D38" s="12" t="s">
        <v>12</v>
      </c>
      <c r="E38" s="12" t="s">
        <v>216</v>
      </c>
      <c r="F38" s="12" t="s">
        <v>41</v>
      </c>
      <c r="G38" s="12" t="s">
        <v>42</v>
      </c>
      <c r="H38" s="12">
        <v>6</v>
      </c>
      <c r="I38" s="14">
        <v>9.99</v>
      </c>
      <c r="J38" s="15">
        <v>0</v>
      </c>
      <c r="K38" s="16">
        <f t="shared" si="1"/>
        <v>59.94</v>
      </c>
      <c r="L38" s="12">
        <f>MONTH(Table2[[#This Row],[OrderDate]])</f>
        <v>9</v>
      </c>
    </row>
    <row r="39" spans="1:12" x14ac:dyDescent="0.35">
      <c r="A39" s="12">
        <v>1103664</v>
      </c>
      <c r="B39" s="13">
        <v>43371</v>
      </c>
      <c r="C39" s="12" t="s">
        <v>11</v>
      </c>
      <c r="D39" s="12" t="s">
        <v>12</v>
      </c>
      <c r="E39" s="12" t="s">
        <v>87</v>
      </c>
      <c r="F39" s="12" t="s">
        <v>41</v>
      </c>
      <c r="G39" s="12" t="s">
        <v>42</v>
      </c>
      <c r="H39" s="12">
        <v>7</v>
      </c>
      <c r="I39" s="14">
        <v>9.99</v>
      </c>
      <c r="J39" s="15">
        <v>0</v>
      </c>
      <c r="K39" s="16">
        <f t="shared" si="1"/>
        <v>69.930000000000007</v>
      </c>
      <c r="L39" s="12">
        <f>MONTH(Table2[[#This Row],[OrderDate]])</f>
        <v>9</v>
      </c>
    </row>
    <row r="40" spans="1:12" x14ac:dyDescent="0.35">
      <c r="A40" s="12">
        <v>1103861</v>
      </c>
      <c r="B40" s="13">
        <v>43401</v>
      </c>
      <c r="C40" s="12" t="s">
        <v>11</v>
      </c>
      <c r="D40" s="12" t="s">
        <v>12</v>
      </c>
      <c r="E40" s="12" t="s">
        <v>160</v>
      </c>
      <c r="F40" s="12" t="s">
        <v>41</v>
      </c>
      <c r="G40" s="12" t="s">
        <v>42</v>
      </c>
      <c r="H40" s="12">
        <v>11</v>
      </c>
      <c r="I40" s="14">
        <v>14.99</v>
      </c>
      <c r="J40" s="15">
        <v>0</v>
      </c>
      <c r="K40" s="16">
        <f t="shared" si="1"/>
        <v>164.89000000000001</v>
      </c>
      <c r="L40" s="12">
        <f>MONTH(Table2[[#This Row],[OrderDate]])</f>
        <v>10</v>
      </c>
    </row>
    <row r="41" spans="1:12" x14ac:dyDescent="0.35">
      <c r="A41" s="12">
        <v>1103980</v>
      </c>
      <c r="B41" s="13">
        <v>43420</v>
      </c>
      <c r="C41" s="12" t="s">
        <v>11</v>
      </c>
      <c r="D41" s="12" t="s">
        <v>12</v>
      </c>
      <c r="E41" s="12" t="s">
        <v>179</v>
      </c>
      <c r="F41" s="12" t="s">
        <v>41</v>
      </c>
      <c r="G41" s="12" t="s">
        <v>42</v>
      </c>
      <c r="H41" s="12">
        <v>1</v>
      </c>
      <c r="I41" s="14">
        <v>14.99</v>
      </c>
      <c r="J41" s="15">
        <v>0</v>
      </c>
      <c r="K41" s="16">
        <f t="shared" si="1"/>
        <v>14.99</v>
      </c>
      <c r="L41" s="12">
        <f>MONTH(Table2[[#This Row],[OrderDate]])</f>
        <v>11</v>
      </c>
    </row>
    <row r="42" spans="1:12" x14ac:dyDescent="0.35">
      <c r="A42" s="12">
        <v>1104127</v>
      </c>
      <c r="B42" s="13">
        <v>43443</v>
      </c>
      <c r="C42" s="12" t="s">
        <v>16</v>
      </c>
      <c r="D42" s="12" t="s">
        <v>17</v>
      </c>
      <c r="E42" s="12" t="s">
        <v>61</v>
      </c>
      <c r="F42" s="12" t="s">
        <v>41</v>
      </c>
      <c r="G42" s="12" t="s">
        <v>42</v>
      </c>
      <c r="H42" s="12">
        <v>7</v>
      </c>
      <c r="I42" s="14">
        <v>14.99</v>
      </c>
      <c r="J42" s="15">
        <v>0</v>
      </c>
      <c r="K42" s="16">
        <f t="shared" si="1"/>
        <v>104.93</v>
      </c>
      <c r="L42" s="12">
        <f>MONTH(Table2[[#This Row],[OrderDate]])</f>
        <v>12</v>
      </c>
    </row>
    <row r="43" spans="1:12" x14ac:dyDescent="0.35">
      <c r="A43" s="12">
        <v>1104164</v>
      </c>
      <c r="B43" s="13">
        <v>43447</v>
      </c>
      <c r="C43" s="12" t="s">
        <v>16</v>
      </c>
      <c r="D43" s="12" t="s">
        <v>17</v>
      </c>
      <c r="E43" s="12" t="s">
        <v>222</v>
      </c>
      <c r="F43" s="12" t="s">
        <v>41</v>
      </c>
      <c r="G43" s="12" t="s">
        <v>42</v>
      </c>
      <c r="H43" s="12">
        <v>30</v>
      </c>
      <c r="I43" s="14">
        <v>14.99</v>
      </c>
      <c r="J43" s="15">
        <v>0</v>
      </c>
      <c r="K43" s="16">
        <f t="shared" si="1"/>
        <v>449.7</v>
      </c>
      <c r="L43" s="12">
        <f>MONTH(Table2[[#This Row],[OrderDate]])</f>
        <v>12</v>
      </c>
    </row>
    <row r="44" spans="1:12" x14ac:dyDescent="0.35">
      <c r="A44" s="12">
        <v>1104248</v>
      </c>
      <c r="B44" s="13">
        <v>43458</v>
      </c>
      <c r="C44" s="12" t="s">
        <v>11</v>
      </c>
      <c r="D44" s="12" t="s">
        <v>12</v>
      </c>
      <c r="E44" s="12" t="s">
        <v>178</v>
      </c>
      <c r="F44" s="12" t="s">
        <v>41</v>
      </c>
      <c r="G44" s="12" t="s">
        <v>42</v>
      </c>
      <c r="H44" s="12">
        <v>1</v>
      </c>
      <c r="I44" s="14">
        <v>14.99</v>
      </c>
      <c r="J44" s="15">
        <v>0</v>
      </c>
      <c r="K44" s="16">
        <f t="shared" si="1"/>
        <v>14.99</v>
      </c>
      <c r="L44" s="12">
        <f>MONTH(Table2[[#This Row],[OrderDate]])</f>
        <v>12</v>
      </c>
    </row>
    <row r="45" spans="1:12" x14ac:dyDescent="0.35">
      <c r="A45" s="12">
        <v>1104278</v>
      </c>
      <c r="B45" s="13">
        <v>43461</v>
      </c>
      <c r="C45" s="12" t="s">
        <v>11</v>
      </c>
      <c r="D45" s="12" t="s">
        <v>12</v>
      </c>
      <c r="E45" s="12" t="s">
        <v>171</v>
      </c>
      <c r="F45" s="12" t="s">
        <v>41</v>
      </c>
      <c r="G45" s="12" t="s">
        <v>42</v>
      </c>
      <c r="H45" s="12">
        <v>1</v>
      </c>
      <c r="I45" s="14">
        <v>14.99</v>
      </c>
      <c r="J45" s="15">
        <v>0</v>
      </c>
      <c r="K45" s="16">
        <f t="shared" si="1"/>
        <v>14.99</v>
      </c>
      <c r="L45" s="12">
        <f>MONTH(Table2[[#This Row],[OrderDate]])</f>
        <v>12</v>
      </c>
    </row>
    <row r="46" spans="1:12" x14ac:dyDescent="0.35">
      <c r="A46" s="12">
        <v>1104301</v>
      </c>
      <c r="B46" s="13">
        <v>43464</v>
      </c>
      <c r="C46" s="12" t="s">
        <v>16</v>
      </c>
      <c r="D46" s="12" t="s">
        <v>17</v>
      </c>
      <c r="E46" s="12" t="s">
        <v>150</v>
      </c>
      <c r="F46" s="12" t="s">
        <v>41</v>
      </c>
      <c r="G46" s="12" t="s">
        <v>42</v>
      </c>
      <c r="H46" s="12">
        <v>4</v>
      </c>
      <c r="I46" s="14">
        <v>14.99</v>
      </c>
      <c r="J46" s="15">
        <v>0</v>
      </c>
      <c r="K46" s="16">
        <f t="shared" si="1"/>
        <v>59.96</v>
      </c>
      <c r="L46" s="12">
        <f>MONTH(Table2[[#This Row],[OrderDate]])</f>
        <v>12</v>
      </c>
    </row>
    <row r="47" spans="1:12" x14ac:dyDescent="0.35">
      <c r="A47" s="12">
        <v>1104385</v>
      </c>
      <c r="B47" s="13">
        <v>43477</v>
      </c>
      <c r="C47" s="12" t="s">
        <v>16</v>
      </c>
      <c r="D47" s="12" t="s">
        <v>17</v>
      </c>
      <c r="E47" s="12" t="s">
        <v>217</v>
      </c>
      <c r="F47" s="12" t="s">
        <v>41</v>
      </c>
      <c r="G47" s="12" t="s">
        <v>42</v>
      </c>
      <c r="H47" s="12">
        <v>6</v>
      </c>
      <c r="I47" s="14">
        <v>14.99</v>
      </c>
      <c r="J47" s="15">
        <v>0</v>
      </c>
      <c r="K47" s="16">
        <f t="shared" si="1"/>
        <v>89.94</v>
      </c>
      <c r="L47" s="12">
        <f>MONTH(Table2[[#This Row],[OrderDate]])</f>
        <v>1</v>
      </c>
    </row>
    <row r="48" spans="1:12" x14ac:dyDescent="0.35">
      <c r="A48" s="12">
        <v>1104425</v>
      </c>
      <c r="B48" s="13">
        <v>43485</v>
      </c>
      <c r="C48" s="12" t="s">
        <v>16</v>
      </c>
      <c r="D48" s="12" t="s">
        <v>17</v>
      </c>
      <c r="E48" s="12" t="s">
        <v>52</v>
      </c>
      <c r="F48" s="12" t="s">
        <v>41</v>
      </c>
      <c r="G48" s="12" t="s">
        <v>42</v>
      </c>
      <c r="H48" s="12">
        <v>5</v>
      </c>
      <c r="I48" s="14">
        <v>14.99</v>
      </c>
      <c r="J48" s="15">
        <v>0</v>
      </c>
      <c r="K48" s="16">
        <f t="shared" si="1"/>
        <v>74.95</v>
      </c>
      <c r="L48" s="12">
        <f>MONTH(Table2[[#This Row],[OrderDate]])</f>
        <v>1</v>
      </c>
    </row>
    <row r="49" spans="1:12" x14ac:dyDescent="0.35">
      <c r="A49" s="12">
        <v>1104477</v>
      </c>
      <c r="B49" s="13">
        <v>43495</v>
      </c>
      <c r="C49" s="12" t="s">
        <v>11</v>
      </c>
      <c r="D49" s="12" t="s">
        <v>12</v>
      </c>
      <c r="E49" s="12" t="s">
        <v>131</v>
      </c>
      <c r="F49" s="12" t="s">
        <v>41</v>
      </c>
      <c r="G49" s="12" t="s">
        <v>42</v>
      </c>
      <c r="H49" s="12">
        <v>1</v>
      </c>
      <c r="I49" s="14">
        <v>14.99</v>
      </c>
      <c r="J49" s="15">
        <v>0</v>
      </c>
      <c r="K49" s="16">
        <f t="shared" si="1"/>
        <v>14.99</v>
      </c>
      <c r="L49" s="12">
        <f>MONTH(Table2[[#This Row],[OrderDate]])</f>
        <v>1</v>
      </c>
    </row>
    <row r="50" spans="1:12" x14ac:dyDescent="0.35">
      <c r="A50" s="12">
        <v>1104572</v>
      </c>
      <c r="B50" s="13">
        <v>43511</v>
      </c>
      <c r="C50" s="12" t="s">
        <v>11</v>
      </c>
      <c r="D50" s="12" t="s">
        <v>12</v>
      </c>
      <c r="E50" s="12" t="s">
        <v>79</v>
      </c>
      <c r="F50" s="12" t="s">
        <v>41</v>
      </c>
      <c r="G50" s="12" t="s">
        <v>42</v>
      </c>
      <c r="H50" s="12">
        <v>1</v>
      </c>
      <c r="I50" s="14">
        <v>14.99</v>
      </c>
      <c r="J50" s="15">
        <v>0</v>
      </c>
      <c r="K50" s="16">
        <f t="shared" si="1"/>
        <v>14.99</v>
      </c>
      <c r="L50" s="12">
        <f>MONTH(Table2[[#This Row],[OrderDate]])</f>
        <v>2</v>
      </c>
    </row>
    <row r="51" spans="1:12" x14ac:dyDescent="0.35">
      <c r="A51" s="12">
        <v>1104606</v>
      </c>
      <c r="B51" s="13">
        <v>43516</v>
      </c>
      <c r="C51" s="12" t="s">
        <v>16</v>
      </c>
      <c r="D51" s="12" t="s">
        <v>17</v>
      </c>
      <c r="E51" s="12" t="s">
        <v>219</v>
      </c>
      <c r="F51" s="12" t="s">
        <v>41</v>
      </c>
      <c r="G51" s="12" t="s">
        <v>42</v>
      </c>
      <c r="H51" s="12">
        <v>6</v>
      </c>
      <c r="I51" s="14">
        <v>14.99</v>
      </c>
      <c r="J51" s="15">
        <v>0</v>
      </c>
      <c r="K51" s="16">
        <f t="shared" si="1"/>
        <v>89.94</v>
      </c>
      <c r="L51" s="12">
        <f>MONTH(Table2[[#This Row],[OrderDate]])</f>
        <v>2</v>
      </c>
    </row>
    <row r="52" spans="1:12" x14ac:dyDescent="0.35">
      <c r="A52" s="12">
        <v>1104747</v>
      </c>
      <c r="B52" s="13">
        <v>43534</v>
      </c>
      <c r="C52" s="12" t="s">
        <v>16</v>
      </c>
      <c r="D52" s="12" t="s">
        <v>17</v>
      </c>
      <c r="E52" s="12" t="s">
        <v>65</v>
      </c>
      <c r="F52" s="12" t="s">
        <v>41</v>
      </c>
      <c r="G52" s="12" t="s">
        <v>42</v>
      </c>
      <c r="H52" s="12">
        <v>29</v>
      </c>
      <c r="I52" s="14">
        <v>14.99</v>
      </c>
      <c r="J52" s="15">
        <v>0</v>
      </c>
      <c r="K52" s="16">
        <f t="shared" si="1"/>
        <v>434.71</v>
      </c>
      <c r="L52" s="12">
        <f>MONTH(Table2[[#This Row],[OrderDate]])</f>
        <v>3</v>
      </c>
    </row>
    <row r="53" spans="1:12" x14ac:dyDescent="0.35">
      <c r="A53" s="12">
        <v>1104800</v>
      </c>
      <c r="B53" s="13">
        <v>43541</v>
      </c>
      <c r="C53" s="12" t="s">
        <v>16</v>
      </c>
      <c r="D53" s="12" t="s">
        <v>17</v>
      </c>
      <c r="E53" s="12" t="s">
        <v>167</v>
      </c>
      <c r="F53" s="12" t="s">
        <v>41</v>
      </c>
      <c r="G53" s="12" t="s">
        <v>42</v>
      </c>
      <c r="H53" s="12">
        <v>7</v>
      </c>
      <c r="I53" s="14">
        <v>14.99</v>
      </c>
      <c r="J53" s="15">
        <v>0</v>
      </c>
      <c r="K53" s="16">
        <f t="shared" si="1"/>
        <v>104.93</v>
      </c>
      <c r="L53" s="12">
        <f>MONTH(Table2[[#This Row],[OrderDate]])</f>
        <v>3</v>
      </c>
    </row>
    <row r="54" spans="1:12" x14ac:dyDescent="0.35">
      <c r="A54" s="12">
        <v>1104964</v>
      </c>
      <c r="B54" s="13">
        <v>43564</v>
      </c>
      <c r="C54" s="12" t="s">
        <v>16</v>
      </c>
      <c r="D54" s="12" t="s">
        <v>17</v>
      </c>
      <c r="E54" s="12" t="s">
        <v>62</v>
      </c>
      <c r="F54" s="12" t="s">
        <v>41</v>
      </c>
      <c r="G54" s="12" t="s">
        <v>42</v>
      </c>
      <c r="H54" s="12">
        <v>5</v>
      </c>
      <c r="I54" s="14">
        <v>16.989999999999998</v>
      </c>
      <c r="J54" s="15">
        <v>0</v>
      </c>
      <c r="K54" s="16">
        <f t="shared" si="1"/>
        <v>84.949999999999989</v>
      </c>
      <c r="L54" s="12">
        <f>MONTH(Table2[[#This Row],[OrderDate]])</f>
        <v>4</v>
      </c>
    </row>
    <row r="55" spans="1:12" x14ac:dyDescent="0.35">
      <c r="A55" s="12">
        <v>1104986</v>
      </c>
      <c r="B55" s="13">
        <v>43567</v>
      </c>
      <c r="C55" s="12" t="s">
        <v>11</v>
      </c>
      <c r="D55" s="12" t="s">
        <v>12</v>
      </c>
      <c r="E55" s="12" t="s">
        <v>156</v>
      </c>
      <c r="F55" s="12" t="s">
        <v>41</v>
      </c>
      <c r="G55" s="12" t="s">
        <v>42</v>
      </c>
      <c r="H55" s="12">
        <v>1</v>
      </c>
      <c r="I55" s="14">
        <v>16.989999999999998</v>
      </c>
      <c r="J55" s="15">
        <v>0</v>
      </c>
      <c r="K55" s="16">
        <f t="shared" si="1"/>
        <v>16.989999999999998</v>
      </c>
      <c r="L55" s="12">
        <f>MONTH(Table2[[#This Row],[OrderDate]])</f>
        <v>4</v>
      </c>
    </row>
    <row r="56" spans="1:12" x14ac:dyDescent="0.35">
      <c r="A56" s="12">
        <v>1105026</v>
      </c>
      <c r="B56" s="13">
        <v>43573</v>
      </c>
      <c r="C56" s="12" t="s">
        <v>16</v>
      </c>
      <c r="D56" s="12" t="s">
        <v>17</v>
      </c>
      <c r="E56" s="12" t="s">
        <v>175</v>
      </c>
      <c r="F56" s="12" t="s">
        <v>41</v>
      </c>
      <c r="G56" s="12" t="s">
        <v>42</v>
      </c>
      <c r="H56" s="12">
        <v>3</v>
      </c>
      <c r="I56" s="14">
        <v>16.989999999999998</v>
      </c>
      <c r="J56" s="15">
        <v>0</v>
      </c>
      <c r="K56" s="16">
        <f t="shared" si="1"/>
        <v>50.97</v>
      </c>
      <c r="L56" s="12">
        <f>MONTH(Table2[[#This Row],[OrderDate]])</f>
        <v>4</v>
      </c>
    </row>
    <row r="57" spans="1:12" x14ac:dyDescent="0.35">
      <c r="A57" s="12">
        <v>1105043</v>
      </c>
      <c r="B57" s="13">
        <v>43576</v>
      </c>
      <c r="C57" s="12" t="s">
        <v>11</v>
      </c>
      <c r="D57" s="12" t="s">
        <v>12</v>
      </c>
      <c r="E57" s="12" t="s">
        <v>183</v>
      </c>
      <c r="F57" s="12" t="s">
        <v>41</v>
      </c>
      <c r="G57" s="12" t="s">
        <v>42</v>
      </c>
      <c r="H57" s="12">
        <v>1</v>
      </c>
      <c r="I57" s="14">
        <v>16.989999999999998</v>
      </c>
      <c r="J57" s="15">
        <v>0</v>
      </c>
      <c r="K57" s="16">
        <f t="shared" si="1"/>
        <v>16.989999999999998</v>
      </c>
      <c r="L57" s="12">
        <f>MONTH(Table2[[#This Row],[OrderDate]])</f>
        <v>4</v>
      </c>
    </row>
    <row r="58" spans="1:12" x14ac:dyDescent="0.35">
      <c r="A58" s="12">
        <v>1105168</v>
      </c>
      <c r="B58" s="13">
        <v>43595</v>
      </c>
      <c r="C58" s="12" t="s">
        <v>16</v>
      </c>
      <c r="D58" s="12" t="s">
        <v>17</v>
      </c>
      <c r="E58" s="12" t="s">
        <v>190</v>
      </c>
      <c r="F58" s="12" t="s">
        <v>41</v>
      </c>
      <c r="G58" s="12" t="s">
        <v>42</v>
      </c>
      <c r="H58" s="12">
        <v>6</v>
      </c>
      <c r="I58" s="14">
        <v>16.989999999999998</v>
      </c>
      <c r="J58" s="15">
        <v>0</v>
      </c>
      <c r="K58" s="16">
        <f t="shared" si="1"/>
        <v>101.94</v>
      </c>
      <c r="L58" s="12">
        <f>MONTH(Table2[[#This Row],[OrderDate]])</f>
        <v>5</v>
      </c>
    </row>
    <row r="59" spans="1:12" x14ac:dyDescent="0.35">
      <c r="A59" s="12">
        <v>1105272</v>
      </c>
      <c r="B59" s="13">
        <v>43611</v>
      </c>
      <c r="C59" s="12" t="s">
        <v>11</v>
      </c>
      <c r="D59" s="12" t="s">
        <v>12</v>
      </c>
      <c r="E59" s="12" t="s">
        <v>197</v>
      </c>
      <c r="F59" s="12" t="s">
        <v>41</v>
      </c>
      <c r="G59" s="12" t="s">
        <v>42</v>
      </c>
      <c r="H59" s="12">
        <v>1</v>
      </c>
      <c r="I59" s="14">
        <v>16.989999999999998</v>
      </c>
      <c r="J59" s="15">
        <v>0</v>
      </c>
      <c r="K59" s="16">
        <f t="shared" si="1"/>
        <v>16.989999999999998</v>
      </c>
      <c r="L59" s="12">
        <f>MONTH(Table2[[#This Row],[OrderDate]])</f>
        <v>5</v>
      </c>
    </row>
    <row r="60" spans="1:12" x14ac:dyDescent="0.35">
      <c r="A60" s="12">
        <v>1105273</v>
      </c>
      <c r="B60" s="13">
        <v>43612</v>
      </c>
      <c r="C60" s="12" t="s">
        <v>16</v>
      </c>
      <c r="D60" s="12" t="s">
        <v>17</v>
      </c>
      <c r="E60" s="12" t="s">
        <v>210</v>
      </c>
      <c r="F60" s="12" t="s">
        <v>41</v>
      </c>
      <c r="G60" s="12" t="s">
        <v>42</v>
      </c>
      <c r="H60" s="12">
        <v>4</v>
      </c>
      <c r="I60" s="14">
        <v>16.989999999999998</v>
      </c>
      <c r="J60" s="15">
        <v>0</v>
      </c>
      <c r="K60" s="16">
        <f t="shared" si="1"/>
        <v>67.959999999999994</v>
      </c>
      <c r="L60" s="12">
        <f>MONTH(Table2[[#This Row],[OrderDate]])</f>
        <v>5</v>
      </c>
    </row>
    <row r="61" spans="1:12" x14ac:dyDescent="0.35">
      <c r="A61" s="12">
        <v>1105415</v>
      </c>
      <c r="B61" s="13">
        <v>43631</v>
      </c>
      <c r="C61" s="12" t="s">
        <v>16</v>
      </c>
      <c r="D61" s="12" t="s">
        <v>17</v>
      </c>
      <c r="E61" s="12" t="s">
        <v>66</v>
      </c>
      <c r="F61" s="12" t="s">
        <v>41</v>
      </c>
      <c r="G61" s="12" t="s">
        <v>42</v>
      </c>
      <c r="H61" s="12">
        <v>3</v>
      </c>
      <c r="I61" s="14">
        <v>16.989999999999998</v>
      </c>
      <c r="J61" s="15">
        <v>0</v>
      </c>
      <c r="K61" s="16">
        <f t="shared" si="1"/>
        <v>50.97</v>
      </c>
      <c r="L61" s="12">
        <f>MONTH(Table2[[#This Row],[OrderDate]])</f>
        <v>6</v>
      </c>
    </row>
    <row r="62" spans="1:12" x14ac:dyDescent="0.35">
      <c r="A62" s="12">
        <v>1105543</v>
      </c>
      <c r="B62" s="13">
        <v>43650</v>
      </c>
      <c r="C62" s="12" t="s">
        <v>11</v>
      </c>
      <c r="D62" s="12" t="s">
        <v>12</v>
      </c>
      <c r="E62" s="12" t="s">
        <v>84</v>
      </c>
      <c r="F62" s="12" t="s">
        <v>41</v>
      </c>
      <c r="G62" s="12" t="s">
        <v>42</v>
      </c>
      <c r="H62" s="12">
        <v>1</v>
      </c>
      <c r="I62" s="14">
        <v>16.989999999999998</v>
      </c>
      <c r="J62" s="15">
        <v>0</v>
      </c>
      <c r="K62" s="16">
        <f t="shared" si="1"/>
        <v>16.989999999999998</v>
      </c>
      <c r="L62" s="12">
        <f>MONTH(Table2[[#This Row],[OrderDate]])</f>
        <v>7</v>
      </c>
    </row>
    <row r="63" spans="1:12" x14ac:dyDescent="0.35">
      <c r="A63" s="12">
        <v>1105642</v>
      </c>
      <c r="B63" s="13">
        <v>43665</v>
      </c>
      <c r="C63" s="12" t="s">
        <v>16</v>
      </c>
      <c r="D63" s="12" t="s">
        <v>17</v>
      </c>
      <c r="E63" s="12" t="s">
        <v>77</v>
      </c>
      <c r="F63" s="12" t="s">
        <v>41</v>
      </c>
      <c r="G63" s="12" t="s">
        <v>42</v>
      </c>
      <c r="H63" s="12">
        <v>11</v>
      </c>
      <c r="I63" s="14">
        <v>16.989999999999998</v>
      </c>
      <c r="J63" s="15">
        <v>0</v>
      </c>
      <c r="K63" s="16">
        <f t="shared" si="1"/>
        <v>186.89</v>
      </c>
      <c r="L63" s="12">
        <f>MONTH(Table2[[#This Row],[OrderDate]])</f>
        <v>7</v>
      </c>
    </row>
    <row r="64" spans="1:12" x14ac:dyDescent="0.35">
      <c r="A64" s="12">
        <v>1105802</v>
      </c>
      <c r="B64" s="13">
        <v>43691</v>
      </c>
      <c r="C64" s="12" t="s">
        <v>16</v>
      </c>
      <c r="D64" s="12" t="s">
        <v>17</v>
      </c>
      <c r="E64" s="12" t="s">
        <v>199</v>
      </c>
      <c r="F64" s="12" t="s">
        <v>41</v>
      </c>
      <c r="G64" s="12" t="s">
        <v>42</v>
      </c>
      <c r="H64" s="12">
        <v>3</v>
      </c>
      <c r="I64" s="14">
        <v>16.989999999999998</v>
      </c>
      <c r="J64" s="15">
        <v>0</v>
      </c>
      <c r="K64" s="16">
        <f t="shared" si="1"/>
        <v>50.97</v>
      </c>
      <c r="L64" s="12">
        <f>MONTH(Table2[[#This Row],[OrderDate]])</f>
        <v>8</v>
      </c>
    </row>
    <row r="65" spans="1:12" x14ac:dyDescent="0.35">
      <c r="A65" s="12">
        <v>1105850</v>
      </c>
      <c r="B65" s="13">
        <v>43697</v>
      </c>
      <c r="C65" s="12" t="s">
        <v>16</v>
      </c>
      <c r="D65" s="12" t="s">
        <v>17</v>
      </c>
      <c r="E65" s="12" t="s">
        <v>80</v>
      </c>
      <c r="F65" s="12" t="s">
        <v>41</v>
      </c>
      <c r="G65" s="12" t="s">
        <v>42</v>
      </c>
      <c r="H65" s="12">
        <v>3</v>
      </c>
      <c r="I65" s="14">
        <v>16.989999999999998</v>
      </c>
      <c r="J65" s="15">
        <v>0</v>
      </c>
      <c r="K65" s="16">
        <f t="shared" si="1"/>
        <v>50.97</v>
      </c>
      <c r="L65" s="12">
        <f>MONTH(Table2[[#This Row],[OrderDate]])</f>
        <v>8</v>
      </c>
    </row>
    <row r="66" spans="1:12" x14ac:dyDescent="0.35">
      <c r="A66" s="12">
        <v>1100934</v>
      </c>
      <c r="B66" s="13">
        <v>42979</v>
      </c>
      <c r="C66" s="12" t="s">
        <v>16</v>
      </c>
      <c r="D66" s="12" t="s">
        <v>17</v>
      </c>
      <c r="E66" s="12" t="s">
        <v>120</v>
      </c>
      <c r="F66" s="12" t="s">
        <v>25</v>
      </c>
      <c r="G66" s="12" t="s">
        <v>26</v>
      </c>
      <c r="H66" s="12">
        <v>10</v>
      </c>
      <c r="I66" s="14">
        <v>8.99</v>
      </c>
      <c r="J66" s="15">
        <f t="shared" ref="J66:J97" si="2">IF(C66="Wholesale",I66*0.2,"0")</f>
        <v>1.798</v>
      </c>
      <c r="K66" s="16">
        <f t="shared" ref="K66:K97" si="3">H66*I66-J66</f>
        <v>88.102000000000004</v>
      </c>
      <c r="L66" s="12">
        <f>MONTH(Table2[[#This Row],[OrderDate]])</f>
        <v>9</v>
      </c>
    </row>
    <row r="67" spans="1:12" x14ac:dyDescent="0.35">
      <c r="A67" s="12">
        <v>1100996</v>
      </c>
      <c r="B67" s="13">
        <v>42989</v>
      </c>
      <c r="C67" s="12" t="s">
        <v>16</v>
      </c>
      <c r="D67" s="12" t="s">
        <v>17</v>
      </c>
      <c r="E67" s="12" t="s">
        <v>149</v>
      </c>
      <c r="F67" s="12" t="s">
        <v>25</v>
      </c>
      <c r="G67" s="12" t="s">
        <v>26</v>
      </c>
      <c r="H67" s="12">
        <v>6</v>
      </c>
      <c r="I67" s="14">
        <v>8.99</v>
      </c>
      <c r="J67" s="15">
        <f t="shared" si="2"/>
        <v>1.798</v>
      </c>
      <c r="K67" s="16">
        <f t="shared" si="3"/>
        <v>52.141999999999996</v>
      </c>
      <c r="L67" s="12">
        <f>MONTH(Table2[[#This Row],[OrderDate]])</f>
        <v>9</v>
      </c>
    </row>
    <row r="68" spans="1:12" x14ac:dyDescent="0.35">
      <c r="A68" s="12">
        <v>1101003</v>
      </c>
      <c r="B68" s="13">
        <v>42989</v>
      </c>
      <c r="C68" s="12" t="s">
        <v>11</v>
      </c>
      <c r="D68" s="12" t="s">
        <v>12</v>
      </c>
      <c r="E68" s="12" t="s">
        <v>76</v>
      </c>
      <c r="F68" s="12" t="s">
        <v>25</v>
      </c>
      <c r="G68" s="12" t="s">
        <v>26</v>
      </c>
      <c r="H68" s="12">
        <v>1</v>
      </c>
      <c r="I68" s="14">
        <v>8.99</v>
      </c>
      <c r="J68" s="15" t="str">
        <f t="shared" si="2"/>
        <v>0</v>
      </c>
      <c r="K68" s="16">
        <f t="shared" si="3"/>
        <v>8.99</v>
      </c>
      <c r="L68" s="12">
        <f>MONTH(Table2[[#This Row],[OrderDate]])</f>
        <v>9</v>
      </c>
    </row>
    <row r="69" spans="1:12" x14ac:dyDescent="0.35">
      <c r="A69" s="12">
        <v>1101118</v>
      </c>
      <c r="B69" s="13">
        <v>43005</v>
      </c>
      <c r="C69" s="12" t="s">
        <v>16</v>
      </c>
      <c r="D69" s="12" t="s">
        <v>17</v>
      </c>
      <c r="E69" s="12" t="s">
        <v>203</v>
      </c>
      <c r="F69" s="12" t="s">
        <v>25</v>
      </c>
      <c r="G69" s="12" t="s">
        <v>26</v>
      </c>
      <c r="H69" s="12">
        <v>103</v>
      </c>
      <c r="I69" s="14">
        <v>8.99</v>
      </c>
      <c r="J69" s="15">
        <f t="shared" si="2"/>
        <v>1.798</v>
      </c>
      <c r="K69" s="16">
        <f t="shared" si="3"/>
        <v>924.17200000000003</v>
      </c>
      <c r="L69" s="12">
        <f>MONTH(Table2[[#This Row],[OrderDate]])</f>
        <v>9</v>
      </c>
    </row>
    <row r="70" spans="1:12" x14ac:dyDescent="0.35">
      <c r="A70" s="12">
        <v>1101171</v>
      </c>
      <c r="B70" s="13">
        <v>43013</v>
      </c>
      <c r="C70" s="12" t="s">
        <v>16</v>
      </c>
      <c r="D70" s="12" t="s">
        <v>17</v>
      </c>
      <c r="E70" s="12" t="s">
        <v>220</v>
      </c>
      <c r="F70" s="12" t="s">
        <v>25</v>
      </c>
      <c r="G70" s="12" t="s">
        <v>26</v>
      </c>
      <c r="H70" s="12">
        <v>12</v>
      </c>
      <c r="I70" s="14">
        <v>8.99</v>
      </c>
      <c r="J70" s="15">
        <f t="shared" si="2"/>
        <v>1.798</v>
      </c>
      <c r="K70" s="16">
        <f t="shared" si="3"/>
        <v>106.08199999999999</v>
      </c>
      <c r="L70" s="12">
        <f>MONTH(Table2[[#This Row],[OrderDate]])</f>
        <v>10</v>
      </c>
    </row>
    <row r="71" spans="1:12" x14ac:dyDescent="0.35">
      <c r="A71" s="12">
        <v>1101186</v>
      </c>
      <c r="B71" s="13">
        <v>43017</v>
      </c>
      <c r="C71" s="12" t="s">
        <v>16</v>
      </c>
      <c r="D71" s="12" t="s">
        <v>17</v>
      </c>
      <c r="E71" s="12" t="s">
        <v>206</v>
      </c>
      <c r="F71" s="12" t="s">
        <v>25</v>
      </c>
      <c r="G71" s="12" t="s">
        <v>26</v>
      </c>
      <c r="H71" s="12">
        <v>6</v>
      </c>
      <c r="I71" s="14">
        <v>8.99</v>
      </c>
      <c r="J71" s="15">
        <f t="shared" si="2"/>
        <v>1.798</v>
      </c>
      <c r="K71" s="16">
        <f t="shared" si="3"/>
        <v>52.141999999999996</v>
      </c>
      <c r="L71" s="12">
        <f>MONTH(Table2[[#This Row],[OrderDate]])</f>
        <v>10</v>
      </c>
    </row>
    <row r="72" spans="1:12" x14ac:dyDescent="0.35">
      <c r="A72" s="12">
        <v>1101303</v>
      </c>
      <c r="B72" s="13">
        <v>43032</v>
      </c>
      <c r="C72" s="12" t="s">
        <v>16</v>
      </c>
      <c r="D72" s="12" t="s">
        <v>17</v>
      </c>
      <c r="E72" s="12" t="s">
        <v>127</v>
      </c>
      <c r="F72" s="12" t="s">
        <v>25</v>
      </c>
      <c r="G72" s="12" t="s">
        <v>26</v>
      </c>
      <c r="H72" s="12">
        <v>12</v>
      </c>
      <c r="I72" s="14">
        <v>8.99</v>
      </c>
      <c r="J72" s="15">
        <f t="shared" si="2"/>
        <v>1.798</v>
      </c>
      <c r="K72" s="16">
        <f t="shared" si="3"/>
        <v>106.08199999999999</v>
      </c>
      <c r="L72" s="12">
        <f>MONTH(Table2[[#This Row],[OrderDate]])</f>
        <v>10</v>
      </c>
    </row>
    <row r="73" spans="1:12" x14ac:dyDescent="0.35">
      <c r="A73" s="12">
        <v>1101353</v>
      </c>
      <c r="B73" s="13">
        <v>43039</v>
      </c>
      <c r="C73" s="12" t="s">
        <v>11</v>
      </c>
      <c r="D73" s="12" t="s">
        <v>12</v>
      </c>
      <c r="E73" s="12" t="s">
        <v>144</v>
      </c>
      <c r="F73" s="12" t="s">
        <v>25</v>
      </c>
      <c r="G73" s="12" t="s">
        <v>26</v>
      </c>
      <c r="H73" s="12">
        <v>1</v>
      </c>
      <c r="I73" s="14">
        <v>8.99</v>
      </c>
      <c r="J73" s="15" t="str">
        <f t="shared" si="2"/>
        <v>0</v>
      </c>
      <c r="K73" s="16">
        <f t="shared" si="3"/>
        <v>8.99</v>
      </c>
      <c r="L73" s="12">
        <f>MONTH(Table2[[#This Row],[OrderDate]])</f>
        <v>10</v>
      </c>
    </row>
    <row r="74" spans="1:12" x14ac:dyDescent="0.35">
      <c r="A74" s="12">
        <v>1101359</v>
      </c>
      <c r="B74" s="13">
        <v>43040</v>
      </c>
      <c r="C74" s="12" t="s">
        <v>11</v>
      </c>
      <c r="D74" s="12" t="s">
        <v>12</v>
      </c>
      <c r="E74" s="12" t="s">
        <v>99</v>
      </c>
      <c r="F74" s="12" t="s">
        <v>25</v>
      </c>
      <c r="G74" s="12" t="s">
        <v>26</v>
      </c>
      <c r="H74" s="12">
        <v>1</v>
      </c>
      <c r="I74" s="14">
        <v>8.99</v>
      </c>
      <c r="J74" s="15" t="str">
        <f t="shared" si="2"/>
        <v>0</v>
      </c>
      <c r="K74" s="16">
        <f t="shared" si="3"/>
        <v>8.99</v>
      </c>
      <c r="L74" s="12">
        <f>MONTH(Table2[[#This Row],[OrderDate]])</f>
        <v>11</v>
      </c>
    </row>
    <row r="75" spans="1:12" x14ac:dyDescent="0.35">
      <c r="A75" s="12">
        <v>1101380</v>
      </c>
      <c r="B75" s="13">
        <v>43042</v>
      </c>
      <c r="C75" s="12" t="s">
        <v>16</v>
      </c>
      <c r="D75" s="12" t="s">
        <v>17</v>
      </c>
      <c r="E75" s="12" t="s">
        <v>100</v>
      </c>
      <c r="F75" s="12" t="s">
        <v>25</v>
      </c>
      <c r="G75" s="12" t="s">
        <v>26</v>
      </c>
      <c r="H75" s="12">
        <v>95</v>
      </c>
      <c r="I75" s="14">
        <v>8.99</v>
      </c>
      <c r="J75" s="15">
        <f t="shared" si="2"/>
        <v>1.798</v>
      </c>
      <c r="K75" s="16">
        <f t="shared" si="3"/>
        <v>852.25200000000007</v>
      </c>
      <c r="L75" s="12">
        <f>MONTH(Table2[[#This Row],[OrderDate]])</f>
        <v>11</v>
      </c>
    </row>
    <row r="76" spans="1:12" x14ac:dyDescent="0.35">
      <c r="A76" s="12">
        <v>1101431</v>
      </c>
      <c r="B76" s="13">
        <v>43049</v>
      </c>
      <c r="C76" s="12" t="s">
        <v>11</v>
      </c>
      <c r="D76" s="12" t="s">
        <v>12</v>
      </c>
      <c r="E76" s="12" t="s">
        <v>111</v>
      </c>
      <c r="F76" s="12" t="s">
        <v>25</v>
      </c>
      <c r="G76" s="12" t="s">
        <v>26</v>
      </c>
      <c r="H76" s="12">
        <v>1</v>
      </c>
      <c r="I76" s="14">
        <v>8.99</v>
      </c>
      <c r="J76" s="15" t="str">
        <f t="shared" si="2"/>
        <v>0</v>
      </c>
      <c r="K76" s="16">
        <f t="shared" si="3"/>
        <v>8.99</v>
      </c>
      <c r="L76" s="12">
        <f>MONTH(Table2[[#This Row],[OrderDate]])</f>
        <v>11</v>
      </c>
    </row>
    <row r="77" spans="1:12" x14ac:dyDescent="0.35">
      <c r="A77" s="12">
        <v>1101504</v>
      </c>
      <c r="B77" s="13">
        <v>43063</v>
      </c>
      <c r="C77" s="12" t="s">
        <v>11</v>
      </c>
      <c r="D77" s="12" t="s">
        <v>12</v>
      </c>
      <c r="E77" s="12" t="s">
        <v>224</v>
      </c>
      <c r="F77" s="12" t="s">
        <v>25</v>
      </c>
      <c r="G77" s="12" t="s">
        <v>26</v>
      </c>
      <c r="H77" s="12">
        <v>1</v>
      </c>
      <c r="I77" s="14">
        <v>8.99</v>
      </c>
      <c r="J77" s="15" t="str">
        <f t="shared" si="2"/>
        <v>0</v>
      </c>
      <c r="K77" s="16">
        <f t="shared" si="3"/>
        <v>8.99</v>
      </c>
      <c r="L77" s="12">
        <f>MONTH(Table2[[#This Row],[OrderDate]])</f>
        <v>11</v>
      </c>
    </row>
    <row r="78" spans="1:12" x14ac:dyDescent="0.35">
      <c r="A78" s="12">
        <v>1101545</v>
      </c>
      <c r="B78" s="13">
        <v>43069</v>
      </c>
      <c r="C78" s="12" t="s">
        <v>16</v>
      </c>
      <c r="D78" s="12" t="s">
        <v>17</v>
      </c>
      <c r="E78" s="12" t="s">
        <v>207</v>
      </c>
      <c r="F78" s="12" t="s">
        <v>25</v>
      </c>
      <c r="G78" s="12" t="s">
        <v>26</v>
      </c>
      <c r="H78" s="12">
        <v>13</v>
      </c>
      <c r="I78" s="14">
        <v>8.99</v>
      </c>
      <c r="J78" s="15">
        <f t="shared" si="2"/>
        <v>1.798</v>
      </c>
      <c r="K78" s="16">
        <f t="shared" si="3"/>
        <v>115.072</v>
      </c>
      <c r="L78" s="12">
        <f>MONTH(Table2[[#This Row],[OrderDate]])</f>
        <v>11</v>
      </c>
    </row>
    <row r="79" spans="1:12" x14ac:dyDescent="0.35">
      <c r="A79" s="12">
        <v>1101565</v>
      </c>
      <c r="B79" s="13">
        <v>43071</v>
      </c>
      <c r="C79" s="12" t="s">
        <v>11</v>
      </c>
      <c r="D79" s="12" t="s">
        <v>12</v>
      </c>
      <c r="E79" s="12" t="s">
        <v>161</v>
      </c>
      <c r="F79" s="12" t="s">
        <v>25</v>
      </c>
      <c r="G79" s="12" t="s">
        <v>26</v>
      </c>
      <c r="H79" s="12">
        <v>1</v>
      </c>
      <c r="I79" s="14">
        <v>8.99</v>
      </c>
      <c r="J79" s="15" t="str">
        <f t="shared" si="2"/>
        <v>0</v>
      </c>
      <c r="K79" s="16">
        <f t="shared" si="3"/>
        <v>8.99</v>
      </c>
      <c r="L79" s="12">
        <f>MONTH(Table2[[#This Row],[OrderDate]])</f>
        <v>12</v>
      </c>
    </row>
    <row r="80" spans="1:12" x14ac:dyDescent="0.35">
      <c r="A80" s="12">
        <v>1101632</v>
      </c>
      <c r="B80" s="13">
        <v>43079</v>
      </c>
      <c r="C80" s="12" t="s">
        <v>16</v>
      </c>
      <c r="D80" s="12" t="s">
        <v>17</v>
      </c>
      <c r="E80" s="12" t="s">
        <v>169</v>
      </c>
      <c r="F80" s="12" t="s">
        <v>25</v>
      </c>
      <c r="G80" s="12" t="s">
        <v>26</v>
      </c>
      <c r="H80" s="12">
        <v>106</v>
      </c>
      <c r="I80" s="14">
        <v>8.99</v>
      </c>
      <c r="J80" s="15">
        <f t="shared" si="2"/>
        <v>1.798</v>
      </c>
      <c r="K80" s="16">
        <f t="shared" si="3"/>
        <v>951.14200000000005</v>
      </c>
      <c r="L80" s="12">
        <f>MONTH(Table2[[#This Row],[OrderDate]])</f>
        <v>12</v>
      </c>
    </row>
    <row r="81" spans="1:12" x14ac:dyDescent="0.35">
      <c r="A81" s="12">
        <v>1101637</v>
      </c>
      <c r="B81" s="13">
        <v>43080</v>
      </c>
      <c r="C81" s="12" t="s">
        <v>16</v>
      </c>
      <c r="D81" s="12" t="s">
        <v>17</v>
      </c>
      <c r="E81" s="12" t="s">
        <v>169</v>
      </c>
      <c r="F81" s="12" t="s">
        <v>25</v>
      </c>
      <c r="G81" s="12" t="s">
        <v>26</v>
      </c>
      <c r="H81" s="12">
        <v>9</v>
      </c>
      <c r="I81" s="14">
        <v>8.99</v>
      </c>
      <c r="J81" s="15">
        <f t="shared" si="2"/>
        <v>1.798</v>
      </c>
      <c r="K81" s="16">
        <f t="shared" si="3"/>
        <v>79.111999999999995</v>
      </c>
      <c r="L81" s="12">
        <f>MONTH(Table2[[#This Row],[OrderDate]])</f>
        <v>12</v>
      </c>
    </row>
    <row r="82" spans="1:12" x14ac:dyDescent="0.35">
      <c r="A82" s="12">
        <v>1101653</v>
      </c>
      <c r="B82" s="13">
        <v>43083</v>
      </c>
      <c r="C82" s="12" t="s">
        <v>11</v>
      </c>
      <c r="D82" s="12" t="s">
        <v>12</v>
      </c>
      <c r="E82" s="12" t="s">
        <v>201</v>
      </c>
      <c r="F82" s="12" t="s">
        <v>25</v>
      </c>
      <c r="G82" s="12" t="s">
        <v>26</v>
      </c>
      <c r="H82" s="12">
        <v>1</v>
      </c>
      <c r="I82" s="14">
        <v>8.99</v>
      </c>
      <c r="J82" s="15" t="str">
        <f t="shared" si="2"/>
        <v>0</v>
      </c>
      <c r="K82" s="16">
        <f t="shared" si="3"/>
        <v>8.99</v>
      </c>
      <c r="L82" s="12">
        <f>MONTH(Table2[[#This Row],[OrderDate]])</f>
        <v>12</v>
      </c>
    </row>
    <row r="83" spans="1:12" x14ac:dyDescent="0.35">
      <c r="A83" s="12">
        <v>1101659</v>
      </c>
      <c r="B83" s="13">
        <v>43083</v>
      </c>
      <c r="C83" s="12" t="s">
        <v>11</v>
      </c>
      <c r="D83" s="12" t="s">
        <v>12</v>
      </c>
      <c r="E83" s="12" t="s">
        <v>94</v>
      </c>
      <c r="F83" s="12" t="s">
        <v>25</v>
      </c>
      <c r="G83" s="12" t="s">
        <v>26</v>
      </c>
      <c r="H83" s="12">
        <v>1</v>
      </c>
      <c r="I83" s="14">
        <v>8.99</v>
      </c>
      <c r="J83" s="15" t="str">
        <f t="shared" si="2"/>
        <v>0</v>
      </c>
      <c r="K83" s="16">
        <f t="shared" si="3"/>
        <v>8.99</v>
      </c>
      <c r="L83" s="12">
        <f>MONTH(Table2[[#This Row],[OrderDate]])</f>
        <v>12</v>
      </c>
    </row>
    <row r="84" spans="1:12" x14ac:dyDescent="0.35">
      <c r="A84" s="12">
        <v>1101713</v>
      </c>
      <c r="B84" s="13">
        <v>43091</v>
      </c>
      <c r="C84" s="12" t="s">
        <v>11</v>
      </c>
      <c r="D84" s="12" t="s">
        <v>12</v>
      </c>
      <c r="E84" s="12" t="s">
        <v>103</v>
      </c>
      <c r="F84" s="12" t="s">
        <v>25</v>
      </c>
      <c r="G84" s="12" t="s">
        <v>26</v>
      </c>
      <c r="H84" s="12">
        <v>1</v>
      </c>
      <c r="I84" s="14">
        <v>8.99</v>
      </c>
      <c r="J84" s="15" t="str">
        <f t="shared" si="2"/>
        <v>0</v>
      </c>
      <c r="K84" s="16">
        <f t="shared" si="3"/>
        <v>8.99</v>
      </c>
      <c r="L84" s="12">
        <f>MONTH(Table2[[#This Row],[OrderDate]])</f>
        <v>12</v>
      </c>
    </row>
    <row r="85" spans="1:12" x14ac:dyDescent="0.35">
      <c r="A85" s="12">
        <v>1101804</v>
      </c>
      <c r="B85" s="13">
        <v>43105</v>
      </c>
      <c r="C85" s="12" t="s">
        <v>11</v>
      </c>
      <c r="D85" s="12" t="s">
        <v>12</v>
      </c>
      <c r="E85" s="12" t="s">
        <v>186</v>
      </c>
      <c r="F85" s="12" t="s">
        <v>25</v>
      </c>
      <c r="G85" s="12" t="s">
        <v>26</v>
      </c>
      <c r="H85" s="12">
        <v>1</v>
      </c>
      <c r="I85" s="14">
        <v>8.99</v>
      </c>
      <c r="J85" s="15" t="str">
        <f t="shared" si="2"/>
        <v>0</v>
      </c>
      <c r="K85" s="16">
        <f t="shared" si="3"/>
        <v>8.99</v>
      </c>
      <c r="L85" s="12">
        <f>MONTH(Table2[[#This Row],[OrderDate]])</f>
        <v>1</v>
      </c>
    </row>
    <row r="86" spans="1:12" x14ac:dyDescent="0.35">
      <c r="A86" s="12">
        <v>1101834</v>
      </c>
      <c r="B86" s="13">
        <v>43109</v>
      </c>
      <c r="C86" s="12" t="s">
        <v>16</v>
      </c>
      <c r="D86" s="12" t="s">
        <v>17</v>
      </c>
      <c r="E86" s="12" t="s">
        <v>107</v>
      </c>
      <c r="F86" s="12" t="s">
        <v>25</v>
      </c>
      <c r="G86" s="12" t="s">
        <v>26</v>
      </c>
      <c r="H86" s="12">
        <v>6</v>
      </c>
      <c r="I86" s="14">
        <v>8.99</v>
      </c>
      <c r="J86" s="15">
        <f t="shared" si="2"/>
        <v>1.798</v>
      </c>
      <c r="K86" s="16">
        <f t="shared" si="3"/>
        <v>52.141999999999996</v>
      </c>
      <c r="L86" s="12">
        <f>MONTH(Table2[[#This Row],[OrderDate]])</f>
        <v>1</v>
      </c>
    </row>
    <row r="87" spans="1:12" x14ac:dyDescent="0.35">
      <c r="A87" s="12">
        <v>1101857</v>
      </c>
      <c r="B87" s="13">
        <v>43112</v>
      </c>
      <c r="C87" s="12" t="s">
        <v>16</v>
      </c>
      <c r="D87" s="12" t="s">
        <v>17</v>
      </c>
      <c r="E87" s="12" t="s">
        <v>154</v>
      </c>
      <c r="F87" s="12" t="s">
        <v>25</v>
      </c>
      <c r="G87" s="12" t="s">
        <v>26</v>
      </c>
      <c r="H87" s="12">
        <v>6</v>
      </c>
      <c r="I87" s="14">
        <v>8.99</v>
      </c>
      <c r="J87" s="15">
        <f t="shared" si="2"/>
        <v>1.798</v>
      </c>
      <c r="K87" s="16">
        <f t="shared" si="3"/>
        <v>52.141999999999996</v>
      </c>
      <c r="L87" s="12">
        <f>MONTH(Table2[[#This Row],[OrderDate]])</f>
        <v>1</v>
      </c>
    </row>
    <row r="88" spans="1:12" x14ac:dyDescent="0.35">
      <c r="A88" s="12">
        <v>1101965</v>
      </c>
      <c r="B88" s="13">
        <v>43129</v>
      </c>
      <c r="C88" s="12" t="s">
        <v>16</v>
      </c>
      <c r="D88" s="12" t="s">
        <v>17</v>
      </c>
      <c r="E88" s="12" t="s">
        <v>130</v>
      </c>
      <c r="F88" s="12" t="s">
        <v>25</v>
      </c>
      <c r="G88" s="12" t="s">
        <v>26</v>
      </c>
      <c r="H88" s="12">
        <v>3</v>
      </c>
      <c r="I88" s="14">
        <v>8.99</v>
      </c>
      <c r="J88" s="15">
        <f t="shared" si="2"/>
        <v>1.798</v>
      </c>
      <c r="K88" s="16">
        <f t="shared" si="3"/>
        <v>25.171999999999997</v>
      </c>
      <c r="L88" s="12">
        <f>MONTH(Table2[[#This Row],[OrderDate]])</f>
        <v>1</v>
      </c>
    </row>
    <row r="89" spans="1:12" x14ac:dyDescent="0.35">
      <c r="A89" s="12">
        <v>1102065</v>
      </c>
      <c r="B89" s="13">
        <v>43145</v>
      </c>
      <c r="C89" s="12" t="s">
        <v>16</v>
      </c>
      <c r="D89" s="12" t="s">
        <v>17</v>
      </c>
      <c r="E89" s="12" t="s">
        <v>110</v>
      </c>
      <c r="F89" s="12" t="s">
        <v>25</v>
      </c>
      <c r="G89" s="12" t="s">
        <v>26</v>
      </c>
      <c r="H89" s="12">
        <v>5</v>
      </c>
      <c r="I89" s="14">
        <v>8.99</v>
      </c>
      <c r="J89" s="15">
        <f t="shared" si="2"/>
        <v>1.798</v>
      </c>
      <c r="K89" s="16">
        <f t="shared" si="3"/>
        <v>43.152000000000001</v>
      </c>
      <c r="L89" s="12">
        <f>MONTH(Table2[[#This Row],[OrderDate]])</f>
        <v>2</v>
      </c>
    </row>
    <row r="90" spans="1:12" x14ac:dyDescent="0.35">
      <c r="A90" s="12">
        <v>1102076</v>
      </c>
      <c r="B90" s="13">
        <v>43147</v>
      </c>
      <c r="C90" s="12" t="s">
        <v>11</v>
      </c>
      <c r="D90" s="12" t="s">
        <v>12</v>
      </c>
      <c r="E90" s="12" t="s">
        <v>213</v>
      </c>
      <c r="F90" s="12" t="s">
        <v>25</v>
      </c>
      <c r="G90" s="12" t="s">
        <v>26</v>
      </c>
      <c r="H90" s="12">
        <v>1</v>
      </c>
      <c r="I90" s="14">
        <v>8.99</v>
      </c>
      <c r="J90" s="15" t="str">
        <f t="shared" si="2"/>
        <v>0</v>
      </c>
      <c r="K90" s="16">
        <f t="shared" si="3"/>
        <v>8.99</v>
      </c>
      <c r="L90" s="12">
        <f>MONTH(Table2[[#This Row],[OrderDate]])</f>
        <v>2</v>
      </c>
    </row>
    <row r="91" spans="1:12" x14ac:dyDescent="0.35">
      <c r="A91" s="12">
        <v>1102077</v>
      </c>
      <c r="B91" s="13">
        <v>43147</v>
      </c>
      <c r="C91" s="12" t="s">
        <v>16</v>
      </c>
      <c r="D91" s="12" t="s">
        <v>17</v>
      </c>
      <c r="E91" s="12" t="s">
        <v>151</v>
      </c>
      <c r="F91" s="12" t="s">
        <v>25</v>
      </c>
      <c r="G91" s="12" t="s">
        <v>26</v>
      </c>
      <c r="H91" s="12">
        <v>8</v>
      </c>
      <c r="I91" s="14">
        <v>8.99</v>
      </c>
      <c r="J91" s="15">
        <f t="shared" si="2"/>
        <v>1.798</v>
      </c>
      <c r="K91" s="16">
        <f t="shared" si="3"/>
        <v>70.122</v>
      </c>
      <c r="L91" s="12">
        <f>MONTH(Table2[[#This Row],[OrderDate]])</f>
        <v>2</v>
      </c>
    </row>
    <row r="92" spans="1:12" x14ac:dyDescent="0.35">
      <c r="A92" s="12">
        <v>1102125</v>
      </c>
      <c r="B92" s="13">
        <v>43155</v>
      </c>
      <c r="C92" s="12" t="s">
        <v>16</v>
      </c>
      <c r="D92" s="12" t="s">
        <v>17</v>
      </c>
      <c r="E92" s="12" t="s">
        <v>223</v>
      </c>
      <c r="F92" s="12" t="s">
        <v>25</v>
      </c>
      <c r="G92" s="12" t="s">
        <v>26</v>
      </c>
      <c r="H92" s="12">
        <v>9</v>
      </c>
      <c r="I92" s="14">
        <v>8.99</v>
      </c>
      <c r="J92" s="15">
        <f t="shared" si="2"/>
        <v>1.798</v>
      </c>
      <c r="K92" s="16">
        <f t="shared" si="3"/>
        <v>79.111999999999995</v>
      </c>
      <c r="L92" s="12">
        <f>MONTH(Table2[[#This Row],[OrderDate]])</f>
        <v>2</v>
      </c>
    </row>
    <row r="93" spans="1:12" x14ac:dyDescent="0.35">
      <c r="A93" s="12">
        <v>1102181</v>
      </c>
      <c r="B93" s="13">
        <v>43163</v>
      </c>
      <c r="C93" s="12" t="s">
        <v>11</v>
      </c>
      <c r="D93" s="12" t="s">
        <v>12</v>
      </c>
      <c r="E93" s="12" t="s">
        <v>166</v>
      </c>
      <c r="F93" s="12" t="s">
        <v>25</v>
      </c>
      <c r="G93" s="12" t="s">
        <v>26</v>
      </c>
      <c r="H93" s="12">
        <v>1</v>
      </c>
      <c r="I93" s="14">
        <v>8.99</v>
      </c>
      <c r="J93" s="15" t="str">
        <f t="shared" si="2"/>
        <v>0</v>
      </c>
      <c r="K93" s="16">
        <f t="shared" si="3"/>
        <v>8.99</v>
      </c>
      <c r="L93" s="12">
        <f>MONTH(Table2[[#This Row],[OrderDate]])</f>
        <v>3</v>
      </c>
    </row>
    <row r="94" spans="1:12" x14ac:dyDescent="0.35">
      <c r="A94" s="12">
        <v>1102283</v>
      </c>
      <c r="B94" s="13">
        <v>43176</v>
      </c>
      <c r="C94" s="12" t="s">
        <v>11</v>
      </c>
      <c r="D94" s="12" t="s">
        <v>12</v>
      </c>
      <c r="E94" s="12" t="s">
        <v>113</v>
      </c>
      <c r="F94" s="12" t="s">
        <v>25</v>
      </c>
      <c r="G94" s="12" t="s">
        <v>26</v>
      </c>
      <c r="H94" s="12">
        <v>1</v>
      </c>
      <c r="I94" s="14">
        <v>8.99</v>
      </c>
      <c r="J94" s="15" t="str">
        <f t="shared" si="2"/>
        <v>0</v>
      </c>
      <c r="K94" s="16">
        <f t="shared" si="3"/>
        <v>8.99</v>
      </c>
      <c r="L94" s="12">
        <f>MONTH(Table2[[#This Row],[OrderDate]])</f>
        <v>3</v>
      </c>
    </row>
    <row r="95" spans="1:12" x14ac:dyDescent="0.35">
      <c r="A95" s="12">
        <v>1102378</v>
      </c>
      <c r="B95" s="13">
        <v>43192</v>
      </c>
      <c r="C95" s="12" t="s">
        <v>16</v>
      </c>
      <c r="D95" s="12" t="s">
        <v>17</v>
      </c>
      <c r="E95" s="12" t="s">
        <v>105</v>
      </c>
      <c r="F95" s="12" t="s">
        <v>25</v>
      </c>
      <c r="G95" s="12" t="s">
        <v>26</v>
      </c>
      <c r="H95" s="12">
        <v>39</v>
      </c>
      <c r="I95" s="14">
        <v>8.99</v>
      </c>
      <c r="J95" s="15">
        <f t="shared" si="2"/>
        <v>1.798</v>
      </c>
      <c r="K95" s="16">
        <f t="shared" si="3"/>
        <v>348.81200000000001</v>
      </c>
      <c r="L95" s="12">
        <f>MONTH(Table2[[#This Row],[OrderDate]])</f>
        <v>4</v>
      </c>
    </row>
    <row r="96" spans="1:12" x14ac:dyDescent="0.35">
      <c r="A96" s="12">
        <v>1102382</v>
      </c>
      <c r="B96" s="13">
        <v>43192</v>
      </c>
      <c r="C96" s="12" t="s">
        <v>11</v>
      </c>
      <c r="D96" s="12" t="s">
        <v>12</v>
      </c>
      <c r="E96" s="12" t="s">
        <v>81</v>
      </c>
      <c r="F96" s="12" t="s">
        <v>25</v>
      </c>
      <c r="G96" s="12" t="s">
        <v>26</v>
      </c>
      <c r="H96" s="12">
        <v>1</v>
      </c>
      <c r="I96" s="14">
        <v>8.99</v>
      </c>
      <c r="J96" s="15" t="str">
        <f t="shared" si="2"/>
        <v>0</v>
      </c>
      <c r="K96" s="16">
        <f t="shared" si="3"/>
        <v>8.99</v>
      </c>
      <c r="L96" s="12">
        <f>MONTH(Table2[[#This Row],[OrderDate]])</f>
        <v>4</v>
      </c>
    </row>
    <row r="97" spans="1:12" x14ac:dyDescent="0.35">
      <c r="A97" s="12">
        <v>1102446</v>
      </c>
      <c r="B97" s="13">
        <v>43202</v>
      </c>
      <c r="C97" s="12" t="s">
        <v>16</v>
      </c>
      <c r="D97" s="12" t="s">
        <v>17</v>
      </c>
      <c r="E97" s="12" t="s">
        <v>90</v>
      </c>
      <c r="F97" s="12" t="s">
        <v>25</v>
      </c>
      <c r="G97" s="12" t="s">
        <v>26</v>
      </c>
      <c r="H97" s="12">
        <v>4</v>
      </c>
      <c r="I97" s="14">
        <v>8.99</v>
      </c>
      <c r="J97" s="15">
        <f t="shared" si="2"/>
        <v>1.798</v>
      </c>
      <c r="K97" s="16">
        <f t="shared" si="3"/>
        <v>34.161999999999999</v>
      </c>
      <c r="L97" s="12">
        <f>MONTH(Table2[[#This Row],[OrderDate]])</f>
        <v>4</v>
      </c>
    </row>
    <row r="98" spans="1:12" x14ac:dyDescent="0.35">
      <c r="A98" s="12">
        <v>1102458</v>
      </c>
      <c r="B98" s="13">
        <v>43204</v>
      </c>
      <c r="C98" s="12" t="s">
        <v>16</v>
      </c>
      <c r="D98" s="12" t="s">
        <v>17</v>
      </c>
      <c r="E98" s="12" t="s">
        <v>221</v>
      </c>
      <c r="F98" s="12" t="s">
        <v>25</v>
      </c>
      <c r="G98" s="12" t="s">
        <v>26</v>
      </c>
      <c r="H98" s="12">
        <v>4</v>
      </c>
      <c r="I98" s="14">
        <v>8.99</v>
      </c>
      <c r="J98" s="15">
        <f t="shared" ref="J98:J129" si="4">IF(C98="Wholesale",I98*0.2,"0")</f>
        <v>1.798</v>
      </c>
      <c r="K98" s="16">
        <f t="shared" ref="K98:K129" si="5">H98*I98-J98</f>
        <v>34.161999999999999</v>
      </c>
      <c r="L98" s="12">
        <f>MONTH(Table2[[#This Row],[OrderDate]])</f>
        <v>4</v>
      </c>
    </row>
    <row r="99" spans="1:12" x14ac:dyDescent="0.35">
      <c r="A99" s="12">
        <v>1102485</v>
      </c>
      <c r="B99" s="13">
        <v>43208</v>
      </c>
      <c r="C99" s="12" t="s">
        <v>16</v>
      </c>
      <c r="D99" s="12" t="s">
        <v>17</v>
      </c>
      <c r="E99" s="12" t="s">
        <v>199</v>
      </c>
      <c r="F99" s="12" t="s">
        <v>25</v>
      </c>
      <c r="G99" s="12" t="s">
        <v>26</v>
      </c>
      <c r="H99" s="12">
        <v>8</v>
      </c>
      <c r="I99" s="14">
        <v>8.99</v>
      </c>
      <c r="J99" s="15">
        <f t="shared" si="4"/>
        <v>1.798</v>
      </c>
      <c r="K99" s="16">
        <f t="shared" si="5"/>
        <v>70.122</v>
      </c>
      <c r="L99" s="12">
        <f>MONTH(Table2[[#This Row],[OrderDate]])</f>
        <v>4</v>
      </c>
    </row>
    <row r="100" spans="1:12" x14ac:dyDescent="0.35">
      <c r="A100" s="12">
        <v>1102567</v>
      </c>
      <c r="B100" s="13">
        <v>43221</v>
      </c>
      <c r="C100" s="12" t="s">
        <v>16</v>
      </c>
      <c r="D100" s="12" t="s">
        <v>17</v>
      </c>
      <c r="E100" s="12" t="s">
        <v>221</v>
      </c>
      <c r="F100" s="12" t="s">
        <v>25</v>
      </c>
      <c r="G100" s="12" t="s">
        <v>26</v>
      </c>
      <c r="H100" s="12">
        <v>9</v>
      </c>
      <c r="I100" s="14">
        <v>8.99</v>
      </c>
      <c r="J100" s="15">
        <f t="shared" si="4"/>
        <v>1.798</v>
      </c>
      <c r="K100" s="16">
        <f t="shared" si="5"/>
        <v>79.111999999999995</v>
      </c>
      <c r="L100" s="12">
        <f>MONTH(Table2[[#This Row],[OrderDate]])</f>
        <v>5</v>
      </c>
    </row>
    <row r="101" spans="1:12" x14ac:dyDescent="0.35">
      <c r="A101" s="12">
        <v>1102574</v>
      </c>
      <c r="B101" s="13">
        <v>43222</v>
      </c>
      <c r="C101" s="12" t="s">
        <v>16</v>
      </c>
      <c r="D101" s="12" t="s">
        <v>17</v>
      </c>
      <c r="E101" s="12" t="s">
        <v>176</v>
      </c>
      <c r="F101" s="12" t="s">
        <v>25</v>
      </c>
      <c r="G101" s="12" t="s">
        <v>26</v>
      </c>
      <c r="H101" s="12">
        <v>5</v>
      </c>
      <c r="I101" s="14">
        <v>8.99</v>
      </c>
      <c r="J101" s="15">
        <f t="shared" si="4"/>
        <v>1.798</v>
      </c>
      <c r="K101" s="16">
        <f t="shared" si="5"/>
        <v>43.152000000000001</v>
      </c>
      <c r="L101" s="12">
        <f>MONTH(Table2[[#This Row],[OrderDate]])</f>
        <v>5</v>
      </c>
    </row>
    <row r="102" spans="1:12" x14ac:dyDescent="0.35">
      <c r="A102" s="12">
        <v>1102622</v>
      </c>
      <c r="B102" s="13">
        <v>43228</v>
      </c>
      <c r="C102" s="12" t="s">
        <v>16</v>
      </c>
      <c r="D102" s="12" t="s">
        <v>17</v>
      </c>
      <c r="E102" s="12" t="s">
        <v>116</v>
      </c>
      <c r="F102" s="12" t="s">
        <v>25</v>
      </c>
      <c r="G102" s="12" t="s">
        <v>26</v>
      </c>
      <c r="H102" s="12">
        <v>8</v>
      </c>
      <c r="I102" s="14">
        <v>8.99</v>
      </c>
      <c r="J102" s="15">
        <f t="shared" si="4"/>
        <v>1.798</v>
      </c>
      <c r="K102" s="16">
        <f t="shared" si="5"/>
        <v>70.122</v>
      </c>
      <c r="L102" s="12">
        <f>MONTH(Table2[[#This Row],[OrderDate]])</f>
        <v>5</v>
      </c>
    </row>
    <row r="103" spans="1:12" x14ac:dyDescent="0.35">
      <c r="A103" s="12">
        <v>1102698</v>
      </c>
      <c r="B103" s="13">
        <v>43238</v>
      </c>
      <c r="C103" s="12" t="s">
        <v>16</v>
      </c>
      <c r="D103" s="12" t="s">
        <v>17</v>
      </c>
      <c r="E103" s="12" t="s">
        <v>110</v>
      </c>
      <c r="F103" s="12" t="s">
        <v>25</v>
      </c>
      <c r="G103" s="12" t="s">
        <v>26</v>
      </c>
      <c r="H103" s="12">
        <v>53</v>
      </c>
      <c r="I103" s="14">
        <v>8.99</v>
      </c>
      <c r="J103" s="15">
        <f t="shared" si="4"/>
        <v>1.798</v>
      </c>
      <c r="K103" s="16">
        <f t="shared" si="5"/>
        <v>474.67200000000003</v>
      </c>
      <c r="L103" s="12">
        <f>MONTH(Table2[[#This Row],[OrderDate]])</f>
        <v>5</v>
      </c>
    </row>
    <row r="104" spans="1:12" x14ac:dyDescent="0.35">
      <c r="A104" s="12">
        <v>1102773</v>
      </c>
      <c r="B104" s="13">
        <v>43249</v>
      </c>
      <c r="C104" s="12" t="s">
        <v>16</v>
      </c>
      <c r="D104" s="12" t="s">
        <v>17</v>
      </c>
      <c r="E104" s="12" t="s">
        <v>95</v>
      </c>
      <c r="F104" s="12" t="s">
        <v>25</v>
      </c>
      <c r="G104" s="12" t="s">
        <v>26</v>
      </c>
      <c r="H104" s="12">
        <v>8</v>
      </c>
      <c r="I104" s="14">
        <v>8.99</v>
      </c>
      <c r="J104" s="15">
        <f t="shared" si="4"/>
        <v>1.798</v>
      </c>
      <c r="K104" s="16">
        <f t="shared" si="5"/>
        <v>70.122</v>
      </c>
      <c r="L104" s="12">
        <f>MONTH(Table2[[#This Row],[OrderDate]])</f>
        <v>5</v>
      </c>
    </row>
    <row r="105" spans="1:12" x14ac:dyDescent="0.35">
      <c r="A105" s="12">
        <v>1102865</v>
      </c>
      <c r="B105" s="13">
        <v>43264</v>
      </c>
      <c r="C105" s="12" t="s">
        <v>11</v>
      </c>
      <c r="D105" s="12" t="s">
        <v>12</v>
      </c>
      <c r="E105" s="12" t="s">
        <v>155</v>
      </c>
      <c r="F105" s="12" t="s">
        <v>25</v>
      </c>
      <c r="G105" s="12" t="s">
        <v>26</v>
      </c>
      <c r="H105" s="12">
        <v>1</v>
      </c>
      <c r="I105" s="14">
        <v>8.99</v>
      </c>
      <c r="J105" s="15" t="str">
        <f t="shared" si="4"/>
        <v>0</v>
      </c>
      <c r="K105" s="16">
        <f t="shared" si="5"/>
        <v>8.99</v>
      </c>
      <c r="L105" s="12">
        <f>MONTH(Table2[[#This Row],[OrderDate]])</f>
        <v>6</v>
      </c>
    </row>
    <row r="106" spans="1:12" x14ac:dyDescent="0.35">
      <c r="A106" s="12">
        <v>1102880</v>
      </c>
      <c r="B106" s="13">
        <v>43265</v>
      </c>
      <c r="C106" s="12" t="s">
        <v>11</v>
      </c>
      <c r="D106" s="12" t="s">
        <v>12</v>
      </c>
      <c r="E106" s="12" t="s">
        <v>172</v>
      </c>
      <c r="F106" s="12" t="s">
        <v>25</v>
      </c>
      <c r="G106" s="12" t="s">
        <v>26</v>
      </c>
      <c r="H106" s="12">
        <v>1</v>
      </c>
      <c r="I106" s="14">
        <v>8.99</v>
      </c>
      <c r="J106" s="15" t="str">
        <f t="shared" si="4"/>
        <v>0</v>
      </c>
      <c r="K106" s="16">
        <f t="shared" si="5"/>
        <v>8.99</v>
      </c>
      <c r="L106" s="12">
        <f>MONTH(Table2[[#This Row],[OrderDate]])</f>
        <v>6</v>
      </c>
    </row>
    <row r="107" spans="1:12" x14ac:dyDescent="0.35">
      <c r="A107" s="12">
        <v>1102886</v>
      </c>
      <c r="B107" s="13">
        <v>43267</v>
      </c>
      <c r="C107" s="12" t="s">
        <v>16</v>
      </c>
      <c r="D107" s="12" t="s">
        <v>17</v>
      </c>
      <c r="E107" s="12" t="s">
        <v>154</v>
      </c>
      <c r="F107" s="12" t="s">
        <v>25</v>
      </c>
      <c r="G107" s="12" t="s">
        <v>26</v>
      </c>
      <c r="H107" s="12">
        <v>3</v>
      </c>
      <c r="I107" s="14">
        <v>8.99</v>
      </c>
      <c r="J107" s="15">
        <f t="shared" si="4"/>
        <v>1.798</v>
      </c>
      <c r="K107" s="16">
        <f t="shared" si="5"/>
        <v>25.171999999999997</v>
      </c>
      <c r="L107" s="12">
        <f>MONTH(Table2[[#This Row],[OrderDate]])</f>
        <v>6</v>
      </c>
    </row>
    <row r="108" spans="1:12" x14ac:dyDescent="0.35">
      <c r="A108" s="12">
        <v>1102920</v>
      </c>
      <c r="B108" s="13">
        <v>43270</v>
      </c>
      <c r="C108" s="12" t="s">
        <v>16</v>
      </c>
      <c r="D108" s="12" t="s">
        <v>17</v>
      </c>
      <c r="E108" s="12" t="s">
        <v>98</v>
      </c>
      <c r="F108" s="12" t="s">
        <v>25</v>
      </c>
      <c r="G108" s="12" t="s">
        <v>26</v>
      </c>
      <c r="H108" s="12">
        <v>10</v>
      </c>
      <c r="I108" s="14">
        <v>8.99</v>
      </c>
      <c r="J108" s="15">
        <f t="shared" si="4"/>
        <v>1.798</v>
      </c>
      <c r="K108" s="16">
        <f t="shared" si="5"/>
        <v>88.102000000000004</v>
      </c>
      <c r="L108" s="12">
        <f>MONTH(Table2[[#This Row],[OrderDate]])</f>
        <v>6</v>
      </c>
    </row>
    <row r="109" spans="1:12" x14ac:dyDescent="0.35">
      <c r="A109" s="12">
        <v>1103017</v>
      </c>
      <c r="B109" s="13">
        <v>43283</v>
      </c>
      <c r="C109" s="12" t="s">
        <v>16</v>
      </c>
      <c r="D109" s="12" t="s">
        <v>17</v>
      </c>
      <c r="E109" s="12" t="s">
        <v>128</v>
      </c>
      <c r="F109" s="12" t="s">
        <v>25</v>
      </c>
      <c r="G109" s="12" t="s">
        <v>26</v>
      </c>
      <c r="H109" s="12">
        <v>11</v>
      </c>
      <c r="I109" s="14">
        <v>8.99</v>
      </c>
      <c r="J109" s="15">
        <f t="shared" si="4"/>
        <v>1.798</v>
      </c>
      <c r="K109" s="16">
        <f t="shared" si="5"/>
        <v>97.091999999999999</v>
      </c>
      <c r="L109" s="12">
        <f>MONTH(Table2[[#This Row],[OrderDate]])</f>
        <v>7</v>
      </c>
    </row>
    <row r="110" spans="1:12" x14ac:dyDescent="0.35">
      <c r="A110" s="12">
        <v>1103018</v>
      </c>
      <c r="B110" s="13">
        <v>43283</v>
      </c>
      <c r="C110" s="12" t="s">
        <v>16</v>
      </c>
      <c r="D110" s="12" t="s">
        <v>17</v>
      </c>
      <c r="E110" s="12" t="s">
        <v>208</v>
      </c>
      <c r="F110" s="12" t="s">
        <v>25</v>
      </c>
      <c r="G110" s="12" t="s">
        <v>26</v>
      </c>
      <c r="H110" s="12">
        <v>3</v>
      </c>
      <c r="I110" s="14">
        <v>8.99</v>
      </c>
      <c r="J110" s="15">
        <f t="shared" si="4"/>
        <v>1.798</v>
      </c>
      <c r="K110" s="16">
        <f t="shared" si="5"/>
        <v>25.171999999999997</v>
      </c>
      <c r="L110" s="12">
        <f>MONTH(Table2[[#This Row],[OrderDate]])</f>
        <v>7</v>
      </c>
    </row>
    <row r="111" spans="1:12" x14ac:dyDescent="0.35">
      <c r="A111" s="12">
        <v>1103085</v>
      </c>
      <c r="B111" s="13">
        <v>43291</v>
      </c>
      <c r="C111" s="12" t="s">
        <v>11</v>
      </c>
      <c r="D111" s="12" t="s">
        <v>12</v>
      </c>
      <c r="E111" s="12" t="s">
        <v>49</v>
      </c>
      <c r="F111" s="12" t="s">
        <v>25</v>
      </c>
      <c r="G111" s="12" t="s">
        <v>26</v>
      </c>
      <c r="H111" s="12">
        <v>1</v>
      </c>
      <c r="I111" s="14">
        <v>8.99</v>
      </c>
      <c r="J111" s="15" t="str">
        <f t="shared" si="4"/>
        <v>0</v>
      </c>
      <c r="K111" s="16">
        <f t="shared" si="5"/>
        <v>8.99</v>
      </c>
      <c r="L111" s="12">
        <f>MONTH(Table2[[#This Row],[OrderDate]])</f>
        <v>7</v>
      </c>
    </row>
    <row r="112" spans="1:12" x14ac:dyDescent="0.35">
      <c r="A112" s="12">
        <v>1103285</v>
      </c>
      <c r="B112" s="13">
        <v>43316</v>
      </c>
      <c r="C112" s="12" t="s">
        <v>11</v>
      </c>
      <c r="D112" s="12" t="s">
        <v>12</v>
      </c>
      <c r="E112" s="12" t="s">
        <v>189</v>
      </c>
      <c r="F112" s="12" t="s">
        <v>25</v>
      </c>
      <c r="G112" s="12" t="s">
        <v>26</v>
      </c>
      <c r="H112" s="12">
        <v>1</v>
      </c>
      <c r="I112" s="14">
        <v>8.99</v>
      </c>
      <c r="J112" s="15" t="str">
        <f t="shared" si="4"/>
        <v>0</v>
      </c>
      <c r="K112" s="16">
        <f t="shared" si="5"/>
        <v>8.99</v>
      </c>
      <c r="L112" s="12">
        <f>MONTH(Table2[[#This Row],[OrderDate]])</f>
        <v>8</v>
      </c>
    </row>
    <row r="113" spans="1:12" x14ac:dyDescent="0.35">
      <c r="A113" s="12">
        <v>1103337</v>
      </c>
      <c r="B113" s="13">
        <v>43324</v>
      </c>
      <c r="C113" s="12" t="s">
        <v>16</v>
      </c>
      <c r="D113" s="12" t="s">
        <v>17</v>
      </c>
      <c r="E113" s="12" t="s">
        <v>158</v>
      </c>
      <c r="F113" s="12" t="s">
        <v>25</v>
      </c>
      <c r="G113" s="12" t="s">
        <v>26</v>
      </c>
      <c r="H113" s="12">
        <v>7</v>
      </c>
      <c r="I113" s="14">
        <v>8.99</v>
      </c>
      <c r="J113" s="15">
        <f t="shared" si="4"/>
        <v>1.798</v>
      </c>
      <c r="K113" s="16">
        <f t="shared" si="5"/>
        <v>61.131999999999998</v>
      </c>
      <c r="L113" s="12">
        <f>MONTH(Table2[[#This Row],[OrderDate]])</f>
        <v>8</v>
      </c>
    </row>
    <row r="114" spans="1:12" x14ac:dyDescent="0.35">
      <c r="A114" s="12">
        <v>1103352</v>
      </c>
      <c r="B114" s="13">
        <v>43326</v>
      </c>
      <c r="C114" s="12" t="s">
        <v>16</v>
      </c>
      <c r="D114" s="12" t="s">
        <v>17</v>
      </c>
      <c r="E114" s="12" t="s">
        <v>148</v>
      </c>
      <c r="F114" s="12" t="s">
        <v>25</v>
      </c>
      <c r="G114" s="12" t="s">
        <v>26</v>
      </c>
      <c r="H114" s="12">
        <v>4</v>
      </c>
      <c r="I114" s="14">
        <v>8.99</v>
      </c>
      <c r="J114" s="15">
        <f t="shared" si="4"/>
        <v>1.798</v>
      </c>
      <c r="K114" s="16">
        <f t="shared" si="5"/>
        <v>34.161999999999999</v>
      </c>
      <c r="L114" s="12">
        <f>MONTH(Table2[[#This Row],[OrderDate]])</f>
        <v>8</v>
      </c>
    </row>
    <row r="115" spans="1:12" x14ac:dyDescent="0.35">
      <c r="A115" s="12">
        <v>1103397</v>
      </c>
      <c r="B115" s="13">
        <v>43332</v>
      </c>
      <c r="C115" s="12" t="s">
        <v>11</v>
      </c>
      <c r="D115" s="12" t="s">
        <v>12</v>
      </c>
      <c r="E115" s="12" t="s">
        <v>180</v>
      </c>
      <c r="F115" s="12" t="s">
        <v>25</v>
      </c>
      <c r="G115" s="12" t="s">
        <v>26</v>
      </c>
      <c r="H115" s="12">
        <v>1</v>
      </c>
      <c r="I115" s="14">
        <v>8.99</v>
      </c>
      <c r="J115" s="15" t="str">
        <f t="shared" si="4"/>
        <v>0</v>
      </c>
      <c r="K115" s="16">
        <f t="shared" si="5"/>
        <v>8.99</v>
      </c>
      <c r="L115" s="12">
        <f>MONTH(Table2[[#This Row],[OrderDate]])</f>
        <v>8</v>
      </c>
    </row>
    <row r="116" spans="1:12" x14ac:dyDescent="0.35">
      <c r="A116" s="12">
        <v>1103426</v>
      </c>
      <c r="B116" s="13">
        <v>43336</v>
      </c>
      <c r="C116" s="12" t="s">
        <v>16</v>
      </c>
      <c r="D116" s="12" t="s">
        <v>17</v>
      </c>
      <c r="E116" s="12" t="s">
        <v>212</v>
      </c>
      <c r="F116" s="12" t="s">
        <v>25</v>
      </c>
      <c r="G116" s="12" t="s">
        <v>26</v>
      </c>
      <c r="H116" s="12">
        <v>4</v>
      </c>
      <c r="I116" s="14">
        <v>8.99</v>
      </c>
      <c r="J116" s="15">
        <f t="shared" si="4"/>
        <v>1.798</v>
      </c>
      <c r="K116" s="16">
        <f t="shared" si="5"/>
        <v>34.161999999999999</v>
      </c>
      <c r="L116" s="12">
        <f>MONTH(Table2[[#This Row],[OrderDate]])</f>
        <v>8</v>
      </c>
    </row>
    <row r="117" spans="1:12" x14ac:dyDescent="0.35">
      <c r="A117" s="12">
        <v>1103474</v>
      </c>
      <c r="B117" s="13">
        <v>43342</v>
      </c>
      <c r="C117" s="12" t="s">
        <v>16</v>
      </c>
      <c r="D117" s="12" t="s">
        <v>17</v>
      </c>
      <c r="E117" s="12" t="s">
        <v>119</v>
      </c>
      <c r="F117" s="12" t="s">
        <v>25</v>
      </c>
      <c r="G117" s="12" t="s">
        <v>26</v>
      </c>
      <c r="H117" s="12">
        <v>3</v>
      </c>
      <c r="I117" s="14">
        <v>8.99</v>
      </c>
      <c r="J117" s="15">
        <f t="shared" si="4"/>
        <v>1.798</v>
      </c>
      <c r="K117" s="16">
        <f t="shared" si="5"/>
        <v>25.171999999999997</v>
      </c>
      <c r="L117" s="12">
        <f>MONTH(Table2[[#This Row],[OrderDate]])</f>
        <v>8</v>
      </c>
    </row>
    <row r="118" spans="1:12" x14ac:dyDescent="0.35">
      <c r="A118" s="12">
        <v>1103512</v>
      </c>
      <c r="B118" s="13">
        <v>43348</v>
      </c>
      <c r="C118" s="12" t="s">
        <v>11</v>
      </c>
      <c r="D118" s="12" t="s">
        <v>12</v>
      </c>
      <c r="E118" s="12" t="s">
        <v>209</v>
      </c>
      <c r="F118" s="12" t="s">
        <v>25</v>
      </c>
      <c r="G118" s="12" t="s">
        <v>26</v>
      </c>
      <c r="H118" s="12">
        <v>1</v>
      </c>
      <c r="I118" s="14">
        <v>8.99</v>
      </c>
      <c r="J118" s="15" t="str">
        <f t="shared" si="4"/>
        <v>0</v>
      </c>
      <c r="K118" s="16">
        <f t="shared" si="5"/>
        <v>8.99</v>
      </c>
      <c r="L118" s="12">
        <f>MONTH(Table2[[#This Row],[OrderDate]])</f>
        <v>9</v>
      </c>
    </row>
    <row r="119" spans="1:12" x14ac:dyDescent="0.35">
      <c r="A119" s="12">
        <v>1103518</v>
      </c>
      <c r="B119" s="13">
        <v>43349</v>
      </c>
      <c r="C119" s="12" t="s">
        <v>16</v>
      </c>
      <c r="D119" s="12" t="s">
        <v>17</v>
      </c>
      <c r="E119" s="12" t="s">
        <v>88</v>
      </c>
      <c r="F119" s="12" t="s">
        <v>25</v>
      </c>
      <c r="G119" s="12" t="s">
        <v>26</v>
      </c>
      <c r="H119" s="12">
        <v>7</v>
      </c>
      <c r="I119" s="14">
        <v>8.99</v>
      </c>
      <c r="J119" s="15">
        <f t="shared" si="4"/>
        <v>1.798</v>
      </c>
      <c r="K119" s="16">
        <f t="shared" si="5"/>
        <v>61.131999999999998</v>
      </c>
      <c r="L119" s="12">
        <f>MONTH(Table2[[#This Row],[OrderDate]])</f>
        <v>9</v>
      </c>
    </row>
    <row r="120" spans="1:12" x14ac:dyDescent="0.35">
      <c r="A120" s="12">
        <v>1103536</v>
      </c>
      <c r="B120" s="13">
        <v>43351</v>
      </c>
      <c r="C120" s="12" t="s">
        <v>16</v>
      </c>
      <c r="D120" s="12" t="s">
        <v>17</v>
      </c>
      <c r="E120" s="12" t="s">
        <v>74</v>
      </c>
      <c r="F120" s="12" t="s">
        <v>25</v>
      </c>
      <c r="G120" s="12" t="s">
        <v>26</v>
      </c>
      <c r="H120" s="12">
        <v>11</v>
      </c>
      <c r="I120" s="14">
        <v>8.99</v>
      </c>
      <c r="J120" s="15">
        <f t="shared" si="4"/>
        <v>1.798</v>
      </c>
      <c r="K120" s="16">
        <f t="shared" si="5"/>
        <v>97.091999999999999</v>
      </c>
      <c r="L120" s="12">
        <f>MONTH(Table2[[#This Row],[OrderDate]])</f>
        <v>9</v>
      </c>
    </row>
    <row r="121" spans="1:12" x14ac:dyDescent="0.35">
      <c r="A121" s="12">
        <v>1103548</v>
      </c>
      <c r="B121" s="13">
        <v>43353</v>
      </c>
      <c r="C121" s="12" t="s">
        <v>16</v>
      </c>
      <c r="D121" s="12" t="s">
        <v>17</v>
      </c>
      <c r="E121" s="12" t="s">
        <v>133</v>
      </c>
      <c r="F121" s="12" t="s">
        <v>25</v>
      </c>
      <c r="G121" s="12" t="s">
        <v>26</v>
      </c>
      <c r="H121" s="12">
        <v>10</v>
      </c>
      <c r="I121" s="14">
        <v>8.99</v>
      </c>
      <c r="J121" s="15">
        <f t="shared" si="4"/>
        <v>1.798</v>
      </c>
      <c r="K121" s="16">
        <f t="shared" si="5"/>
        <v>88.102000000000004</v>
      </c>
      <c r="L121" s="12">
        <f>MONTH(Table2[[#This Row],[OrderDate]])</f>
        <v>9</v>
      </c>
    </row>
    <row r="122" spans="1:12" x14ac:dyDescent="0.35">
      <c r="A122" s="12">
        <v>1103568</v>
      </c>
      <c r="B122" s="13">
        <v>43356</v>
      </c>
      <c r="C122" s="12" t="s">
        <v>16</v>
      </c>
      <c r="D122" s="12" t="s">
        <v>17</v>
      </c>
      <c r="E122" s="12" t="s">
        <v>82</v>
      </c>
      <c r="F122" s="12" t="s">
        <v>25</v>
      </c>
      <c r="G122" s="12" t="s">
        <v>26</v>
      </c>
      <c r="H122" s="12">
        <v>11</v>
      </c>
      <c r="I122" s="14">
        <v>8.99</v>
      </c>
      <c r="J122" s="15">
        <f t="shared" si="4"/>
        <v>1.798</v>
      </c>
      <c r="K122" s="16">
        <f t="shared" si="5"/>
        <v>97.091999999999999</v>
      </c>
      <c r="L122" s="12">
        <f>MONTH(Table2[[#This Row],[OrderDate]])</f>
        <v>9</v>
      </c>
    </row>
    <row r="123" spans="1:12" x14ac:dyDescent="0.35">
      <c r="A123" s="12">
        <v>1103602</v>
      </c>
      <c r="B123" s="13">
        <v>43362</v>
      </c>
      <c r="C123" s="12" t="s">
        <v>11</v>
      </c>
      <c r="D123" s="12" t="s">
        <v>12</v>
      </c>
      <c r="E123" s="12" t="s">
        <v>75</v>
      </c>
      <c r="F123" s="12" t="s">
        <v>25</v>
      </c>
      <c r="G123" s="12" t="s">
        <v>26</v>
      </c>
      <c r="H123" s="12">
        <v>1</v>
      </c>
      <c r="I123" s="14">
        <v>8.99</v>
      </c>
      <c r="J123" s="15" t="str">
        <f t="shared" si="4"/>
        <v>0</v>
      </c>
      <c r="K123" s="16">
        <f t="shared" si="5"/>
        <v>8.99</v>
      </c>
      <c r="L123" s="12">
        <f>MONTH(Table2[[#This Row],[OrderDate]])</f>
        <v>9</v>
      </c>
    </row>
    <row r="124" spans="1:12" x14ac:dyDescent="0.35">
      <c r="A124" s="12">
        <v>1103619</v>
      </c>
      <c r="B124" s="13">
        <v>43364</v>
      </c>
      <c r="C124" s="12" t="s">
        <v>11</v>
      </c>
      <c r="D124" s="12" t="s">
        <v>12</v>
      </c>
      <c r="E124" s="12" t="s">
        <v>86</v>
      </c>
      <c r="F124" s="12" t="s">
        <v>25</v>
      </c>
      <c r="G124" s="12" t="s">
        <v>26</v>
      </c>
      <c r="H124" s="12">
        <v>1</v>
      </c>
      <c r="I124" s="14">
        <v>8.99</v>
      </c>
      <c r="J124" s="15" t="str">
        <f t="shared" si="4"/>
        <v>0</v>
      </c>
      <c r="K124" s="16">
        <f t="shared" si="5"/>
        <v>8.99</v>
      </c>
      <c r="L124" s="12">
        <f>MONTH(Table2[[#This Row],[OrderDate]])</f>
        <v>9</v>
      </c>
    </row>
    <row r="125" spans="1:12" x14ac:dyDescent="0.35">
      <c r="A125" s="12">
        <v>1103657</v>
      </c>
      <c r="B125" s="13">
        <v>43370</v>
      </c>
      <c r="C125" s="12" t="s">
        <v>16</v>
      </c>
      <c r="D125" s="12" t="s">
        <v>17</v>
      </c>
      <c r="E125" s="12" t="s">
        <v>145</v>
      </c>
      <c r="F125" s="12" t="s">
        <v>25</v>
      </c>
      <c r="G125" s="12" t="s">
        <v>26</v>
      </c>
      <c r="H125" s="12">
        <v>9</v>
      </c>
      <c r="I125" s="14">
        <v>8.99</v>
      </c>
      <c r="J125" s="15">
        <f t="shared" si="4"/>
        <v>1.798</v>
      </c>
      <c r="K125" s="16">
        <f t="shared" si="5"/>
        <v>79.111999999999995</v>
      </c>
      <c r="L125" s="12">
        <f>MONTH(Table2[[#This Row],[OrderDate]])</f>
        <v>9</v>
      </c>
    </row>
    <row r="126" spans="1:12" x14ac:dyDescent="0.35">
      <c r="A126" s="12">
        <v>1103701</v>
      </c>
      <c r="B126" s="13">
        <v>43376</v>
      </c>
      <c r="C126" s="12" t="s">
        <v>11</v>
      </c>
      <c r="D126" s="12" t="s">
        <v>12</v>
      </c>
      <c r="E126" s="12" t="s">
        <v>137</v>
      </c>
      <c r="F126" s="12" t="s">
        <v>25</v>
      </c>
      <c r="G126" s="12" t="s">
        <v>26</v>
      </c>
      <c r="H126" s="12">
        <v>1</v>
      </c>
      <c r="I126" s="14">
        <v>8.99</v>
      </c>
      <c r="J126" s="15" t="str">
        <f t="shared" si="4"/>
        <v>0</v>
      </c>
      <c r="K126" s="16">
        <f t="shared" si="5"/>
        <v>8.99</v>
      </c>
      <c r="L126" s="12">
        <f>MONTH(Table2[[#This Row],[OrderDate]])</f>
        <v>10</v>
      </c>
    </row>
    <row r="127" spans="1:12" x14ac:dyDescent="0.35">
      <c r="A127" s="12">
        <v>1103791</v>
      </c>
      <c r="B127" s="13">
        <v>43391</v>
      </c>
      <c r="C127" s="12" t="s">
        <v>16</v>
      </c>
      <c r="D127" s="12" t="s">
        <v>17</v>
      </c>
      <c r="E127" s="12" t="s">
        <v>199</v>
      </c>
      <c r="F127" s="12" t="s">
        <v>25</v>
      </c>
      <c r="G127" s="12" t="s">
        <v>26</v>
      </c>
      <c r="H127" s="12">
        <v>12</v>
      </c>
      <c r="I127" s="14">
        <v>8.99</v>
      </c>
      <c r="J127" s="15">
        <f t="shared" si="4"/>
        <v>1.798</v>
      </c>
      <c r="K127" s="16">
        <f t="shared" si="5"/>
        <v>106.08199999999999</v>
      </c>
      <c r="L127" s="12">
        <f>MONTH(Table2[[#This Row],[OrderDate]])</f>
        <v>10</v>
      </c>
    </row>
    <row r="128" spans="1:12" x14ac:dyDescent="0.35">
      <c r="A128" s="12">
        <v>1103807</v>
      </c>
      <c r="B128" s="13">
        <v>43393</v>
      </c>
      <c r="C128" s="12" t="s">
        <v>16</v>
      </c>
      <c r="D128" s="12" t="s">
        <v>17</v>
      </c>
      <c r="E128" s="12" t="s">
        <v>138</v>
      </c>
      <c r="F128" s="12" t="s">
        <v>25</v>
      </c>
      <c r="G128" s="12" t="s">
        <v>26</v>
      </c>
      <c r="H128" s="12">
        <v>7</v>
      </c>
      <c r="I128" s="14">
        <v>8.99</v>
      </c>
      <c r="J128" s="15">
        <f t="shared" si="4"/>
        <v>1.798</v>
      </c>
      <c r="K128" s="16">
        <f t="shared" si="5"/>
        <v>61.131999999999998</v>
      </c>
      <c r="L128" s="12">
        <f>MONTH(Table2[[#This Row],[OrderDate]])</f>
        <v>10</v>
      </c>
    </row>
    <row r="129" spans="1:12" x14ac:dyDescent="0.35">
      <c r="A129" s="12">
        <v>1103888</v>
      </c>
      <c r="B129" s="13">
        <v>43406</v>
      </c>
      <c r="C129" s="12" t="s">
        <v>16</v>
      </c>
      <c r="D129" s="12" t="s">
        <v>17</v>
      </c>
      <c r="E129" s="12" t="s">
        <v>153</v>
      </c>
      <c r="F129" s="12" t="s">
        <v>25</v>
      </c>
      <c r="G129" s="12" t="s">
        <v>26</v>
      </c>
      <c r="H129" s="12">
        <v>10</v>
      </c>
      <c r="I129" s="14">
        <v>8.99</v>
      </c>
      <c r="J129" s="15">
        <f t="shared" si="4"/>
        <v>1.798</v>
      </c>
      <c r="K129" s="16">
        <f t="shared" si="5"/>
        <v>88.102000000000004</v>
      </c>
      <c r="L129" s="12">
        <f>MONTH(Table2[[#This Row],[OrderDate]])</f>
        <v>11</v>
      </c>
    </row>
    <row r="130" spans="1:12" x14ac:dyDescent="0.35">
      <c r="A130" s="12">
        <v>1103908</v>
      </c>
      <c r="B130" s="13">
        <v>43408</v>
      </c>
      <c r="C130" s="12" t="s">
        <v>11</v>
      </c>
      <c r="D130" s="12" t="s">
        <v>12</v>
      </c>
      <c r="E130" s="12" t="s">
        <v>70</v>
      </c>
      <c r="F130" s="12" t="s">
        <v>25</v>
      </c>
      <c r="G130" s="12" t="s">
        <v>26</v>
      </c>
      <c r="H130" s="12">
        <v>1</v>
      </c>
      <c r="I130" s="14">
        <v>8.99</v>
      </c>
      <c r="J130" s="15" t="str">
        <f t="shared" ref="J130:J161" si="6">IF(C130="Wholesale",I130*0.2,"0")</f>
        <v>0</v>
      </c>
      <c r="K130" s="16">
        <f t="shared" ref="K130:K161" si="7">H130*I130-J130</f>
        <v>8.99</v>
      </c>
      <c r="L130" s="12">
        <f>MONTH(Table2[[#This Row],[OrderDate]])</f>
        <v>11</v>
      </c>
    </row>
    <row r="131" spans="1:12" x14ac:dyDescent="0.35">
      <c r="A131" s="12">
        <v>1103982</v>
      </c>
      <c r="B131" s="13">
        <v>43420</v>
      </c>
      <c r="C131" s="12" t="s">
        <v>16</v>
      </c>
      <c r="D131" s="12" t="s">
        <v>17</v>
      </c>
      <c r="E131" s="12" t="s">
        <v>184</v>
      </c>
      <c r="F131" s="12" t="s">
        <v>25</v>
      </c>
      <c r="G131" s="12" t="s">
        <v>26</v>
      </c>
      <c r="H131" s="12">
        <v>11</v>
      </c>
      <c r="I131" s="14">
        <v>8.99</v>
      </c>
      <c r="J131" s="15">
        <f t="shared" si="6"/>
        <v>1.798</v>
      </c>
      <c r="K131" s="16">
        <f t="shared" si="7"/>
        <v>97.091999999999999</v>
      </c>
      <c r="L131" s="12">
        <f>MONTH(Table2[[#This Row],[OrderDate]])</f>
        <v>11</v>
      </c>
    </row>
    <row r="132" spans="1:12" x14ac:dyDescent="0.35">
      <c r="A132" s="12">
        <v>1104060</v>
      </c>
      <c r="B132" s="13">
        <v>43433</v>
      </c>
      <c r="C132" s="12" t="s">
        <v>11</v>
      </c>
      <c r="D132" s="12" t="s">
        <v>12</v>
      </c>
      <c r="E132" s="12" t="s">
        <v>91</v>
      </c>
      <c r="F132" s="12" t="s">
        <v>25</v>
      </c>
      <c r="G132" s="12" t="s">
        <v>26</v>
      </c>
      <c r="H132" s="12">
        <v>1</v>
      </c>
      <c r="I132" s="14">
        <v>8.99</v>
      </c>
      <c r="J132" s="15" t="str">
        <f t="shared" si="6"/>
        <v>0</v>
      </c>
      <c r="K132" s="16">
        <f t="shared" si="7"/>
        <v>8.99</v>
      </c>
      <c r="L132" s="12">
        <f>MONTH(Table2[[#This Row],[OrderDate]])</f>
        <v>11</v>
      </c>
    </row>
    <row r="133" spans="1:12" x14ac:dyDescent="0.35">
      <c r="A133" s="12">
        <v>1104082</v>
      </c>
      <c r="B133" s="13">
        <v>43437</v>
      </c>
      <c r="C133" s="12" t="s">
        <v>11</v>
      </c>
      <c r="D133" s="12" t="s">
        <v>12</v>
      </c>
      <c r="E133" s="12" t="s">
        <v>195</v>
      </c>
      <c r="F133" s="12" t="s">
        <v>25</v>
      </c>
      <c r="G133" s="12" t="s">
        <v>26</v>
      </c>
      <c r="H133" s="12">
        <v>1</v>
      </c>
      <c r="I133" s="14">
        <v>8.99</v>
      </c>
      <c r="J133" s="15" t="str">
        <f t="shared" si="6"/>
        <v>0</v>
      </c>
      <c r="K133" s="16">
        <f t="shared" si="7"/>
        <v>8.99</v>
      </c>
      <c r="L133" s="12">
        <f>MONTH(Table2[[#This Row],[OrderDate]])</f>
        <v>12</v>
      </c>
    </row>
    <row r="134" spans="1:12" x14ac:dyDescent="0.35">
      <c r="A134" s="12">
        <v>1104172</v>
      </c>
      <c r="B134" s="13">
        <v>43449</v>
      </c>
      <c r="C134" s="12" t="s">
        <v>16</v>
      </c>
      <c r="D134" s="12" t="s">
        <v>17</v>
      </c>
      <c r="E134" s="12" t="s">
        <v>97</v>
      </c>
      <c r="F134" s="12" t="s">
        <v>25</v>
      </c>
      <c r="G134" s="12" t="s">
        <v>26</v>
      </c>
      <c r="H134" s="12">
        <v>8</v>
      </c>
      <c r="I134" s="14">
        <v>8.99</v>
      </c>
      <c r="J134" s="15">
        <f t="shared" si="6"/>
        <v>1.798</v>
      </c>
      <c r="K134" s="16">
        <f t="shared" si="7"/>
        <v>70.122</v>
      </c>
      <c r="L134" s="12">
        <f>MONTH(Table2[[#This Row],[OrderDate]])</f>
        <v>12</v>
      </c>
    </row>
    <row r="135" spans="1:12" x14ac:dyDescent="0.35">
      <c r="A135" s="12">
        <v>1104198</v>
      </c>
      <c r="B135" s="13">
        <v>43452</v>
      </c>
      <c r="C135" s="12" t="s">
        <v>11</v>
      </c>
      <c r="D135" s="12" t="s">
        <v>12</v>
      </c>
      <c r="E135" s="12" t="s">
        <v>102</v>
      </c>
      <c r="F135" s="12" t="s">
        <v>25</v>
      </c>
      <c r="G135" s="12" t="s">
        <v>26</v>
      </c>
      <c r="H135" s="12">
        <v>1</v>
      </c>
      <c r="I135" s="14">
        <v>8.99</v>
      </c>
      <c r="J135" s="15" t="str">
        <f t="shared" si="6"/>
        <v>0</v>
      </c>
      <c r="K135" s="16">
        <f t="shared" si="7"/>
        <v>8.99</v>
      </c>
      <c r="L135" s="12">
        <f>MONTH(Table2[[#This Row],[OrderDate]])</f>
        <v>12</v>
      </c>
    </row>
    <row r="136" spans="1:12" x14ac:dyDescent="0.35">
      <c r="A136" s="12">
        <v>1104332</v>
      </c>
      <c r="B136" s="13">
        <v>43468</v>
      </c>
      <c r="C136" s="12" t="s">
        <v>16</v>
      </c>
      <c r="D136" s="12" t="s">
        <v>17</v>
      </c>
      <c r="E136" s="12" t="s">
        <v>167</v>
      </c>
      <c r="F136" s="12" t="s">
        <v>25</v>
      </c>
      <c r="G136" s="12" t="s">
        <v>26</v>
      </c>
      <c r="H136" s="12">
        <v>12</v>
      </c>
      <c r="I136" s="14">
        <v>8.99</v>
      </c>
      <c r="J136" s="15">
        <f t="shared" si="6"/>
        <v>1.798</v>
      </c>
      <c r="K136" s="16">
        <f t="shared" si="7"/>
        <v>106.08199999999999</v>
      </c>
      <c r="L136" s="12">
        <f>MONTH(Table2[[#This Row],[OrderDate]])</f>
        <v>1</v>
      </c>
    </row>
    <row r="137" spans="1:12" x14ac:dyDescent="0.35">
      <c r="A137" s="12">
        <v>1104439</v>
      </c>
      <c r="B137" s="13">
        <v>43487</v>
      </c>
      <c r="C137" s="12" t="s">
        <v>16</v>
      </c>
      <c r="D137" s="12" t="s">
        <v>17</v>
      </c>
      <c r="E137" s="12" t="s">
        <v>147</v>
      </c>
      <c r="F137" s="12" t="s">
        <v>25</v>
      </c>
      <c r="G137" s="12" t="s">
        <v>26</v>
      </c>
      <c r="H137" s="12">
        <v>79</v>
      </c>
      <c r="I137" s="14">
        <v>8.99</v>
      </c>
      <c r="J137" s="15">
        <f t="shared" si="6"/>
        <v>1.798</v>
      </c>
      <c r="K137" s="16">
        <f t="shared" si="7"/>
        <v>708.41200000000003</v>
      </c>
      <c r="L137" s="12">
        <f>MONTH(Table2[[#This Row],[OrderDate]])</f>
        <v>1</v>
      </c>
    </row>
    <row r="138" spans="1:12" x14ac:dyDescent="0.35">
      <c r="A138" s="12">
        <v>1104471</v>
      </c>
      <c r="B138" s="13">
        <v>43494</v>
      </c>
      <c r="C138" s="12" t="s">
        <v>16</v>
      </c>
      <c r="D138" s="12" t="s">
        <v>17</v>
      </c>
      <c r="E138" s="12" t="s">
        <v>218</v>
      </c>
      <c r="F138" s="12" t="s">
        <v>25</v>
      </c>
      <c r="G138" s="12" t="s">
        <v>26</v>
      </c>
      <c r="H138" s="12">
        <v>6</v>
      </c>
      <c r="I138" s="14">
        <v>8.99</v>
      </c>
      <c r="J138" s="15">
        <f t="shared" si="6"/>
        <v>1.798</v>
      </c>
      <c r="K138" s="16">
        <f t="shared" si="7"/>
        <v>52.141999999999996</v>
      </c>
      <c r="L138" s="12">
        <f>MONTH(Table2[[#This Row],[OrderDate]])</f>
        <v>1</v>
      </c>
    </row>
    <row r="139" spans="1:12" x14ac:dyDescent="0.35">
      <c r="A139" s="12">
        <v>1104533</v>
      </c>
      <c r="B139" s="13">
        <v>43506</v>
      </c>
      <c r="C139" s="12" t="s">
        <v>16</v>
      </c>
      <c r="D139" s="12" t="s">
        <v>17</v>
      </c>
      <c r="E139" s="12" t="s">
        <v>184</v>
      </c>
      <c r="F139" s="12" t="s">
        <v>25</v>
      </c>
      <c r="G139" s="12" t="s">
        <v>26</v>
      </c>
      <c r="H139" s="12">
        <v>7</v>
      </c>
      <c r="I139" s="14">
        <v>8.99</v>
      </c>
      <c r="J139" s="15">
        <f t="shared" si="6"/>
        <v>1.798</v>
      </c>
      <c r="K139" s="16">
        <f t="shared" si="7"/>
        <v>61.131999999999998</v>
      </c>
      <c r="L139" s="12">
        <f>MONTH(Table2[[#This Row],[OrderDate]])</f>
        <v>2</v>
      </c>
    </row>
    <row r="140" spans="1:12" x14ac:dyDescent="0.35">
      <c r="A140" s="12">
        <v>1104559</v>
      </c>
      <c r="B140" s="13">
        <v>43510</v>
      </c>
      <c r="C140" s="12" t="s">
        <v>11</v>
      </c>
      <c r="D140" s="12" t="s">
        <v>12</v>
      </c>
      <c r="E140" s="12" t="s">
        <v>123</v>
      </c>
      <c r="F140" s="12" t="s">
        <v>25</v>
      </c>
      <c r="G140" s="12" t="s">
        <v>26</v>
      </c>
      <c r="H140" s="12">
        <v>1</v>
      </c>
      <c r="I140" s="14">
        <v>8.99</v>
      </c>
      <c r="J140" s="15" t="str">
        <f t="shared" si="6"/>
        <v>0</v>
      </c>
      <c r="K140" s="16">
        <f t="shared" si="7"/>
        <v>8.99</v>
      </c>
      <c r="L140" s="12">
        <f>MONTH(Table2[[#This Row],[OrderDate]])</f>
        <v>2</v>
      </c>
    </row>
    <row r="141" spans="1:12" x14ac:dyDescent="0.35">
      <c r="A141" s="12">
        <v>1104599</v>
      </c>
      <c r="B141" s="13">
        <v>43514</v>
      </c>
      <c r="C141" s="12" t="s">
        <v>16</v>
      </c>
      <c r="D141" s="12" t="s">
        <v>17</v>
      </c>
      <c r="E141" s="12" t="s">
        <v>72</v>
      </c>
      <c r="F141" s="12" t="s">
        <v>25</v>
      </c>
      <c r="G141" s="12" t="s">
        <v>26</v>
      </c>
      <c r="H141" s="12">
        <v>40</v>
      </c>
      <c r="I141" s="14">
        <v>8.99</v>
      </c>
      <c r="J141" s="15">
        <f t="shared" si="6"/>
        <v>1.798</v>
      </c>
      <c r="K141" s="16">
        <f t="shared" si="7"/>
        <v>357.80200000000002</v>
      </c>
      <c r="L141" s="12">
        <f>MONTH(Table2[[#This Row],[OrderDate]])</f>
        <v>2</v>
      </c>
    </row>
    <row r="142" spans="1:12" x14ac:dyDescent="0.35">
      <c r="A142" s="12">
        <v>1104640</v>
      </c>
      <c r="B142" s="13">
        <v>43520</v>
      </c>
      <c r="C142" s="12" t="s">
        <v>11</v>
      </c>
      <c r="D142" s="12" t="s">
        <v>12</v>
      </c>
      <c r="E142" s="12" t="s">
        <v>193</v>
      </c>
      <c r="F142" s="12" t="s">
        <v>25</v>
      </c>
      <c r="G142" s="12" t="s">
        <v>26</v>
      </c>
      <c r="H142" s="12">
        <v>1</v>
      </c>
      <c r="I142" s="14">
        <v>8.99</v>
      </c>
      <c r="J142" s="15" t="str">
        <f t="shared" si="6"/>
        <v>0</v>
      </c>
      <c r="K142" s="16">
        <f t="shared" si="7"/>
        <v>8.99</v>
      </c>
      <c r="L142" s="12">
        <f>MONTH(Table2[[#This Row],[OrderDate]])</f>
        <v>2</v>
      </c>
    </row>
    <row r="143" spans="1:12" x14ac:dyDescent="0.35">
      <c r="A143" s="12">
        <v>1104675</v>
      </c>
      <c r="B143" s="13">
        <v>43524</v>
      </c>
      <c r="C143" s="12" t="s">
        <v>16</v>
      </c>
      <c r="D143" s="12" t="s">
        <v>17</v>
      </c>
      <c r="E143" s="12" t="s">
        <v>101</v>
      </c>
      <c r="F143" s="12" t="s">
        <v>25</v>
      </c>
      <c r="G143" s="12" t="s">
        <v>26</v>
      </c>
      <c r="H143" s="12">
        <v>10</v>
      </c>
      <c r="I143" s="14">
        <v>8.99</v>
      </c>
      <c r="J143" s="15">
        <f t="shared" si="6"/>
        <v>1.798</v>
      </c>
      <c r="K143" s="16">
        <f t="shared" si="7"/>
        <v>88.102000000000004</v>
      </c>
      <c r="L143" s="12">
        <f>MONTH(Table2[[#This Row],[OrderDate]])</f>
        <v>2</v>
      </c>
    </row>
    <row r="144" spans="1:12" x14ac:dyDescent="0.35">
      <c r="A144" s="12">
        <v>1104710</v>
      </c>
      <c r="B144" s="13">
        <v>43528</v>
      </c>
      <c r="C144" s="12" t="s">
        <v>16</v>
      </c>
      <c r="D144" s="12" t="s">
        <v>17</v>
      </c>
      <c r="E144" s="12" t="s">
        <v>121</v>
      </c>
      <c r="F144" s="12" t="s">
        <v>25</v>
      </c>
      <c r="G144" s="12" t="s">
        <v>26</v>
      </c>
      <c r="H144" s="12">
        <v>7</v>
      </c>
      <c r="I144" s="14">
        <v>8.99</v>
      </c>
      <c r="J144" s="15">
        <f t="shared" si="6"/>
        <v>1.798</v>
      </c>
      <c r="K144" s="16">
        <f t="shared" si="7"/>
        <v>61.131999999999998</v>
      </c>
      <c r="L144" s="12">
        <f>MONTH(Table2[[#This Row],[OrderDate]])</f>
        <v>3</v>
      </c>
    </row>
    <row r="145" spans="1:12" x14ac:dyDescent="0.35">
      <c r="A145" s="12">
        <v>1104716</v>
      </c>
      <c r="B145" s="13">
        <v>43529</v>
      </c>
      <c r="C145" s="12" t="s">
        <v>11</v>
      </c>
      <c r="D145" s="12" t="s">
        <v>12</v>
      </c>
      <c r="E145" s="12" t="s">
        <v>182</v>
      </c>
      <c r="F145" s="12" t="s">
        <v>25</v>
      </c>
      <c r="G145" s="12" t="s">
        <v>26</v>
      </c>
      <c r="H145" s="12">
        <v>1</v>
      </c>
      <c r="I145" s="14">
        <v>8.99</v>
      </c>
      <c r="J145" s="15" t="str">
        <f t="shared" si="6"/>
        <v>0</v>
      </c>
      <c r="K145" s="16">
        <f t="shared" si="7"/>
        <v>8.99</v>
      </c>
      <c r="L145" s="12">
        <f>MONTH(Table2[[#This Row],[OrderDate]])</f>
        <v>3</v>
      </c>
    </row>
    <row r="146" spans="1:12" x14ac:dyDescent="0.35">
      <c r="A146" s="12">
        <v>1104743</v>
      </c>
      <c r="B146" s="13">
        <v>43534</v>
      </c>
      <c r="C146" s="12" t="s">
        <v>16</v>
      </c>
      <c r="D146" s="12" t="s">
        <v>17</v>
      </c>
      <c r="E146" s="12" t="s">
        <v>67</v>
      </c>
      <c r="F146" s="12" t="s">
        <v>25</v>
      </c>
      <c r="G146" s="12" t="s">
        <v>26</v>
      </c>
      <c r="H146" s="12">
        <v>4</v>
      </c>
      <c r="I146" s="14">
        <v>8.99</v>
      </c>
      <c r="J146" s="15">
        <f t="shared" si="6"/>
        <v>1.798</v>
      </c>
      <c r="K146" s="16">
        <f t="shared" si="7"/>
        <v>34.161999999999999</v>
      </c>
      <c r="L146" s="12">
        <f>MONTH(Table2[[#This Row],[OrderDate]])</f>
        <v>3</v>
      </c>
    </row>
    <row r="147" spans="1:12" x14ac:dyDescent="0.35">
      <c r="A147" s="12">
        <v>1104813</v>
      </c>
      <c r="B147" s="13">
        <v>43543</v>
      </c>
      <c r="C147" s="12" t="s">
        <v>16</v>
      </c>
      <c r="D147" s="12" t="s">
        <v>17</v>
      </c>
      <c r="E147" s="12" t="s">
        <v>126</v>
      </c>
      <c r="F147" s="12" t="s">
        <v>25</v>
      </c>
      <c r="G147" s="12" t="s">
        <v>26</v>
      </c>
      <c r="H147" s="12">
        <v>7</v>
      </c>
      <c r="I147" s="14">
        <v>8.99</v>
      </c>
      <c r="J147" s="15">
        <f t="shared" si="6"/>
        <v>1.798</v>
      </c>
      <c r="K147" s="16">
        <f t="shared" si="7"/>
        <v>61.131999999999998</v>
      </c>
      <c r="L147" s="12">
        <f>MONTH(Table2[[#This Row],[OrderDate]])</f>
        <v>3</v>
      </c>
    </row>
    <row r="148" spans="1:12" x14ac:dyDescent="0.35">
      <c r="A148" s="12">
        <v>1104852</v>
      </c>
      <c r="B148" s="13">
        <v>43549</v>
      </c>
      <c r="C148" s="12" t="s">
        <v>16</v>
      </c>
      <c r="D148" s="12" t="s">
        <v>17</v>
      </c>
      <c r="E148" s="12" t="s">
        <v>85</v>
      </c>
      <c r="F148" s="12" t="s">
        <v>25</v>
      </c>
      <c r="G148" s="12" t="s">
        <v>26</v>
      </c>
      <c r="H148" s="12">
        <v>8</v>
      </c>
      <c r="I148" s="14">
        <v>8.99</v>
      </c>
      <c r="J148" s="15">
        <f t="shared" si="6"/>
        <v>1.798</v>
      </c>
      <c r="K148" s="16">
        <f t="shared" si="7"/>
        <v>70.122</v>
      </c>
      <c r="L148" s="12">
        <f>MONTH(Table2[[#This Row],[OrderDate]])</f>
        <v>3</v>
      </c>
    </row>
    <row r="149" spans="1:12" x14ac:dyDescent="0.35">
      <c r="A149" s="12">
        <v>1104861</v>
      </c>
      <c r="B149" s="13">
        <v>43551</v>
      </c>
      <c r="C149" s="12" t="s">
        <v>11</v>
      </c>
      <c r="D149" s="12" t="s">
        <v>12</v>
      </c>
      <c r="E149" s="12" t="s">
        <v>109</v>
      </c>
      <c r="F149" s="12" t="s">
        <v>25</v>
      </c>
      <c r="G149" s="12" t="s">
        <v>26</v>
      </c>
      <c r="H149" s="12">
        <v>1</v>
      </c>
      <c r="I149" s="14">
        <v>8.99</v>
      </c>
      <c r="J149" s="15" t="str">
        <f t="shared" si="6"/>
        <v>0</v>
      </c>
      <c r="K149" s="16">
        <f t="shared" si="7"/>
        <v>8.99</v>
      </c>
      <c r="L149" s="12">
        <f>MONTH(Table2[[#This Row],[OrderDate]])</f>
        <v>3</v>
      </c>
    </row>
    <row r="150" spans="1:12" x14ac:dyDescent="0.35">
      <c r="A150" s="12">
        <v>1104869</v>
      </c>
      <c r="B150" s="13">
        <v>43551</v>
      </c>
      <c r="C150" s="12" t="s">
        <v>11</v>
      </c>
      <c r="D150" s="12" t="s">
        <v>12</v>
      </c>
      <c r="E150" s="12" t="s">
        <v>117</v>
      </c>
      <c r="F150" s="12" t="s">
        <v>25</v>
      </c>
      <c r="G150" s="12" t="s">
        <v>26</v>
      </c>
      <c r="H150" s="12">
        <v>1</v>
      </c>
      <c r="I150" s="14">
        <v>8.99</v>
      </c>
      <c r="J150" s="15" t="str">
        <f t="shared" si="6"/>
        <v>0</v>
      </c>
      <c r="K150" s="16">
        <f t="shared" si="7"/>
        <v>8.99</v>
      </c>
      <c r="L150" s="12">
        <f>MONTH(Table2[[#This Row],[OrderDate]])</f>
        <v>3</v>
      </c>
    </row>
    <row r="151" spans="1:12" x14ac:dyDescent="0.35">
      <c r="A151" s="12">
        <v>1104925</v>
      </c>
      <c r="B151" s="13">
        <v>43559</v>
      </c>
      <c r="C151" s="12" t="s">
        <v>11</v>
      </c>
      <c r="D151" s="12" t="s">
        <v>12</v>
      </c>
      <c r="E151" s="12" t="s">
        <v>93</v>
      </c>
      <c r="F151" s="12" t="s">
        <v>25</v>
      </c>
      <c r="G151" s="12" t="s">
        <v>26</v>
      </c>
      <c r="H151" s="12">
        <v>1</v>
      </c>
      <c r="I151" s="14">
        <v>8.99</v>
      </c>
      <c r="J151" s="15" t="str">
        <f t="shared" si="6"/>
        <v>0</v>
      </c>
      <c r="K151" s="16">
        <f t="shared" si="7"/>
        <v>8.99</v>
      </c>
      <c r="L151" s="12">
        <f>MONTH(Table2[[#This Row],[OrderDate]])</f>
        <v>4</v>
      </c>
    </row>
    <row r="152" spans="1:12" x14ac:dyDescent="0.35">
      <c r="A152" s="12">
        <v>1105022</v>
      </c>
      <c r="B152" s="13">
        <v>43572</v>
      </c>
      <c r="C152" s="12" t="s">
        <v>16</v>
      </c>
      <c r="D152" s="12" t="s">
        <v>17</v>
      </c>
      <c r="E152" s="12" t="s">
        <v>73</v>
      </c>
      <c r="F152" s="12" t="s">
        <v>25</v>
      </c>
      <c r="G152" s="12" t="s">
        <v>26</v>
      </c>
      <c r="H152" s="12">
        <v>10</v>
      </c>
      <c r="I152" s="14">
        <v>8.99</v>
      </c>
      <c r="J152" s="15">
        <f t="shared" si="6"/>
        <v>1.798</v>
      </c>
      <c r="K152" s="16">
        <f t="shared" si="7"/>
        <v>88.102000000000004</v>
      </c>
      <c r="L152" s="12">
        <f>MONTH(Table2[[#This Row],[OrderDate]])</f>
        <v>4</v>
      </c>
    </row>
    <row r="153" spans="1:12" x14ac:dyDescent="0.35">
      <c r="A153" s="12">
        <v>1105046</v>
      </c>
      <c r="B153" s="13">
        <v>43576</v>
      </c>
      <c r="C153" s="12" t="s">
        <v>11</v>
      </c>
      <c r="D153" s="12" t="s">
        <v>12</v>
      </c>
      <c r="E153" s="12" t="s">
        <v>181</v>
      </c>
      <c r="F153" s="12" t="s">
        <v>25</v>
      </c>
      <c r="G153" s="12" t="s">
        <v>26</v>
      </c>
      <c r="H153" s="12">
        <v>1</v>
      </c>
      <c r="I153" s="14">
        <v>8.99</v>
      </c>
      <c r="J153" s="15" t="str">
        <f t="shared" si="6"/>
        <v>0</v>
      </c>
      <c r="K153" s="16">
        <f t="shared" si="7"/>
        <v>8.99</v>
      </c>
      <c r="L153" s="12">
        <f>MONTH(Table2[[#This Row],[OrderDate]])</f>
        <v>4</v>
      </c>
    </row>
    <row r="154" spans="1:12" x14ac:dyDescent="0.35">
      <c r="A154" s="12">
        <v>1105048</v>
      </c>
      <c r="B154" s="13">
        <v>43576</v>
      </c>
      <c r="C154" s="12" t="s">
        <v>11</v>
      </c>
      <c r="D154" s="12" t="s">
        <v>12</v>
      </c>
      <c r="E154" s="12" t="s">
        <v>140</v>
      </c>
      <c r="F154" s="12" t="s">
        <v>25</v>
      </c>
      <c r="G154" s="12" t="s">
        <v>26</v>
      </c>
      <c r="H154" s="12">
        <v>1</v>
      </c>
      <c r="I154" s="14">
        <v>8.99</v>
      </c>
      <c r="J154" s="15" t="str">
        <f t="shared" si="6"/>
        <v>0</v>
      </c>
      <c r="K154" s="16">
        <f t="shared" si="7"/>
        <v>8.99</v>
      </c>
      <c r="L154" s="12">
        <f>MONTH(Table2[[#This Row],[OrderDate]])</f>
        <v>4</v>
      </c>
    </row>
    <row r="155" spans="1:12" x14ac:dyDescent="0.35">
      <c r="A155" s="12">
        <v>1105056</v>
      </c>
      <c r="B155" s="13">
        <v>43578</v>
      </c>
      <c r="C155" s="12" t="s">
        <v>16</v>
      </c>
      <c r="D155" s="12" t="s">
        <v>17</v>
      </c>
      <c r="E155" s="12" t="s">
        <v>204</v>
      </c>
      <c r="F155" s="12" t="s">
        <v>25</v>
      </c>
      <c r="G155" s="12" t="s">
        <v>26</v>
      </c>
      <c r="H155" s="12">
        <v>9</v>
      </c>
      <c r="I155" s="14">
        <v>8.99</v>
      </c>
      <c r="J155" s="15">
        <f t="shared" si="6"/>
        <v>1.798</v>
      </c>
      <c r="K155" s="16">
        <f t="shared" si="7"/>
        <v>79.111999999999995</v>
      </c>
      <c r="L155" s="12">
        <f>MONTH(Table2[[#This Row],[OrderDate]])</f>
        <v>4</v>
      </c>
    </row>
    <row r="156" spans="1:12" x14ac:dyDescent="0.35">
      <c r="A156" s="12">
        <v>1105065</v>
      </c>
      <c r="B156" s="13">
        <v>43579</v>
      </c>
      <c r="C156" s="12" t="s">
        <v>11</v>
      </c>
      <c r="D156" s="12" t="s">
        <v>12</v>
      </c>
      <c r="E156" s="12" t="s">
        <v>129</v>
      </c>
      <c r="F156" s="12" t="s">
        <v>25</v>
      </c>
      <c r="G156" s="12" t="s">
        <v>26</v>
      </c>
      <c r="H156" s="12">
        <v>1</v>
      </c>
      <c r="I156" s="14">
        <v>8.99</v>
      </c>
      <c r="J156" s="15" t="str">
        <f t="shared" si="6"/>
        <v>0</v>
      </c>
      <c r="K156" s="16">
        <f t="shared" si="7"/>
        <v>8.99</v>
      </c>
      <c r="L156" s="12">
        <f>MONTH(Table2[[#This Row],[OrderDate]])</f>
        <v>4</v>
      </c>
    </row>
    <row r="157" spans="1:12" x14ac:dyDescent="0.35">
      <c r="A157" s="12">
        <v>1105095</v>
      </c>
      <c r="B157" s="13">
        <v>43583</v>
      </c>
      <c r="C157" s="12" t="s">
        <v>16</v>
      </c>
      <c r="D157" s="12" t="s">
        <v>17</v>
      </c>
      <c r="E157" s="12" t="s">
        <v>114</v>
      </c>
      <c r="F157" s="12" t="s">
        <v>25</v>
      </c>
      <c r="G157" s="12" t="s">
        <v>26</v>
      </c>
      <c r="H157" s="12">
        <v>9</v>
      </c>
      <c r="I157" s="14">
        <v>8.99</v>
      </c>
      <c r="J157" s="15">
        <f t="shared" si="6"/>
        <v>1.798</v>
      </c>
      <c r="K157" s="16">
        <f t="shared" si="7"/>
        <v>79.111999999999995</v>
      </c>
      <c r="L157" s="12">
        <f>MONTH(Table2[[#This Row],[OrderDate]])</f>
        <v>4</v>
      </c>
    </row>
    <row r="158" spans="1:12" x14ac:dyDescent="0.35">
      <c r="A158" s="12">
        <v>1105107</v>
      </c>
      <c r="B158" s="13">
        <v>43586</v>
      </c>
      <c r="C158" s="12" t="s">
        <v>16</v>
      </c>
      <c r="D158" s="12" t="s">
        <v>17</v>
      </c>
      <c r="E158" s="12" t="s">
        <v>66</v>
      </c>
      <c r="F158" s="12" t="s">
        <v>25</v>
      </c>
      <c r="G158" s="12" t="s">
        <v>26</v>
      </c>
      <c r="H158" s="12">
        <v>106</v>
      </c>
      <c r="I158" s="14">
        <v>8.99</v>
      </c>
      <c r="J158" s="15">
        <f t="shared" si="6"/>
        <v>1.798</v>
      </c>
      <c r="K158" s="16">
        <f t="shared" si="7"/>
        <v>951.14200000000005</v>
      </c>
      <c r="L158" s="12">
        <f>MONTH(Table2[[#This Row],[OrderDate]])</f>
        <v>5</v>
      </c>
    </row>
    <row r="159" spans="1:12" x14ac:dyDescent="0.35">
      <c r="A159" s="12">
        <v>1105138</v>
      </c>
      <c r="B159" s="13">
        <v>43591</v>
      </c>
      <c r="C159" s="12" t="s">
        <v>16</v>
      </c>
      <c r="D159" s="12" t="s">
        <v>17</v>
      </c>
      <c r="E159" s="12" t="s">
        <v>162</v>
      </c>
      <c r="F159" s="12" t="s">
        <v>25</v>
      </c>
      <c r="G159" s="12" t="s">
        <v>26</v>
      </c>
      <c r="H159" s="12">
        <v>5</v>
      </c>
      <c r="I159" s="14">
        <v>8.99</v>
      </c>
      <c r="J159" s="15">
        <f t="shared" si="6"/>
        <v>1.798</v>
      </c>
      <c r="K159" s="16">
        <f t="shared" si="7"/>
        <v>43.152000000000001</v>
      </c>
      <c r="L159" s="12">
        <f>MONTH(Table2[[#This Row],[OrderDate]])</f>
        <v>5</v>
      </c>
    </row>
    <row r="160" spans="1:12" x14ac:dyDescent="0.35">
      <c r="A160" s="12">
        <v>1105158</v>
      </c>
      <c r="B160" s="13">
        <v>43593</v>
      </c>
      <c r="C160" s="12" t="s">
        <v>16</v>
      </c>
      <c r="D160" s="12" t="s">
        <v>17</v>
      </c>
      <c r="E160" s="12" t="s">
        <v>174</v>
      </c>
      <c r="F160" s="12" t="s">
        <v>25</v>
      </c>
      <c r="G160" s="12" t="s">
        <v>26</v>
      </c>
      <c r="H160" s="12">
        <v>11</v>
      </c>
      <c r="I160" s="14">
        <v>8.99</v>
      </c>
      <c r="J160" s="15">
        <f t="shared" si="6"/>
        <v>1.798</v>
      </c>
      <c r="K160" s="16">
        <f t="shared" si="7"/>
        <v>97.091999999999999</v>
      </c>
      <c r="L160" s="12">
        <f>MONTH(Table2[[#This Row],[OrderDate]])</f>
        <v>5</v>
      </c>
    </row>
    <row r="161" spans="1:12" x14ac:dyDescent="0.35">
      <c r="A161" s="12">
        <v>1105313</v>
      </c>
      <c r="B161" s="13">
        <v>43616</v>
      </c>
      <c r="C161" s="12" t="s">
        <v>11</v>
      </c>
      <c r="D161" s="12" t="s">
        <v>12</v>
      </c>
      <c r="E161" s="12" t="s">
        <v>163</v>
      </c>
      <c r="F161" s="12" t="s">
        <v>25</v>
      </c>
      <c r="G161" s="12" t="s">
        <v>26</v>
      </c>
      <c r="H161" s="12">
        <v>1</v>
      </c>
      <c r="I161" s="14">
        <v>8.99</v>
      </c>
      <c r="J161" s="15" t="str">
        <f t="shared" si="6"/>
        <v>0</v>
      </c>
      <c r="K161" s="16">
        <f t="shared" si="7"/>
        <v>8.99</v>
      </c>
      <c r="L161" s="12">
        <f>MONTH(Table2[[#This Row],[OrderDate]])</f>
        <v>5</v>
      </c>
    </row>
    <row r="162" spans="1:12" x14ac:dyDescent="0.35">
      <c r="A162" s="12">
        <v>1105337</v>
      </c>
      <c r="B162" s="13">
        <v>43621</v>
      </c>
      <c r="C162" s="12" t="s">
        <v>11</v>
      </c>
      <c r="D162" s="12" t="s">
        <v>12</v>
      </c>
      <c r="E162" s="12" t="s">
        <v>202</v>
      </c>
      <c r="F162" s="12" t="s">
        <v>25</v>
      </c>
      <c r="G162" s="12" t="s">
        <v>26</v>
      </c>
      <c r="H162" s="12">
        <v>1</v>
      </c>
      <c r="I162" s="14">
        <v>8.99</v>
      </c>
      <c r="J162" s="15" t="str">
        <f t="shared" ref="J162:J177" si="8">IF(C162="Wholesale",I162*0.2,"0")</f>
        <v>0</v>
      </c>
      <c r="K162" s="16">
        <f t="shared" ref="K162:K177" si="9">H162*I162-J162</f>
        <v>8.99</v>
      </c>
      <c r="L162" s="12">
        <f>MONTH(Table2[[#This Row],[OrderDate]])</f>
        <v>6</v>
      </c>
    </row>
    <row r="163" spans="1:12" x14ac:dyDescent="0.35">
      <c r="A163" s="12">
        <v>1105408</v>
      </c>
      <c r="B163" s="13">
        <v>43630</v>
      </c>
      <c r="C163" s="12" t="s">
        <v>16</v>
      </c>
      <c r="D163" s="12" t="s">
        <v>17</v>
      </c>
      <c r="E163" s="12" t="s">
        <v>23</v>
      </c>
      <c r="F163" s="12" t="s">
        <v>25</v>
      </c>
      <c r="G163" s="12" t="s">
        <v>26</v>
      </c>
      <c r="H163" s="12">
        <v>11</v>
      </c>
      <c r="I163" s="14">
        <v>8.99</v>
      </c>
      <c r="J163" s="15">
        <f t="shared" si="8"/>
        <v>1.798</v>
      </c>
      <c r="K163" s="16">
        <f t="shared" si="9"/>
        <v>97.091999999999999</v>
      </c>
      <c r="L163" s="12">
        <f>MONTH(Table2[[#This Row],[OrderDate]])</f>
        <v>6</v>
      </c>
    </row>
    <row r="164" spans="1:12" x14ac:dyDescent="0.35">
      <c r="A164" s="12">
        <v>1105412</v>
      </c>
      <c r="B164" s="13">
        <v>43631</v>
      </c>
      <c r="C164" s="12" t="s">
        <v>16</v>
      </c>
      <c r="D164" s="12" t="s">
        <v>17</v>
      </c>
      <c r="E164" s="12" t="s">
        <v>63</v>
      </c>
      <c r="F164" s="12" t="s">
        <v>25</v>
      </c>
      <c r="G164" s="12" t="s">
        <v>26</v>
      </c>
      <c r="H164" s="12">
        <v>9</v>
      </c>
      <c r="I164" s="14">
        <v>8.99</v>
      </c>
      <c r="J164" s="15">
        <f t="shared" si="8"/>
        <v>1.798</v>
      </c>
      <c r="K164" s="16">
        <f t="shared" si="9"/>
        <v>79.111999999999995</v>
      </c>
      <c r="L164" s="12">
        <f>MONTH(Table2[[#This Row],[OrderDate]])</f>
        <v>6</v>
      </c>
    </row>
    <row r="165" spans="1:12" x14ac:dyDescent="0.35">
      <c r="A165" s="12">
        <v>1105450</v>
      </c>
      <c r="B165" s="13">
        <v>43636</v>
      </c>
      <c r="C165" s="12" t="s">
        <v>16</v>
      </c>
      <c r="D165" s="12" t="s">
        <v>17</v>
      </c>
      <c r="E165" s="12" t="s">
        <v>185</v>
      </c>
      <c r="F165" s="12" t="s">
        <v>25</v>
      </c>
      <c r="G165" s="12" t="s">
        <v>26</v>
      </c>
      <c r="H165" s="12">
        <v>90</v>
      </c>
      <c r="I165" s="14">
        <v>8.99</v>
      </c>
      <c r="J165" s="15">
        <f t="shared" si="8"/>
        <v>1.798</v>
      </c>
      <c r="K165" s="16">
        <f t="shared" si="9"/>
        <v>807.30200000000002</v>
      </c>
      <c r="L165" s="12">
        <f>MONTH(Table2[[#This Row],[OrderDate]])</f>
        <v>6</v>
      </c>
    </row>
    <row r="166" spans="1:12" x14ac:dyDescent="0.35">
      <c r="A166" s="12">
        <v>1105460</v>
      </c>
      <c r="B166" s="13">
        <v>43638</v>
      </c>
      <c r="C166" s="12" t="s">
        <v>16</v>
      </c>
      <c r="D166" s="12" t="s">
        <v>17</v>
      </c>
      <c r="E166" s="12" t="s">
        <v>83</v>
      </c>
      <c r="F166" s="12" t="s">
        <v>25</v>
      </c>
      <c r="G166" s="12" t="s">
        <v>26</v>
      </c>
      <c r="H166" s="12">
        <v>13</v>
      </c>
      <c r="I166" s="14">
        <v>8.99</v>
      </c>
      <c r="J166" s="15">
        <f t="shared" si="8"/>
        <v>1.798</v>
      </c>
      <c r="K166" s="16">
        <f t="shared" si="9"/>
        <v>115.072</v>
      </c>
      <c r="L166" s="12">
        <f>MONTH(Table2[[#This Row],[OrderDate]])</f>
        <v>6</v>
      </c>
    </row>
    <row r="167" spans="1:12" x14ac:dyDescent="0.35">
      <c r="A167" s="12">
        <v>1105490</v>
      </c>
      <c r="B167" s="13">
        <v>43642</v>
      </c>
      <c r="C167" s="12" t="s">
        <v>16</v>
      </c>
      <c r="D167" s="12" t="s">
        <v>17</v>
      </c>
      <c r="E167" s="12" t="s">
        <v>205</v>
      </c>
      <c r="F167" s="12" t="s">
        <v>25</v>
      </c>
      <c r="G167" s="12" t="s">
        <v>26</v>
      </c>
      <c r="H167" s="12">
        <v>9</v>
      </c>
      <c r="I167" s="14">
        <v>8.99</v>
      </c>
      <c r="J167" s="15">
        <f t="shared" si="8"/>
        <v>1.798</v>
      </c>
      <c r="K167" s="16">
        <f t="shared" si="9"/>
        <v>79.111999999999995</v>
      </c>
      <c r="L167" s="12">
        <f>MONTH(Table2[[#This Row],[OrderDate]])</f>
        <v>6</v>
      </c>
    </row>
    <row r="168" spans="1:12" x14ac:dyDescent="0.35">
      <c r="A168" s="12">
        <v>1105504</v>
      </c>
      <c r="B168" s="13">
        <v>43645</v>
      </c>
      <c r="C168" s="12" t="s">
        <v>16</v>
      </c>
      <c r="D168" s="12" t="s">
        <v>17</v>
      </c>
      <c r="E168" s="12" t="s">
        <v>108</v>
      </c>
      <c r="F168" s="12" t="s">
        <v>25</v>
      </c>
      <c r="G168" s="12" t="s">
        <v>26</v>
      </c>
      <c r="H168" s="12">
        <v>10</v>
      </c>
      <c r="I168" s="14">
        <v>8.99</v>
      </c>
      <c r="J168" s="15">
        <f t="shared" si="8"/>
        <v>1.798</v>
      </c>
      <c r="K168" s="16">
        <f t="shared" si="9"/>
        <v>88.102000000000004</v>
      </c>
      <c r="L168" s="12">
        <f>MONTH(Table2[[#This Row],[OrderDate]])</f>
        <v>6</v>
      </c>
    </row>
    <row r="169" spans="1:12" x14ac:dyDescent="0.35">
      <c r="A169" s="12">
        <v>1105512</v>
      </c>
      <c r="B169" s="13">
        <v>43645</v>
      </c>
      <c r="C169" s="12" t="s">
        <v>16</v>
      </c>
      <c r="D169" s="12" t="s">
        <v>17</v>
      </c>
      <c r="E169" s="12" t="s">
        <v>198</v>
      </c>
      <c r="F169" s="12" t="s">
        <v>25</v>
      </c>
      <c r="G169" s="12" t="s">
        <v>26</v>
      </c>
      <c r="H169" s="12">
        <v>7</v>
      </c>
      <c r="I169" s="14">
        <v>8.99</v>
      </c>
      <c r="J169" s="15">
        <f t="shared" si="8"/>
        <v>1.798</v>
      </c>
      <c r="K169" s="16">
        <f t="shared" si="9"/>
        <v>61.131999999999998</v>
      </c>
      <c r="L169" s="12">
        <f>MONTH(Table2[[#This Row],[OrderDate]])</f>
        <v>6</v>
      </c>
    </row>
    <row r="170" spans="1:12" x14ac:dyDescent="0.35">
      <c r="A170" s="12">
        <v>1105611</v>
      </c>
      <c r="B170" s="13">
        <v>43661</v>
      </c>
      <c r="C170" s="12" t="s">
        <v>16</v>
      </c>
      <c r="D170" s="12" t="s">
        <v>17</v>
      </c>
      <c r="E170" s="12" t="s">
        <v>177</v>
      </c>
      <c r="F170" s="12" t="s">
        <v>25</v>
      </c>
      <c r="G170" s="12" t="s">
        <v>26</v>
      </c>
      <c r="H170" s="12">
        <v>19</v>
      </c>
      <c r="I170" s="14">
        <v>8.99</v>
      </c>
      <c r="J170" s="15">
        <f t="shared" si="8"/>
        <v>1.798</v>
      </c>
      <c r="K170" s="16">
        <f t="shared" si="9"/>
        <v>169.012</v>
      </c>
      <c r="L170" s="12">
        <f>MONTH(Table2[[#This Row],[OrderDate]])</f>
        <v>7</v>
      </c>
    </row>
    <row r="171" spans="1:12" x14ac:dyDescent="0.35">
      <c r="A171" s="12">
        <v>1105681</v>
      </c>
      <c r="B171" s="13">
        <v>43672</v>
      </c>
      <c r="C171" s="12" t="s">
        <v>16</v>
      </c>
      <c r="D171" s="12" t="s">
        <v>17</v>
      </c>
      <c r="E171" s="12" t="s">
        <v>78</v>
      </c>
      <c r="F171" s="12" t="s">
        <v>25</v>
      </c>
      <c r="G171" s="12" t="s">
        <v>26</v>
      </c>
      <c r="H171" s="12">
        <v>29</v>
      </c>
      <c r="I171" s="14">
        <v>8.99</v>
      </c>
      <c r="J171" s="15">
        <f t="shared" si="8"/>
        <v>1.798</v>
      </c>
      <c r="K171" s="16">
        <f t="shared" si="9"/>
        <v>258.91199999999998</v>
      </c>
      <c r="L171" s="12">
        <f>MONTH(Table2[[#This Row],[OrderDate]])</f>
        <v>7</v>
      </c>
    </row>
    <row r="172" spans="1:12" x14ac:dyDescent="0.35">
      <c r="A172" s="12">
        <v>1105798</v>
      </c>
      <c r="B172" s="13">
        <v>43690</v>
      </c>
      <c r="C172" s="12" t="s">
        <v>11</v>
      </c>
      <c r="D172" s="12" t="s">
        <v>12</v>
      </c>
      <c r="E172" s="12" t="s">
        <v>125</v>
      </c>
      <c r="F172" s="12" t="s">
        <v>25</v>
      </c>
      <c r="G172" s="12" t="s">
        <v>26</v>
      </c>
      <c r="H172" s="12">
        <v>1</v>
      </c>
      <c r="I172" s="14">
        <v>8.99</v>
      </c>
      <c r="J172" s="15" t="str">
        <f t="shared" si="8"/>
        <v>0</v>
      </c>
      <c r="K172" s="16">
        <f t="shared" si="9"/>
        <v>8.99</v>
      </c>
      <c r="L172" s="12">
        <f>MONTH(Table2[[#This Row],[OrderDate]])</f>
        <v>8</v>
      </c>
    </row>
    <row r="173" spans="1:12" x14ac:dyDescent="0.35">
      <c r="A173" s="12">
        <v>1105818</v>
      </c>
      <c r="B173" s="13">
        <v>43693</v>
      </c>
      <c r="C173" s="12" t="s">
        <v>11</v>
      </c>
      <c r="D173" s="12" t="s">
        <v>12</v>
      </c>
      <c r="E173" s="12" t="s">
        <v>188</v>
      </c>
      <c r="F173" s="12" t="s">
        <v>25</v>
      </c>
      <c r="G173" s="12" t="s">
        <v>26</v>
      </c>
      <c r="H173" s="12">
        <v>1</v>
      </c>
      <c r="I173" s="14">
        <v>8.99</v>
      </c>
      <c r="J173" s="15" t="str">
        <f t="shared" si="8"/>
        <v>0</v>
      </c>
      <c r="K173" s="16">
        <f t="shared" si="9"/>
        <v>8.99</v>
      </c>
      <c r="L173" s="12">
        <f>MONTH(Table2[[#This Row],[OrderDate]])</f>
        <v>8</v>
      </c>
    </row>
    <row r="174" spans="1:12" x14ac:dyDescent="0.35">
      <c r="A174" s="12">
        <v>1105823</v>
      </c>
      <c r="B174" s="13">
        <v>43694</v>
      </c>
      <c r="C174" s="12" t="s">
        <v>16</v>
      </c>
      <c r="D174" s="12" t="s">
        <v>17</v>
      </c>
      <c r="E174" s="12" t="s">
        <v>159</v>
      </c>
      <c r="F174" s="12" t="s">
        <v>25</v>
      </c>
      <c r="G174" s="12" t="s">
        <v>26</v>
      </c>
      <c r="H174" s="12">
        <v>10</v>
      </c>
      <c r="I174" s="14">
        <v>8.99</v>
      </c>
      <c r="J174" s="15">
        <f t="shared" si="8"/>
        <v>1.798</v>
      </c>
      <c r="K174" s="16">
        <f t="shared" si="9"/>
        <v>88.102000000000004</v>
      </c>
      <c r="L174" s="12">
        <f>MONTH(Table2[[#This Row],[OrderDate]])</f>
        <v>8</v>
      </c>
    </row>
    <row r="175" spans="1:12" x14ac:dyDescent="0.35">
      <c r="A175" s="12">
        <v>1105828</v>
      </c>
      <c r="B175" s="13">
        <v>43695</v>
      </c>
      <c r="C175" s="12" t="s">
        <v>11</v>
      </c>
      <c r="D175" s="12" t="s">
        <v>12</v>
      </c>
      <c r="E175" s="12" t="s">
        <v>136</v>
      </c>
      <c r="F175" s="12" t="s">
        <v>25</v>
      </c>
      <c r="G175" s="12" t="s">
        <v>26</v>
      </c>
      <c r="H175" s="12">
        <v>1</v>
      </c>
      <c r="I175" s="14">
        <v>8.99</v>
      </c>
      <c r="J175" s="15" t="str">
        <f t="shared" si="8"/>
        <v>0</v>
      </c>
      <c r="K175" s="16">
        <f t="shared" si="9"/>
        <v>8.99</v>
      </c>
      <c r="L175" s="12">
        <f>MONTH(Table2[[#This Row],[OrderDate]])</f>
        <v>8</v>
      </c>
    </row>
    <row r="176" spans="1:12" x14ac:dyDescent="0.35">
      <c r="A176" s="12">
        <v>1105857</v>
      </c>
      <c r="B176" s="13">
        <v>43699</v>
      </c>
      <c r="C176" s="12" t="s">
        <v>16</v>
      </c>
      <c r="D176" s="12" t="s">
        <v>17</v>
      </c>
      <c r="E176" s="12" t="s">
        <v>198</v>
      </c>
      <c r="F176" s="12" t="s">
        <v>25</v>
      </c>
      <c r="G176" s="12" t="s">
        <v>26</v>
      </c>
      <c r="H176" s="12">
        <v>5</v>
      </c>
      <c r="I176" s="14">
        <v>8.99</v>
      </c>
      <c r="J176" s="15">
        <f t="shared" si="8"/>
        <v>1.798</v>
      </c>
      <c r="K176" s="16">
        <f t="shared" si="9"/>
        <v>43.152000000000001</v>
      </c>
      <c r="L176" s="12">
        <f>MONTH(Table2[[#This Row],[OrderDate]])</f>
        <v>8</v>
      </c>
    </row>
    <row r="177" spans="1:12" x14ac:dyDescent="0.35">
      <c r="A177" s="12">
        <v>1105863</v>
      </c>
      <c r="B177" s="13">
        <v>43700</v>
      </c>
      <c r="C177" s="12" t="s">
        <v>11</v>
      </c>
      <c r="D177" s="12" t="s">
        <v>12</v>
      </c>
      <c r="E177" s="12" t="s">
        <v>214</v>
      </c>
      <c r="F177" s="12" t="s">
        <v>25</v>
      </c>
      <c r="G177" s="12" t="s">
        <v>26</v>
      </c>
      <c r="H177" s="12">
        <v>1</v>
      </c>
      <c r="I177" s="14">
        <v>8.99</v>
      </c>
      <c r="J177" s="15" t="str">
        <f t="shared" si="8"/>
        <v>0</v>
      </c>
      <c r="K177" s="16">
        <f t="shared" si="9"/>
        <v>8.99</v>
      </c>
      <c r="L177" s="12">
        <f>MONTH(Table2[[#This Row],[OrderDate]])</f>
        <v>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3" sqref="C3"/>
    </sheetView>
  </sheetViews>
  <sheetFormatPr defaultRowHeight="15.5" x14ac:dyDescent="0.35"/>
  <cols>
    <col min="8" max="8" width="13.25" bestFit="1" customWidth="1"/>
    <col min="9" max="9" width="13.25" customWidth="1"/>
  </cols>
  <sheetData>
    <row r="1" spans="1:5" x14ac:dyDescent="0.35">
      <c r="B1" s="5" t="s">
        <v>231</v>
      </c>
      <c r="E1" s="5"/>
    </row>
    <row r="2" spans="1:5" x14ac:dyDescent="0.35">
      <c r="A2" t="s">
        <v>229</v>
      </c>
      <c r="B2" t="s">
        <v>230</v>
      </c>
      <c r="C2" t="s">
        <v>227</v>
      </c>
    </row>
    <row r="3" spans="1:5" x14ac:dyDescent="0.35">
      <c r="A3">
        <v>1</v>
      </c>
      <c r="B3">
        <f>SUMIF('All Sales'!L$2:L$65,Seasonality!A3,'All Sales'!H$2:H$65)</f>
        <v>128</v>
      </c>
      <c r="C3">
        <f>SUMIF('All Sales'!L$2:L$65,Seasonality!A3,'All Sales'!K$2:K$65)</f>
        <v>990.72</v>
      </c>
      <c r="E3" s="6"/>
    </row>
    <row r="4" spans="1:5" x14ac:dyDescent="0.35">
      <c r="A4">
        <v>2</v>
      </c>
      <c r="B4">
        <f>SUMIF('All Sales'!L$2:L$65,Seasonality!A4,'All Sales'!H$2:H$65)</f>
        <v>7</v>
      </c>
      <c r="C4">
        <f>SUMIF('All Sales'!L$2:L$65,Seasonality!A4,'All Sales'!K$2:K$65)</f>
        <v>104.92999999999999</v>
      </c>
      <c r="E4" s="6"/>
    </row>
    <row r="5" spans="1:5" x14ac:dyDescent="0.35">
      <c r="A5">
        <v>3</v>
      </c>
      <c r="B5">
        <f>SUMIF('All Sales'!L$2:L$65,Seasonality!A5,'All Sales'!H$2:H$65)</f>
        <v>47</v>
      </c>
      <c r="C5">
        <f>SUMIF('All Sales'!L$2:L$65,Seasonality!A5,'All Sales'!K$2:K$65)</f>
        <v>616.53</v>
      </c>
      <c r="E5" s="6"/>
    </row>
    <row r="6" spans="1:5" x14ac:dyDescent="0.35">
      <c r="A6">
        <v>4</v>
      </c>
      <c r="B6">
        <f>SUMIF('All Sales'!L$2:L$65,Seasonality!A6,'All Sales'!H$2:H$65)</f>
        <v>74</v>
      </c>
      <c r="C6">
        <f>SUMIF('All Sales'!L$2:L$65,Seasonality!A6,'All Sales'!K$2:K$65)</f>
        <v>623.26</v>
      </c>
      <c r="E6" s="6"/>
    </row>
    <row r="7" spans="1:5" x14ac:dyDescent="0.35">
      <c r="A7">
        <v>5</v>
      </c>
      <c r="B7">
        <f>SUMIF('All Sales'!L$2:L$65,Seasonality!A7,'All Sales'!H$2:H$65)</f>
        <v>25</v>
      </c>
      <c r="C7">
        <f>SUMIF('All Sales'!L$2:L$65,Seasonality!A7,'All Sales'!K$2:K$65)</f>
        <v>326.75</v>
      </c>
      <c r="E7" s="6"/>
    </row>
    <row r="8" spans="1:5" x14ac:dyDescent="0.35">
      <c r="A8">
        <v>6</v>
      </c>
      <c r="B8">
        <f>SUMIF('All Sales'!L$2:L$65,Seasonality!A8,'All Sales'!H$2:H$65)</f>
        <v>69</v>
      </c>
      <c r="C8">
        <f>SUMIF('All Sales'!L$2:L$65,Seasonality!A8,'All Sales'!K$2:K$65)</f>
        <v>710.31000000000006</v>
      </c>
      <c r="E8" s="6"/>
    </row>
    <row r="9" spans="1:5" x14ac:dyDescent="0.35">
      <c r="A9">
        <v>7</v>
      </c>
      <c r="B9">
        <f>SUMIF('All Sales'!L$2:L$65,Seasonality!A9,'All Sales'!H$2:H$65)</f>
        <v>37</v>
      </c>
      <c r="C9">
        <f>SUMIF('All Sales'!L$2:L$65,Seasonality!A9,'All Sales'!K$2:K$65)</f>
        <v>453.63</v>
      </c>
      <c r="E9" s="6"/>
    </row>
    <row r="10" spans="1:5" x14ac:dyDescent="0.35">
      <c r="A10">
        <v>8</v>
      </c>
      <c r="B10">
        <f>SUMIF('All Sales'!L$2:L$65,Seasonality!A10,'All Sales'!H$2:H$65)</f>
        <v>95</v>
      </c>
      <c r="C10">
        <f>SUMIF('All Sales'!L$2:L$65,Seasonality!A10,'All Sales'!K$2:K$65)</f>
        <v>991.05000000000007</v>
      </c>
      <c r="E10" s="6"/>
    </row>
    <row r="11" spans="1:5" x14ac:dyDescent="0.35">
      <c r="A11">
        <v>9</v>
      </c>
      <c r="B11">
        <f>SUMIF('All Sales'!L$2:L$65,Seasonality!A11,'All Sales'!H$2:H$65)</f>
        <v>272</v>
      </c>
      <c r="C11">
        <f>SUMIF('All Sales'!L$2:L$65,Seasonality!A11,'All Sales'!K$2:K$65)</f>
        <v>1522.2800000000004</v>
      </c>
      <c r="E11" s="6"/>
    </row>
    <row r="12" spans="1:5" x14ac:dyDescent="0.35">
      <c r="A12">
        <v>10</v>
      </c>
      <c r="B12">
        <f>SUMIF('All Sales'!L$2:L$65,Seasonality!A12,'All Sales'!H$2:H$65)</f>
        <v>100</v>
      </c>
      <c r="C12">
        <f>SUMIF('All Sales'!L$2:L$65,Seasonality!A12,'All Sales'!K$2:K$65)</f>
        <v>609</v>
      </c>
      <c r="E12" s="6"/>
    </row>
    <row r="13" spans="1:5" x14ac:dyDescent="0.35">
      <c r="A13">
        <v>11</v>
      </c>
      <c r="B13">
        <f>SUMIF('All Sales'!L$2:L$65,Seasonality!A13,'All Sales'!H$2:H$65)</f>
        <v>15</v>
      </c>
      <c r="C13">
        <f>SUMIF('All Sales'!L$2:L$65,Seasonality!A13,'All Sales'!K$2:K$65)</f>
        <v>84.85</v>
      </c>
      <c r="E13" s="6"/>
    </row>
    <row r="14" spans="1:5" x14ac:dyDescent="0.35">
      <c r="A14">
        <v>12</v>
      </c>
      <c r="B14">
        <f>SUMIF('All Sales'!L$2:L$65,Seasonality!A14,'All Sales'!H$2:H$65)</f>
        <v>252</v>
      </c>
      <c r="C14">
        <f>SUMIF('All Sales'!L$2:L$65,Seasonality!A14,'All Sales'!K$2:K$65)</f>
        <v>1991.4800000000002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BFD3-47FF-4339-B160-20C15578AC55}">
  <dimension ref="A1:G13"/>
  <sheetViews>
    <sheetView workbookViewId="0">
      <selection activeCell="D12" sqref="D12"/>
    </sheetView>
  </sheetViews>
  <sheetFormatPr defaultRowHeight="15.5" x14ac:dyDescent="0.35"/>
  <sheetData>
    <row r="1" spans="1:7" x14ac:dyDescent="0.35">
      <c r="A1" s="5" t="s">
        <v>232</v>
      </c>
    </row>
    <row r="2" spans="1:7" x14ac:dyDescent="0.35">
      <c r="B2" t="s">
        <v>233</v>
      </c>
      <c r="C2" t="s">
        <v>234</v>
      </c>
      <c r="D2" t="s">
        <v>236</v>
      </c>
      <c r="G2" t="s">
        <v>237</v>
      </c>
    </row>
    <row r="3" spans="1:7" x14ac:dyDescent="0.35">
      <c r="A3" s="6">
        <v>43374</v>
      </c>
      <c r="B3" t="s">
        <v>235</v>
      </c>
      <c r="C3" s="4">
        <v>45627</v>
      </c>
      <c r="F3" t="s">
        <v>238</v>
      </c>
      <c r="G3">
        <v>0.2</v>
      </c>
    </row>
    <row r="4" spans="1:7" x14ac:dyDescent="0.35">
      <c r="A4" s="6">
        <v>43405</v>
      </c>
      <c r="B4" t="s">
        <v>235</v>
      </c>
      <c r="C4" s="4">
        <v>30212</v>
      </c>
      <c r="F4" t="s">
        <v>239</v>
      </c>
      <c r="G4">
        <v>0.3</v>
      </c>
    </row>
    <row r="5" spans="1:7" x14ac:dyDescent="0.35">
      <c r="A5" s="6">
        <v>43435</v>
      </c>
      <c r="B5" t="s">
        <v>235</v>
      </c>
      <c r="C5" s="4">
        <v>26451</v>
      </c>
      <c r="F5" t="s">
        <v>240</v>
      </c>
      <c r="G5">
        <v>0.5</v>
      </c>
    </row>
    <row r="6" spans="1:7" x14ac:dyDescent="0.35">
      <c r="A6" s="6">
        <v>43466</v>
      </c>
      <c r="B6" s="4">
        <f>AVERAGE(C3:C5)</f>
        <v>34096.666666666664</v>
      </c>
      <c r="C6" s="4">
        <v>35000</v>
      </c>
      <c r="D6" s="4">
        <f>C5*$G$5+C4*$G$4+C3*$G$3</f>
        <v>31414.5</v>
      </c>
    </row>
    <row r="7" spans="1:7" x14ac:dyDescent="0.35">
      <c r="A7" s="6">
        <v>43497</v>
      </c>
      <c r="B7" s="4">
        <f>AVERAGE(C4:C6)</f>
        <v>30554.333333333332</v>
      </c>
      <c r="C7" s="4">
        <v>40000</v>
      </c>
      <c r="D7" s="4">
        <f t="shared" ref="D7:D8" si="0">C6*$G$5+C5*$G$4+C4*$G$3</f>
        <v>31477.7</v>
      </c>
    </row>
    <row r="8" spans="1:7" x14ac:dyDescent="0.35">
      <c r="A8" s="6">
        <v>43525</v>
      </c>
      <c r="B8" s="4">
        <f>AVERAGE(C5:C7)</f>
        <v>33817</v>
      </c>
      <c r="C8" s="4">
        <v>38000</v>
      </c>
      <c r="D8" s="4">
        <f t="shared" si="0"/>
        <v>35790.199999999997</v>
      </c>
    </row>
    <row r="9" spans="1:7" x14ac:dyDescent="0.35">
      <c r="A9" s="6">
        <v>43556</v>
      </c>
      <c r="B9" s="4">
        <f>AVERAGE(C6:C8)</f>
        <v>37666.666666666664</v>
      </c>
    </row>
    <row r="10" spans="1:7" x14ac:dyDescent="0.35">
      <c r="A10" s="6">
        <v>43586</v>
      </c>
    </row>
    <row r="11" spans="1:7" x14ac:dyDescent="0.35">
      <c r="A11" s="6">
        <v>43617</v>
      </c>
    </row>
    <row r="12" spans="1:7" x14ac:dyDescent="0.35">
      <c r="A12" s="6">
        <v>43647</v>
      </c>
    </row>
    <row r="13" spans="1:7" x14ac:dyDescent="0.35">
      <c r="A13" s="6">
        <v>43678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D11" sqref="D11"/>
    </sheetView>
  </sheetViews>
  <sheetFormatPr defaultRowHeight="15.5" x14ac:dyDescent="0.35"/>
  <cols>
    <col min="4" max="4" width="19.08203125" bestFit="1" customWidth="1"/>
  </cols>
  <sheetData>
    <row r="1" spans="1:4" x14ac:dyDescent="0.35">
      <c r="A1" s="33" t="s">
        <v>246</v>
      </c>
      <c r="B1" s="33"/>
      <c r="C1" s="33"/>
      <c r="D1" s="33"/>
    </row>
    <row r="2" spans="1:4" s="18" customFormat="1" x14ac:dyDescent="0.35">
      <c r="A2" t="s">
        <v>8</v>
      </c>
      <c r="B2" t="s">
        <v>226</v>
      </c>
      <c r="C2" t="s">
        <v>227</v>
      </c>
      <c r="D2" t="s">
        <v>247</v>
      </c>
    </row>
    <row r="3" spans="1:4" x14ac:dyDescent="0.35">
      <c r="A3" s="1">
        <v>4.99</v>
      </c>
      <c r="B3">
        <f>SUMIF('All Sales'!I$2:I$65,Elasticity!A3,'All Sales'!H$2:H$65)</f>
        <v>399</v>
      </c>
      <c r="C3" s="1">
        <f>A3*B3</f>
        <v>1991.01</v>
      </c>
    </row>
    <row r="4" spans="1:4" x14ac:dyDescent="0.35">
      <c r="A4" s="1">
        <v>6.99</v>
      </c>
      <c r="B4">
        <f>SUMIF('All Sales'!I$2:I$65,Elasticity!A4,'All Sales'!H$2:H$65)</f>
        <v>341</v>
      </c>
      <c r="C4" s="1">
        <f t="shared" ref="C4:C7" si="0">A4*B4</f>
        <v>2383.59</v>
      </c>
      <c r="D4" s="2">
        <f>((B4-B3)/B3)/((A4-A3)/A3)</f>
        <v>-0.36268170426065166</v>
      </c>
    </row>
    <row r="5" spans="1:4" x14ac:dyDescent="0.35">
      <c r="A5" s="1">
        <v>9.99</v>
      </c>
      <c r="B5">
        <f>SUMIF('All Sales'!I$2:I$65,Elasticity!A5,'All Sales'!H$2:H$65)</f>
        <v>229</v>
      </c>
      <c r="C5" s="1">
        <f t="shared" si="0"/>
        <v>2287.71</v>
      </c>
      <c r="D5" s="2">
        <f t="shared" ref="D5:D7" si="1">((B5-B4)/B4)/((A5-A4)/A4)</f>
        <v>-0.76527859237536655</v>
      </c>
    </row>
    <row r="6" spans="1:4" x14ac:dyDescent="0.35">
      <c r="A6" s="1">
        <v>14.99</v>
      </c>
      <c r="B6">
        <f>SUMIF('All Sales'!I$2:I$65,Elasticity!A6,'All Sales'!H$2:H$65)</f>
        <v>110</v>
      </c>
      <c r="C6" s="1">
        <f t="shared" si="0"/>
        <v>1648.9</v>
      </c>
      <c r="D6" s="2">
        <f t="shared" si="1"/>
        <v>-1.0382620087336243</v>
      </c>
    </row>
    <row r="7" spans="1:4" x14ac:dyDescent="0.35">
      <c r="A7" s="1">
        <v>16.989999999999998</v>
      </c>
      <c r="B7">
        <f>SUMIF('All Sales'!I$2:I$65,Elasticity!A7,'All Sales'!H$2:H$65)</f>
        <v>42</v>
      </c>
      <c r="C7" s="1">
        <f t="shared" si="0"/>
        <v>713.57999999999993</v>
      </c>
      <c r="D7" s="2">
        <f t="shared" si="1"/>
        <v>-4.6332727272727308</v>
      </c>
    </row>
    <row r="9" spans="1:4" x14ac:dyDescent="0.35">
      <c r="A9" t="s">
        <v>228</v>
      </c>
    </row>
    <row r="10" spans="1:4" x14ac:dyDescent="0.35">
      <c r="A10" s="1">
        <v>7.99</v>
      </c>
      <c r="B10" s="4">
        <f>(((A10-A4)/A4)*D$10*B4)+B4</f>
        <v>313.48680535387109</v>
      </c>
      <c r="C10" s="1">
        <f>B10*A10</f>
        <v>2504.7595747774299</v>
      </c>
      <c r="D10" s="3">
        <f>(D5+D4)/2</f>
        <v>-0.56398014831800913</v>
      </c>
    </row>
    <row r="11" spans="1:4" x14ac:dyDescent="0.35">
      <c r="A11" s="1">
        <v>8.99</v>
      </c>
      <c r="B11" s="4">
        <f>(((A11-A5)/A5)*D$10*B5)+B5</f>
        <v>241.92807346995235</v>
      </c>
      <c r="C11" s="1">
        <f>B11*A11</f>
        <v>2174.9333804948715</v>
      </c>
      <c r="D11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zoomScaleNormal="100" workbookViewId="0">
      <selection activeCell="B5" sqref="B5"/>
    </sheetView>
  </sheetViews>
  <sheetFormatPr defaultRowHeight="15.5" x14ac:dyDescent="0.35"/>
  <cols>
    <col min="3" max="5" width="15.9140625" bestFit="1" customWidth="1"/>
  </cols>
  <sheetData>
    <row r="1" spans="1:5" x14ac:dyDescent="0.35">
      <c r="A1" s="5" t="s">
        <v>241</v>
      </c>
    </row>
    <row r="2" spans="1:5" x14ac:dyDescent="0.35">
      <c r="B2" t="s">
        <v>233</v>
      </c>
      <c r="C2" t="s">
        <v>242</v>
      </c>
      <c r="D2" t="s">
        <v>243</v>
      </c>
      <c r="E2" t="s">
        <v>244</v>
      </c>
    </row>
    <row r="3" spans="1:5" x14ac:dyDescent="0.35">
      <c r="A3" t="s">
        <v>245</v>
      </c>
      <c r="C3">
        <v>0.3</v>
      </c>
      <c r="D3">
        <v>0.5</v>
      </c>
      <c r="E3">
        <v>0.2</v>
      </c>
    </row>
    <row r="4" spans="1:5" x14ac:dyDescent="0.35">
      <c r="A4" s="6">
        <v>43466</v>
      </c>
      <c r="B4" s="4">
        <f>SUMPRODUCT($C$3:$E$3,C4:E4)</f>
        <v>37993.994000000006</v>
      </c>
      <c r="C4" s="4">
        <v>47452.08</v>
      </c>
      <c r="D4" s="4">
        <v>33233.200000000004</v>
      </c>
      <c r="E4" s="4">
        <v>35708.850000000006</v>
      </c>
    </row>
    <row r="5" spans="1:5" x14ac:dyDescent="0.35">
      <c r="A5" s="6">
        <v>43497</v>
      </c>
      <c r="B5" s="4">
        <f>SUMPRODUCT($C$3:$E$3,C5:E5)</f>
        <v>59000</v>
      </c>
      <c r="C5">
        <v>50000</v>
      </c>
      <c r="D5">
        <v>60000</v>
      </c>
      <c r="E5">
        <v>70000</v>
      </c>
    </row>
    <row r="6" spans="1:5" x14ac:dyDescent="0.35">
      <c r="A6" s="6">
        <v>43525</v>
      </c>
    </row>
    <row r="7" spans="1:5" x14ac:dyDescent="0.35">
      <c r="A7" s="6">
        <v>43556</v>
      </c>
    </row>
    <row r="8" spans="1:5" x14ac:dyDescent="0.35">
      <c r="A8" s="6">
        <v>43586</v>
      </c>
    </row>
    <row r="9" spans="1:5" x14ac:dyDescent="0.35">
      <c r="A9" s="6">
        <v>43617</v>
      </c>
    </row>
    <row r="10" spans="1:5" x14ac:dyDescent="0.35">
      <c r="A10" s="6">
        <v>43647</v>
      </c>
    </row>
    <row r="11" spans="1:5" x14ac:dyDescent="0.35">
      <c r="A11" s="6">
        <v>43678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8"/>
  <sheetViews>
    <sheetView topLeftCell="C7" workbookViewId="0">
      <selection activeCell="H3" sqref="H3:P22"/>
    </sheetView>
  </sheetViews>
  <sheetFormatPr defaultRowHeight="15.5" x14ac:dyDescent="0.35"/>
  <cols>
    <col min="1" max="1" width="18.6640625" bestFit="1" customWidth="1"/>
    <col min="2" max="2" width="16.75" bestFit="1" customWidth="1"/>
    <col min="3" max="3" width="11.33203125" bestFit="1" customWidth="1"/>
    <col min="8" max="8" width="17.1640625" bestFit="1" customWidth="1"/>
    <col min="9" max="9" width="12.4140625" bestFit="1" customWidth="1"/>
    <col min="10" max="10" width="13.4140625" bestFit="1" customWidth="1"/>
    <col min="14" max="14" width="10.25" bestFit="1" customWidth="1"/>
    <col min="15" max="16" width="11.75" bestFit="1" customWidth="1"/>
  </cols>
  <sheetData>
    <row r="1" spans="1:13" x14ac:dyDescent="0.35">
      <c r="A1" s="33" t="s">
        <v>248</v>
      </c>
      <c r="B1" s="33"/>
      <c r="C1" s="33"/>
      <c r="D1" s="33"/>
      <c r="E1" s="33"/>
      <c r="F1" s="33"/>
    </row>
    <row r="2" spans="1:13" x14ac:dyDescent="0.35">
      <c r="A2" s="19" t="s">
        <v>4</v>
      </c>
      <c r="B2" s="19" t="s">
        <v>225</v>
      </c>
      <c r="C2" s="19" t="s">
        <v>5</v>
      </c>
      <c r="D2" s="19" t="s">
        <v>8</v>
      </c>
      <c r="E2" s="19" t="s">
        <v>229</v>
      </c>
      <c r="F2" s="19" t="s">
        <v>7</v>
      </c>
    </row>
    <row r="3" spans="1:13" x14ac:dyDescent="0.35">
      <c r="A3" t="s">
        <v>141</v>
      </c>
      <c r="B3" t="s">
        <v>15</v>
      </c>
      <c r="C3">
        <v>1</v>
      </c>
      <c r="D3">
        <v>4.99</v>
      </c>
      <c r="E3">
        <v>9</v>
      </c>
      <c r="F3">
        <v>21</v>
      </c>
      <c r="H3" t="s">
        <v>249</v>
      </c>
    </row>
    <row r="4" spans="1:13" ht="16" thickBot="1" x14ac:dyDescent="0.4">
      <c r="A4" t="s">
        <v>106</v>
      </c>
      <c r="B4" t="s">
        <v>14</v>
      </c>
      <c r="C4">
        <v>1</v>
      </c>
      <c r="D4">
        <v>4.99</v>
      </c>
      <c r="E4">
        <v>9</v>
      </c>
      <c r="F4">
        <v>17</v>
      </c>
    </row>
    <row r="5" spans="1:13" x14ac:dyDescent="0.35">
      <c r="A5" t="s">
        <v>157</v>
      </c>
      <c r="B5" t="s">
        <v>45</v>
      </c>
      <c r="C5">
        <v>1</v>
      </c>
      <c r="D5">
        <v>4.99</v>
      </c>
      <c r="E5">
        <v>9</v>
      </c>
      <c r="F5">
        <v>99</v>
      </c>
      <c r="H5" s="22" t="s">
        <v>250</v>
      </c>
      <c r="I5" s="22"/>
    </row>
    <row r="6" spans="1:13" x14ac:dyDescent="0.35">
      <c r="A6" t="s">
        <v>191</v>
      </c>
      <c r="B6" t="s">
        <v>35</v>
      </c>
      <c r="C6">
        <v>1</v>
      </c>
      <c r="D6">
        <v>4.99</v>
      </c>
      <c r="E6">
        <v>9</v>
      </c>
      <c r="F6">
        <v>102</v>
      </c>
      <c r="H6" t="s">
        <v>251</v>
      </c>
      <c r="I6" s="3">
        <v>0.38552089876727919</v>
      </c>
    </row>
    <row r="7" spans="1:13" x14ac:dyDescent="0.35">
      <c r="A7" t="s">
        <v>122</v>
      </c>
      <c r="B7" t="s">
        <v>50</v>
      </c>
      <c r="C7">
        <v>1</v>
      </c>
      <c r="D7">
        <v>4.99</v>
      </c>
      <c r="E7">
        <v>10</v>
      </c>
      <c r="F7">
        <v>89</v>
      </c>
      <c r="H7" t="s">
        <v>252</v>
      </c>
      <c r="I7" s="3">
        <v>0.14862636338633073</v>
      </c>
    </row>
    <row r="8" spans="1:13" x14ac:dyDescent="0.35">
      <c r="A8" t="s">
        <v>187</v>
      </c>
      <c r="B8" t="s">
        <v>30</v>
      </c>
      <c r="C8">
        <v>1</v>
      </c>
      <c r="D8">
        <v>4.99</v>
      </c>
      <c r="E8">
        <v>11</v>
      </c>
      <c r="F8">
        <v>14</v>
      </c>
      <c r="H8" t="s">
        <v>253</v>
      </c>
      <c r="I8" s="3">
        <v>0.13377682321283649</v>
      </c>
    </row>
    <row r="9" spans="1:13" x14ac:dyDescent="0.35">
      <c r="A9" t="s">
        <v>170</v>
      </c>
      <c r="B9" t="s">
        <v>68</v>
      </c>
      <c r="C9">
        <v>1</v>
      </c>
      <c r="D9">
        <v>4.99</v>
      </c>
      <c r="E9">
        <v>12</v>
      </c>
      <c r="F9">
        <v>57</v>
      </c>
      <c r="H9" t="s">
        <v>254</v>
      </c>
      <c r="I9" s="3">
        <v>22.136993861834366</v>
      </c>
    </row>
    <row r="10" spans="1:13" ht="16" thickBot="1" x14ac:dyDescent="0.4">
      <c r="A10" t="s">
        <v>115</v>
      </c>
      <c r="B10" t="s">
        <v>13</v>
      </c>
      <c r="C10">
        <v>1</v>
      </c>
      <c r="D10">
        <v>6.99</v>
      </c>
      <c r="E10">
        <v>12</v>
      </c>
      <c r="F10">
        <v>48</v>
      </c>
      <c r="H10" s="20" t="s">
        <v>255</v>
      </c>
      <c r="I10" s="20">
        <v>176</v>
      </c>
    </row>
    <row r="11" spans="1:13" x14ac:dyDescent="0.35">
      <c r="A11" t="s">
        <v>112</v>
      </c>
      <c r="B11" t="s">
        <v>50</v>
      </c>
      <c r="C11">
        <v>1</v>
      </c>
      <c r="D11">
        <v>6.99</v>
      </c>
      <c r="E11">
        <v>12</v>
      </c>
      <c r="F11">
        <v>41</v>
      </c>
    </row>
    <row r="12" spans="1:13" ht="16" thickBot="1" x14ac:dyDescent="0.4">
      <c r="A12" t="s">
        <v>96</v>
      </c>
      <c r="B12" t="s">
        <v>50</v>
      </c>
      <c r="C12">
        <v>1</v>
      </c>
      <c r="D12">
        <v>6.99</v>
      </c>
      <c r="E12">
        <v>12</v>
      </c>
      <c r="F12">
        <v>27</v>
      </c>
      <c r="H12" t="s">
        <v>256</v>
      </c>
    </row>
    <row r="13" spans="1:13" x14ac:dyDescent="0.35">
      <c r="A13" t="s">
        <v>124</v>
      </c>
      <c r="B13" t="s">
        <v>22</v>
      </c>
      <c r="C13">
        <v>1</v>
      </c>
      <c r="D13">
        <v>6.99</v>
      </c>
      <c r="E13">
        <v>12</v>
      </c>
      <c r="F13">
        <v>36</v>
      </c>
      <c r="H13" s="21"/>
      <c r="I13" s="21" t="s">
        <v>261</v>
      </c>
      <c r="J13" s="21" t="s">
        <v>262</v>
      </c>
      <c r="K13" s="21" t="s">
        <v>263</v>
      </c>
      <c r="L13" s="21" t="s">
        <v>264</v>
      </c>
      <c r="M13" s="21" t="s">
        <v>265</v>
      </c>
    </row>
    <row r="14" spans="1:13" x14ac:dyDescent="0.35">
      <c r="A14" t="s">
        <v>146</v>
      </c>
      <c r="B14" t="s">
        <v>27</v>
      </c>
      <c r="C14">
        <v>1</v>
      </c>
      <c r="D14">
        <v>6.99</v>
      </c>
      <c r="E14">
        <v>1</v>
      </c>
      <c r="F14">
        <v>18</v>
      </c>
      <c r="H14" t="s">
        <v>257</v>
      </c>
      <c r="I14">
        <v>3</v>
      </c>
      <c r="J14">
        <v>14714.360429455846</v>
      </c>
      <c r="K14">
        <v>4904.7868098186154</v>
      </c>
      <c r="L14">
        <v>10.008819239508989</v>
      </c>
      <c r="M14">
        <v>4.0891202645421385E-6</v>
      </c>
    </row>
    <row r="15" spans="1:13" x14ac:dyDescent="0.35">
      <c r="A15" t="s">
        <v>118</v>
      </c>
      <c r="B15" t="s">
        <v>18</v>
      </c>
      <c r="C15">
        <v>1</v>
      </c>
      <c r="D15">
        <v>6.99</v>
      </c>
      <c r="E15">
        <v>1</v>
      </c>
      <c r="F15">
        <v>98</v>
      </c>
      <c r="H15" t="s">
        <v>258</v>
      </c>
      <c r="I15">
        <v>172</v>
      </c>
      <c r="J15">
        <v>84287.997525089493</v>
      </c>
      <c r="K15">
        <v>490.04649723889241</v>
      </c>
    </row>
    <row r="16" spans="1:13" ht="16" thickBot="1" x14ac:dyDescent="0.4">
      <c r="A16" t="s">
        <v>135</v>
      </c>
      <c r="B16" t="s">
        <v>27</v>
      </c>
      <c r="C16">
        <v>1</v>
      </c>
      <c r="D16">
        <v>6.99</v>
      </c>
      <c r="E16">
        <v>3</v>
      </c>
      <c r="F16">
        <v>11</v>
      </c>
      <c r="H16" s="20" t="s">
        <v>259</v>
      </c>
      <c r="I16" s="20">
        <v>175</v>
      </c>
      <c r="J16" s="20">
        <v>99002.357954545339</v>
      </c>
      <c r="K16" s="20"/>
      <c r="L16" s="20"/>
      <c r="M16" s="20"/>
    </row>
    <row r="17" spans="1:16" ht="16" thickBot="1" x14ac:dyDescent="0.4">
      <c r="A17" t="s">
        <v>39</v>
      </c>
      <c r="B17" t="s">
        <v>40</v>
      </c>
      <c r="C17">
        <v>1</v>
      </c>
      <c r="D17">
        <v>6.99</v>
      </c>
      <c r="E17">
        <v>4</v>
      </c>
      <c r="F17">
        <v>14</v>
      </c>
    </row>
    <row r="18" spans="1:16" x14ac:dyDescent="0.35">
      <c r="A18" t="s">
        <v>69</v>
      </c>
      <c r="B18" t="s">
        <v>37</v>
      </c>
      <c r="C18">
        <v>1</v>
      </c>
      <c r="D18">
        <v>6.99</v>
      </c>
      <c r="E18">
        <v>4</v>
      </c>
      <c r="F18">
        <v>7</v>
      </c>
      <c r="H18" s="21"/>
      <c r="I18" s="21" t="s">
        <v>266</v>
      </c>
      <c r="J18" s="21" t="s">
        <v>254</v>
      </c>
      <c r="K18" s="21" t="s">
        <v>267</v>
      </c>
      <c r="L18" s="21" t="s">
        <v>268</v>
      </c>
      <c r="M18" s="21" t="s">
        <v>269</v>
      </c>
      <c r="N18" s="21" t="s">
        <v>270</v>
      </c>
      <c r="O18" s="21" t="s">
        <v>271</v>
      </c>
      <c r="P18" s="21" t="s">
        <v>272</v>
      </c>
    </row>
    <row r="19" spans="1:16" x14ac:dyDescent="0.35">
      <c r="A19" t="s">
        <v>165</v>
      </c>
      <c r="B19" t="s">
        <v>27</v>
      </c>
      <c r="C19">
        <v>1</v>
      </c>
      <c r="D19">
        <v>6.99</v>
      </c>
      <c r="E19">
        <v>4</v>
      </c>
      <c r="F19">
        <v>41</v>
      </c>
      <c r="H19" t="s">
        <v>260</v>
      </c>
      <c r="I19" s="2">
        <v>67.784645805369294</v>
      </c>
      <c r="J19" s="2">
        <v>12.027155976602083</v>
      </c>
      <c r="K19" s="2">
        <v>5.6359663030261817</v>
      </c>
      <c r="L19" s="2">
        <v>6.9983686470023875E-8</v>
      </c>
      <c r="M19" s="2">
        <v>44.044817888104419</v>
      </c>
      <c r="N19" s="2">
        <v>91.52447372263417</v>
      </c>
      <c r="O19" s="2">
        <v>47.894604919378338</v>
      </c>
      <c r="P19" s="2">
        <v>87.67468669136025</v>
      </c>
    </row>
    <row r="20" spans="1:16" x14ac:dyDescent="0.35">
      <c r="A20" t="s">
        <v>168</v>
      </c>
      <c r="B20" t="s">
        <v>68</v>
      </c>
      <c r="C20">
        <v>1</v>
      </c>
      <c r="D20">
        <v>9.99</v>
      </c>
      <c r="E20">
        <v>4</v>
      </c>
      <c r="F20">
        <v>1</v>
      </c>
      <c r="H20" t="s">
        <v>5</v>
      </c>
      <c r="I20" s="2">
        <v>-14.17496668576644</v>
      </c>
      <c r="J20" s="2">
        <v>3.8403394068733174</v>
      </c>
      <c r="K20" s="2">
        <v>-3.6910713309340668</v>
      </c>
      <c r="L20" s="2">
        <v>2.995001925340027E-4</v>
      </c>
      <c r="M20" s="2">
        <v>-21.755228955618598</v>
      </c>
      <c r="N20" s="2">
        <v>-6.5947044159142845</v>
      </c>
      <c r="O20" s="2">
        <v>-20.525970029149764</v>
      </c>
      <c r="P20" s="2">
        <v>-7.8239633423831174</v>
      </c>
    </row>
    <row r="21" spans="1:16" x14ac:dyDescent="0.35">
      <c r="A21" t="s">
        <v>71</v>
      </c>
      <c r="B21" t="s">
        <v>27</v>
      </c>
      <c r="C21">
        <v>1</v>
      </c>
      <c r="D21">
        <v>9.99</v>
      </c>
      <c r="E21">
        <v>4</v>
      </c>
      <c r="F21">
        <v>1</v>
      </c>
      <c r="H21" t="s">
        <v>8</v>
      </c>
      <c r="I21" s="2">
        <v>-3.3895058972479744</v>
      </c>
      <c r="J21" s="2">
        <v>0.68057939120115496</v>
      </c>
      <c r="K21" s="2">
        <v>-4.9803240313607402</v>
      </c>
      <c r="L21" s="2">
        <v>1.5347494102946262E-6</v>
      </c>
      <c r="M21" s="2">
        <v>-4.7328690050836268</v>
      </c>
      <c r="N21" s="2">
        <v>-2.0461427894123219</v>
      </c>
      <c r="O21" s="2">
        <v>-4.5150215173570452</v>
      </c>
      <c r="P21" s="2">
        <v>-2.263990277138904</v>
      </c>
    </row>
    <row r="22" spans="1:16" ht="16" thickBot="1" x14ac:dyDescent="0.4">
      <c r="A22" t="s">
        <v>196</v>
      </c>
      <c r="B22" t="s">
        <v>27</v>
      </c>
      <c r="C22">
        <v>1</v>
      </c>
      <c r="D22">
        <v>9.99</v>
      </c>
      <c r="E22">
        <v>5</v>
      </c>
      <c r="F22">
        <v>12</v>
      </c>
      <c r="H22" s="20" t="s">
        <v>229</v>
      </c>
      <c r="I22" s="23">
        <v>0.36580887480404156</v>
      </c>
      <c r="J22" s="23">
        <v>0.50390113025644301</v>
      </c>
      <c r="K22" s="23">
        <v>0.72595366995481003</v>
      </c>
      <c r="L22" s="23">
        <v>0.46885383865427865</v>
      </c>
      <c r="M22" s="23">
        <v>-0.62881746436337405</v>
      </c>
      <c r="N22" s="23">
        <v>1.3604352139714573</v>
      </c>
      <c r="O22" s="23">
        <v>-0.46752313675346546</v>
      </c>
      <c r="P22" s="23">
        <v>1.1991408863615485</v>
      </c>
    </row>
    <row r="23" spans="1:16" x14ac:dyDescent="0.35">
      <c r="A23" t="s">
        <v>164</v>
      </c>
      <c r="B23" t="s">
        <v>33</v>
      </c>
      <c r="C23">
        <v>1</v>
      </c>
      <c r="D23">
        <v>9.99</v>
      </c>
      <c r="E23">
        <v>5</v>
      </c>
      <c r="F23">
        <v>1</v>
      </c>
    </row>
    <row r="24" spans="1:16" x14ac:dyDescent="0.35">
      <c r="A24" t="s">
        <v>104</v>
      </c>
      <c r="B24" t="s">
        <v>20</v>
      </c>
      <c r="C24">
        <v>1</v>
      </c>
      <c r="D24">
        <v>9.99</v>
      </c>
      <c r="E24">
        <v>5</v>
      </c>
      <c r="F24">
        <v>1</v>
      </c>
    </row>
    <row r="25" spans="1:16" x14ac:dyDescent="0.35">
      <c r="A25" t="s">
        <v>200</v>
      </c>
      <c r="B25" t="s">
        <v>18</v>
      </c>
      <c r="C25">
        <v>1</v>
      </c>
      <c r="D25">
        <v>9.99</v>
      </c>
      <c r="E25">
        <v>6</v>
      </c>
      <c r="F25">
        <v>1</v>
      </c>
    </row>
    <row r="26" spans="1:16" x14ac:dyDescent="0.35">
      <c r="A26" t="s">
        <v>134</v>
      </c>
      <c r="B26" t="s">
        <v>30</v>
      </c>
      <c r="C26">
        <v>1</v>
      </c>
      <c r="D26">
        <v>9.99</v>
      </c>
      <c r="E26">
        <v>6</v>
      </c>
      <c r="F26">
        <v>12</v>
      </c>
    </row>
    <row r="27" spans="1:16" x14ac:dyDescent="0.35">
      <c r="A27" t="s">
        <v>132</v>
      </c>
      <c r="B27" t="s">
        <v>19</v>
      </c>
      <c r="C27">
        <v>1</v>
      </c>
      <c r="D27">
        <v>9.99</v>
      </c>
      <c r="E27">
        <v>6</v>
      </c>
      <c r="F27">
        <v>1</v>
      </c>
    </row>
    <row r="28" spans="1:16" x14ac:dyDescent="0.35">
      <c r="A28" t="s">
        <v>142</v>
      </c>
      <c r="B28" t="s">
        <v>31</v>
      </c>
      <c r="C28">
        <v>1</v>
      </c>
      <c r="D28">
        <v>9.99</v>
      </c>
      <c r="E28">
        <v>6</v>
      </c>
      <c r="F28">
        <v>1</v>
      </c>
    </row>
    <row r="29" spans="1:16" x14ac:dyDescent="0.35">
      <c r="A29" t="s">
        <v>194</v>
      </c>
      <c r="B29" t="s">
        <v>15</v>
      </c>
      <c r="C29">
        <v>1</v>
      </c>
      <c r="D29">
        <v>9.99</v>
      </c>
      <c r="E29">
        <v>6</v>
      </c>
      <c r="F29">
        <v>1</v>
      </c>
    </row>
    <row r="30" spans="1:16" x14ac:dyDescent="0.35">
      <c r="A30" t="s">
        <v>152</v>
      </c>
      <c r="B30" t="s">
        <v>20</v>
      </c>
      <c r="C30">
        <v>1</v>
      </c>
      <c r="D30">
        <v>9.99</v>
      </c>
      <c r="E30">
        <v>6</v>
      </c>
      <c r="F30">
        <v>50</v>
      </c>
    </row>
    <row r="31" spans="1:16" x14ac:dyDescent="0.35">
      <c r="A31" t="s">
        <v>176</v>
      </c>
      <c r="B31" t="s">
        <v>20</v>
      </c>
      <c r="C31">
        <v>1</v>
      </c>
      <c r="D31">
        <v>9.99</v>
      </c>
      <c r="E31">
        <v>7</v>
      </c>
      <c r="F31">
        <v>10</v>
      </c>
    </row>
    <row r="32" spans="1:16" x14ac:dyDescent="0.35">
      <c r="A32" t="s">
        <v>64</v>
      </c>
      <c r="B32" t="s">
        <v>28</v>
      </c>
      <c r="C32">
        <v>1</v>
      </c>
      <c r="D32">
        <v>9.99</v>
      </c>
      <c r="E32">
        <v>7</v>
      </c>
      <c r="F32">
        <v>1</v>
      </c>
    </row>
    <row r="33" spans="1:6" x14ac:dyDescent="0.35">
      <c r="A33" t="s">
        <v>143</v>
      </c>
      <c r="B33" t="s">
        <v>55</v>
      </c>
      <c r="C33">
        <v>1</v>
      </c>
      <c r="D33">
        <v>9.99</v>
      </c>
      <c r="E33">
        <v>7</v>
      </c>
      <c r="F33">
        <v>13</v>
      </c>
    </row>
    <row r="34" spans="1:6" x14ac:dyDescent="0.35">
      <c r="A34" t="s">
        <v>215</v>
      </c>
      <c r="B34" t="s">
        <v>15</v>
      </c>
      <c r="C34">
        <v>1</v>
      </c>
      <c r="D34">
        <v>9.99</v>
      </c>
      <c r="E34">
        <v>7</v>
      </c>
      <c r="F34">
        <v>1</v>
      </c>
    </row>
    <row r="35" spans="1:6" x14ac:dyDescent="0.35">
      <c r="A35" t="s">
        <v>157</v>
      </c>
      <c r="B35" t="s">
        <v>45</v>
      </c>
      <c r="C35">
        <v>1</v>
      </c>
      <c r="D35">
        <v>9.99</v>
      </c>
      <c r="E35">
        <v>8</v>
      </c>
      <c r="F35">
        <v>88</v>
      </c>
    </row>
    <row r="36" spans="1:6" x14ac:dyDescent="0.35">
      <c r="A36" t="s">
        <v>192</v>
      </c>
      <c r="B36" t="s">
        <v>58</v>
      </c>
      <c r="C36">
        <v>1</v>
      </c>
      <c r="D36">
        <v>9.99</v>
      </c>
      <c r="E36">
        <v>8</v>
      </c>
      <c r="F36">
        <v>1</v>
      </c>
    </row>
    <row r="37" spans="1:6" x14ac:dyDescent="0.35">
      <c r="A37" t="s">
        <v>211</v>
      </c>
      <c r="B37" t="s">
        <v>15</v>
      </c>
      <c r="C37">
        <v>1</v>
      </c>
      <c r="D37">
        <v>9.99</v>
      </c>
      <c r="E37">
        <v>9</v>
      </c>
      <c r="F37">
        <v>12</v>
      </c>
    </row>
    <row r="38" spans="1:6" x14ac:dyDescent="0.35">
      <c r="A38" t="s">
        <v>173</v>
      </c>
      <c r="B38" t="s">
        <v>57</v>
      </c>
      <c r="C38">
        <v>1</v>
      </c>
      <c r="D38">
        <v>9.99</v>
      </c>
      <c r="E38">
        <v>9</v>
      </c>
      <c r="F38">
        <v>8</v>
      </c>
    </row>
    <row r="39" spans="1:6" x14ac:dyDescent="0.35">
      <c r="A39" t="s">
        <v>216</v>
      </c>
      <c r="B39" t="s">
        <v>44</v>
      </c>
      <c r="C39">
        <v>1</v>
      </c>
      <c r="D39">
        <v>9.99</v>
      </c>
      <c r="E39">
        <v>9</v>
      </c>
      <c r="F39">
        <v>6</v>
      </c>
    </row>
    <row r="40" spans="1:6" x14ac:dyDescent="0.35">
      <c r="A40" t="s">
        <v>87</v>
      </c>
      <c r="B40" t="s">
        <v>35</v>
      </c>
      <c r="C40">
        <v>1</v>
      </c>
      <c r="D40">
        <v>9.99</v>
      </c>
      <c r="E40">
        <v>9</v>
      </c>
      <c r="F40">
        <v>7</v>
      </c>
    </row>
    <row r="41" spans="1:6" x14ac:dyDescent="0.35">
      <c r="A41" t="s">
        <v>160</v>
      </c>
      <c r="B41" t="s">
        <v>139</v>
      </c>
      <c r="C41">
        <v>1</v>
      </c>
      <c r="D41">
        <v>14.99</v>
      </c>
      <c r="E41">
        <v>10</v>
      </c>
      <c r="F41">
        <v>11</v>
      </c>
    </row>
    <row r="42" spans="1:6" x14ac:dyDescent="0.35">
      <c r="A42" t="s">
        <v>179</v>
      </c>
      <c r="B42" t="s">
        <v>48</v>
      </c>
      <c r="C42">
        <v>1</v>
      </c>
      <c r="D42">
        <v>14.99</v>
      </c>
      <c r="E42">
        <v>11</v>
      </c>
      <c r="F42">
        <v>1</v>
      </c>
    </row>
    <row r="43" spans="1:6" x14ac:dyDescent="0.35">
      <c r="A43" t="s">
        <v>61</v>
      </c>
      <c r="B43" t="s">
        <v>22</v>
      </c>
      <c r="C43">
        <v>1</v>
      </c>
      <c r="D43">
        <v>14.99</v>
      </c>
      <c r="E43">
        <v>12</v>
      </c>
      <c r="F43">
        <v>7</v>
      </c>
    </row>
    <row r="44" spans="1:6" x14ac:dyDescent="0.35">
      <c r="A44" t="s">
        <v>222</v>
      </c>
      <c r="B44" t="s">
        <v>46</v>
      </c>
      <c r="C44">
        <v>1</v>
      </c>
      <c r="D44">
        <v>14.99</v>
      </c>
      <c r="E44">
        <v>12</v>
      </c>
      <c r="F44">
        <v>30</v>
      </c>
    </row>
    <row r="45" spans="1:6" x14ac:dyDescent="0.35">
      <c r="A45" t="s">
        <v>178</v>
      </c>
      <c r="B45" t="s">
        <v>89</v>
      </c>
      <c r="C45">
        <v>1</v>
      </c>
      <c r="D45">
        <v>14.99</v>
      </c>
      <c r="E45">
        <v>12</v>
      </c>
      <c r="F45">
        <v>1</v>
      </c>
    </row>
    <row r="46" spans="1:6" x14ac:dyDescent="0.35">
      <c r="A46" t="s">
        <v>171</v>
      </c>
      <c r="B46" t="s">
        <v>27</v>
      </c>
      <c r="C46">
        <v>1</v>
      </c>
      <c r="D46">
        <v>14.99</v>
      </c>
      <c r="E46">
        <v>12</v>
      </c>
      <c r="F46">
        <v>1</v>
      </c>
    </row>
    <row r="47" spans="1:6" x14ac:dyDescent="0.35">
      <c r="A47" t="s">
        <v>150</v>
      </c>
      <c r="B47" t="s">
        <v>27</v>
      </c>
      <c r="C47">
        <v>1</v>
      </c>
      <c r="D47">
        <v>14.99</v>
      </c>
      <c r="E47">
        <v>12</v>
      </c>
      <c r="F47">
        <v>4</v>
      </c>
    </row>
    <row r="48" spans="1:6" x14ac:dyDescent="0.35">
      <c r="A48" t="s">
        <v>217</v>
      </c>
      <c r="B48" t="s">
        <v>40</v>
      </c>
      <c r="C48">
        <v>1</v>
      </c>
      <c r="D48">
        <v>14.99</v>
      </c>
      <c r="E48">
        <v>1</v>
      </c>
      <c r="F48">
        <v>6</v>
      </c>
    </row>
    <row r="49" spans="1:6" x14ac:dyDescent="0.35">
      <c r="A49" t="s">
        <v>52</v>
      </c>
      <c r="B49" t="s">
        <v>35</v>
      </c>
      <c r="C49">
        <v>1</v>
      </c>
      <c r="D49">
        <v>14.99</v>
      </c>
      <c r="E49">
        <v>1</v>
      </c>
      <c r="F49">
        <v>5</v>
      </c>
    </row>
    <row r="50" spans="1:6" x14ac:dyDescent="0.35">
      <c r="A50" t="s">
        <v>131</v>
      </c>
      <c r="B50" t="s">
        <v>18</v>
      </c>
      <c r="C50">
        <v>1</v>
      </c>
      <c r="D50">
        <v>14.99</v>
      </c>
      <c r="E50">
        <v>1</v>
      </c>
      <c r="F50">
        <v>1</v>
      </c>
    </row>
    <row r="51" spans="1:6" x14ac:dyDescent="0.35">
      <c r="A51" t="s">
        <v>79</v>
      </c>
      <c r="B51" t="s">
        <v>38</v>
      </c>
      <c r="C51">
        <v>1</v>
      </c>
      <c r="D51">
        <v>14.99</v>
      </c>
      <c r="E51">
        <v>2</v>
      </c>
      <c r="F51">
        <v>1</v>
      </c>
    </row>
    <row r="52" spans="1:6" x14ac:dyDescent="0.35">
      <c r="A52" t="s">
        <v>219</v>
      </c>
      <c r="B52" t="s">
        <v>35</v>
      </c>
      <c r="C52">
        <v>1</v>
      </c>
      <c r="D52">
        <v>14.99</v>
      </c>
      <c r="E52">
        <v>2</v>
      </c>
      <c r="F52">
        <v>6</v>
      </c>
    </row>
    <row r="53" spans="1:6" x14ac:dyDescent="0.35">
      <c r="A53" t="s">
        <v>65</v>
      </c>
      <c r="B53" t="s">
        <v>35</v>
      </c>
      <c r="C53">
        <v>1</v>
      </c>
      <c r="D53">
        <v>14.99</v>
      </c>
      <c r="E53">
        <v>3</v>
      </c>
      <c r="F53">
        <v>29</v>
      </c>
    </row>
    <row r="54" spans="1:6" x14ac:dyDescent="0.35">
      <c r="A54" t="s">
        <v>167</v>
      </c>
      <c r="B54" t="s">
        <v>53</v>
      </c>
      <c r="C54">
        <v>1</v>
      </c>
      <c r="D54">
        <v>14.99</v>
      </c>
      <c r="E54">
        <v>3</v>
      </c>
      <c r="F54">
        <v>7</v>
      </c>
    </row>
    <row r="55" spans="1:6" x14ac:dyDescent="0.35">
      <c r="A55" t="s">
        <v>62</v>
      </c>
      <c r="B55" t="s">
        <v>29</v>
      </c>
      <c r="C55">
        <v>1</v>
      </c>
      <c r="D55">
        <v>16.989999999999998</v>
      </c>
      <c r="E55">
        <v>4</v>
      </c>
      <c r="F55">
        <v>5</v>
      </c>
    </row>
    <row r="56" spans="1:6" x14ac:dyDescent="0.35">
      <c r="A56" t="s">
        <v>156</v>
      </c>
      <c r="B56" t="s">
        <v>30</v>
      </c>
      <c r="C56">
        <v>1</v>
      </c>
      <c r="D56">
        <v>16.989999999999998</v>
      </c>
      <c r="E56">
        <v>4</v>
      </c>
      <c r="F56">
        <v>1</v>
      </c>
    </row>
    <row r="57" spans="1:6" x14ac:dyDescent="0.35">
      <c r="A57" t="s">
        <v>175</v>
      </c>
      <c r="B57" t="s">
        <v>28</v>
      </c>
      <c r="C57">
        <v>1</v>
      </c>
      <c r="D57">
        <v>16.989999999999998</v>
      </c>
      <c r="E57">
        <v>4</v>
      </c>
      <c r="F57">
        <v>3</v>
      </c>
    </row>
    <row r="58" spans="1:6" x14ac:dyDescent="0.35">
      <c r="A58" t="s">
        <v>183</v>
      </c>
      <c r="B58" t="s">
        <v>58</v>
      </c>
      <c r="C58">
        <v>1</v>
      </c>
      <c r="D58">
        <v>16.989999999999998</v>
      </c>
      <c r="E58">
        <v>4</v>
      </c>
      <c r="F58">
        <v>1</v>
      </c>
    </row>
    <row r="59" spans="1:6" x14ac:dyDescent="0.35">
      <c r="A59" t="s">
        <v>190</v>
      </c>
      <c r="B59" t="s">
        <v>60</v>
      </c>
      <c r="C59">
        <v>1</v>
      </c>
      <c r="D59">
        <v>16.989999999999998</v>
      </c>
      <c r="E59">
        <v>5</v>
      </c>
      <c r="F59">
        <v>6</v>
      </c>
    </row>
    <row r="60" spans="1:6" x14ac:dyDescent="0.35">
      <c r="A60" t="s">
        <v>197</v>
      </c>
      <c r="B60" t="s">
        <v>30</v>
      </c>
      <c r="C60">
        <v>1</v>
      </c>
      <c r="D60">
        <v>16.989999999999998</v>
      </c>
      <c r="E60">
        <v>5</v>
      </c>
      <c r="F60">
        <v>1</v>
      </c>
    </row>
    <row r="61" spans="1:6" x14ac:dyDescent="0.35">
      <c r="A61" t="s">
        <v>210</v>
      </c>
      <c r="B61" t="s">
        <v>35</v>
      </c>
      <c r="C61">
        <v>1</v>
      </c>
      <c r="D61">
        <v>16.989999999999998</v>
      </c>
      <c r="E61">
        <v>5</v>
      </c>
      <c r="F61">
        <v>4</v>
      </c>
    </row>
    <row r="62" spans="1:6" x14ac:dyDescent="0.35">
      <c r="A62" t="s">
        <v>66</v>
      </c>
      <c r="B62" t="s">
        <v>44</v>
      </c>
      <c r="C62">
        <v>1</v>
      </c>
      <c r="D62">
        <v>16.989999999999998</v>
      </c>
      <c r="E62">
        <v>6</v>
      </c>
      <c r="F62">
        <v>3</v>
      </c>
    </row>
    <row r="63" spans="1:6" x14ac:dyDescent="0.35">
      <c r="A63" t="s">
        <v>84</v>
      </c>
      <c r="B63" t="s">
        <v>53</v>
      </c>
      <c r="C63">
        <v>1</v>
      </c>
      <c r="D63">
        <v>16.989999999999998</v>
      </c>
      <c r="E63">
        <v>7</v>
      </c>
      <c r="F63">
        <v>1</v>
      </c>
    </row>
    <row r="64" spans="1:6" x14ac:dyDescent="0.35">
      <c r="A64" t="s">
        <v>77</v>
      </c>
      <c r="B64" t="s">
        <v>15</v>
      </c>
      <c r="C64">
        <v>1</v>
      </c>
      <c r="D64">
        <v>16.989999999999998</v>
      </c>
      <c r="E64">
        <v>7</v>
      </c>
      <c r="F64">
        <v>11</v>
      </c>
    </row>
    <row r="65" spans="1:6" x14ac:dyDescent="0.35">
      <c r="A65" t="s">
        <v>199</v>
      </c>
      <c r="B65" t="s">
        <v>38</v>
      </c>
      <c r="C65">
        <v>1</v>
      </c>
      <c r="D65">
        <v>16.989999999999998</v>
      </c>
      <c r="E65">
        <v>8</v>
      </c>
      <c r="F65">
        <v>3</v>
      </c>
    </row>
    <row r="66" spans="1:6" x14ac:dyDescent="0.35">
      <c r="A66" t="s">
        <v>80</v>
      </c>
      <c r="B66" t="s">
        <v>37</v>
      </c>
      <c r="C66">
        <v>1</v>
      </c>
      <c r="D66">
        <v>16.989999999999998</v>
      </c>
      <c r="E66">
        <v>8</v>
      </c>
      <c r="F66">
        <v>3</v>
      </c>
    </row>
    <row r="67" spans="1:6" x14ac:dyDescent="0.35">
      <c r="A67" t="s">
        <v>120</v>
      </c>
      <c r="B67" t="s">
        <v>13</v>
      </c>
      <c r="C67">
        <v>2</v>
      </c>
      <c r="D67">
        <v>8.99</v>
      </c>
      <c r="E67">
        <v>9</v>
      </c>
      <c r="F67">
        <v>10</v>
      </c>
    </row>
    <row r="68" spans="1:6" x14ac:dyDescent="0.35">
      <c r="A68" t="s">
        <v>149</v>
      </c>
      <c r="B68" t="s">
        <v>54</v>
      </c>
      <c r="C68">
        <v>2</v>
      </c>
      <c r="D68">
        <v>8.99</v>
      </c>
      <c r="E68">
        <v>9</v>
      </c>
      <c r="F68">
        <v>6</v>
      </c>
    </row>
    <row r="69" spans="1:6" x14ac:dyDescent="0.35">
      <c r="A69" t="s">
        <v>76</v>
      </c>
      <c r="B69" t="s">
        <v>27</v>
      </c>
      <c r="C69">
        <v>2</v>
      </c>
      <c r="D69">
        <v>8.99</v>
      </c>
      <c r="E69">
        <v>9</v>
      </c>
      <c r="F69">
        <v>1</v>
      </c>
    </row>
    <row r="70" spans="1:6" x14ac:dyDescent="0.35">
      <c r="A70" t="s">
        <v>203</v>
      </c>
      <c r="B70" t="s">
        <v>18</v>
      </c>
      <c r="C70">
        <v>2</v>
      </c>
      <c r="D70">
        <v>8.99</v>
      </c>
      <c r="E70">
        <v>9</v>
      </c>
      <c r="F70">
        <v>103</v>
      </c>
    </row>
    <row r="71" spans="1:6" x14ac:dyDescent="0.35">
      <c r="A71" t="s">
        <v>220</v>
      </c>
      <c r="B71" t="s">
        <v>46</v>
      </c>
      <c r="C71">
        <v>2</v>
      </c>
      <c r="D71">
        <v>8.99</v>
      </c>
      <c r="E71">
        <v>10</v>
      </c>
      <c r="F71">
        <v>12</v>
      </c>
    </row>
    <row r="72" spans="1:6" x14ac:dyDescent="0.35">
      <c r="A72" t="s">
        <v>206</v>
      </c>
      <c r="B72" t="s">
        <v>13</v>
      </c>
      <c r="C72">
        <v>2</v>
      </c>
      <c r="D72">
        <v>8.99</v>
      </c>
      <c r="E72">
        <v>10</v>
      </c>
      <c r="F72">
        <v>6</v>
      </c>
    </row>
    <row r="73" spans="1:6" x14ac:dyDescent="0.35">
      <c r="A73" t="s">
        <v>127</v>
      </c>
      <c r="B73" t="s">
        <v>30</v>
      </c>
      <c r="C73">
        <v>2</v>
      </c>
      <c r="D73">
        <v>8.99</v>
      </c>
      <c r="E73">
        <v>10</v>
      </c>
      <c r="F73">
        <v>12</v>
      </c>
    </row>
    <row r="74" spans="1:6" x14ac:dyDescent="0.35">
      <c r="A74" t="s">
        <v>144</v>
      </c>
      <c r="B74" t="s">
        <v>15</v>
      </c>
      <c r="C74">
        <v>2</v>
      </c>
      <c r="D74">
        <v>8.99</v>
      </c>
      <c r="E74">
        <v>10</v>
      </c>
      <c r="F74">
        <v>1</v>
      </c>
    </row>
    <row r="75" spans="1:6" x14ac:dyDescent="0.35">
      <c r="A75" t="s">
        <v>99</v>
      </c>
      <c r="B75" t="s">
        <v>14</v>
      </c>
      <c r="C75">
        <v>2</v>
      </c>
      <c r="D75">
        <v>8.99</v>
      </c>
      <c r="E75">
        <v>11</v>
      </c>
      <c r="F75">
        <v>1</v>
      </c>
    </row>
    <row r="76" spans="1:6" x14ac:dyDescent="0.35">
      <c r="A76" t="s">
        <v>100</v>
      </c>
      <c r="B76" t="s">
        <v>30</v>
      </c>
      <c r="C76">
        <v>2</v>
      </c>
      <c r="D76">
        <v>8.99</v>
      </c>
      <c r="E76">
        <v>11</v>
      </c>
      <c r="F76">
        <v>95</v>
      </c>
    </row>
    <row r="77" spans="1:6" x14ac:dyDescent="0.35">
      <c r="A77" t="s">
        <v>111</v>
      </c>
      <c r="B77" t="s">
        <v>20</v>
      </c>
      <c r="C77">
        <v>2</v>
      </c>
      <c r="D77">
        <v>8.99</v>
      </c>
      <c r="E77">
        <v>11</v>
      </c>
      <c r="F77">
        <v>1</v>
      </c>
    </row>
    <row r="78" spans="1:6" x14ac:dyDescent="0.35">
      <c r="A78" t="s">
        <v>224</v>
      </c>
      <c r="B78" t="s">
        <v>35</v>
      </c>
      <c r="C78">
        <v>2</v>
      </c>
      <c r="D78">
        <v>8.99</v>
      </c>
      <c r="E78">
        <v>11</v>
      </c>
      <c r="F78">
        <v>1</v>
      </c>
    </row>
    <row r="79" spans="1:6" x14ac:dyDescent="0.35">
      <c r="A79" t="s">
        <v>207</v>
      </c>
      <c r="B79" t="s">
        <v>59</v>
      </c>
      <c r="C79">
        <v>2</v>
      </c>
      <c r="D79">
        <v>8.99</v>
      </c>
      <c r="E79">
        <v>11</v>
      </c>
      <c r="F79">
        <v>13</v>
      </c>
    </row>
    <row r="80" spans="1:6" x14ac:dyDescent="0.35">
      <c r="A80" t="s">
        <v>161</v>
      </c>
      <c r="B80" t="s">
        <v>30</v>
      </c>
      <c r="C80">
        <v>2</v>
      </c>
      <c r="D80">
        <v>8.99</v>
      </c>
      <c r="E80">
        <v>12</v>
      </c>
      <c r="F80">
        <v>1</v>
      </c>
    </row>
    <row r="81" spans="1:6" x14ac:dyDescent="0.35">
      <c r="A81" t="s">
        <v>169</v>
      </c>
      <c r="B81" t="s">
        <v>92</v>
      </c>
      <c r="C81">
        <v>2</v>
      </c>
      <c r="D81">
        <v>8.99</v>
      </c>
      <c r="E81">
        <v>12</v>
      </c>
      <c r="F81">
        <v>106</v>
      </c>
    </row>
    <row r="82" spans="1:6" x14ac:dyDescent="0.35">
      <c r="A82" t="s">
        <v>169</v>
      </c>
      <c r="B82" t="s">
        <v>92</v>
      </c>
      <c r="C82">
        <v>2</v>
      </c>
      <c r="D82">
        <v>8.99</v>
      </c>
      <c r="E82">
        <v>12</v>
      </c>
      <c r="F82">
        <v>9</v>
      </c>
    </row>
    <row r="83" spans="1:6" x14ac:dyDescent="0.35">
      <c r="A83" t="s">
        <v>201</v>
      </c>
      <c r="B83" t="s">
        <v>34</v>
      </c>
      <c r="C83">
        <v>2</v>
      </c>
      <c r="D83">
        <v>8.99</v>
      </c>
      <c r="E83">
        <v>12</v>
      </c>
      <c r="F83">
        <v>1</v>
      </c>
    </row>
    <row r="84" spans="1:6" x14ac:dyDescent="0.35">
      <c r="A84" t="s">
        <v>94</v>
      </c>
      <c r="B84" t="s">
        <v>19</v>
      </c>
      <c r="C84">
        <v>2</v>
      </c>
      <c r="D84">
        <v>8.99</v>
      </c>
      <c r="E84">
        <v>12</v>
      </c>
      <c r="F84">
        <v>1</v>
      </c>
    </row>
    <row r="85" spans="1:6" x14ac:dyDescent="0.35">
      <c r="A85" t="s">
        <v>103</v>
      </c>
      <c r="B85" t="s">
        <v>27</v>
      </c>
      <c r="C85">
        <v>2</v>
      </c>
      <c r="D85">
        <v>8.99</v>
      </c>
      <c r="E85">
        <v>12</v>
      </c>
      <c r="F85">
        <v>1</v>
      </c>
    </row>
    <row r="86" spans="1:6" x14ac:dyDescent="0.35">
      <c r="A86" t="s">
        <v>186</v>
      </c>
      <c r="B86" t="s">
        <v>14</v>
      </c>
      <c r="C86">
        <v>2</v>
      </c>
      <c r="D86">
        <v>8.99</v>
      </c>
      <c r="E86">
        <v>1</v>
      </c>
      <c r="F86">
        <v>1</v>
      </c>
    </row>
    <row r="87" spans="1:6" x14ac:dyDescent="0.35">
      <c r="A87" t="s">
        <v>107</v>
      </c>
      <c r="B87" t="s">
        <v>40</v>
      </c>
      <c r="C87">
        <v>2</v>
      </c>
      <c r="D87">
        <v>8.99</v>
      </c>
      <c r="E87">
        <v>1</v>
      </c>
      <c r="F87">
        <v>6</v>
      </c>
    </row>
    <row r="88" spans="1:6" x14ac:dyDescent="0.35">
      <c r="A88" t="s">
        <v>154</v>
      </c>
      <c r="B88" t="s">
        <v>27</v>
      </c>
      <c r="C88">
        <v>2</v>
      </c>
      <c r="D88">
        <v>8.99</v>
      </c>
      <c r="E88">
        <v>1</v>
      </c>
      <c r="F88">
        <v>6</v>
      </c>
    </row>
    <row r="89" spans="1:6" x14ac:dyDescent="0.35">
      <c r="A89" t="s">
        <v>130</v>
      </c>
      <c r="B89" t="s">
        <v>56</v>
      </c>
      <c r="C89">
        <v>2</v>
      </c>
      <c r="D89">
        <v>8.99</v>
      </c>
      <c r="E89">
        <v>1</v>
      </c>
      <c r="F89">
        <v>3</v>
      </c>
    </row>
    <row r="90" spans="1:6" x14ac:dyDescent="0.35">
      <c r="A90" t="s">
        <v>110</v>
      </c>
      <c r="B90" t="s">
        <v>54</v>
      </c>
      <c r="C90">
        <v>2</v>
      </c>
      <c r="D90">
        <v>8.99</v>
      </c>
      <c r="E90">
        <v>2</v>
      </c>
      <c r="F90">
        <v>5</v>
      </c>
    </row>
    <row r="91" spans="1:6" x14ac:dyDescent="0.35">
      <c r="A91" t="s">
        <v>213</v>
      </c>
      <c r="B91" t="s">
        <v>29</v>
      </c>
      <c r="C91">
        <v>2</v>
      </c>
      <c r="D91">
        <v>8.99</v>
      </c>
      <c r="E91">
        <v>2</v>
      </c>
      <c r="F91">
        <v>1</v>
      </c>
    </row>
    <row r="92" spans="1:6" x14ac:dyDescent="0.35">
      <c r="A92" t="s">
        <v>151</v>
      </c>
      <c r="B92" t="s">
        <v>30</v>
      </c>
      <c r="C92">
        <v>2</v>
      </c>
      <c r="D92">
        <v>8.99</v>
      </c>
      <c r="E92">
        <v>2</v>
      </c>
      <c r="F92">
        <v>8</v>
      </c>
    </row>
    <row r="93" spans="1:6" x14ac:dyDescent="0.35">
      <c r="A93" t="s">
        <v>223</v>
      </c>
      <c r="B93" t="s">
        <v>28</v>
      </c>
      <c r="C93">
        <v>2</v>
      </c>
      <c r="D93">
        <v>8.99</v>
      </c>
      <c r="E93">
        <v>2</v>
      </c>
      <c r="F93">
        <v>9</v>
      </c>
    </row>
    <row r="94" spans="1:6" x14ac:dyDescent="0.35">
      <c r="A94" t="s">
        <v>166</v>
      </c>
      <c r="B94" t="s">
        <v>44</v>
      </c>
      <c r="C94">
        <v>2</v>
      </c>
      <c r="D94">
        <v>8.99</v>
      </c>
      <c r="E94">
        <v>3</v>
      </c>
      <c r="F94">
        <v>1</v>
      </c>
    </row>
    <row r="95" spans="1:6" x14ac:dyDescent="0.35">
      <c r="A95" t="s">
        <v>113</v>
      </c>
      <c r="B95" t="s">
        <v>13</v>
      </c>
      <c r="C95">
        <v>2</v>
      </c>
      <c r="D95">
        <v>8.99</v>
      </c>
      <c r="E95">
        <v>3</v>
      </c>
      <c r="F95">
        <v>1</v>
      </c>
    </row>
    <row r="96" spans="1:6" x14ac:dyDescent="0.35">
      <c r="A96" t="s">
        <v>105</v>
      </c>
      <c r="B96" t="s">
        <v>32</v>
      </c>
      <c r="C96">
        <v>2</v>
      </c>
      <c r="D96">
        <v>8.99</v>
      </c>
      <c r="E96">
        <v>4</v>
      </c>
      <c r="F96">
        <v>39</v>
      </c>
    </row>
    <row r="97" spans="1:6" x14ac:dyDescent="0.35">
      <c r="A97" t="s">
        <v>81</v>
      </c>
      <c r="B97" t="s">
        <v>15</v>
      </c>
      <c r="C97">
        <v>2</v>
      </c>
      <c r="D97">
        <v>8.99</v>
      </c>
      <c r="E97">
        <v>4</v>
      </c>
      <c r="F97">
        <v>1</v>
      </c>
    </row>
    <row r="98" spans="1:6" x14ac:dyDescent="0.35">
      <c r="A98" t="s">
        <v>90</v>
      </c>
      <c r="B98" t="s">
        <v>18</v>
      </c>
      <c r="C98">
        <v>2</v>
      </c>
      <c r="D98">
        <v>8.99</v>
      </c>
      <c r="E98">
        <v>4</v>
      </c>
      <c r="F98">
        <v>4</v>
      </c>
    </row>
    <row r="99" spans="1:6" x14ac:dyDescent="0.35">
      <c r="A99" t="s">
        <v>221</v>
      </c>
      <c r="B99" t="s">
        <v>36</v>
      </c>
      <c r="C99">
        <v>2</v>
      </c>
      <c r="D99">
        <v>8.99</v>
      </c>
      <c r="E99">
        <v>4</v>
      </c>
      <c r="F99">
        <v>4</v>
      </c>
    </row>
    <row r="100" spans="1:6" x14ac:dyDescent="0.35">
      <c r="A100" t="s">
        <v>199</v>
      </c>
      <c r="B100" t="s">
        <v>38</v>
      </c>
      <c r="C100">
        <v>2</v>
      </c>
      <c r="D100">
        <v>8.99</v>
      </c>
      <c r="E100">
        <v>4</v>
      </c>
      <c r="F100">
        <v>8</v>
      </c>
    </row>
    <row r="101" spans="1:6" x14ac:dyDescent="0.35">
      <c r="A101" t="s">
        <v>221</v>
      </c>
      <c r="B101" t="s">
        <v>36</v>
      </c>
      <c r="C101">
        <v>2</v>
      </c>
      <c r="D101">
        <v>8.99</v>
      </c>
      <c r="E101">
        <v>5</v>
      </c>
      <c r="F101">
        <v>9</v>
      </c>
    </row>
    <row r="102" spans="1:6" x14ac:dyDescent="0.35">
      <c r="A102" t="s">
        <v>176</v>
      </c>
      <c r="B102" t="s">
        <v>20</v>
      </c>
      <c r="C102">
        <v>2</v>
      </c>
      <c r="D102">
        <v>8.99</v>
      </c>
      <c r="E102">
        <v>5</v>
      </c>
      <c r="F102">
        <v>5</v>
      </c>
    </row>
    <row r="103" spans="1:6" x14ac:dyDescent="0.35">
      <c r="A103" t="s">
        <v>116</v>
      </c>
      <c r="B103" t="s">
        <v>43</v>
      </c>
      <c r="C103">
        <v>2</v>
      </c>
      <c r="D103">
        <v>8.99</v>
      </c>
      <c r="E103">
        <v>5</v>
      </c>
      <c r="F103">
        <v>8</v>
      </c>
    </row>
    <row r="104" spans="1:6" x14ac:dyDescent="0.35">
      <c r="A104" t="s">
        <v>110</v>
      </c>
      <c r="B104" t="s">
        <v>54</v>
      </c>
      <c r="C104">
        <v>2</v>
      </c>
      <c r="D104">
        <v>8.99</v>
      </c>
      <c r="E104">
        <v>5</v>
      </c>
      <c r="F104">
        <v>53</v>
      </c>
    </row>
    <row r="105" spans="1:6" x14ac:dyDescent="0.35">
      <c r="A105" t="s">
        <v>95</v>
      </c>
      <c r="B105" t="s">
        <v>33</v>
      </c>
      <c r="C105">
        <v>2</v>
      </c>
      <c r="D105">
        <v>8.99</v>
      </c>
      <c r="E105">
        <v>5</v>
      </c>
      <c r="F105">
        <v>8</v>
      </c>
    </row>
    <row r="106" spans="1:6" x14ac:dyDescent="0.35">
      <c r="A106" t="s">
        <v>155</v>
      </c>
      <c r="B106" t="s">
        <v>27</v>
      </c>
      <c r="C106">
        <v>2</v>
      </c>
      <c r="D106">
        <v>8.99</v>
      </c>
      <c r="E106">
        <v>6</v>
      </c>
      <c r="F106">
        <v>1</v>
      </c>
    </row>
    <row r="107" spans="1:6" x14ac:dyDescent="0.35">
      <c r="A107" t="s">
        <v>172</v>
      </c>
      <c r="B107" t="s">
        <v>19</v>
      </c>
      <c r="C107">
        <v>2</v>
      </c>
      <c r="D107">
        <v>8.99</v>
      </c>
      <c r="E107">
        <v>6</v>
      </c>
      <c r="F107">
        <v>1</v>
      </c>
    </row>
    <row r="108" spans="1:6" x14ac:dyDescent="0.35">
      <c r="A108" t="s">
        <v>154</v>
      </c>
      <c r="B108" t="s">
        <v>27</v>
      </c>
      <c r="C108">
        <v>2</v>
      </c>
      <c r="D108">
        <v>8.99</v>
      </c>
      <c r="E108">
        <v>6</v>
      </c>
      <c r="F108">
        <v>3</v>
      </c>
    </row>
    <row r="109" spans="1:6" x14ac:dyDescent="0.35">
      <c r="A109" t="s">
        <v>98</v>
      </c>
      <c r="B109" t="s">
        <v>34</v>
      </c>
      <c r="C109">
        <v>2</v>
      </c>
      <c r="D109">
        <v>8.99</v>
      </c>
      <c r="E109">
        <v>6</v>
      </c>
      <c r="F109">
        <v>10</v>
      </c>
    </row>
    <row r="110" spans="1:6" x14ac:dyDescent="0.35">
      <c r="A110" t="s">
        <v>128</v>
      </c>
      <c r="B110" t="s">
        <v>51</v>
      </c>
      <c r="C110">
        <v>2</v>
      </c>
      <c r="D110">
        <v>8.99</v>
      </c>
      <c r="E110">
        <v>7</v>
      </c>
      <c r="F110">
        <v>11</v>
      </c>
    </row>
    <row r="111" spans="1:6" x14ac:dyDescent="0.35">
      <c r="A111" t="s">
        <v>208</v>
      </c>
      <c r="B111" t="s">
        <v>18</v>
      </c>
      <c r="C111">
        <v>2</v>
      </c>
      <c r="D111">
        <v>8.99</v>
      </c>
      <c r="E111">
        <v>7</v>
      </c>
      <c r="F111">
        <v>3</v>
      </c>
    </row>
    <row r="112" spans="1:6" x14ac:dyDescent="0.35">
      <c r="A112" t="s">
        <v>49</v>
      </c>
      <c r="B112" t="s">
        <v>33</v>
      </c>
      <c r="C112">
        <v>2</v>
      </c>
      <c r="D112">
        <v>8.99</v>
      </c>
      <c r="E112">
        <v>7</v>
      </c>
      <c r="F112">
        <v>1</v>
      </c>
    </row>
    <row r="113" spans="1:6" x14ac:dyDescent="0.35">
      <c r="A113" t="s">
        <v>189</v>
      </c>
      <c r="B113" t="s">
        <v>53</v>
      </c>
      <c r="C113">
        <v>2</v>
      </c>
      <c r="D113">
        <v>8.99</v>
      </c>
      <c r="E113">
        <v>8</v>
      </c>
      <c r="F113">
        <v>1</v>
      </c>
    </row>
    <row r="114" spans="1:6" x14ac:dyDescent="0.35">
      <c r="A114" t="s">
        <v>158</v>
      </c>
      <c r="B114" t="s">
        <v>30</v>
      </c>
      <c r="C114">
        <v>2</v>
      </c>
      <c r="D114">
        <v>8.99</v>
      </c>
      <c r="E114">
        <v>8</v>
      </c>
      <c r="F114">
        <v>7</v>
      </c>
    </row>
    <row r="115" spans="1:6" x14ac:dyDescent="0.35">
      <c r="A115" t="s">
        <v>148</v>
      </c>
      <c r="B115" t="s">
        <v>22</v>
      </c>
      <c r="C115">
        <v>2</v>
      </c>
      <c r="D115">
        <v>8.99</v>
      </c>
      <c r="E115">
        <v>8</v>
      </c>
      <c r="F115">
        <v>4</v>
      </c>
    </row>
    <row r="116" spans="1:6" x14ac:dyDescent="0.35">
      <c r="A116" t="s">
        <v>180</v>
      </c>
      <c r="B116" t="s">
        <v>15</v>
      </c>
      <c r="C116">
        <v>2</v>
      </c>
      <c r="D116">
        <v>8.99</v>
      </c>
      <c r="E116">
        <v>8</v>
      </c>
      <c r="F116">
        <v>1</v>
      </c>
    </row>
    <row r="117" spans="1:6" x14ac:dyDescent="0.35">
      <c r="A117" t="s">
        <v>212</v>
      </c>
      <c r="B117" t="s">
        <v>55</v>
      </c>
      <c r="C117">
        <v>2</v>
      </c>
      <c r="D117">
        <v>8.99</v>
      </c>
      <c r="E117">
        <v>8</v>
      </c>
      <c r="F117">
        <v>4</v>
      </c>
    </row>
    <row r="118" spans="1:6" x14ac:dyDescent="0.35">
      <c r="A118" t="s">
        <v>119</v>
      </c>
      <c r="B118" t="s">
        <v>18</v>
      </c>
      <c r="C118">
        <v>2</v>
      </c>
      <c r="D118">
        <v>8.99</v>
      </c>
      <c r="E118">
        <v>8</v>
      </c>
      <c r="F118">
        <v>3</v>
      </c>
    </row>
    <row r="119" spans="1:6" x14ac:dyDescent="0.35">
      <c r="A119" t="s">
        <v>209</v>
      </c>
      <c r="B119" t="s">
        <v>18</v>
      </c>
      <c r="C119">
        <v>2</v>
      </c>
      <c r="D119">
        <v>8.99</v>
      </c>
      <c r="E119">
        <v>9</v>
      </c>
      <c r="F119">
        <v>1</v>
      </c>
    </row>
    <row r="120" spans="1:6" x14ac:dyDescent="0.35">
      <c r="A120" t="s">
        <v>88</v>
      </c>
      <c r="B120" t="s">
        <v>89</v>
      </c>
      <c r="C120">
        <v>2</v>
      </c>
      <c r="D120">
        <v>8.99</v>
      </c>
      <c r="E120">
        <v>9</v>
      </c>
      <c r="F120">
        <v>7</v>
      </c>
    </row>
    <row r="121" spans="1:6" x14ac:dyDescent="0.35">
      <c r="A121" t="s">
        <v>74</v>
      </c>
      <c r="B121" t="s">
        <v>28</v>
      </c>
      <c r="C121">
        <v>2</v>
      </c>
      <c r="D121">
        <v>8.99</v>
      </c>
      <c r="E121">
        <v>9</v>
      </c>
      <c r="F121">
        <v>11</v>
      </c>
    </row>
    <row r="122" spans="1:6" x14ac:dyDescent="0.35">
      <c r="A122" t="s">
        <v>133</v>
      </c>
      <c r="B122" t="s">
        <v>31</v>
      </c>
      <c r="C122">
        <v>2</v>
      </c>
      <c r="D122">
        <v>8.99</v>
      </c>
      <c r="E122">
        <v>9</v>
      </c>
      <c r="F122">
        <v>10</v>
      </c>
    </row>
    <row r="123" spans="1:6" x14ac:dyDescent="0.35">
      <c r="A123" t="s">
        <v>82</v>
      </c>
      <c r="B123" t="s">
        <v>30</v>
      </c>
      <c r="C123">
        <v>2</v>
      </c>
      <c r="D123">
        <v>8.99</v>
      </c>
      <c r="E123">
        <v>9</v>
      </c>
      <c r="F123">
        <v>11</v>
      </c>
    </row>
    <row r="124" spans="1:6" x14ac:dyDescent="0.35">
      <c r="A124" t="s">
        <v>75</v>
      </c>
      <c r="B124" t="s">
        <v>27</v>
      </c>
      <c r="C124">
        <v>2</v>
      </c>
      <c r="D124">
        <v>8.99</v>
      </c>
      <c r="E124">
        <v>9</v>
      </c>
      <c r="F124">
        <v>1</v>
      </c>
    </row>
    <row r="125" spans="1:6" x14ac:dyDescent="0.35">
      <c r="A125" t="s">
        <v>86</v>
      </c>
      <c r="B125" t="s">
        <v>50</v>
      </c>
      <c r="C125">
        <v>2</v>
      </c>
      <c r="D125">
        <v>8.99</v>
      </c>
      <c r="E125">
        <v>9</v>
      </c>
      <c r="F125">
        <v>1</v>
      </c>
    </row>
    <row r="126" spans="1:6" x14ac:dyDescent="0.35">
      <c r="A126" t="s">
        <v>145</v>
      </c>
      <c r="B126" t="s">
        <v>35</v>
      </c>
      <c r="C126">
        <v>2</v>
      </c>
      <c r="D126">
        <v>8.99</v>
      </c>
      <c r="E126">
        <v>9</v>
      </c>
      <c r="F126">
        <v>9</v>
      </c>
    </row>
    <row r="127" spans="1:6" x14ac:dyDescent="0.35">
      <c r="A127" t="s">
        <v>137</v>
      </c>
      <c r="B127" t="s">
        <v>59</v>
      </c>
      <c r="C127">
        <v>2</v>
      </c>
      <c r="D127">
        <v>8.99</v>
      </c>
      <c r="E127">
        <v>10</v>
      </c>
      <c r="F127">
        <v>1</v>
      </c>
    </row>
    <row r="128" spans="1:6" x14ac:dyDescent="0.35">
      <c r="A128" t="s">
        <v>199</v>
      </c>
      <c r="B128" t="s">
        <v>38</v>
      </c>
      <c r="C128">
        <v>2</v>
      </c>
      <c r="D128">
        <v>8.99</v>
      </c>
      <c r="E128">
        <v>10</v>
      </c>
      <c r="F128">
        <v>12</v>
      </c>
    </row>
    <row r="129" spans="1:6" x14ac:dyDescent="0.35">
      <c r="A129" t="s">
        <v>138</v>
      </c>
      <c r="B129" t="s">
        <v>47</v>
      </c>
      <c r="C129">
        <v>2</v>
      </c>
      <c r="D129">
        <v>8.99</v>
      </c>
      <c r="E129">
        <v>10</v>
      </c>
      <c r="F129">
        <v>7</v>
      </c>
    </row>
    <row r="130" spans="1:6" x14ac:dyDescent="0.35">
      <c r="A130" t="s">
        <v>153</v>
      </c>
      <c r="B130" t="s">
        <v>44</v>
      </c>
      <c r="C130">
        <v>2</v>
      </c>
      <c r="D130">
        <v>8.99</v>
      </c>
      <c r="E130">
        <v>11</v>
      </c>
      <c r="F130">
        <v>10</v>
      </c>
    </row>
    <row r="131" spans="1:6" x14ac:dyDescent="0.35">
      <c r="A131" t="s">
        <v>70</v>
      </c>
      <c r="B131" t="s">
        <v>27</v>
      </c>
      <c r="C131">
        <v>2</v>
      </c>
      <c r="D131">
        <v>8.99</v>
      </c>
      <c r="E131">
        <v>11</v>
      </c>
      <c r="F131">
        <v>1</v>
      </c>
    </row>
    <row r="132" spans="1:6" x14ac:dyDescent="0.35">
      <c r="A132" t="s">
        <v>184</v>
      </c>
      <c r="B132" t="s">
        <v>50</v>
      </c>
      <c r="C132">
        <v>2</v>
      </c>
      <c r="D132">
        <v>8.99</v>
      </c>
      <c r="E132">
        <v>11</v>
      </c>
      <c r="F132">
        <v>11</v>
      </c>
    </row>
    <row r="133" spans="1:6" x14ac:dyDescent="0.35">
      <c r="A133" t="s">
        <v>91</v>
      </c>
      <c r="B133" t="s">
        <v>15</v>
      </c>
      <c r="C133">
        <v>2</v>
      </c>
      <c r="D133">
        <v>8.99</v>
      </c>
      <c r="E133">
        <v>11</v>
      </c>
      <c r="F133">
        <v>1</v>
      </c>
    </row>
    <row r="134" spans="1:6" x14ac:dyDescent="0.35">
      <c r="A134" t="s">
        <v>195</v>
      </c>
      <c r="B134" t="s">
        <v>30</v>
      </c>
      <c r="C134">
        <v>2</v>
      </c>
      <c r="D134">
        <v>8.99</v>
      </c>
      <c r="E134">
        <v>12</v>
      </c>
      <c r="F134">
        <v>1</v>
      </c>
    </row>
    <row r="135" spans="1:6" x14ac:dyDescent="0.35">
      <c r="A135" t="s">
        <v>97</v>
      </c>
      <c r="B135" t="s">
        <v>92</v>
      </c>
      <c r="C135">
        <v>2</v>
      </c>
      <c r="D135">
        <v>8.99</v>
      </c>
      <c r="E135">
        <v>12</v>
      </c>
      <c r="F135">
        <v>8</v>
      </c>
    </row>
    <row r="136" spans="1:6" x14ac:dyDescent="0.35">
      <c r="A136" t="s">
        <v>102</v>
      </c>
      <c r="B136" t="s">
        <v>29</v>
      </c>
      <c r="C136">
        <v>2</v>
      </c>
      <c r="D136">
        <v>8.99</v>
      </c>
      <c r="E136">
        <v>12</v>
      </c>
      <c r="F136">
        <v>1</v>
      </c>
    </row>
    <row r="137" spans="1:6" x14ac:dyDescent="0.35">
      <c r="A137" t="s">
        <v>167</v>
      </c>
      <c r="B137" t="s">
        <v>53</v>
      </c>
      <c r="C137">
        <v>2</v>
      </c>
      <c r="D137">
        <v>8.99</v>
      </c>
      <c r="E137">
        <v>1</v>
      </c>
      <c r="F137">
        <v>12</v>
      </c>
    </row>
    <row r="138" spans="1:6" x14ac:dyDescent="0.35">
      <c r="A138" t="s">
        <v>147</v>
      </c>
      <c r="B138" t="s">
        <v>51</v>
      </c>
      <c r="C138">
        <v>2</v>
      </c>
      <c r="D138">
        <v>8.99</v>
      </c>
      <c r="E138">
        <v>1</v>
      </c>
      <c r="F138">
        <v>79</v>
      </c>
    </row>
    <row r="139" spans="1:6" x14ac:dyDescent="0.35">
      <c r="A139" t="s">
        <v>218</v>
      </c>
      <c r="B139" t="s">
        <v>44</v>
      </c>
      <c r="C139">
        <v>2</v>
      </c>
      <c r="D139">
        <v>8.99</v>
      </c>
      <c r="E139">
        <v>1</v>
      </c>
      <c r="F139">
        <v>6</v>
      </c>
    </row>
    <row r="140" spans="1:6" x14ac:dyDescent="0.35">
      <c r="A140" t="s">
        <v>184</v>
      </c>
      <c r="B140" t="s">
        <v>50</v>
      </c>
      <c r="C140">
        <v>2</v>
      </c>
      <c r="D140">
        <v>8.99</v>
      </c>
      <c r="E140">
        <v>2</v>
      </c>
      <c r="F140">
        <v>7</v>
      </c>
    </row>
    <row r="141" spans="1:6" x14ac:dyDescent="0.35">
      <c r="A141" t="s">
        <v>123</v>
      </c>
      <c r="B141" t="s">
        <v>18</v>
      </c>
      <c r="C141">
        <v>2</v>
      </c>
      <c r="D141">
        <v>8.99</v>
      </c>
      <c r="E141">
        <v>2</v>
      </c>
      <c r="F141">
        <v>1</v>
      </c>
    </row>
    <row r="142" spans="1:6" x14ac:dyDescent="0.35">
      <c r="A142" t="s">
        <v>72</v>
      </c>
      <c r="B142" t="s">
        <v>51</v>
      </c>
      <c r="C142">
        <v>2</v>
      </c>
      <c r="D142">
        <v>8.99</v>
      </c>
      <c r="E142">
        <v>2</v>
      </c>
      <c r="F142">
        <v>40</v>
      </c>
    </row>
    <row r="143" spans="1:6" x14ac:dyDescent="0.35">
      <c r="A143" t="s">
        <v>193</v>
      </c>
      <c r="B143" t="s">
        <v>30</v>
      </c>
      <c r="C143">
        <v>2</v>
      </c>
      <c r="D143">
        <v>8.99</v>
      </c>
      <c r="E143">
        <v>2</v>
      </c>
      <c r="F143">
        <v>1</v>
      </c>
    </row>
    <row r="144" spans="1:6" x14ac:dyDescent="0.35">
      <c r="A144" t="s">
        <v>101</v>
      </c>
      <c r="B144" t="s">
        <v>13</v>
      </c>
      <c r="C144">
        <v>2</v>
      </c>
      <c r="D144">
        <v>8.99</v>
      </c>
      <c r="E144">
        <v>2</v>
      </c>
      <c r="F144">
        <v>10</v>
      </c>
    </row>
    <row r="145" spans="1:6" x14ac:dyDescent="0.35">
      <c r="A145" t="s">
        <v>121</v>
      </c>
      <c r="B145" t="s">
        <v>15</v>
      </c>
      <c r="C145">
        <v>2</v>
      </c>
      <c r="D145">
        <v>8.99</v>
      </c>
      <c r="E145">
        <v>3</v>
      </c>
      <c r="F145">
        <v>7</v>
      </c>
    </row>
    <row r="146" spans="1:6" x14ac:dyDescent="0.35">
      <c r="A146" t="s">
        <v>182</v>
      </c>
      <c r="B146" t="s">
        <v>38</v>
      </c>
      <c r="C146">
        <v>2</v>
      </c>
      <c r="D146">
        <v>8.99</v>
      </c>
      <c r="E146">
        <v>3</v>
      </c>
      <c r="F146">
        <v>1</v>
      </c>
    </row>
    <row r="147" spans="1:6" x14ac:dyDescent="0.35">
      <c r="A147" t="s">
        <v>67</v>
      </c>
      <c r="B147" t="s">
        <v>44</v>
      </c>
      <c r="C147">
        <v>2</v>
      </c>
      <c r="D147">
        <v>8.99</v>
      </c>
      <c r="E147">
        <v>3</v>
      </c>
      <c r="F147">
        <v>4</v>
      </c>
    </row>
    <row r="148" spans="1:6" x14ac:dyDescent="0.35">
      <c r="A148" t="s">
        <v>126</v>
      </c>
      <c r="B148" t="s">
        <v>33</v>
      </c>
      <c r="C148">
        <v>2</v>
      </c>
      <c r="D148">
        <v>8.99</v>
      </c>
      <c r="E148">
        <v>3</v>
      </c>
      <c r="F148">
        <v>7</v>
      </c>
    </row>
    <row r="149" spans="1:6" x14ac:dyDescent="0.35">
      <c r="A149" t="s">
        <v>85</v>
      </c>
      <c r="B149" t="s">
        <v>19</v>
      </c>
      <c r="C149">
        <v>2</v>
      </c>
      <c r="D149">
        <v>8.99</v>
      </c>
      <c r="E149">
        <v>3</v>
      </c>
      <c r="F149">
        <v>8</v>
      </c>
    </row>
    <row r="150" spans="1:6" x14ac:dyDescent="0.35">
      <c r="A150" t="s">
        <v>109</v>
      </c>
      <c r="B150" t="s">
        <v>36</v>
      </c>
      <c r="C150">
        <v>2</v>
      </c>
      <c r="D150">
        <v>8.99</v>
      </c>
      <c r="E150">
        <v>3</v>
      </c>
      <c r="F150">
        <v>1</v>
      </c>
    </row>
    <row r="151" spans="1:6" x14ac:dyDescent="0.35">
      <c r="A151" t="s">
        <v>117</v>
      </c>
      <c r="B151" t="s">
        <v>15</v>
      </c>
      <c r="C151">
        <v>2</v>
      </c>
      <c r="D151">
        <v>8.99</v>
      </c>
      <c r="E151">
        <v>3</v>
      </c>
      <c r="F151">
        <v>1</v>
      </c>
    </row>
    <row r="152" spans="1:6" x14ac:dyDescent="0.35">
      <c r="A152" t="s">
        <v>93</v>
      </c>
      <c r="B152" t="s">
        <v>18</v>
      </c>
      <c r="C152">
        <v>2</v>
      </c>
      <c r="D152">
        <v>8.99</v>
      </c>
      <c r="E152">
        <v>4</v>
      </c>
      <c r="F152">
        <v>1</v>
      </c>
    </row>
    <row r="153" spans="1:6" x14ac:dyDescent="0.35">
      <c r="A153" t="s">
        <v>73</v>
      </c>
      <c r="B153" t="s">
        <v>19</v>
      </c>
      <c r="C153">
        <v>2</v>
      </c>
      <c r="D153">
        <v>8.99</v>
      </c>
      <c r="E153">
        <v>4</v>
      </c>
      <c r="F153">
        <v>10</v>
      </c>
    </row>
    <row r="154" spans="1:6" x14ac:dyDescent="0.35">
      <c r="A154" t="s">
        <v>181</v>
      </c>
      <c r="B154" t="s">
        <v>45</v>
      </c>
      <c r="C154">
        <v>2</v>
      </c>
      <c r="D154">
        <v>8.99</v>
      </c>
      <c r="E154">
        <v>4</v>
      </c>
      <c r="F154">
        <v>1</v>
      </c>
    </row>
    <row r="155" spans="1:6" x14ac:dyDescent="0.35">
      <c r="A155" t="s">
        <v>140</v>
      </c>
      <c r="B155" t="s">
        <v>15</v>
      </c>
      <c r="C155">
        <v>2</v>
      </c>
      <c r="D155">
        <v>8.99</v>
      </c>
      <c r="E155">
        <v>4</v>
      </c>
      <c r="F155">
        <v>1</v>
      </c>
    </row>
    <row r="156" spans="1:6" x14ac:dyDescent="0.35">
      <c r="A156" t="s">
        <v>204</v>
      </c>
      <c r="B156" t="s">
        <v>31</v>
      </c>
      <c r="C156">
        <v>2</v>
      </c>
      <c r="D156">
        <v>8.99</v>
      </c>
      <c r="E156">
        <v>4</v>
      </c>
      <c r="F156">
        <v>9</v>
      </c>
    </row>
    <row r="157" spans="1:6" x14ac:dyDescent="0.35">
      <c r="A157" t="s">
        <v>129</v>
      </c>
      <c r="B157" t="s">
        <v>51</v>
      </c>
      <c r="C157">
        <v>2</v>
      </c>
      <c r="D157">
        <v>8.99</v>
      </c>
      <c r="E157">
        <v>4</v>
      </c>
      <c r="F157">
        <v>1</v>
      </c>
    </row>
    <row r="158" spans="1:6" x14ac:dyDescent="0.35">
      <c r="A158" t="s">
        <v>114</v>
      </c>
      <c r="B158" t="s">
        <v>60</v>
      </c>
      <c r="C158">
        <v>2</v>
      </c>
      <c r="D158">
        <v>8.99</v>
      </c>
      <c r="E158">
        <v>4</v>
      </c>
      <c r="F158">
        <v>9</v>
      </c>
    </row>
    <row r="159" spans="1:6" x14ac:dyDescent="0.35">
      <c r="A159" t="s">
        <v>66</v>
      </c>
      <c r="B159" t="s">
        <v>44</v>
      </c>
      <c r="C159">
        <v>2</v>
      </c>
      <c r="D159">
        <v>8.99</v>
      </c>
      <c r="E159">
        <v>5</v>
      </c>
      <c r="F159">
        <v>106</v>
      </c>
    </row>
    <row r="160" spans="1:6" x14ac:dyDescent="0.35">
      <c r="A160" t="s">
        <v>162</v>
      </c>
      <c r="B160" t="s">
        <v>27</v>
      </c>
      <c r="C160">
        <v>2</v>
      </c>
      <c r="D160">
        <v>8.99</v>
      </c>
      <c r="E160">
        <v>5</v>
      </c>
      <c r="F160">
        <v>5</v>
      </c>
    </row>
    <row r="161" spans="1:6" x14ac:dyDescent="0.35">
      <c r="A161" t="s">
        <v>174</v>
      </c>
      <c r="B161" t="s">
        <v>19</v>
      </c>
      <c r="C161">
        <v>2</v>
      </c>
      <c r="D161">
        <v>8.99</v>
      </c>
      <c r="E161">
        <v>5</v>
      </c>
      <c r="F161">
        <v>11</v>
      </c>
    </row>
    <row r="162" spans="1:6" x14ac:dyDescent="0.35">
      <c r="A162" t="s">
        <v>163</v>
      </c>
      <c r="B162" t="s">
        <v>33</v>
      </c>
      <c r="C162">
        <v>2</v>
      </c>
      <c r="D162">
        <v>8.99</v>
      </c>
      <c r="E162">
        <v>5</v>
      </c>
      <c r="F162">
        <v>1</v>
      </c>
    </row>
    <row r="163" spans="1:6" x14ac:dyDescent="0.35">
      <c r="A163" t="s">
        <v>202</v>
      </c>
      <c r="B163" t="s">
        <v>22</v>
      </c>
      <c r="C163">
        <v>2</v>
      </c>
      <c r="D163">
        <v>8.99</v>
      </c>
      <c r="E163">
        <v>6</v>
      </c>
      <c r="F163">
        <v>1</v>
      </c>
    </row>
    <row r="164" spans="1:6" x14ac:dyDescent="0.35">
      <c r="A164" t="s">
        <v>23</v>
      </c>
      <c r="B164" t="s">
        <v>24</v>
      </c>
      <c r="C164">
        <v>2</v>
      </c>
      <c r="D164">
        <v>8.99</v>
      </c>
      <c r="E164">
        <v>6</v>
      </c>
      <c r="F164">
        <v>11</v>
      </c>
    </row>
    <row r="165" spans="1:6" x14ac:dyDescent="0.35">
      <c r="A165" t="s">
        <v>63</v>
      </c>
      <c r="B165" t="s">
        <v>13</v>
      </c>
      <c r="C165">
        <v>2</v>
      </c>
      <c r="D165">
        <v>8.99</v>
      </c>
      <c r="E165">
        <v>6</v>
      </c>
      <c r="F165">
        <v>9</v>
      </c>
    </row>
    <row r="166" spans="1:6" x14ac:dyDescent="0.35">
      <c r="A166" t="s">
        <v>185</v>
      </c>
      <c r="B166" t="s">
        <v>58</v>
      </c>
      <c r="C166">
        <v>2</v>
      </c>
      <c r="D166">
        <v>8.99</v>
      </c>
      <c r="E166">
        <v>6</v>
      </c>
      <c r="F166">
        <v>90</v>
      </c>
    </row>
    <row r="167" spans="1:6" x14ac:dyDescent="0.35">
      <c r="A167" t="s">
        <v>83</v>
      </c>
      <c r="B167" t="s">
        <v>22</v>
      </c>
      <c r="C167">
        <v>2</v>
      </c>
      <c r="D167">
        <v>8.99</v>
      </c>
      <c r="E167">
        <v>6</v>
      </c>
      <c r="F167">
        <v>13</v>
      </c>
    </row>
    <row r="168" spans="1:6" x14ac:dyDescent="0.35">
      <c r="A168" t="s">
        <v>205</v>
      </c>
      <c r="B168" t="s">
        <v>54</v>
      </c>
      <c r="C168">
        <v>2</v>
      </c>
      <c r="D168">
        <v>8.99</v>
      </c>
      <c r="E168">
        <v>6</v>
      </c>
      <c r="F168">
        <v>9</v>
      </c>
    </row>
    <row r="169" spans="1:6" x14ac:dyDescent="0.35">
      <c r="A169" t="s">
        <v>108</v>
      </c>
      <c r="B169" t="s">
        <v>47</v>
      </c>
      <c r="C169">
        <v>2</v>
      </c>
      <c r="D169">
        <v>8.99</v>
      </c>
      <c r="E169">
        <v>6</v>
      </c>
      <c r="F169">
        <v>10</v>
      </c>
    </row>
    <row r="170" spans="1:6" x14ac:dyDescent="0.35">
      <c r="A170" t="s">
        <v>198</v>
      </c>
      <c r="B170" t="s">
        <v>28</v>
      </c>
      <c r="C170">
        <v>2</v>
      </c>
      <c r="D170">
        <v>8.99</v>
      </c>
      <c r="E170">
        <v>6</v>
      </c>
      <c r="F170">
        <v>7</v>
      </c>
    </row>
    <row r="171" spans="1:6" x14ac:dyDescent="0.35">
      <c r="A171" t="s">
        <v>177</v>
      </c>
      <c r="B171" t="s">
        <v>29</v>
      </c>
      <c r="C171">
        <v>2</v>
      </c>
      <c r="D171">
        <v>8.99</v>
      </c>
      <c r="E171">
        <v>7</v>
      </c>
      <c r="F171">
        <v>19</v>
      </c>
    </row>
    <row r="172" spans="1:6" x14ac:dyDescent="0.35">
      <c r="A172" t="s">
        <v>78</v>
      </c>
      <c r="B172" t="s">
        <v>21</v>
      </c>
      <c r="C172">
        <v>2</v>
      </c>
      <c r="D172">
        <v>8.99</v>
      </c>
      <c r="E172">
        <v>7</v>
      </c>
      <c r="F172">
        <v>29</v>
      </c>
    </row>
    <row r="173" spans="1:6" x14ac:dyDescent="0.35">
      <c r="A173" t="s">
        <v>125</v>
      </c>
      <c r="B173" t="s">
        <v>15</v>
      </c>
      <c r="C173">
        <v>2</v>
      </c>
      <c r="D173">
        <v>8.99</v>
      </c>
      <c r="E173">
        <v>8</v>
      </c>
      <c r="F173">
        <v>1</v>
      </c>
    </row>
    <row r="174" spans="1:6" x14ac:dyDescent="0.35">
      <c r="A174" t="s">
        <v>188</v>
      </c>
      <c r="B174" t="s">
        <v>15</v>
      </c>
      <c r="C174">
        <v>2</v>
      </c>
      <c r="D174">
        <v>8.99</v>
      </c>
      <c r="E174">
        <v>8</v>
      </c>
      <c r="F174">
        <v>1</v>
      </c>
    </row>
    <row r="175" spans="1:6" x14ac:dyDescent="0.35">
      <c r="A175" t="s">
        <v>159</v>
      </c>
      <c r="B175" t="s">
        <v>38</v>
      </c>
      <c r="C175">
        <v>2</v>
      </c>
      <c r="D175">
        <v>8.99</v>
      </c>
      <c r="E175">
        <v>8</v>
      </c>
      <c r="F175">
        <v>10</v>
      </c>
    </row>
    <row r="176" spans="1:6" x14ac:dyDescent="0.35">
      <c r="A176" t="s">
        <v>136</v>
      </c>
      <c r="B176" t="s">
        <v>27</v>
      </c>
      <c r="C176">
        <v>2</v>
      </c>
      <c r="D176">
        <v>8.99</v>
      </c>
      <c r="E176">
        <v>8</v>
      </c>
      <c r="F176">
        <v>1</v>
      </c>
    </row>
    <row r="177" spans="1:6" x14ac:dyDescent="0.35">
      <c r="A177" t="s">
        <v>198</v>
      </c>
      <c r="B177" t="s">
        <v>28</v>
      </c>
      <c r="C177">
        <v>2</v>
      </c>
      <c r="D177">
        <v>8.99</v>
      </c>
      <c r="E177">
        <v>8</v>
      </c>
      <c r="F177">
        <v>5</v>
      </c>
    </row>
    <row r="178" spans="1:6" x14ac:dyDescent="0.35">
      <c r="A178" t="s">
        <v>214</v>
      </c>
      <c r="B178" t="s">
        <v>30</v>
      </c>
      <c r="C178">
        <v>2</v>
      </c>
      <c r="D178">
        <v>8.99</v>
      </c>
      <c r="E178">
        <v>8</v>
      </c>
      <c r="F178">
        <v>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F7ED-06D0-4C40-A7B2-143F50BDA0AD}">
  <dimension ref="A1:M20"/>
  <sheetViews>
    <sheetView topLeftCell="A10" workbookViewId="0">
      <selection activeCell="F18" sqref="F18"/>
    </sheetView>
  </sheetViews>
  <sheetFormatPr defaultRowHeight="15.5" x14ac:dyDescent="0.35"/>
  <cols>
    <col min="1" max="1" width="17.1640625" bestFit="1" customWidth="1"/>
    <col min="2" max="2" width="10.83203125" bestFit="1" customWidth="1"/>
    <col min="3" max="3" width="13.4140625" bestFit="1" customWidth="1"/>
    <col min="6" max="6" width="12.33203125" bestFit="1" customWidth="1"/>
    <col min="7" max="7" width="10.25" bestFit="1" customWidth="1"/>
    <col min="8" max="9" width="11.75" bestFit="1" customWidth="1"/>
    <col min="10" max="10" width="16.1640625" bestFit="1" customWidth="1"/>
    <col min="11" max="11" width="9.6640625" bestFit="1" customWidth="1"/>
    <col min="12" max="12" width="16.1640625" bestFit="1" customWidth="1"/>
  </cols>
  <sheetData>
    <row r="1" spans="1:13" x14ac:dyDescent="0.35">
      <c r="A1" s="5" t="s">
        <v>273</v>
      </c>
      <c r="J1" s="5" t="s">
        <v>274</v>
      </c>
    </row>
    <row r="2" spans="1:13" ht="16" thickBot="1" x14ac:dyDescent="0.4">
      <c r="J2" t="s">
        <v>275</v>
      </c>
      <c r="K2" t="s">
        <v>276</v>
      </c>
      <c r="L2" t="s">
        <v>277</v>
      </c>
      <c r="M2" t="s">
        <v>278</v>
      </c>
    </row>
    <row r="3" spans="1:13" x14ac:dyDescent="0.35">
      <c r="A3" s="22" t="s">
        <v>250</v>
      </c>
      <c r="B3" s="22"/>
      <c r="J3" t="s">
        <v>260</v>
      </c>
      <c r="K3" s="2">
        <v>67.784645805369294</v>
      </c>
      <c r="L3">
        <v>1</v>
      </c>
      <c r="M3" s="25">
        <f>L3*K3</f>
        <v>67.784645805369294</v>
      </c>
    </row>
    <row r="4" spans="1:13" x14ac:dyDescent="0.35">
      <c r="A4" t="s">
        <v>251</v>
      </c>
      <c r="B4" s="3">
        <v>0.38552089876727919</v>
      </c>
      <c r="J4" t="s">
        <v>5</v>
      </c>
      <c r="K4" s="2">
        <v>-14.17496668576644</v>
      </c>
      <c r="L4">
        <v>1</v>
      </c>
      <c r="M4" s="25">
        <f t="shared" ref="M4:M6" si="0">L4*K4</f>
        <v>-14.17496668576644</v>
      </c>
    </row>
    <row r="5" spans="1:13" x14ac:dyDescent="0.35">
      <c r="A5" t="s">
        <v>252</v>
      </c>
      <c r="B5" s="3">
        <v>0.14862636338633073</v>
      </c>
      <c r="J5" t="s">
        <v>8</v>
      </c>
      <c r="K5" s="2">
        <v>-3.3895058972479744</v>
      </c>
      <c r="L5">
        <v>7.99</v>
      </c>
      <c r="M5" s="25">
        <f t="shared" si="0"/>
        <v>-27.082152119011315</v>
      </c>
    </row>
    <row r="6" spans="1:13" ht="16" thickBot="1" x14ac:dyDescent="0.4">
      <c r="A6" t="s">
        <v>253</v>
      </c>
      <c r="B6" s="3">
        <v>0.13377682321283649</v>
      </c>
      <c r="J6" s="20" t="s">
        <v>229</v>
      </c>
      <c r="K6" s="23">
        <v>0.36580887480404156</v>
      </c>
      <c r="L6">
        <v>6</v>
      </c>
      <c r="M6" s="25">
        <f t="shared" si="0"/>
        <v>2.1948532488242494</v>
      </c>
    </row>
    <row r="7" spans="1:13" ht="16" thickBot="1" x14ac:dyDescent="0.4">
      <c r="A7" t="s">
        <v>254</v>
      </c>
      <c r="B7" s="3">
        <v>22.136993861834366</v>
      </c>
      <c r="L7" s="26" t="s">
        <v>274</v>
      </c>
      <c r="M7" s="27">
        <f>SUM(M3:M6)</f>
        <v>28.722380249415785</v>
      </c>
    </row>
    <row r="8" spans="1:13" ht="16" thickBot="1" x14ac:dyDescent="0.4">
      <c r="A8" s="20" t="s">
        <v>255</v>
      </c>
      <c r="B8" s="20">
        <v>176</v>
      </c>
    </row>
    <row r="10" spans="1:13" ht="16" thickBot="1" x14ac:dyDescent="0.4">
      <c r="A10" t="s">
        <v>256</v>
      </c>
    </row>
    <row r="11" spans="1:13" x14ac:dyDescent="0.35">
      <c r="A11" s="21"/>
      <c r="B11" s="21" t="s">
        <v>261</v>
      </c>
      <c r="C11" s="21" t="s">
        <v>262</v>
      </c>
      <c r="D11" s="21" t="s">
        <v>263</v>
      </c>
      <c r="E11" s="21" t="s">
        <v>264</v>
      </c>
      <c r="F11" s="21" t="s">
        <v>265</v>
      </c>
    </row>
    <row r="12" spans="1:13" x14ac:dyDescent="0.35">
      <c r="A12" t="s">
        <v>257</v>
      </c>
      <c r="B12">
        <v>3</v>
      </c>
      <c r="C12" s="3">
        <v>14714.360429455846</v>
      </c>
      <c r="D12" s="3">
        <v>4904.7868098186154</v>
      </c>
      <c r="E12" s="3">
        <v>10.008819239508989</v>
      </c>
      <c r="F12" s="3">
        <v>4.0891202645421385E-6</v>
      </c>
    </row>
    <row r="13" spans="1:13" x14ac:dyDescent="0.35">
      <c r="A13" t="s">
        <v>258</v>
      </c>
      <c r="B13">
        <v>172</v>
      </c>
      <c r="C13" s="3">
        <v>84287.997525089493</v>
      </c>
      <c r="D13" s="3">
        <v>490.04649723889241</v>
      </c>
      <c r="E13" s="3"/>
      <c r="F13" s="3"/>
    </row>
    <row r="14" spans="1:13" ht="16" thickBot="1" x14ac:dyDescent="0.4">
      <c r="A14" s="20" t="s">
        <v>259</v>
      </c>
      <c r="B14" s="20">
        <v>175</v>
      </c>
      <c r="C14" s="24">
        <v>99002.357954545339</v>
      </c>
      <c r="D14" s="24"/>
      <c r="E14" s="24"/>
      <c r="F14" s="24"/>
    </row>
    <row r="15" spans="1:13" ht="16" thickBot="1" x14ac:dyDescent="0.4"/>
    <row r="16" spans="1:13" x14ac:dyDescent="0.35">
      <c r="A16" s="21"/>
      <c r="B16" s="21" t="s">
        <v>266</v>
      </c>
      <c r="C16" s="21" t="s">
        <v>254</v>
      </c>
      <c r="D16" s="21" t="s">
        <v>267</v>
      </c>
      <c r="E16" s="21" t="s">
        <v>268</v>
      </c>
      <c r="F16" s="21" t="s">
        <v>269</v>
      </c>
      <c r="G16" s="21" t="s">
        <v>270</v>
      </c>
      <c r="H16" s="21" t="s">
        <v>271</v>
      </c>
      <c r="I16" s="21" t="s">
        <v>272</v>
      </c>
    </row>
    <row r="17" spans="1:9" x14ac:dyDescent="0.35">
      <c r="A17" t="s">
        <v>260</v>
      </c>
      <c r="B17" s="2">
        <v>67.784645805369294</v>
      </c>
      <c r="C17" s="2">
        <v>12.027155976602083</v>
      </c>
      <c r="D17" s="2">
        <v>5.6359663030261817</v>
      </c>
      <c r="E17" s="2">
        <v>6.9983686470023875E-8</v>
      </c>
      <c r="F17" s="2">
        <v>44.044817888104419</v>
      </c>
      <c r="G17" s="2">
        <v>91.52447372263417</v>
      </c>
      <c r="H17" s="2">
        <v>47.894604919378338</v>
      </c>
      <c r="I17" s="2">
        <v>87.67468669136025</v>
      </c>
    </row>
    <row r="18" spans="1:9" x14ac:dyDescent="0.35">
      <c r="A18" t="s">
        <v>5</v>
      </c>
      <c r="B18" s="2">
        <v>-14.17496668576644</v>
      </c>
      <c r="C18" s="2">
        <v>3.8403394068733174</v>
      </c>
      <c r="D18" s="2">
        <v>-3.6910713309340668</v>
      </c>
      <c r="E18" s="2">
        <v>2.995001925340027E-4</v>
      </c>
      <c r="F18" s="2">
        <v>-21.755228955618598</v>
      </c>
      <c r="G18" s="2">
        <v>-6.5947044159142845</v>
      </c>
      <c r="H18" s="2">
        <v>-20.525970029149764</v>
      </c>
      <c r="I18" s="2">
        <v>-7.8239633423831174</v>
      </c>
    </row>
    <row r="19" spans="1:9" x14ac:dyDescent="0.35">
      <c r="A19" t="s">
        <v>8</v>
      </c>
      <c r="B19" s="2">
        <v>-3.3895058972479744</v>
      </c>
      <c r="C19" s="2">
        <v>0.68057939120115496</v>
      </c>
      <c r="D19" s="2">
        <v>-4.9803240313607402</v>
      </c>
      <c r="E19" s="2">
        <v>1.5347494102946262E-6</v>
      </c>
      <c r="F19" s="2">
        <v>-4.7328690050836268</v>
      </c>
      <c r="G19" s="2">
        <v>-2.0461427894123219</v>
      </c>
      <c r="H19" s="2">
        <v>-4.5150215173570452</v>
      </c>
      <c r="I19" s="2">
        <v>-2.263990277138904</v>
      </c>
    </row>
    <row r="20" spans="1:9" ht="16" thickBot="1" x14ac:dyDescent="0.4">
      <c r="A20" s="20" t="s">
        <v>229</v>
      </c>
      <c r="B20" s="23">
        <v>0.36580887480404156</v>
      </c>
      <c r="C20" s="23">
        <v>0.50390113025644301</v>
      </c>
      <c r="D20" s="23">
        <v>0.72595366995481003</v>
      </c>
      <c r="E20" s="23">
        <v>0.46885383865427865</v>
      </c>
      <c r="F20" s="23">
        <v>-0.62881746436337405</v>
      </c>
      <c r="G20" s="23">
        <v>1.3604352139714573</v>
      </c>
      <c r="H20" s="23">
        <v>-0.46752313675346546</v>
      </c>
      <c r="I20" s="23">
        <v>1.1991408863615485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Sales</vt:lpstr>
      <vt:lpstr>Seasonality</vt:lpstr>
      <vt:lpstr>Moving Average</vt:lpstr>
      <vt:lpstr>Elasticity</vt:lpstr>
      <vt:lpstr>New Products</vt:lpstr>
      <vt:lpstr>Regressions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Mayukh Chakraborty</cp:lastModifiedBy>
  <dcterms:created xsi:type="dcterms:W3CDTF">2019-09-19T21:05:26Z</dcterms:created>
  <dcterms:modified xsi:type="dcterms:W3CDTF">2025-03-15T07:23:57Z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2019-09-19T21:05:28Z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80527f3a-fc49-4ba2-891c-00001711fa31</vt:lpwstr>
  </property>
  <property fmtid="{D5CDD505-2E9C-101B-9397-08002B2CF9AE}" pid="8" name="MSIP_Label_f42aa342-8706-4288-bd11-ebb85995028c_ContentBits">
    <vt:lpwstr>0</vt:lpwstr>
  </property>
</Properties>
</file>