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esh\python practice\"/>
    </mc:Choice>
  </mc:AlternateContent>
  <xr:revisionPtr revIDLastSave="0" documentId="13_ncr:40009_{695C0416-30F8-4E3A-8ADB-3A133F29F386}" xr6:coauthVersionLast="36" xr6:coauthVersionMax="36" xr10:uidLastSave="{00000000-0000-0000-0000-000000000000}"/>
  <bookViews>
    <workbookView xWindow="0" yWindow="0" windowWidth="8667" windowHeight="4497" activeTab="3"/>
  </bookViews>
  <sheets>
    <sheet name="Sheet1" sheetId="2" r:id="rId1"/>
    <sheet name="P AND TRP" sheetId="4" r:id="rId2"/>
    <sheet name="R AND TRP" sheetId="5" r:id="rId3"/>
    <sheet name="Sheet6" sheetId="7" r:id="rId4"/>
    <sheet name="P AND TRP FINAL" sheetId="6" r:id="rId5"/>
    <sheet name="TRP_raw_data" sheetId="1" r:id="rId6"/>
  </sheets>
  <definedNames>
    <definedName name="X">TRP_raw_data!$B$1:$B$39</definedName>
    <definedName name="y">TRP_raw_data!$D$1:$D$39</definedName>
  </definedNames>
  <calcPr calcId="0"/>
</workbook>
</file>

<file path=xl/calcChain.xml><?xml version="1.0" encoding="utf-8"?>
<calcChain xmlns="http://schemas.openxmlformats.org/spreadsheetml/2006/main">
  <c r="G15" i="1" l="1"/>
  <c r="K14" i="1"/>
  <c r="K12" i="1"/>
  <c r="G14" i="1" s="1"/>
  <c r="J12" i="1"/>
  <c r="H12" i="1"/>
  <c r="H3" i="1"/>
  <c r="I3" i="1"/>
  <c r="K5" i="1" s="1"/>
  <c r="J3" i="1"/>
  <c r="G3" i="1"/>
  <c r="K3" i="1" l="1"/>
  <c r="G6" i="1" s="1"/>
  <c r="G7" i="1" s="1"/>
</calcChain>
</file>

<file path=xl/sharedStrings.xml><?xml version="1.0" encoding="utf-8"?>
<sst xmlns="http://schemas.openxmlformats.org/spreadsheetml/2006/main" count="139" uniqueCount="49">
  <si>
    <t xml:space="preserve"> Serial </t>
  </si>
  <si>
    <t xml:space="preserve"> TRP </t>
  </si>
  <si>
    <t xml:space="preserve"> P </t>
  </si>
  <si>
    <t xml:space="preserve"> R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</si>
  <si>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</si>
  <si>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</si>
  <si>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</si>
  <si>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</si>
  <si>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</si>
  <si>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</si>
  <si>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</si>
  <si>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</si>
  <si>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</si>
  <si>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</si>
  <si>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</si>
  <si>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</si>
  <si>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</si>
  <si>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</si>
  <si>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</si>
  <si>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</si>
  <si>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</si>
  <si>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</si>
  <si>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</si>
  <si>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</si>
  <si>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</si>
  <si>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</si>
  <si>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</si>
  <si>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</si>
  <si>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The TRP (ratings), money spent on promotion (P), and the advertisement revenue (R) generated over one-month period for 38 OTT series programs is provided by Netflix. </t>
  </si>
  <si>
    <t>Develop a multiple linear regression model to understand the relationship between the advertisement revenue (R) generated as response variable and promotions (P) and TRP as predictors.</t>
  </si>
  <si>
    <t>ryx1</t>
  </si>
  <si>
    <t>ryx2</t>
  </si>
  <si>
    <t>rx1x2</t>
  </si>
  <si>
    <t>prod</t>
  </si>
  <si>
    <t>numer</t>
  </si>
  <si>
    <t>den</t>
  </si>
  <si>
    <t>sryx1,x2</t>
  </si>
  <si>
    <t>beta1</t>
  </si>
  <si>
    <t>sryx2,x1</t>
  </si>
  <si>
    <t>beta2</t>
  </si>
  <si>
    <t>SLR BETWEEN PROMOTION AND TRP(INDEPENDENT)</t>
  </si>
  <si>
    <t>RESIDUAL OUTPUT</t>
  </si>
  <si>
    <t>Observation</t>
  </si>
  <si>
    <t xml:space="preserve">Predicted  P </t>
  </si>
  <si>
    <t>Residuals</t>
  </si>
  <si>
    <t>R AND TRP</t>
  </si>
  <si>
    <t>P AND TRP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</si>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</sst>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4" workbookViewId="0">
      <selection activeCell="D24" sqref="D24"/>
    </sheetView>
  </sheetViews>
  <sheetFormatPr defaultRowHeight="14.3" x14ac:dyDescent="0.25"/>
  <cols>
    <col min="1" max="1" width="16.125" customWidth="1"/>
    <col min="2" max="2" width="14.875" customWidth="1"/>
    <col min="3" max="3" width="17" customWidth="1"/>
    <col min="4" max="4" width="15.625" customWidth="1"/>
    <col min="5" max="5" width="16.125" customWidth="1"/>
    <col min="6" max="6" width="16.875" customWidth="1"/>
    <col min="7" max="7" width="13.125" customWidth="1"/>
    <col min="8" max="8" width="15.375" customWidth="1"/>
    <col min="9" max="9" width="14" customWidth="1"/>
  </cols>
  <sheetData>
    <row r="1" spans="1:9" x14ac:dyDescent="0.25">
      <c r="A1" t="s">
        <v>4</v>
      </c>
    </row>
    <row r="2" spans="1:9" ht="14.9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0.91210203951277025</v>
      </c>
    </row>
    <row r="5" spans="1:9" x14ac:dyDescent="0.25">
      <c r="A5" s="2" t="s">
        <v>7</v>
      </c>
      <c r="B5" s="2">
        <v>0.83193013048335507</v>
      </c>
    </row>
    <row r="6" spans="1:9" x14ac:dyDescent="0.25">
      <c r="A6" s="2" t="s">
        <v>8</v>
      </c>
      <c r="B6" s="2">
        <v>0.82232613793954679</v>
      </c>
    </row>
    <row r="7" spans="1:9" x14ac:dyDescent="0.25">
      <c r="A7" s="2" t="s">
        <v>9</v>
      </c>
      <c r="B7" s="2">
        <v>57548.382107130266</v>
      </c>
    </row>
    <row r="8" spans="1:9" ht="14.95" thickBot="1" x14ac:dyDescent="0.3">
      <c r="A8" s="3" t="s">
        <v>10</v>
      </c>
      <c r="B8" s="3">
        <v>38</v>
      </c>
    </row>
    <row r="10" spans="1:9" ht="14.9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2</v>
      </c>
      <c r="C12" s="2">
        <v>573761326866.65271</v>
      </c>
      <c r="D12" s="2">
        <v>286880663433.32635</v>
      </c>
      <c r="E12" s="2">
        <v>86.623362803389725</v>
      </c>
      <c r="F12" s="2">
        <v>2.793010708254265E-14</v>
      </c>
    </row>
    <row r="13" spans="1:9" x14ac:dyDescent="0.25">
      <c r="A13" s="2" t="s">
        <v>13</v>
      </c>
      <c r="B13" s="2">
        <v>35</v>
      </c>
      <c r="C13" s="2">
        <v>115913569910.18948</v>
      </c>
      <c r="D13" s="2">
        <v>3311816283.1482711</v>
      </c>
      <c r="E13" s="2"/>
      <c r="F13" s="2"/>
    </row>
    <row r="14" spans="1:9" ht="14.95" thickBot="1" x14ac:dyDescent="0.3">
      <c r="A14" s="3" t="s">
        <v>14</v>
      </c>
      <c r="B14" s="3">
        <v>37</v>
      </c>
      <c r="C14" s="3">
        <v>689674896776.84216</v>
      </c>
      <c r="D14" s="3"/>
      <c r="E14" s="3"/>
      <c r="F14" s="3"/>
    </row>
    <row r="15" spans="1:9" ht="14.9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41008.840348449186</v>
      </c>
      <c r="C17" s="2">
        <v>90958.919627966534</v>
      </c>
      <c r="D17" s="2">
        <v>0.45085012570708316</v>
      </c>
      <c r="E17" s="2">
        <v>0.6548784211505374</v>
      </c>
      <c r="F17" s="2">
        <v>-143647.58353337148</v>
      </c>
      <c r="G17" s="2">
        <v>225665.26423026985</v>
      </c>
      <c r="H17" s="2">
        <v>-143647.58353337148</v>
      </c>
      <c r="I17" s="2">
        <v>225665.26423026985</v>
      </c>
    </row>
    <row r="18" spans="1:9" x14ac:dyDescent="0.25">
      <c r="A18" s="2" t="s">
        <v>1</v>
      </c>
      <c r="B18" s="2">
        <v>5931.8501200664232</v>
      </c>
      <c r="C18" s="2">
        <v>576.62190755252232</v>
      </c>
      <c r="D18" s="2">
        <v>10.287243759509975</v>
      </c>
      <c r="E18" s="2">
        <v>4.019866104548573E-12</v>
      </c>
      <c r="F18" s="2">
        <v>4761.2454139412112</v>
      </c>
      <c r="G18" s="2">
        <v>7102.4548261916352</v>
      </c>
      <c r="H18" s="2">
        <v>4761.2454139412112</v>
      </c>
      <c r="I18" s="2">
        <v>7102.4548261916352</v>
      </c>
    </row>
    <row r="19" spans="1:9" ht="14.95" thickBot="1" x14ac:dyDescent="0.3">
      <c r="A19" s="3" t="s">
        <v>2</v>
      </c>
      <c r="B19" s="3">
        <v>3.1361404250741471</v>
      </c>
      <c r="C19" s="3">
        <v>0.30318558224021103</v>
      </c>
      <c r="D19" s="3">
        <v>10.343962934851609</v>
      </c>
      <c r="E19" s="3">
        <v>3.4735206663907308E-12</v>
      </c>
      <c r="F19" s="3">
        <v>2.520640970837098</v>
      </c>
      <c r="G19" s="3">
        <v>3.7516398793111962</v>
      </c>
      <c r="H19" s="3">
        <v>2.520640970837098</v>
      </c>
      <c r="I19" s="3">
        <v>3.7516398793111962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6" sqref="D6"/>
    </sheetView>
  </sheetViews>
  <sheetFormatPr defaultRowHeight="14.3" x14ac:dyDescent="0.25"/>
  <sheetData>
    <row r="1" spans="1:9" x14ac:dyDescent="0.25">
      <c r="A1" s="6" t="s">
        <v>40</v>
      </c>
      <c r="B1" s="6"/>
      <c r="C1" s="6"/>
      <c r="D1" s="6"/>
      <c r="E1" s="6"/>
    </row>
    <row r="2" spans="1:9" ht="14.9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0.22845557512248049</v>
      </c>
    </row>
    <row r="5" spans="1:9" x14ac:dyDescent="0.25">
      <c r="A5" s="2" t="s">
        <v>7</v>
      </c>
      <c r="B5" s="2">
        <v>5.2191949804543322E-2</v>
      </c>
    </row>
    <row r="6" spans="1:9" x14ac:dyDescent="0.25">
      <c r="A6" s="2" t="s">
        <v>8</v>
      </c>
      <c r="B6" s="2">
        <v>2.5863948410225084E-2</v>
      </c>
    </row>
    <row r="7" spans="1:9" x14ac:dyDescent="0.25">
      <c r="A7" s="2" t="s">
        <v>9</v>
      </c>
      <c r="B7" s="2">
        <v>31635.399503449586</v>
      </c>
    </row>
    <row r="8" spans="1:9" ht="14.95" thickBot="1" x14ac:dyDescent="0.3">
      <c r="A8" s="3" t="s">
        <v>10</v>
      </c>
      <c r="B8" s="3">
        <v>38</v>
      </c>
    </row>
    <row r="10" spans="1:9" ht="14.9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</v>
      </c>
      <c r="C12" s="2">
        <v>1983957095.1518478</v>
      </c>
      <c r="D12" s="2">
        <v>1983957095.1518478</v>
      </c>
      <c r="E12" s="2">
        <v>1.9823741659253591</v>
      </c>
      <c r="F12" s="2">
        <v>0.167717824981196</v>
      </c>
    </row>
    <row r="13" spans="1:9" x14ac:dyDescent="0.25">
      <c r="A13" s="2" t="s">
        <v>13</v>
      </c>
      <c r="B13" s="2">
        <v>36</v>
      </c>
      <c r="C13" s="2">
        <v>36028746062.742897</v>
      </c>
      <c r="D13" s="2">
        <v>1000798501.7428583</v>
      </c>
      <c r="E13" s="2"/>
      <c r="F13" s="2"/>
    </row>
    <row r="14" spans="1:9" ht="14.95" thickBot="1" x14ac:dyDescent="0.3">
      <c r="A14" s="3" t="s">
        <v>14</v>
      </c>
      <c r="B14" s="3">
        <v>37</v>
      </c>
      <c r="C14" s="3">
        <v>38012703157.894745</v>
      </c>
      <c r="D14" s="3"/>
      <c r="E14" s="3"/>
      <c r="F14" s="3"/>
    </row>
    <row r="15" spans="1:9" ht="14.9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186456.65892062979</v>
      </c>
      <c r="C17" s="2">
        <v>39172.104651130372</v>
      </c>
      <c r="D17" s="2">
        <v>4.7599346673155916</v>
      </c>
      <c r="E17" s="2">
        <v>3.1216415746102828E-5</v>
      </c>
      <c r="F17" s="2">
        <v>107011.94847189382</v>
      </c>
      <c r="G17" s="2">
        <v>265901.36936936574</v>
      </c>
      <c r="H17" s="2">
        <v>107011.94847189382</v>
      </c>
      <c r="I17" s="2">
        <v>265901.36936936574</v>
      </c>
    </row>
    <row r="18" spans="1:9" ht="14.95" thickBot="1" x14ac:dyDescent="0.3">
      <c r="A18" s="3" t="s">
        <v>1</v>
      </c>
      <c r="B18" s="3">
        <v>-434.49457109659829</v>
      </c>
      <c r="C18" s="3">
        <v>308.59688625816204</v>
      </c>
      <c r="D18" s="3">
        <v>-1.4079680983336766</v>
      </c>
      <c r="E18" s="3">
        <v>0.16771782498119692</v>
      </c>
      <c r="F18" s="3">
        <v>-1060.3580648380237</v>
      </c>
      <c r="G18" s="3">
        <v>191.36892264482708</v>
      </c>
      <c r="H18" s="3">
        <v>-1060.3580648380237</v>
      </c>
      <c r="I18" s="3">
        <v>191.36892264482708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5" workbookViewId="0">
      <selection activeCell="C24" sqref="C24:C62"/>
    </sheetView>
  </sheetViews>
  <sheetFormatPr defaultRowHeight="14.3" x14ac:dyDescent="0.25"/>
  <sheetData>
    <row r="1" spans="1:9" x14ac:dyDescent="0.25">
      <c r="A1" t="s">
        <v>45</v>
      </c>
    </row>
    <row r="2" spans="1:9" ht="14.9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0.56898807214675706</v>
      </c>
    </row>
    <row r="5" spans="1:9" x14ac:dyDescent="0.25">
      <c r="A5" s="2" t="s">
        <v>7</v>
      </c>
      <c r="B5" s="2">
        <v>0.32374742624528324</v>
      </c>
    </row>
    <row r="6" spans="1:9" x14ac:dyDescent="0.25">
      <c r="A6" s="2" t="s">
        <v>8</v>
      </c>
      <c r="B6" s="2">
        <v>0.30496263252987443</v>
      </c>
    </row>
    <row r="7" spans="1:9" x14ac:dyDescent="0.25">
      <c r="A7" s="2" t="s">
        <v>9</v>
      </c>
      <c r="B7" s="2">
        <v>26721.915862941441</v>
      </c>
    </row>
    <row r="8" spans="1:9" ht="14.95" thickBot="1" x14ac:dyDescent="0.3">
      <c r="A8" s="3" t="s">
        <v>10</v>
      </c>
      <c r="B8" s="3">
        <v>38</v>
      </c>
    </row>
    <row r="10" spans="1:9" ht="14.9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</v>
      </c>
      <c r="C12" s="2">
        <v>12306514811.994373</v>
      </c>
      <c r="D12" s="2">
        <v>12306514811.994373</v>
      </c>
      <c r="E12" s="2">
        <v>17.234547855573179</v>
      </c>
      <c r="F12" s="2">
        <v>1.9331868822012447E-4</v>
      </c>
    </row>
    <row r="13" spans="1:9" x14ac:dyDescent="0.25">
      <c r="A13" s="2" t="s">
        <v>13</v>
      </c>
      <c r="B13" s="2">
        <v>36</v>
      </c>
      <c r="C13" s="2">
        <v>25706188345.900372</v>
      </c>
      <c r="D13" s="2">
        <v>714060787.38612139</v>
      </c>
      <c r="E13" s="2"/>
      <c r="F13" s="2"/>
    </row>
    <row r="14" spans="1:9" ht="14.95" thickBot="1" x14ac:dyDescent="0.3">
      <c r="A14" s="3" t="s">
        <v>14</v>
      </c>
      <c r="B14" s="3">
        <v>37</v>
      </c>
      <c r="C14" s="3">
        <v>38012703157.894745</v>
      </c>
      <c r="D14" s="3"/>
      <c r="E14" s="3"/>
      <c r="F14" s="3"/>
    </row>
    <row r="15" spans="1:9" ht="14.9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-28620.362014761835</v>
      </c>
      <c r="C17" s="2">
        <v>38879.338882744007</v>
      </c>
      <c r="D17" s="2">
        <v>-0.73613293942774682</v>
      </c>
      <c r="E17" s="2">
        <v>0.46641964765635879</v>
      </c>
      <c r="F17" s="2">
        <v>-107471.31596494098</v>
      </c>
      <c r="G17" s="2">
        <v>50230.591935417309</v>
      </c>
      <c r="H17" s="2">
        <v>-107471.31596494098</v>
      </c>
      <c r="I17" s="2">
        <v>50230.591935417309</v>
      </c>
    </row>
    <row r="18" spans="1:9" ht="14.95" thickBot="1" x14ac:dyDescent="0.3">
      <c r="A18" s="3" t="s">
        <v>3</v>
      </c>
      <c r="B18" s="3">
        <v>0.13358119678679972</v>
      </c>
      <c r="C18" s="3">
        <v>3.2176987586129815E-2</v>
      </c>
      <c r="D18" s="3">
        <v>4.1514512950982745</v>
      </c>
      <c r="E18" s="3">
        <v>1.933186882201275E-4</v>
      </c>
      <c r="F18" s="3">
        <v>6.8323241293747367E-2</v>
      </c>
      <c r="G18" s="3">
        <v>0.19883915227985208</v>
      </c>
      <c r="H18" s="3">
        <v>6.8323241293747367E-2</v>
      </c>
      <c r="I18" s="3">
        <v>0.19883915227985208</v>
      </c>
    </row>
    <row r="22" spans="1:9" x14ac:dyDescent="0.25">
      <c r="A22" t="s">
        <v>41</v>
      </c>
    </row>
    <row r="23" spans="1:9" ht="14.95" thickBot="1" x14ac:dyDescent="0.3"/>
    <row r="24" spans="1:9" x14ac:dyDescent="0.25">
      <c r="A24" s="4" t="s">
        <v>42</v>
      </c>
      <c r="B24" s="4" t="s">
        <v>43</v>
      </c>
      <c r="C24" s="4" t="s">
        <v>44</v>
      </c>
    </row>
    <row r="25" spans="1:9" x14ac:dyDescent="0.25">
      <c r="A25" s="2">
        <v>1</v>
      </c>
      <c r="B25" s="2">
        <v>131353.27330838662</v>
      </c>
      <c r="C25" s="2">
        <v>-19753.273308386619</v>
      </c>
    </row>
    <row r="26" spans="1:9" x14ac:dyDescent="0.25">
      <c r="A26" s="2">
        <v>2</v>
      </c>
      <c r="B26" s="2">
        <v>112127.19881725611</v>
      </c>
      <c r="C26" s="2">
        <v>-7727.1988172561105</v>
      </c>
    </row>
    <row r="27" spans="1:9" x14ac:dyDescent="0.25">
      <c r="A27" s="2">
        <v>3</v>
      </c>
      <c r="B27" s="2">
        <v>121547.87913944837</v>
      </c>
      <c r="C27" s="2">
        <v>-24347.879139448371</v>
      </c>
    </row>
    <row r="28" spans="1:9" x14ac:dyDescent="0.25">
      <c r="A28" s="2">
        <v>4</v>
      </c>
      <c r="B28" s="2">
        <v>103243.5149061468</v>
      </c>
      <c r="C28" s="2">
        <v>-24043.514906146796</v>
      </c>
    </row>
    <row r="29" spans="1:9" x14ac:dyDescent="0.25">
      <c r="A29" s="2">
        <v>5</v>
      </c>
      <c r="B29" s="2">
        <v>142846.59947992288</v>
      </c>
      <c r="C29" s="2">
        <v>-16846.599479922879</v>
      </c>
    </row>
    <row r="30" spans="1:9" x14ac:dyDescent="0.25">
      <c r="A30" s="2">
        <v>6</v>
      </c>
      <c r="B30" s="2">
        <v>144380.64594382248</v>
      </c>
      <c r="C30" s="2">
        <v>-36380.645943822485</v>
      </c>
    </row>
    <row r="31" spans="1:9" x14ac:dyDescent="0.25">
      <c r="A31" s="2">
        <v>7</v>
      </c>
      <c r="B31" s="2">
        <v>159387.69191563872</v>
      </c>
      <c r="C31" s="2">
        <v>-11787.691915638716</v>
      </c>
    </row>
    <row r="32" spans="1:9" x14ac:dyDescent="0.25">
      <c r="A32" s="2">
        <v>8</v>
      </c>
      <c r="B32" s="2">
        <v>94597.071200530816</v>
      </c>
      <c r="C32" s="2">
        <v>9802.928799469184</v>
      </c>
    </row>
    <row r="33" spans="1:3" x14ac:dyDescent="0.25">
      <c r="A33" s="2">
        <v>9</v>
      </c>
      <c r="B33" s="2">
        <v>141296.52327240884</v>
      </c>
      <c r="C33" s="2">
        <v>27903.476727591158</v>
      </c>
    </row>
    <row r="34" spans="1:3" x14ac:dyDescent="0.25">
      <c r="A34" s="2">
        <v>10</v>
      </c>
      <c r="B34" s="2">
        <v>113624.37687084256</v>
      </c>
      <c r="C34" s="2">
        <v>-38024.376870842563</v>
      </c>
    </row>
    <row r="35" spans="1:3" x14ac:dyDescent="0.25">
      <c r="A35" s="2">
        <v>11</v>
      </c>
      <c r="B35" s="2">
        <v>141022.41465660234</v>
      </c>
      <c r="C35" s="2">
        <v>-7822.414656602341</v>
      </c>
    </row>
    <row r="36" spans="1:3" x14ac:dyDescent="0.25">
      <c r="A36" s="2">
        <v>12</v>
      </c>
      <c r="B36" s="2">
        <v>113611.55307595103</v>
      </c>
      <c r="C36" s="2">
        <v>19588.446924048971</v>
      </c>
    </row>
    <row r="37" spans="1:3" x14ac:dyDescent="0.25">
      <c r="A37" s="2">
        <v>13</v>
      </c>
      <c r="B37" s="2">
        <v>132677.33013093739</v>
      </c>
      <c r="C37" s="2">
        <v>43722.669869062607</v>
      </c>
    </row>
    <row r="38" spans="1:3" x14ac:dyDescent="0.25">
      <c r="A38" s="2">
        <v>14</v>
      </c>
      <c r="B38" s="2">
        <v>129844.87443427008</v>
      </c>
      <c r="C38" s="2">
        <v>50155.125565729919</v>
      </c>
    </row>
    <row r="39" spans="1:3" x14ac:dyDescent="0.25">
      <c r="A39" s="2">
        <v>15</v>
      </c>
      <c r="B39" s="2">
        <v>135880.07290509771</v>
      </c>
      <c r="C39" s="2">
        <v>-2680.0729050977097</v>
      </c>
    </row>
    <row r="40" spans="1:3" x14ac:dyDescent="0.25">
      <c r="A40" s="2">
        <v>16</v>
      </c>
      <c r="B40" s="2">
        <v>144595.44450825566</v>
      </c>
      <c r="C40" s="2">
        <v>3004.5554917443369</v>
      </c>
    </row>
    <row r="41" spans="1:3" x14ac:dyDescent="0.25">
      <c r="A41" s="2">
        <v>17</v>
      </c>
      <c r="B41" s="2">
        <v>147793.37835933163</v>
      </c>
      <c r="C41" s="2">
        <v>-25393.378359331633</v>
      </c>
    </row>
    <row r="42" spans="1:3" x14ac:dyDescent="0.25">
      <c r="A42" s="2">
        <v>18</v>
      </c>
      <c r="B42" s="2">
        <v>118680.15800682936</v>
      </c>
      <c r="C42" s="2">
        <v>39719.841993170645</v>
      </c>
    </row>
    <row r="43" spans="1:3" x14ac:dyDescent="0.25">
      <c r="A43" s="2">
        <v>19</v>
      </c>
      <c r="B43" s="2">
        <v>129581.98663899367</v>
      </c>
      <c r="C43" s="2">
        <v>36018.013361006335</v>
      </c>
    </row>
    <row r="44" spans="1:3" x14ac:dyDescent="0.25">
      <c r="A44" s="2">
        <v>20</v>
      </c>
      <c r="B44" s="2">
        <v>148556.39415537784</v>
      </c>
      <c r="C44" s="2">
        <v>-44156.394155377842</v>
      </c>
    </row>
    <row r="45" spans="1:3" x14ac:dyDescent="0.25">
      <c r="A45" s="2">
        <v>21</v>
      </c>
      <c r="B45" s="2">
        <v>126680.60304478437</v>
      </c>
      <c r="C45" s="2">
        <v>10119.396955215634</v>
      </c>
    </row>
    <row r="46" spans="1:3" x14ac:dyDescent="0.25">
      <c r="A46" s="2">
        <v>22</v>
      </c>
      <c r="B46" s="2">
        <v>131024.66356429111</v>
      </c>
      <c r="C46" s="2">
        <v>-15824.663564291113</v>
      </c>
    </row>
    <row r="47" spans="1:3" x14ac:dyDescent="0.25">
      <c r="A47" s="2">
        <v>23</v>
      </c>
      <c r="B47" s="2">
        <v>122963.3055006013</v>
      </c>
      <c r="C47" s="2">
        <v>-7763.3055006013019</v>
      </c>
    </row>
    <row r="48" spans="1:3" x14ac:dyDescent="0.25">
      <c r="A48" s="2">
        <v>24</v>
      </c>
      <c r="B48" s="2">
        <v>140897.3826564099</v>
      </c>
      <c r="C48" s="2">
        <v>10302.6173435901</v>
      </c>
    </row>
    <row r="49" spans="1:3" x14ac:dyDescent="0.25">
      <c r="A49" s="2">
        <v>25</v>
      </c>
      <c r="B49" s="2">
        <v>120815.31985626958</v>
      </c>
      <c r="C49" s="2">
        <v>-23615.319856269576</v>
      </c>
    </row>
    <row r="50" spans="1:3" x14ac:dyDescent="0.25">
      <c r="A50" s="2">
        <v>26</v>
      </c>
      <c r="B50" s="2">
        <v>92240.698889211664</v>
      </c>
      <c r="C50" s="2">
        <v>30159.301110788336</v>
      </c>
    </row>
    <row r="51" spans="1:3" x14ac:dyDescent="0.25">
      <c r="A51" s="2">
        <v>27</v>
      </c>
      <c r="B51" s="2">
        <v>152735.3483156561</v>
      </c>
      <c r="C51" s="2">
        <v>56064.651684343902</v>
      </c>
    </row>
    <row r="52" spans="1:3" x14ac:dyDescent="0.25">
      <c r="A52" s="2">
        <v>28</v>
      </c>
      <c r="B52" s="2">
        <v>108608.67009389182</v>
      </c>
      <c r="C52" s="2">
        <v>-15008.670093891822</v>
      </c>
    </row>
    <row r="53" spans="1:3" x14ac:dyDescent="0.25">
      <c r="A53" s="2">
        <v>29</v>
      </c>
      <c r="B53" s="2">
        <v>129269.40663851256</v>
      </c>
      <c r="C53" s="2">
        <v>-14069.406638512562</v>
      </c>
    </row>
    <row r="54" spans="1:3" x14ac:dyDescent="0.25">
      <c r="A54" s="2">
        <v>30</v>
      </c>
      <c r="B54" s="2">
        <v>134567.23690307702</v>
      </c>
      <c r="C54" s="2">
        <v>-15767.236903077021</v>
      </c>
    </row>
    <row r="55" spans="1:3" x14ac:dyDescent="0.25">
      <c r="A55" s="2">
        <v>31</v>
      </c>
      <c r="B55" s="2">
        <v>113036.08528019351</v>
      </c>
      <c r="C55" s="2">
        <v>16563.914719806489</v>
      </c>
    </row>
    <row r="56" spans="1:3" x14ac:dyDescent="0.25">
      <c r="A56" s="2">
        <v>32</v>
      </c>
      <c r="B56" s="2">
        <v>135554.66910972504</v>
      </c>
      <c r="C56" s="2">
        <v>-34754.669109725044</v>
      </c>
    </row>
    <row r="57" spans="1:3" x14ac:dyDescent="0.25">
      <c r="A57" s="2">
        <v>33</v>
      </c>
      <c r="B57" s="2">
        <v>159220.98258204877</v>
      </c>
      <c r="C57" s="2">
        <v>-11620.982582048775</v>
      </c>
    </row>
    <row r="58" spans="1:3" x14ac:dyDescent="0.25">
      <c r="A58" s="2">
        <v>34</v>
      </c>
      <c r="B58" s="2">
        <v>144225.15743076266</v>
      </c>
      <c r="C58" s="2">
        <v>-18225.157430762658</v>
      </c>
    </row>
    <row r="59" spans="1:3" x14ac:dyDescent="0.25">
      <c r="A59" s="2">
        <v>35</v>
      </c>
      <c r="B59" s="2">
        <v>112492.6769716648</v>
      </c>
      <c r="C59" s="2">
        <v>-4492.6769716647977</v>
      </c>
    </row>
    <row r="60" spans="1:3" x14ac:dyDescent="0.25">
      <c r="A60" s="2">
        <v>36</v>
      </c>
      <c r="B60" s="2">
        <v>160439.24309674441</v>
      </c>
      <c r="C60" s="2">
        <v>33960.756903255591</v>
      </c>
    </row>
    <row r="61" spans="1:3" x14ac:dyDescent="0.25">
      <c r="A61" s="2">
        <v>37</v>
      </c>
      <c r="B61" s="2">
        <v>150119.29415778341</v>
      </c>
      <c r="C61" s="2">
        <v>26280.705842216586</v>
      </c>
    </row>
    <row r="62" spans="1:3" ht="14.95" thickBot="1" x14ac:dyDescent="0.3">
      <c r="A62" s="3">
        <v>38</v>
      </c>
      <c r="B62" s="3">
        <v>166060.87418232008</v>
      </c>
      <c r="C62" s="3">
        <v>6739.1258176799165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E12" sqref="E12"/>
    </sheetView>
  </sheetViews>
  <sheetFormatPr defaultRowHeight="14.3" x14ac:dyDescent="0.25"/>
  <sheetData>
    <row r="1" spans="1:2" ht="14.95" thickBot="1" x14ac:dyDescent="0.3">
      <c r="A1" t="s">
        <v>47</v>
      </c>
      <c r="B1" t="s">
        <v>48</v>
      </c>
    </row>
    <row r="2" spans="1:2" x14ac:dyDescent="0.25">
      <c r="A2" s="4" t="s">
        <v>44</v>
      </c>
      <c r="B2" s="4" t="s">
        <v>44</v>
      </c>
    </row>
    <row r="3" spans="1:2" x14ac:dyDescent="0.25">
      <c r="A3" s="2">
        <v>-19753.273308386619</v>
      </c>
      <c r="B3" s="2">
        <v>-17068.88096478222</v>
      </c>
    </row>
    <row r="4" spans="1:2" x14ac:dyDescent="0.25">
      <c r="A4" s="2">
        <v>-7727.1988172561105</v>
      </c>
      <c r="B4" s="2">
        <v>-33827.761528907373</v>
      </c>
    </row>
    <row r="5" spans="1:2" x14ac:dyDescent="0.25">
      <c r="A5" s="2">
        <v>-24347.879139448371</v>
      </c>
      <c r="B5" s="2">
        <v>-33206.859249168614</v>
      </c>
    </row>
    <row r="6" spans="1:2" x14ac:dyDescent="0.25">
      <c r="A6" s="2">
        <v>-24043.514906146796</v>
      </c>
      <c r="B6" s="2">
        <v>-56420.794102327782</v>
      </c>
    </row>
    <row r="7" spans="1:2" x14ac:dyDescent="0.25">
      <c r="A7" s="2">
        <v>-16846.599479922879</v>
      </c>
      <c r="B7" s="2">
        <v>-3972.3646780720155</v>
      </c>
    </row>
    <row r="8" spans="1:2" x14ac:dyDescent="0.25">
      <c r="A8" s="2">
        <v>-36380.645943822485</v>
      </c>
      <c r="B8" s="2">
        <v>-11544.494971753651</v>
      </c>
    </row>
    <row r="9" spans="1:2" x14ac:dyDescent="0.25">
      <c r="A9" s="2">
        <v>-11787.691915638716</v>
      </c>
      <c r="B9" s="2">
        <v>25883.032172763342</v>
      </c>
    </row>
    <row r="10" spans="1:2" x14ac:dyDescent="0.25">
      <c r="A10" s="2">
        <v>9802.928799469184</v>
      </c>
      <c r="B10" s="2">
        <v>-42952.147521935956</v>
      </c>
    </row>
    <row r="11" spans="1:2" x14ac:dyDescent="0.25">
      <c r="A11" s="2">
        <v>27903.476727591158</v>
      </c>
      <c r="B11" s="2">
        <v>34013.700468768802</v>
      </c>
    </row>
    <row r="12" spans="1:2" x14ac:dyDescent="0.25">
      <c r="A12" s="2">
        <v>-38024.376870842563</v>
      </c>
      <c r="B12" s="2">
        <v>-53937.870106975417</v>
      </c>
    </row>
    <row r="13" spans="1:2" x14ac:dyDescent="0.25">
      <c r="A13" s="2">
        <v>-7822.414656602341</v>
      </c>
      <c r="B13" s="2">
        <v>8007.0756039905682</v>
      </c>
    </row>
    <row r="14" spans="1:2" x14ac:dyDescent="0.25">
      <c r="A14" s="2">
        <v>19588.446924048971</v>
      </c>
      <c r="B14" s="2">
        <v>-1551.8049601346138</v>
      </c>
    </row>
    <row r="15" spans="1:2" x14ac:dyDescent="0.25">
      <c r="A15" s="2">
        <v>43722.669869062607</v>
      </c>
      <c r="B15" s="2">
        <v>39910.216755478992</v>
      </c>
    </row>
    <row r="16" spans="1:2" x14ac:dyDescent="0.25">
      <c r="A16" s="2">
        <v>50155.125565729919</v>
      </c>
      <c r="B16" s="2">
        <v>37861.787331223226</v>
      </c>
    </row>
    <row r="17" spans="1:2" x14ac:dyDescent="0.25">
      <c r="A17" s="2">
        <v>-2680.0729050977097</v>
      </c>
      <c r="B17" s="2">
        <v>2793.140750831386</v>
      </c>
    </row>
    <row r="18" spans="1:2" x14ac:dyDescent="0.25">
      <c r="A18" s="2">
        <v>3004.5554917443369</v>
      </c>
      <c r="B18" s="2">
        <v>23710.559317280364</v>
      </c>
    </row>
    <row r="19" spans="1:2" x14ac:dyDescent="0.25">
      <c r="A19" s="2">
        <v>-25393.378359331633</v>
      </c>
      <c r="B19" s="2">
        <v>2421.0104571497504</v>
      </c>
    </row>
    <row r="20" spans="1:2" x14ac:dyDescent="0.25">
      <c r="A20" s="2">
        <v>39719.841993170645</v>
      </c>
      <c r="B20" s="2">
        <v>13654.819904643635</v>
      </c>
    </row>
    <row r="21" spans="1:2" x14ac:dyDescent="0.25">
      <c r="A21" s="2">
        <v>36018.013361006335</v>
      </c>
      <c r="B21" s="2">
        <v>24330.776473416423</v>
      </c>
    </row>
    <row r="22" spans="1:2" x14ac:dyDescent="0.25">
      <c r="A22" s="2">
        <v>-44156.394155377842</v>
      </c>
      <c r="B22" s="2">
        <v>-14275.505829560454</v>
      </c>
    </row>
    <row r="23" spans="1:2" x14ac:dyDescent="0.25">
      <c r="A23" s="2">
        <v>10119.396955215634</v>
      </c>
      <c r="B23" s="2">
        <v>2048.1950398653862</v>
      </c>
    </row>
    <row r="24" spans="1:2" x14ac:dyDescent="0.25">
      <c r="A24" s="2">
        <v>-15824.663564291113</v>
      </c>
      <c r="B24" s="2">
        <v>-16944.837533554994</v>
      </c>
    </row>
    <row r="25" spans="1:2" x14ac:dyDescent="0.25">
      <c r="A25" s="2">
        <v>-7763.3055006013019</v>
      </c>
      <c r="B25" s="2">
        <v>-14772.364678072016</v>
      </c>
    </row>
    <row r="26" spans="1:2" x14ac:dyDescent="0.25">
      <c r="A26" s="2">
        <v>10302.6173435901</v>
      </c>
      <c r="B26" s="2">
        <v>18186.17332425178</v>
      </c>
    </row>
    <row r="27" spans="1:2" x14ac:dyDescent="0.25">
      <c r="A27" s="2">
        <v>-23615.319856269576</v>
      </c>
      <c r="B27" s="2">
        <v>-33641.353820265213</v>
      </c>
    </row>
    <row r="28" spans="1:2" x14ac:dyDescent="0.25">
      <c r="A28" s="2">
        <v>30159.301110788336</v>
      </c>
      <c r="B28" s="2">
        <v>-21910.685524259752</v>
      </c>
    </row>
    <row r="29" spans="1:2" x14ac:dyDescent="0.25">
      <c r="A29" s="2">
        <v>56064.651684343902</v>
      </c>
      <c r="B29" s="2">
        <v>76220.667895348393</v>
      </c>
    </row>
    <row r="30" spans="1:2" x14ac:dyDescent="0.25">
      <c r="A30" s="2">
        <v>-15008.670093891822</v>
      </c>
      <c r="B30" s="2">
        <v>-32896.408109299227</v>
      </c>
    </row>
    <row r="31" spans="1:2" x14ac:dyDescent="0.25">
      <c r="A31" s="2">
        <v>-14069.406638512562</v>
      </c>
      <c r="B31" s="2">
        <v>-11730.902680395826</v>
      </c>
    </row>
    <row r="32" spans="1:2" x14ac:dyDescent="0.25">
      <c r="A32" s="2">
        <v>-15767.236903077021</v>
      </c>
      <c r="B32" s="2">
        <v>-11606.859249168614</v>
      </c>
    </row>
    <row r="33" spans="1:2" x14ac:dyDescent="0.25">
      <c r="A33" s="2">
        <v>16563.914719806489</v>
      </c>
      <c r="B33" s="2">
        <v>-14710.685524259752</v>
      </c>
    </row>
    <row r="34" spans="1:2" x14ac:dyDescent="0.25">
      <c r="A34" s="2">
        <v>-34754.669109725044</v>
      </c>
      <c r="B34" s="2">
        <v>-27868.88096478222</v>
      </c>
    </row>
    <row r="35" spans="1:2" x14ac:dyDescent="0.25">
      <c r="A35" s="2">
        <v>-11620.982582048775</v>
      </c>
      <c r="B35" s="2">
        <v>24145.053888376948</v>
      </c>
    </row>
    <row r="36" spans="1:2" x14ac:dyDescent="0.25">
      <c r="A36" s="2">
        <v>-18225.157430762658</v>
      </c>
      <c r="B36" s="2">
        <v>4283.0321727633418</v>
      </c>
    </row>
    <row r="37" spans="1:2" x14ac:dyDescent="0.25">
      <c r="A37" s="2">
        <v>-4492.6769716647977</v>
      </c>
      <c r="B37" s="2">
        <v>-25448.321246844804</v>
      </c>
    </row>
    <row r="38" spans="1:2" x14ac:dyDescent="0.25">
      <c r="A38" s="2">
        <v>33960.756903255591</v>
      </c>
      <c r="B38" s="2">
        <v>60082.689610961999</v>
      </c>
    </row>
    <row r="39" spans="1:2" x14ac:dyDescent="0.25">
      <c r="A39" s="2">
        <v>26280.705842216586</v>
      </c>
      <c r="B39" s="2">
        <v>45558.646179734787</v>
      </c>
    </row>
    <row r="40" spans="1:2" ht="14.95" thickBot="1" x14ac:dyDescent="0.3">
      <c r="A40" s="3">
        <v>6739.1258176799165</v>
      </c>
      <c r="B40" s="3">
        <v>37179.205897672218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6" workbookViewId="0">
      <selection activeCell="C24" sqref="C24:C64"/>
    </sheetView>
  </sheetViews>
  <sheetFormatPr defaultRowHeight="14.3" x14ac:dyDescent="0.25"/>
  <sheetData>
    <row r="1" spans="1:9" x14ac:dyDescent="0.25">
      <c r="A1" t="s">
        <v>46</v>
      </c>
    </row>
    <row r="2" spans="1:9" ht="14.9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0.22845557512248049</v>
      </c>
    </row>
    <row r="5" spans="1:9" x14ac:dyDescent="0.25">
      <c r="A5" s="2" t="s">
        <v>7</v>
      </c>
      <c r="B5" s="2">
        <v>5.2191949804543322E-2</v>
      </c>
    </row>
    <row r="6" spans="1:9" x14ac:dyDescent="0.25">
      <c r="A6" s="2" t="s">
        <v>8</v>
      </c>
      <c r="B6" s="2">
        <v>2.5863948410225084E-2</v>
      </c>
    </row>
    <row r="7" spans="1:9" x14ac:dyDescent="0.25">
      <c r="A7" s="2" t="s">
        <v>9</v>
      </c>
      <c r="B7" s="2">
        <v>31635.399503449586</v>
      </c>
    </row>
    <row r="8" spans="1:9" ht="14.95" thickBot="1" x14ac:dyDescent="0.3">
      <c r="A8" s="3" t="s">
        <v>10</v>
      </c>
      <c r="B8" s="3">
        <v>38</v>
      </c>
    </row>
    <row r="10" spans="1:9" ht="14.9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</v>
      </c>
      <c r="C12" s="2">
        <v>1983957095.1518478</v>
      </c>
      <c r="D12" s="2">
        <v>1983957095.1518478</v>
      </c>
      <c r="E12" s="2">
        <v>1.9823741659253591</v>
      </c>
      <c r="F12" s="2">
        <v>0.167717824981196</v>
      </c>
    </row>
    <row r="13" spans="1:9" x14ac:dyDescent="0.25">
      <c r="A13" s="2" t="s">
        <v>13</v>
      </c>
      <c r="B13" s="2">
        <v>36</v>
      </c>
      <c r="C13" s="2">
        <v>36028746062.742897</v>
      </c>
      <c r="D13" s="2">
        <v>1000798501.7428583</v>
      </c>
      <c r="E13" s="2"/>
      <c r="F13" s="2"/>
    </row>
    <row r="14" spans="1:9" ht="14.95" thickBot="1" x14ac:dyDescent="0.3">
      <c r="A14" s="3" t="s">
        <v>14</v>
      </c>
      <c r="B14" s="3">
        <v>37</v>
      </c>
      <c r="C14" s="3">
        <v>38012703157.894745</v>
      </c>
      <c r="D14" s="3"/>
      <c r="E14" s="3"/>
      <c r="F14" s="3"/>
    </row>
    <row r="15" spans="1:9" ht="14.9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186456.65892062979</v>
      </c>
      <c r="C17" s="2">
        <v>39172.104651130372</v>
      </c>
      <c r="D17" s="2">
        <v>4.7599346673155916</v>
      </c>
      <c r="E17" s="2">
        <v>3.1216415746102828E-5</v>
      </c>
      <c r="F17" s="2">
        <v>107011.94847189382</v>
      </c>
      <c r="G17" s="2">
        <v>265901.36936936574</v>
      </c>
      <c r="H17" s="2">
        <v>107011.94847189382</v>
      </c>
      <c r="I17" s="2">
        <v>265901.36936936574</v>
      </c>
    </row>
    <row r="18" spans="1:9" ht="14.95" thickBot="1" x14ac:dyDescent="0.3">
      <c r="A18" s="3" t="s">
        <v>1</v>
      </c>
      <c r="B18" s="3">
        <v>-434.49457109659829</v>
      </c>
      <c r="C18" s="3">
        <v>308.59688625816204</v>
      </c>
      <c r="D18" s="3">
        <v>-1.4079680983336766</v>
      </c>
      <c r="E18" s="3">
        <v>0.16771782498119692</v>
      </c>
      <c r="F18" s="3">
        <v>-1060.3580648380237</v>
      </c>
      <c r="G18" s="3">
        <v>191.36892264482708</v>
      </c>
      <c r="H18" s="3">
        <v>-1060.3580648380237</v>
      </c>
      <c r="I18" s="3">
        <v>191.36892264482708</v>
      </c>
    </row>
    <row r="22" spans="1:9" x14ac:dyDescent="0.25">
      <c r="A22" t="s">
        <v>41</v>
      </c>
    </row>
    <row r="23" spans="1:9" ht="14.95" thickBot="1" x14ac:dyDescent="0.3"/>
    <row r="24" spans="1:9" x14ac:dyDescent="0.25">
      <c r="A24" s="4" t="s">
        <v>42</v>
      </c>
      <c r="B24" s="4" t="s">
        <v>43</v>
      </c>
      <c r="C24" s="4" t="s">
        <v>44</v>
      </c>
    </row>
    <row r="25" spans="1:9" x14ac:dyDescent="0.25">
      <c r="A25" s="2">
        <v>1</v>
      </c>
      <c r="B25" s="2">
        <v>128668.88096478222</v>
      </c>
      <c r="C25" s="2">
        <v>-17068.88096478222</v>
      </c>
    </row>
    <row r="26" spans="1:9" x14ac:dyDescent="0.25">
      <c r="A26" s="2">
        <v>2</v>
      </c>
      <c r="B26" s="2">
        <v>138227.76152890737</v>
      </c>
      <c r="C26" s="2">
        <v>-33827.761528907373</v>
      </c>
    </row>
    <row r="27" spans="1:9" x14ac:dyDescent="0.25">
      <c r="A27" s="2">
        <v>3</v>
      </c>
      <c r="B27" s="2">
        <v>130406.85924916861</v>
      </c>
      <c r="C27" s="2">
        <v>-33206.859249168614</v>
      </c>
    </row>
    <row r="28" spans="1:9" x14ac:dyDescent="0.25">
      <c r="A28" s="2">
        <v>4</v>
      </c>
      <c r="B28" s="2">
        <v>135620.79410232778</v>
      </c>
      <c r="C28" s="2">
        <v>-56420.794102327782</v>
      </c>
    </row>
    <row r="29" spans="1:9" x14ac:dyDescent="0.25">
      <c r="A29" s="2">
        <v>5</v>
      </c>
      <c r="B29" s="2">
        <v>129972.36467807202</v>
      </c>
      <c r="C29" s="2">
        <v>-3972.3646780720155</v>
      </c>
    </row>
    <row r="30" spans="1:9" x14ac:dyDescent="0.25">
      <c r="A30" s="2">
        <v>6</v>
      </c>
      <c r="B30" s="2">
        <v>119544.49497175365</v>
      </c>
      <c r="C30" s="2">
        <v>-11544.494971753651</v>
      </c>
    </row>
    <row r="31" spans="1:9" x14ac:dyDescent="0.25">
      <c r="A31" s="2">
        <v>7</v>
      </c>
      <c r="B31" s="2">
        <v>121716.96782723666</v>
      </c>
      <c r="C31" s="2">
        <v>25883.032172763342</v>
      </c>
    </row>
    <row r="32" spans="1:9" x14ac:dyDescent="0.25">
      <c r="A32" s="2">
        <v>8</v>
      </c>
      <c r="B32" s="2">
        <v>147352.14752193596</v>
      </c>
      <c r="C32" s="2">
        <v>-42952.147521935956</v>
      </c>
    </row>
    <row r="33" spans="1:3" x14ac:dyDescent="0.25">
      <c r="A33" s="2">
        <v>9</v>
      </c>
      <c r="B33" s="2">
        <v>135186.2995312312</v>
      </c>
      <c r="C33" s="2">
        <v>34013.700468768802</v>
      </c>
    </row>
    <row r="34" spans="1:3" x14ac:dyDescent="0.25">
      <c r="A34" s="2">
        <v>10</v>
      </c>
      <c r="B34" s="2">
        <v>129537.87010697542</v>
      </c>
      <c r="C34" s="2">
        <v>-53937.870106975417</v>
      </c>
    </row>
    <row r="35" spans="1:3" x14ac:dyDescent="0.25">
      <c r="A35" s="2">
        <v>11</v>
      </c>
      <c r="B35" s="2">
        <v>125192.92439600943</v>
      </c>
      <c r="C35" s="2">
        <v>8007.0756039905682</v>
      </c>
    </row>
    <row r="36" spans="1:3" x14ac:dyDescent="0.25">
      <c r="A36" s="2">
        <v>12</v>
      </c>
      <c r="B36" s="2">
        <v>134751.80496013461</v>
      </c>
      <c r="C36" s="2">
        <v>-1551.8049601346138</v>
      </c>
    </row>
    <row r="37" spans="1:3" x14ac:dyDescent="0.25">
      <c r="A37" s="2">
        <v>13</v>
      </c>
      <c r="B37" s="2">
        <v>136489.78324452101</v>
      </c>
      <c r="C37" s="2">
        <v>39910.216755478992</v>
      </c>
    </row>
    <row r="38" spans="1:3" x14ac:dyDescent="0.25">
      <c r="A38" s="2">
        <v>14</v>
      </c>
      <c r="B38" s="2">
        <v>142138.21266877677</v>
      </c>
      <c r="C38" s="2">
        <v>37861.787331223226</v>
      </c>
    </row>
    <row r="39" spans="1:3" x14ac:dyDescent="0.25">
      <c r="A39" s="2">
        <v>15</v>
      </c>
      <c r="B39" s="2">
        <v>130406.85924916861</v>
      </c>
      <c r="C39" s="2">
        <v>2793.140750831386</v>
      </c>
    </row>
    <row r="40" spans="1:3" x14ac:dyDescent="0.25">
      <c r="A40" s="2">
        <v>16</v>
      </c>
      <c r="B40" s="2">
        <v>123889.44068271964</v>
      </c>
      <c r="C40" s="2">
        <v>23710.559317280364</v>
      </c>
    </row>
    <row r="41" spans="1:3" x14ac:dyDescent="0.25">
      <c r="A41" s="2">
        <v>17</v>
      </c>
      <c r="B41" s="2">
        <v>119978.98954285025</v>
      </c>
      <c r="C41" s="2">
        <v>2421.0104571497504</v>
      </c>
    </row>
    <row r="42" spans="1:3" x14ac:dyDescent="0.25">
      <c r="A42" s="2">
        <v>18</v>
      </c>
      <c r="B42" s="2">
        <v>144745.18009535637</v>
      </c>
      <c r="C42" s="2">
        <v>13654.819904643635</v>
      </c>
    </row>
    <row r="43" spans="1:3" x14ac:dyDescent="0.25">
      <c r="A43" s="2">
        <v>19</v>
      </c>
      <c r="B43" s="2">
        <v>141269.22352658358</v>
      </c>
      <c r="C43" s="2">
        <v>24330.776473416423</v>
      </c>
    </row>
    <row r="44" spans="1:3" x14ac:dyDescent="0.25">
      <c r="A44" s="2">
        <v>20</v>
      </c>
      <c r="B44" s="2">
        <v>118675.50582956045</v>
      </c>
      <c r="C44" s="2">
        <v>-14275.505829560454</v>
      </c>
    </row>
    <row r="45" spans="1:3" x14ac:dyDescent="0.25">
      <c r="A45" s="2">
        <v>21</v>
      </c>
      <c r="B45" s="2">
        <v>134751.80496013461</v>
      </c>
      <c r="C45" s="2">
        <v>2048.1950398653862</v>
      </c>
    </row>
    <row r="46" spans="1:3" x14ac:dyDescent="0.25">
      <c r="A46" s="2">
        <v>22</v>
      </c>
      <c r="B46" s="2">
        <v>132144.83753355499</v>
      </c>
      <c r="C46" s="2">
        <v>-16944.837533554994</v>
      </c>
    </row>
    <row r="47" spans="1:3" x14ac:dyDescent="0.25">
      <c r="A47" s="2">
        <v>23</v>
      </c>
      <c r="B47" s="2">
        <v>129972.36467807202</v>
      </c>
      <c r="C47" s="2">
        <v>-14772.364678072016</v>
      </c>
    </row>
    <row r="48" spans="1:3" x14ac:dyDescent="0.25">
      <c r="A48" s="2">
        <v>24</v>
      </c>
      <c r="B48" s="2">
        <v>133013.82667574822</v>
      </c>
      <c r="C48" s="2">
        <v>18186.17332425178</v>
      </c>
    </row>
    <row r="49" spans="1:3" x14ac:dyDescent="0.25">
      <c r="A49" s="2">
        <v>25</v>
      </c>
      <c r="B49" s="2">
        <v>130841.35382026521</v>
      </c>
      <c r="C49" s="2">
        <v>-33641.353820265213</v>
      </c>
    </row>
    <row r="50" spans="1:3" x14ac:dyDescent="0.25">
      <c r="A50" s="2">
        <v>26</v>
      </c>
      <c r="B50" s="2">
        <v>144310.68552425975</v>
      </c>
      <c r="C50" s="2">
        <v>-21910.685524259752</v>
      </c>
    </row>
    <row r="51" spans="1:3" x14ac:dyDescent="0.25">
      <c r="A51" s="2">
        <v>27</v>
      </c>
      <c r="B51" s="2">
        <v>132579.33210465161</v>
      </c>
      <c r="C51" s="2">
        <v>76220.667895348393</v>
      </c>
    </row>
    <row r="52" spans="1:3" x14ac:dyDescent="0.25">
      <c r="A52" s="2">
        <v>28</v>
      </c>
      <c r="B52" s="2">
        <v>126496.40810929923</v>
      </c>
      <c r="C52" s="2">
        <v>-32896.408109299227</v>
      </c>
    </row>
    <row r="53" spans="1:3" x14ac:dyDescent="0.25">
      <c r="A53" s="2">
        <v>29</v>
      </c>
      <c r="B53" s="2">
        <v>126930.90268039583</v>
      </c>
      <c r="C53" s="2">
        <v>-11730.902680395826</v>
      </c>
    </row>
    <row r="54" spans="1:3" x14ac:dyDescent="0.25">
      <c r="A54" s="2">
        <v>30</v>
      </c>
      <c r="B54" s="2">
        <v>130406.85924916861</v>
      </c>
      <c r="C54" s="2">
        <v>-11606.859249168614</v>
      </c>
    </row>
    <row r="55" spans="1:3" x14ac:dyDescent="0.25">
      <c r="A55" s="2">
        <v>31</v>
      </c>
      <c r="B55" s="2">
        <v>144310.68552425975</v>
      </c>
      <c r="C55" s="2">
        <v>-14710.685524259752</v>
      </c>
    </row>
    <row r="56" spans="1:3" x14ac:dyDescent="0.25">
      <c r="A56" s="2">
        <v>32</v>
      </c>
      <c r="B56" s="2">
        <v>128668.88096478222</v>
      </c>
      <c r="C56" s="2">
        <v>-27868.88096478222</v>
      </c>
    </row>
    <row r="57" spans="1:3" x14ac:dyDescent="0.25">
      <c r="A57" s="2">
        <v>33</v>
      </c>
      <c r="B57" s="2">
        <v>123454.94611162305</v>
      </c>
      <c r="C57" s="2">
        <v>24145.053888376948</v>
      </c>
    </row>
    <row r="58" spans="1:3" x14ac:dyDescent="0.25">
      <c r="A58" s="2">
        <v>34</v>
      </c>
      <c r="B58" s="2">
        <v>121716.96782723666</v>
      </c>
      <c r="C58" s="2">
        <v>4283.0321727633418</v>
      </c>
    </row>
    <row r="59" spans="1:3" x14ac:dyDescent="0.25">
      <c r="A59" s="2">
        <v>35</v>
      </c>
      <c r="B59" s="2">
        <v>133448.3212468448</v>
      </c>
      <c r="C59" s="2">
        <v>-25448.321246844804</v>
      </c>
    </row>
    <row r="60" spans="1:3" x14ac:dyDescent="0.25">
      <c r="A60" s="2">
        <v>36</v>
      </c>
      <c r="B60" s="2">
        <v>134317.310389038</v>
      </c>
      <c r="C60" s="2">
        <v>60082.689610961999</v>
      </c>
    </row>
    <row r="61" spans="1:3" x14ac:dyDescent="0.25">
      <c r="A61" s="2">
        <v>37</v>
      </c>
      <c r="B61" s="2">
        <v>130841.35382026521</v>
      </c>
      <c r="C61" s="2">
        <v>45558.646179734787</v>
      </c>
    </row>
    <row r="62" spans="1:3" ht="14.95" thickBot="1" x14ac:dyDescent="0.3">
      <c r="A62" s="3">
        <v>38</v>
      </c>
      <c r="B62" s="3">
        <v>135620.79410232778</v>
      </c>
      <c r="C62" s="3">
        <v>37179.205897672218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1" workbookViewId="0">
      <selection activeCell="F20" sqref="F20"/>
    </sheetView>
  </sheetViews>
  <sheetFormatPr defaultRowHeight="14.3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1</v>
      </c>
      <c r="B2">
        <v>133</v>
      </c>
      <c r="C2" s="1">
        <v>111600</v>
      </c>
      <c r="D2" s="1">
        <v>1197576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N2" t="s">
        <v>28</v>
      </c>
    </row>
    <row r="3" spans="1:14" x14ac:dyDescent="0.25">
      <c r="A3">
        <v>2</v>
      </c>
      <c r="B3">
        <v>111</v>
      </c>
      <c r="C3" s="1">
        <v>104400</v>
      </c>
      <c r="D3" s="1">
        <v>1053648</v>
      </c>
      <c r="G3">
        <f>CORREL(y,X)</f>
        <v>0.56402854723298446</v>
      </c>
      <c r="H3">
        <f>CORREL(y,C1:C39)</f>
        <v>0.56898807214675673</v>
      </c>
      <c r="I3">
        <f>CORREL(X,C1:C39)</f>
        <v>-0.22845557512247994</v>
      </c>
      <c r="J3">
        <f>H3*I3</f>
        <v>-0.12998849726011841</v>
      </c>
      <c r="K3">
        <f>G3-J3</f>
        <v>0.69401704449310286</v>
      </c>
      <c r="N3" t="s">
        <v>29</v>
      </c>
    </row>
    <row r="4" spans="1:14" x14ac:dyDescent="0.25">
      <c r="A4">
        <v>3</v>
      </c>
      <c r="B4">
        <v>129</v>
      </c>
      <c r="C4" s="1">
        <v>97200</v>
      </c>
      <c r="D4" s="1">
        <v>1124172</v>
      </c>
      <c r="K4" t="s">
        <v>35</v>
      </c>
    </row>
    <row r="5" spans="1:14" x14ac:dyDescent="0.25">
      <c r="A5">
        <v>4</v>
      </c>
      <c r="B5">
        <v>117</v>
      </c>
      <c r="C5" s="1">
        <v>79200</v>
      </c>
      <c r="D5" s="1">
        <v>987144</v>
      </c>
      <c r="K5">
        <f>(1-(I3^2))</f>
        <v>0.94780805019545689</v>
      </c>
    </row>
    <row r="6" spans="1:14" x14ac:dyDescent="0.25">
      <c r="A6">
        <v>5</v>
      </c>
      <c r="B6">
        <v>130</v>
      </c>
      <c r="C6" s="1">
        <v>126000</v>
      </c>
      <c r="D6" s="1">
        <v>1283616</v>
      </c>
      <c r="F6" t="s">
        <v>36</v>
      </c>
      <c r="G6">
        <f>K3/K5</f>
        <v>0.73223375170740823</v>
      </c>
    </row>
    <row r="7" spans="1:14" x14ac:dyDescent="0.25">
      <c r="A7">
        <v>6</v>
      </c>
      <c r="B7">
        <v>154</v>
      </c>
      <c r="C7" s="1">
        <v>108000</v>
      </c>
      <c r="D7" s="1">
        <v>1295100</v>
      </c>
      <c r="F7" t="s">
        <v>37</v>
      </c>
      <c r="G7">
        <f>G6*_xlfn.STDEV.S(y)/_xlfn.STDEV.S(X)</f>
        <v>5931.8501200664177</v>
      </c>
    </row>
    <row r="8" spans="1:14" x14ac:dyDescent="0.25">
      <c r="A8">
        <v>7</v>
      </c>
      <c r="B8">
        <v>149</v>
      </c>
      <c r="C8" s="1">
        <v>147600</v>
      </c>
      <c r="D8" s="1">
        <v>1407444</v>
      </c>
    </row>
    <row r="9" spans="1:14" x14ac:dyDescent="0.25">
      <c r="A9">
        <v>8</v>
      </c>
      <c r="B9">
        <v>90</v>
      </c>
      <c r="C9" s="1">
        <v>104400</v>
      </c>
      <c r="D9" s="1">
        <v>922416</v>
      </c>
    </row>
    <row r="10" spans="1:14" x14ac:dyDescent="0.25">
      <c r="A10">
        <v>9</v>
      </c>
      <c r="B10">
        <v>118</v>
      </c>
      <c r="C10" s="1">
        <v>169200</v>
      </c>
      <c r="D10" s="1">
        <v>1272012</v>
      </c>
    </row>
    <row r="11" spans="1:14" x14ac:dyDescent="0.25">
      <c r="A11">
        <v>10</v>
      </c>
      <c r="B11">
        <v>131</v>
      </c>
      <c r="C11" s="1">
        <v>75600</v>
      </c>
      <c r="D11" s="1">
        <v>1064856</v>
      </c>
      <c r="G11" t="s">
        <v>31</v>
      </c>
      <c r="H11" t="s">
        <v>30</v>
      </c>
      <c r="I11" t="s">
        <v>32</v>
      </c>
      <c r="J11" t="s">
        <v>33</v>
      </c>
      <c r="K11" t="s">
        <v>34</v>
      </c>
    </row>
    <row r="12" spans="1:14" x14ac:dyDescent="0.25">
      <c r="A12">
        <v>11</v>
      </c>
      <c r="B12">
        <v>141</v>
      </c>
      <c r="C12" s="1">
        <v>133200</v>
      </c>
      <c r="D12" s="1">
        <v>1269960</v>
      </c>
      <c r="G12">
        <v>0.56898807214675673</v>
      </c>
      <c r="H12">
        <f>CORREL(y,X)</f>
        <v>0.56402854723298446</v>
      </c>
      <c r="I12">
        <v>-0.22845557512247994</v>
      </c>
      <c r="J12">
        <f>H12*I12</f>
        <v>-0.12885546614360829</v>
      </c>
      <c r="K12">
        <f>G12-J12</f>
        <v>0.69784353829036505</v>
      </c>
    </row>
    <row r="13" spans="1:14" x14ac:dyDescent="0.25">
      <c r="A13">
        <v>12</v>
      </c>
      <c r="B13">
        <v>119</v>
      </c>
      <c r="C13" s="1">
        <v>133200</v>
      </c>
      <c r="D13" s="1">
        <v>1064760</v>
      </c>
      <c r="K13" t="s">
        <v>35</v>
      </c>
    </row>
    <row r="14" spans="1:14" x14ac:dyDescent="0.25">
      <c r="A14">
        <v>13</v>
      </c>
      <c r="B14">
        <v>115</v>
      </c>
      <c r="C14" s="1">
        <v>176400</v>
      </c>
      <c r="D14" s="1">
        <v>1207488</v>
      </c>
      <c r="F14" t="s">
        <v>38</v>
      </c>
      <c r="G14">
        <f>K12/K14</f>
        <v>0.73627095501716389</v>
      </c>
      <c r="K14">
        <f>1-(I12^2)</f>
        <v>0.94780805019545689</v>
      </c>
    </row>
    <row r="15" spans="1:14" x14ac:dyDescent="0.25">
      <c r="A15">
        <v>14</v>
      </c>
      <c r="B15">
        <v>102</v>
      </c>
      <c r="C15" s="1">
        <v>180000</v>
      </c>
      <c r="D15" s="1">
        <v>1186284</v>
      </c>
      <c r="F15" t="s">
        <v>39</v>
      </c>
      <c r="G15">
        <f>G14*_xlfn.STDEV.S(y)/_xlfn.STDEV.S(C1:C39)</f>
        <v>3.1361404250741498</v>
      </c>
    </row>
    <row r="16" spans="1:14" x14ac:dyDescent="0.25">
      <c r="A16">
        <v>15</v>
      </c>
      <c r="B16">
        <v>129</v>
      </c>
      <c r="C16" s="1">
        <v>133200</v>
      </c>
      <c r="D16" s="1">
        <v>1231464</v>
      </c>
    </row>
    <row r="17" spans="1:4" x14ac:dyDescent="0.25">
      <c r="A17">
        <v>16</v>
      </c>
      <c r="B17">
        <v>144</v>
      </c>
      <c r="C17" s="1">
        <v>147600</v>
      </c>
      <c r="D17" s="1">
        <v>1296708</v>
      </c>
    </row>
    <row r="18" spans="1:4" x14ac:dyDescent="0.25">
      <c r="A18">
        <v>17</v>
      </c>
      <c r="B18">
        <v>153</v>
      </c>
      <c r="C18" s="1">
        <v>122400</v>
      </c>
      <c r="D18" s="1">
        <v>1320648</v>
      </c>
    </row>
    <row r="19" spans="1:4" x14ac:dyDescent="0.25">
      <c r="A19">
        <v>18</v>
      </c>
      <c r="B19">
        <v>96</v>
      </c>
      <c r="C19" s="1">
        <v>158400</v>
      </c>
      <c r="D19" s="1">
        <v>1102704</v>
      </c>
    </row>
    <row r="20" spans="1:4" x14ac:dyDescent="0.25">
      <c r="A20">
        <v>19</v>
      </c>
      <c r="B20">
        <v>104</v>
      </c>
      <c r="C20" s="1">
        <v>165600</v>
      </c>
      <c r="D20" s="1">
        <v>1184316</v>
      </c>
    </row>
    <row r="21" spans="1:4" x14ac:dyDescent="0.25">
      <c r="A21">
        <v>20</v>
      </c>
      <c r="B21">
        <v>156</v>
      </c>
      <c r="C21" s="1">
        <v>104400</v>
      </c>
      <c r="D21" s="1">
        <v>1326360</v>
      </c>
    </row>
    <row r="22" spans="1:4" x14ac:dyDescent="0.25">
      <c r="A22">
        <v>21</v>
      </c>
      <c r="B22">
        <v>119</v>
      </c>
      <c r="C22" s="1">
        <v>136800</v>
      </c>
      <c r="D22" s="1">
        <v>1162596</v>
      </c>
    </row>
    <row r="23" spans="1:4" x14ac:dyDescent="0.25">
      <c r="A23">
        <v>22</v>
      </c>
      <c r="B23">
        <v>125</v>
      </c>
      <c r="C23" s="1">
        <v>115200</v>
      </c>
      <c r="D23" s="1">
        <v>1195116</v>
      </c>
    </row>
    <row r="24" spans="1:4" x14ac:dyDescent="0.25">
      <c r="A24">
        <v>23</v>
      </c>
      <c r="B24">
        <v>130</v>
      </c>
      <c r="C24" s="1">
        <v>115200</v>
      </c>
      <c r="D24" s="1">
        <v>1134768</v>
      </c>
    </row>
    <row r="25" spans="1:4" x14ac:dyDescent="0.25">
      <c r="A25">
        <v>24</v>
      </c>
      <c r="B25">
        <v>123</v>
      </c>
      <c r="C25" s="1">
        <v>151200</v>
      </c>
      <c r="D25" s="1">
        <v>1269024</v>
      </c>
    </row>
    <row r="26" spans="1:4" x14ac:dyDescent="0.25">
      <c r="A26">
        <v>25</v>
      </c>
      <c r="B26">
        <v>128</v>
      </c>
      <c r="C26" s="1">
        <v>97200</v>
      </c>
      <c r="D26" s="1">
        <v>1118688</v>
      </c>
    </row>
    <row r="27" spans="1:4" x14ac:dyDescent="0.25">
      <c r="A27">
        <v>26</v>
      </c>
      <c r="B27">
        <v>97</v>
      </c>
      <c r="C27" s="1">
        <v>122400</v>
      </c>
      <c r="D27" s="1">
        <v>904776</v>
      </c>
    </row>
    <row r="28" spans="1:4" x14ac:dyDescent="0.25">
      <c r="A28">
        <v>27</v>
      </c>
      <c r="B28">
        <v>124</v>
      </c>
      <c r="C28" s="1">
        <v>208800</v>
      </c>
      <c r="D28" s="1">
        <v>1357644</v>
      </c>
    </row>
    <row r="29" spans="1:4" x14ac:dyDescent="0.25">
      <c r="A29">
        <v>28</v>
      </c>
      <c r="B29">
        <v>138</v>
      </c>
      <c r="C29" s="1">
        <v>93600</v>
      </c>
      <c r="D29" s="1">
        <v>1027308</v>
      </c>
    </row>
    <row r="30" spans="1:4" x14ac:dyDescent="0.25">
      <c r="A30">
        <v>29</v>
      </c>
      <c r="B30">
        <v>137</v>
      </c>
      <c r="C30" s="1">
        <v>115200</v>
      </c>
      <c r="D30" s="1">
        <v>1181976</v>
      </c>
    </row>
    <row r="31" spans="1:4" x14ac:dyDescent="0.25">
      <c r="A31">
        <v>30</v>
      </c>
      <c r="B31">
        <v>129</v>
      </c>
      <c r="C31" s="1">
        <v>118800</v>
      </c>
      <c r="D31" s="1">
        <v>1221636</v>
      </c>
    </row>
    <row r="32" spans="1:4" x14ac:dyDescent="0.25">
      <c r="A32">
        <v>31</v>
      </c>
      <c r="B32">
        <v>97</v>
      </c>
      <c r="C32" s="1">
        <v>129600</v>
      </c>
      <c r="D32" s="1">
        <v>1060452</v>
      </c>
    </row>
    <row r="33" spans="1:4" x14ac:dyDescent="0.25">
      <c r="A33">
        <v>32</v>
      </c>
      <c r="B33">
        <v>133</v>
      </c>
      <c r="C33" s="1">
        <v>100800</v>
      </c>
      <c r="D33" s="1">
        <v>1229028</v>
      </c>
    </row>
    <row r="34" spans="1:4" x14ac:dyDescent="0.25">
      <c r="A34">
        <v>33</v>
      </c>
      <c r="B34">
        <v>145</v>
      </c>
      <c r="C34" s="1">
        <v>147600</v>
      </c>
      <c r="D34" s="1">
        <v>1406196</v>
      </c>
    </row>
    <row r="35" spans="1:4" x14ac:dyDescent="0.25">
      <c r="A35">
        <v>34</v>
      </c>
      <c r="B35">
        <v>149</v>
      </c>
      <c r="C35" s="1">
        <v>126000</v>
      </c>
      <c r="D35" s="1">
        <v>1293936</v>
      </c>
    </row>
    <row r="36" spans="1:4" x14ac:dyDescent="0.25">
      <c r="A36">
        <v>35</v>
      </c>
      <c r="B36">
        <v>122</v>
      </c>
      <c r="C36" s="1">
        <v>108000</v>
      </c>
      <c r="D36" s="1">
        <v>1056384</v>
      </c>
    </row>
    <row r="37" spans="1:4" x14ac:dyDescent="0.25">
      <c r="A37">
        <v>36</v>
      </c>
      <c r="B37">
        <v>120</v>
      </c>
      <c r="C37" s="1">
        <v>194400</v>
      </c>
      <c r="D37" s="1">
        <v>1415316</v>
      </c>
    </row>
    <row r="38" spans="1:4" x14ac:dyDescent="0.25">
      <c r="A38">
        <v>37</v>
      </c>
      <c r="B38">
        <v>128</v>
      </c>
      <c r="C38" s="1">
        <v>176400</v>
      </c>
      <c r="D38" s="1">
        <v>1338060</v>
      </c>
    </row>
    <row r="39" spans="1:4" x14ac:dyDescent="0.25">
      <c r="A39">
        <v>38</v>
      </c>
      <c r="B39">
        <v>117</v>
      </c>
      <c r="C39" s="1">
        <v>172800</v>
      </c>
      <c r="D39" s="1">
        <v>1457400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P AND TRP</vt:lpstr>
      <vt:lpstr>R AND TRP</vt:lpstr>
      <vt:lpstr>Sheet6</vt:lpstr>
      <vt:lpstr>P AND TRP FINAL</vt:lpstr>
      <vt:lpstr>TRP_raw_data</vt:lpstr>
      <vt:lpstr>X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Mayuresh</dc:creator>
  <cp:lastModifiedBy>Mayuresh</cp:lastModifiedBy>
  <dcterms:created xsi:type="dcterms:W3CDTF">2022-02-18T15:28:24Z</dcterms:created>
  <dcterms:modified xsi:type="dcterms:W3CDTF">2022-02-18T16:28:48Z</dcterms:modified>
</cp:coreProperties>
</file>