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16608" windowHeight="9432"/>
  </bookViews>
  <sheets>
    <sheet name="工作表1" sheetId="1" r:id="rId1"/>
    <sheet name="工作表2" sheetId="2" r:id="rId2"/>
    <sheet name="工作表3" sheetId="3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M2" i="1" l="1"/>
  <c r="K2" i="1"/>
  <c r="Y2" i="1"/>
  <c r="X2" i="1"/>
  <c r="W2" i="1"/>
  <c r="V2" i="1"/>
  <c r="U2" i="1"/>
  <c r="T2" i="1"/>
  <c r="S2" i="1"/>
  <c r="R2" i="1"/>
  <c r="Q2" i="1"/>
  <c r="P2" i="1"/>
  <c r="O2" i="1"/>
  <c r="N2" i="1"/>
  <c r="L2" i="1"/>
  <c r="J2" i="1"/>
  <c r="I2" i="1"/>
  <c r="H2" i="1"/>
  <c r="G2" i="1"/>
  <c r="F2" i="1"/>
  <c r="E2" i="1"/>
  <c r="D2" i="1"/>
  <c r="C2" i="1"/>
  <c r="B2" i="1"/>
  <c r="A2" i="1"/>
</calcChain>
</file>

<file path=xl/sharedStrings.xml><?xml version="1.0" encoding="utf-8"?>
<sst xmlns="http://schemas.openxmlformats.org/spreadsheetml/2006/main" count="25" uniqueCount="25">
  <si>
    <t>代碼</t>
  </si>
  <si>
    <t>商品</t>
  </si>
  <si>
    <t>交易日期</t>
  </si>
  <si>
    <t>時間</t>
  </si>
  <si>
    <t>成交</t>
  </si>
  <si>
    <t>開盤</t>
  </si>
  <si>
    <t>最高</t>
  </si>
  <si>
    <t>最低</t>
  </si>
  <si>
    <t>累委買筆(全)</t>
  </si>
  <si>
    <t>累委賣筆(全)</t>
  </si>
  <si>
    <t>累計委買(全)</t>
  </si>
  <si>
    <t>累計委賣(全)</t>
  </si>
  <si>
    <t>累計成交</t>
  </si>
  <si>
    <t>內盤</t>
  </si>
  <si>
    <t>外盤</t>
  </si>
  <si>
    <t>委買一</t>
  </si>
  <si>
    <t>委買二</t>
  </si>
  <si>
    <t>委買三</t>
  </si>
  <si>
    <t>委買四</t>
  </si>
  <si>
    <t>委買五</t>
  </si>
  <si>
    <t>委賣一</t>
  </si>
  <si>
    <t>委賣二</t>
  </si>
  <si>
    <t>委賣三</t>
  </si>
  <si>
    <t>委賣四</t>
  </si>
  <si>
    <t>委賣五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</si>
</sst>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XQLITE" ddeTopic="Quote">
    <ddeItems>
      <ddeItem name="FITX06.TF-BestAskSize1" advise="1">
        <values>
          <value>
            <val>7</val>
          </value>
        </values>
      </ddeItem>
      <ddeItem name="FITX06.TF-BestAskSize2" advise="1">
        <values>
          <value>
            <val>71</val>
          </value>
        </values>
      </ddeItem>
      <ddeItem name="FITX06.TF-BestAskSize3" advise="1">
        <values>
          <value>
            <val>49</val>
          </value>
        </values>
      </ddeItem>
      <ddeItem name="FITX06.TF-BestAskSize4" advise="1">
        <values>
          <value>
            <val>41</val>
          </value>
        </values>
      </ddeItem>
      <ddeItem name="FITX06.TF-BestAskSize5" advise="1">
        <values>
          <value>
            <val>22</val>
          </value>
        </values>
      </ddeItem>
      <ddeItem name="FITX06.TF-BestBidSize1" advise="1">
        <values>
          <value>
            <val>77</val>
          </value>
        </values>
      </ddeItem>
      <ddeItem name="FITX06.TF-BestBidSize2" advise="1">
        <values>
          <value>
            <val>93</val>
          </value>
        </values>
      </ddeItem>
      <ddeItem name="FITX06.TF-BestBidSize3" advise="1">
        <values>
          <value>
            <val>136</val>
          </value>
        </values>
      </ddeItem>
      <ddeItem name="FITX06.TF-BestBidSize4" advise="1">
        <values>
          <value>
            <val>30</val>
          </value>
        </values>
      </ddeItem>
      <ddeItem name="FITX06.TF-BestBidSize5" advise="1">
        <values>
          <value>
            <val>57</val>
          </value>
        </values>
      </ddeItem>
      <ddeItem name="FITX06.TF-High" advise="1">
        <values>
          <value>
            <val>11210</val>
          </value>
        </values>
      </ddeItem>
      <ddeItem name="FITX06.TF-ID" advise="1">
        <values>
          <value t="str">
            <val>FITX06</val>
          </value>
        </values>
      </ddeItem>
      <ddeItem name="FITX06.TF-InSize" advise="1">
        <values>
          <value>
            <val>62021</val>
          </value>
        </values>
      </ddeItem>
      <ddeItem name="FITX06.TF-Low" advise="1">
        <values>
          <value>
            <val>11088</val>
          </value>
        </values>
      </ddeItem>
      <ddeItem name="FITX06.TF-Name" advise="1">
        <values>
          <value t="str">
            <val>台股指數06(一般)</val>
          </value>
        </values>
      </ddeItem>
      <ddeItem name="FITX06.TF-NWTotalMakeContract" advise="1">
        <values>
          <value>
            <val>132205</val>
          </value>
        </values>
      </ddeItem>
      <ddeItem name="FITX06.TF-Open" advise="1">
        <values>
          <value>
            <val>11095</val>
          </value>
        </values>
      </ddeItem>
      <ddeItem name="FITX06.TF-OutSize" advise="1">
        <values>
          <value>
            <val>68207</val>
          </value>
        </values>
      </ddeItem>
      <ddeItem name="FITX06.TF-Price" advise="1">
        <values>
          <value>
            <val>11200</val>
          </value>
        </values>
      </ddeItem>
      <ddeItem name="FITX06.TF-Time" advise="1">
        <values>
          <value t="str">
            <val>13:44:59</val>
          </value>
        </values>
      </ddeItem>
      <ddeItem name="FITX06.TF-TotalAskContract" advise="1">
        <values>
          <value>
            <val>137064</val>
          </value>
        </values>
      </ddeItem>
      <ddeItem name="FITX06.TF-TotalAskSize" advise="1">
        <values>
          <value>
            <val>55181</val>
          </value>
        </values>
      </ddeItem>
      <ddeItem name="FITX06.TF-TotalBidContract" advise="1">
        <values>
          <value>
            <val>139668</val>
          </value>
        </values>
      </ddeItem>
      <ddeItem name="FITX06.TF-TotalBidSize" advise="1">
        <values>
          <value>
            <val>52479</val>
          </value>
        </values>
      </ddeItem>
      <ddeItem name="FITX06.TF-TradingDate" advise="1">
        <values>
          <value t="str">
            <val>2018/06/06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topLeftCell="B1" workbookViewId="0">
      <selection activeCell="H3" sqref="H3"/>
    </sheetView>
  </sheetViews>
  <sheetFormatPr defaultRowHeight="16.2" x14ac:dyDescent="0.3"/>
  <cols>
    <col min="1" max="1" width="10.33203125" customWidth="1"/>
    <col min="2" max="2" width="16.109375" customWidth="1"/>
    <col min="3" max="3" width="10.44140625" customWidth="1"/>
    <col min="6" max="6" width="7.88671875" customWidth="1"/>
    <col min="10" max="10" width="17.33203125" customWidth="1"/>
    <col min="11" max="11" width="16.6640625" customWidth="1"/>
    <col min="12" max="12" width="20.109375" customWidth="1"/>
    <col min="13" max="13" width="11" customWidth="1"/>
    <col min="14" max="14" width="11.218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tr">
        <f>[1]!'FITX06.TF-ID'</f>
        <v>FITX06</v>
      </c>
      <c r="B2" t="str">
        <f>[1]!'FITX06.TF-Name'</f>
        <v>台股指數06(一般)</v>
      </c>
      <c r="C2" t="str">
        <f>[1]!'FITX06.TF-TradingDate'</f>
        <v>2018/06/06</v>
      </c>
      <c r="D2" t="str">
        <f>[1]!'FITX06.TF-Time'</f>
        <v>13:44:59</v>
      </c>
      <c r="E2">
        <f>[1]!'FITX06.TF-Price'</f>
        <v>11200</v>
      </c>
      <c r="F2">
        <f>[1]!'FITX06.TF-Open'</f>
        <v>11095</v>
      </c>
      <c r="G2">
        <f>[1]!'FITX06.TF-High'</f>
        <v>11210</v>
      </c>
      <c r="H2">
        <f>[1]!'FITX06.TF-Low'</f>
        <v>11088</v>
      </c>
      <c r="I2">
        <f>[1]!'FITX06.TF-TotalBidSize'</f>
        <v>52479</v>
      </c>
      <c r="J2">
        <f>[1]!'FITX06.TF-TotalAskSize'</f>
        <v>55181</v>
      </c>
      <c r="K2">
        <f>[1]!'FITX06.TF-TotalBidContract'</f>
        <v>139668</v>
      </c>
      <c r="L2">
        <f>[1]!'FITX06.TF-TotalAskContract'</f>
        <v>137064</v>
      </c>
      <c r="M2">
        <f>[1]!'FITX06.TF-NWTotalMakeContract'</f>
        <v>132205</v>
      </c>
      <c r="N2">
        <f>[1]!'FITX06.TF-InSize'</f>
        <v>62021</v>
      </c>
      <c r="O2">
        <f>[1]!'FITX06.TF-OutSize'</f>
        <v>68207</v>
      </c>
      <c r="P2">
        <f>[1]!'FITX06.TF-BestBidSize1'</f>
        <v>77</v>
      </c>
      <c r="Q2">
        <f>[1]!'FITX06.TF-BestBidSize2'</f>
        <v>93</v>
      </c>
      <c r="R2">
        <f>[1]!'FITX06.TF-BestBidSize3'</f>
        <v>136</v>
      </c>
      <c r="S2">
        <f>[1]!'FITX06.TF-BestBidSize4'</f>
        <v>30</v>
      </c>
      <c r="T2">
        <f>[1]!'FITX06.TF-BestBidSize5'</f>
        <v>57</v>
      </c>
      <c r="U2">
        <f>[1]!'FITX06.TF-BestAskSize1'</f>
        <v>7</v>
      </c>
      <c r="V2">
        <f>[1]!'FITX06.TF-BestAskSize2'</f>
        <v>71</v>
      </c>
      <c r="W2">
        <f>[1]!'FITX06.TF-BestAskSize3'</f>
        <v>49</v>
      </c>
      <c r="X2">
        <f>[1]!'FITX06.TF-BestAskSize4'</f>
        <v>41</v>
      </c>
      <c r="Y2">
        <f>[1]!'FITX06.TF-BestAskSize5'</f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ACER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Mars</dc:creator>
  <cp:lastModifiedBy>Li, Mars</cp:lastModifiedBy>
  <dcterms:created xsi:type="dcterms:W3CDTF">2018-05-16T07:05:55Z</dcterms:created>
  <dcterms:modified xsi:type="dcterms:W3CDTF">2018-06-06T08:52:52Z</dcterms:modified>
</cp:coreProperties>
</file>